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26036AF0-98F8-4611-B506-41B569465663}"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G21" i="28" s="1"/>
  <c r="E3" i="24"/>
  <c r="BQ3" i="24"/>
  <c r="J23" i="26"/>
  <c r="K23" i="26" s="1"/>
  <c r="P4" i="28"/>
  <c r="X4" i="28"/>
  <c r="AF4" i="28"/>
  <c r="Z17" i="28"/>
  <c r="G29" i="28"/>
  <c r="N35" i="28"/>
  <c r="F3" i="24"/>
  <c r="K5" i="23" s="1"/>
  <c r="L5" i="23" s="1"/>
  <c r="J30" i="19" s="1"/>
  <c r="AL3" i="24"/>
  <c r="BR3" i="24"/>
  <c r="Q4" i="28"/>
  <c r="Q10" i="28"/>
  <c r="Y10" i="28"/>
  <c r="AG10" i="28"/>
  <c r="AE12" i="28"/>
  <c r="R18" i="28"/>
  <c r="AE25" i="28"/>
  <c r="W34" i="28"/>
  <c r="N36" i="28"/>
  <c r="M37" i="28"/>
  <c r="AB46" i="28"/>
  <c r="M3" i="24"/>
  <c r="AS3" i="24"/>
  <c r="R87" i="28"/>
  <c r="AH86" i="28"/>
  <c r="Z84" i="28"/>
  <c r="R83" i="28"/>
  <c r="R80" i="28"/>
  <c r="R79" i="28"/>
  <c r="R78" i="28"/>
  <c r="J78" i="28"/>
  <c r="AH74" i="28"/>
  <c r="R73" i="28"/>
  <c r="Z71" i="28"/>
  <c r="R70" i="28"/>
  <c r="J69" i="28"/>
  <c r="Z68" i="28"/>
  <c r="I86" i="28"/>
  <c r="AF87" i="28"/>
  <c r="P86" i="28"/>
  <c r="AF85" i="28"/>
  <c r="O85" i="28"/>
  <c r="AE82" i="28"/>
  <c r="O81" i="28"/>
  <c r="AE80" i="28"/>
  <c r="O79" i="28"/>
  <c r="W78" i="28"/>
  <c r="O75" i="28"/>
  <c r="W74" i="28"/>
  <c r="G73" i="28"/>
  <c r="AE71" i="28"/>
  <c r="G70" i="28"/>
  <c r="AE66" i="28"/>
  <c r="V87" i="28"/>
  <c r="V86" i="28"/>
  <c r="AD85" i="28"/>
  <c r="N82" i="28"/>
  <c r="V81" i="28"/>
  <c r="V79" i="28"/>
  <c r="N78" i="28"/>
  <c r="V77" i="28"/>
  <c r="F76" i="28"/>
  <c r="V72" i="28"/>
  <c r="N72" i="28"/>
  <c r="V71" i="28"/>
  <c r="F70" i="28"/>
  <c r="V67" i="28"/>
  <c r="AC86" i="28"/>
  <c r="E85" i="28"/>
  <c r="AC84" i="28"/>
  <c r="M84" i="28"/>
  <c r="U82" i="28"/>
  <c r="AC79" i="28"/>
  <c r="U79" i="28"/>
  <c r="AC77" i="28"/>
  <c r="AC76" i="28"/>
  <c r="M75" i="28"/>
  <c r="M72" i="28"/>
  <c r="AC71" i="28"/>
  <c r="U71" i="28"/>
  <c r="E71" i="28"/>
  <c r="U68" i="28"/>
  <c r="AC66" i="28"/>
  <c r="D87" i="28"/>
  <c r="T85" i="28"/>
  <c r="D85" i="28"/>
  <c r="T83" i="28"/>
  <c r="T80" i="28"/>
  <c r="L80" i="28"/>
  <c r="AB79" i="28"/>
  <c r="L78" i="28"/>
  <c r="T76" i="28"/>
  <c r="T74" i="28"/>
  <c r="T72" i="28"/>
  <c r="L72" i="28"/>
  <c r="D72" i="28"/>
  <c r="D70" i="28"/>
  <c r="T67" i="28"/>
  <c r="D67" i="28"/>
  <c r="H85" i="28"/>
  <c r="H81" i="28"/>
  <c r="Q78" i="28"/>
  <c r="H69" i="28"/>
  <c r="Q68" i="28"/>
  <c r="W66" i="28"/>
  <c r="O66" i="28"/>
  <c r="C83" i="28"/>
  <c r="Y77" i="28"/>
  <c r="P76" i="28"/>
  <c r="C71" i="28"/>
  <c r="P70" i="28"/>
  <c r="Y67" i="28"/>
  <c r="K80" i="28"/>
  <c r="X79" i="28"/>
  <c r="AG78" i="28"/>
  <c r="X75" i="28"/>
  <c r="K70" i="28"/>
  <c r="C87" i="28"/>
  <c r="I82" i="28"/>
  <c r="AF80" i="28"/>
  <c r="I80" i="28"/>
  <c r="S75" i="28"/>
  <c r="S69" i="28"/>
  <c r="AF68" i="28"/>
  <c r="S67" i="28"/>
  <c r="AA86" i="28"/>
  <c r="AA84" i="28"/>
  <c r="AA76" i="28"/>
  <c r="AA74" i="28"/>
  <c r="H74" i="28"/>
  <c r="Q73" i="28"/>
  <c r="AA66" i="28"/>
  <c r="K65" i="28"/>
  <c r="S64" i="28"/>
  <c r="AA62" i="28"/>
  <c r="S62" i="28"/>
  <c r="C62" i="28"/>
  <c r="S59" i="28"/>
  <c r="AA58" i="28"/>
  <c r="S58" i="28"/>
  <c r="C58" i="28"/>
  <c r="K56" i="28"/>
  <c r="S54" i="28"/>
  <c r="S53" i="28"/>
  <c r="AA52" i="28"/>
  <c r="S52" i="28"/>
  <c r="S51" i="28"/>
  <c r="S49" i="28"/>
  <c r="AA48" i="28"/>
  <c r="K48" i="28"/>
  <c r="AA46" i="28"/>
  <c r="K46" i="28"/>
  <c r="C44" i="28"/>
  <c r="S43" i="28"/>
  <c r="AA42" i="28"/>
  <c r="S42" i="28"/>
  <c r="S40" i="28"/>
  <c r="S39" i="28"/>
  <c r="S38" i="28"/>
  <c r="S37" i="28"/>
  <c r="AA36" i="28"/>
  <c r="K36" i="28"/>
  <c r="C34" i="28"/>
  <c r="S33" i="28"/>
  <c r="AA32" i="28"/>
  <c r="K32" i="28"/>
  <c r="P83" i="28"/>
  <c r="Y78" i="28"/>
  <c r="Y76" i="28"/>
  <c r="P75" i="28"/>
  <c r="P73" i="28"/>
  <c r="P71" i="28"/>
  <c r="Z66" i="28"/>
  <c r="R66" i="28"/>
  <c r="Z65" i="28"/>
  <c r="AH64" i="28"/>
  <c r="R64" i="28"/>
  <c r="Z62" i="28"/>
  <c r="R62" i="28"/>
  <c r="AH61" i="28"/>
  <c r="Z61" i="28"/>
  <c r="R60" i="28"/>
  <c r="R59" i="28"/>
  <c r="AH58" i="28"/>
  <c r="AH57" i="28"/>
  <c r="Z57" i="28"/>
  <c r="J57" i="28"/>
  <c r="R55" i="28"/>
  <c r="J55" i="28"/>
  <c r="AH54" i="28"/>
  <c r="R54" i="28"/>
  <c r="J53" i="28"/>
  <c r="AH51" i="28"/>
  <c r="J51" i="28"/>
  <c r="AH50" i="28"/>
  <c r="Z50" i="28"/>
  <c r="Z49" i="28"/>
  <c r="R48" i="28"/>
  <c r="AH47" i="28"/>
  <c r="R47" i="28"/>
  <c r="Z46" i="28"/>
  <c r="AH45" i="28"/>
  <c r="R44" i="28"/>
  <c r="AH43" i="28"/>
  <c r="Z43" i="28"/>
  <c r="R43" i="28"/>
  <c r="AH41" i="28"/>
  <c r="J41" i="28"/>
  <c r="Z40" i="28"/>
  <c r="AH39" i="28"/>
  <c r="Z39" i="28"/>
  <c r="J39" i="28"/>
  <c r="K85" i="28"/>
  <c r="X84" i="28"/>
  <c r="AG83" i="28"/>
  <c r="X82" i="28"/>
  <c r="AG79" i="28"/>
  <c r="K77" i="28"/>
  <c r="K75" i="28"/>
  <c r="X74" i="28"/>
  <c r="AG73" i="28"/>
  <c r="AG71" i="28"/>
  <c r="X68" i="28"/>
  <c r="AG67" i="28"/>
  <c r="Y66" i="28"/>
  <c r="AG65" i="28"/>
  <c r="Q65" i="28"/>
  <c r="AG63" i="28"/>
  <c r="Y63" i="28"/>
  <c r="Q63" i="28"/>
  <c r="I63" i="28"/>
  <c r="AG61" i="28"/>
  <c r="I61" i="28"/>
  <c r="Y60" i="28"/>
  <c r="AG59" i="28"/>
  <c r="Y59" i="28"/>
  <c r="I59" i="28"/>
  <c r="Y57" i="28"/>
  <c r="Q57" i="28"/>
  <c r="I57" i="28"/>
  <c r="Y56" i="28"/>
  <c r="Y55" i="28"/>
  <c r="Y54" i="28"/>
  <c r="AG53" i="28"/>
  <c r="Y53" i="28"/>
  <c r="Q53" i="28"/>
  <c r="Y52" i="28"/>
  <c r="Q51" i="28"/>
  <c r="I51" i="28"/>
  <c r="Y50" i="28"/>
  <c r="AG49" i="28"/>
  <c r="Q49" i="28"/>
  <c r="AG47" i="28"/>
  <c r="Y47" i="28"/>
  <c r="Q47" i="28"/>
  <c r="I47" i="28"/>
  <c r="AG45" i="28"/>
  <c r="I45" i="28"/>
  <c r="Y44" i="28"/>
  <c r="AG43" i="28"/>
  <c r="Y43" i="28"/>
  <c r="I43" i="28"/>
  <c r="Y41" i="28"/>
  <c r="Q41" i="28"/>
  <c r="I41" i="28"/>
  <c r="Y40" i="28"/>
  <c r="Y39" i="28"/>
  <c r="Y38" i="28"/>
  <c r="AG37" i="28"/>
  <c r="Y37" i="28"/>
  <c r="Q37" i="28"/>
  <c r="Y36" i="28"/>
  <c r="Q35" i="28"/>
  <c r="I35" i="28"/>
  <c r="Y34" i="28"/>
  <c r="AG33" i="28"/>
  <c r="Q33" i="28"/>
  <c r="AG31" i="28"/>
  <c r="Y31" i="28"/>
  <c r="C86" i="28"/>
  <c r="S80" i="28"/>
  <c r="AD64" i="28"/>
  <c r="W63" i="28"/>
  <c r="AD62" i="28"/>
  <c r="W61" i="28"/>
  <c r="L61" i="28"/>
  <c r="P60" i="28"/>
  <c r="E58" i="28"/>
  <c r="W57" i="28"/>
  <c r="L57" i="28"/>
  <c r="P56" i="28"/>
  <c r="AD54" i="28"/>
  <c r="L53" i="28"/>
  <c r="E52" i="28"/>
  <c r="W51" i="28"/>
  <c r="L51" i="28"/>
  <c r="E50" i="28"/>
  <c r="E48" i="28"/>
  <c r="W47" i="28"/>
  <c r="AD46" i="28"/>
  <c r="W45" i="28"/>
  <c r="AD44" i="28"/>
  <c r="P42" i="28"/>
  <c r="E42" i="28"/>
  <c r="W41" i="28"/>
  <c r="L41" i="28"/>
  <c r="L39" i="28"/>
  <c r="E38" i="28"/>
  <c r="O37" i="28"/>
  <c r="O36" i="28"/>
  <c r="E36" i="28"/>
  <c r="O35" i="28"/>
  <c r="O33" i="28"/>
  <c r="E33" i="28"/>
  <c r="Z32" i="28"/>
  <c r="E32" i="28"/>
  <c r="AG30" i="28"/>
  <c r="AG29" i="28"/>
  <c r="I29" i="28"/>
  <c r="AG28" i="28"/>
  <c r="Y28" i="28"/>
  <c r="AG27" i="28"/>
  <c r="Y26" i="28"/>
  <c r="Q26" i="28"/>
  <c r="AG25" i="28"/>
  <c r="I25" i="28"/>
  <c r="Y24" i="28"/>
  <c r="I23" i="28"/>
  <c r="AG22" i="28"/>
  <c r="Y22" i="28"/>
  <c r="Q22" i="28"/>
  <c r="I21" i="28"/>
  <c r="Q20" i="28"/>
  <c r="AG19" i="28"/>
  <c r="I19" i="28"/>
  <c r="AG18" i="28"/>
  <c r="Q18" i="28"/>
  <c r="AG16" i="28"/>
  <c r="Y16" i="28"/>
  <c r="Q16" i="28"/>
  <c r="AG15" i="28"/>
  <c r="AG14" i="28"/>
  <c r="AG13" i="28"/>
  <c r="I13" i="28"/>
  <c r="AG12" i="28"/>
  <c r="Y12" i="28"/>
  <c r="AF79" i="28"/>
  <c r="AC64" i="28"/>
  <c r="O64" i="28"/>
  <c r="V63" i="28"/>
  <c r="O62" i="28"/>
  <c r="V61" i="28"/>
  <c r="H59" i="28"/>
  <c r="AC58" i="28"/>
  <c r="O58" i="28"/>
  <c r="D58" i="28"/>
  <c r="D56" i="28"/>
  <c r="AC54" i="28"/>
  <c r="D54" i="28"/>
  <c r="AC52" i="28"/>
  <c r="O52" i="28"/>
  <c r="V51" i="28"/>
  <c r="H49" i="28"/>
  <c r="AC48" i="28"/>
  <c r="S84" i="28"/>
  <c r="AF73" i="28"/>
  <c r="AB64" i="28"/>
  <c r="G63" i="28"/>
  <c r="AF61" i="28"/>
  <c r="U61" i="28"/>
  <c r="G61" i="28"/>
  <c r="AF59" i="28"/>
  <c r="AF57" i="28"/>
  <c r="U57" i="28"/>
  <c r="AB56" i="28"/>
  <c r="U55" i="28"/>
  <c r="AB54" i="28"/>
  <c r="N52" i="28"/>
  <c r="AF51" i="28"/>
  <c r="U51" i="28"/>
  <c r="G51" i="28"/>
  <c r="G49" i="28"/>
  <c r="I73" i="28"/>
  <c r="V65" i="28"/>
  <c r="M64" i="28"/>
  <c r="AE63" i="28"/>
  <c r="F63" i="28"/>
  <c r="X60" i="28"/>
  <c r="M60" i="28"/>
  <c r="AE59" i="28"/>
  <c r="F59" i="28"/>
  <c r="T57" i="28"/>
  <c r="AE55" i="28"/>
  <c r="X54" i="28"/>
  <c r="M54" i="28"/>
  <c r="AE53" i="28"/>
  <c r="X52" i="28"/>
  <c r="X50" i="28"/>
  <c r="M50" i="28"/>
  <c r="T49" i="28"/>
  <c r="M48" i="28"/>
  <c r="T47" i="28"/>
  <c r="F45" i="28"/>
  <c r="X44" i="28"/>
  <c r="M44" i="28"/>
  <c r="AE43" i="28"/>
  <c r="AE41" i="28"/>
  <c r="X40" i="28"/>
  <c r="AE39" i="28"/>
  <c r="X38" i="28"/>
  <c r="M38" i="28"/>
  <c r="V37" i="28"/>
  <c r="V35" i="28"/>
  <c r="L35" i="28"/>
  <c r="AF34" i="28"/>
  <c r="L34" i="28"/>
  <c r="AF32" i="28"/>
  <c r="V31" i="28"/>
  <c r="AD30" i="28"/>
  <c r="V30" i="28"/>
  <c r="N30" i="28"/>
  <c r="V29" i="28"/>
  <c r="N28" i="28"/>
  <c r="F28" i="28"/>
  <c r="V27" i="28"/>
  <c r="AD26" i="28"/>
  <c r="N26" i="28"/>
  <c r="AD24" i="28"/>
  <c r="V24" i="28"/>
  <c r="N24" i="28"/>
  <c r="F24" i="28"/>
  <c r="AD22" i="28"/>
  <c r="F22" i="28"/>
  <c r="V21" i="28"/>
  <c r="AD20" i="28"/>
  <c r="V20" i="28"/>
  <c r="F20" i="28"/>
  <c r="V18" i="28"/>
  <c r="N18" i="28"/>
  <c r="F18" i="28"/>
  <c r="V17" i="28"/>
  <c r="V16" i="28"/>
  <c r="V15" i="28"/>
  <c r="AD14" i="28"/>
  <c r="V14" i="28"/>
  <c r="N14" i="28"/>
  <c r="AF77" i="28"/>
  <c r="W64" i="28"/>
  <c r="L64" i="28"/>
  <c r="P63" i="28"/>
  <c r="L62" i="28"/>
  <c r="P61" i="28"/>
  <c r="E59" i="28"/>
  <c r="W58" i="28"/>
  <c r="L58" i="28"/>
  <c r="AD57" i="28"/>
  <c r="AD55" i="28"/>
  <c r="W54" i="28"/>
  <c r="AD53" i="28"/>
  <c r="W52" i="28"/>
  <c r="L52" i="28"/>
  <c r="P51" i="28"/>
  <c r="E49" i="28"/>
  <c r="W48" i="28"/>
  <c r="L48" i="28"/>
  <c r="P47" i="28"/>
  <c r="AD45" i="28"/>
  <c r="L44" i="28"/>
  <c r="E43" i="28"/>
  <c r="W42" i="28"/>
  <c r="L42" i="28"/>
  <c r="E41" i="28"/>
  <c r="E39" i="28"/>
  <c r="W38" i="28"/>
  <c r="AE37" i="28"/>
  <c r="AE36" i="28"/>
  <c r="J36" i="28"/>
  <c r="J34" i="28"/>
  <c r="AE33" i="28"/>
  <c r="U33" i="28"/>
  <c r="J33" i="28"/>
  <c r="U31" i="28"/>
  <c r="AC30" i="28"/>
  <c r="M30" i="28"/>
  <c r="U29" i="28"/>
  <c r="M29" i="28"/>
  <c r="AC28" i="28"/>
  <c r="M27" i="28"/>
  <c r="E27" i="28"/>
  <c r="AC26" i="28"/>
  <c r="M26" i="28"/>
  <c r="U25" i="28"/>
  <c r="AC24" i="28"/>
  <c r="M24" i="28"/>
  <c r="AC23" i="28"/>
  <c r="U23" i="28"/>
  <c r="E23" i="28"/>
  <c r="AC21" i="28"/>
  <c r="U21" i="28"/>
  <c r="M21" i="28"/>
  <c r="E21" i="28"/>
  <c r="M20" i="28"/>
  <c r="M19" i="28"/>
  <c r="E19" i="28"/>
  <c r="AC18" i="28"/>
  <c r="M18" i="28"/>
  <c r="U17" i="28"/>
  <c r="AC16" i="28"/>
  <c r="M16" i="28"/>
  <c r="AC15" i="28"/>
  <c r="U15" i="28"/>
  <c r="E15" i="28"/>
  <c r="AC13" i="28"/>
  <c r="U13" i="28"/>
  <c r="M13" i="28"/>
  <c r="E13" i="28"/>
  <c r="M12" i="28"/>
  <c r="AF71" i="28"/>
  <c r="X66" i="28"/>
  <c r="P65" i="28"/>
  <c r="V64" i="28"/>
  <c r="O63" i="28"/>
  <c r="H62" i="28"/>
  <c r="O61" i="28"/>
  <c r="D61" i="28"/>
  <c r="V60" i="28"/>
  <c r="AC59" i="28"/>
  <c r="H58" i="28"/>
  <c r="AC57" i="28"/>
  <c r="O57" i="28"/>
  <c r="D57" i="28"/>
  <c r="H56" i="28"/>
  <c r="V54" i="28"/>
  <c r="H54" i="28"/>
  <c r="AC53" i="28"/>
  <c r="O53" i="28"/>
  <c r="V52" i="28"/>
  <c r="D51" i="28"/>
  <c r="V50" i="28"/>
  <c r="H50" i="28"/>
  <c r="AC49" i="28"/>
  <c r="V48" i="28"/>
  <c r="O47" i="28"/>
  <c r="D47" i="28"/>
  <c r="V46" i="28"/>
  <c r="H46" i="28"/>
  <c r="D45" i="28"/>
  <c r="AC43" i="28"/>
  <c r="O43" i="28"/>
  <c r="D43" i="28"/>
  <c r="V42" i="28"/>
  <c r="AC41" i="28"/>
  <c r="V40" i="28"/>
  <c r="H40" i="28"/>
  <c r="AC39" i="28"/>
  <c r="O39" i="28"/>
  <c r="V38" i="28"/>
  <c r="T37" i="28"/>
  <c r="H37" i="28"/>
  <c r="AD36" i="28"/>
  <c r="T36" i="28"/>
  <c r="AD35" i="28"/>
  <c r="AD34" i="28"/>
  <c r="T34" i="28"/>
  <c r="H34" i="28"/>
  <c r="AD33" i="28"/>
  <c r="H33" i="28"/>
  <c r="H32" i="28"/>
  <c r="AD31" i="28"/>
  <c r="T31" i="28"/>
  <c r="L31" i="28"/>
  <c r="AB30" i="28"/>
  <c r="D30" i="28"/>
  <c r="AB29" i="28"/>
  <c r="T29" i="28"/>
  <c r="L29" i="28"/>
  <c r="AB28" i="28"/>
  <c r="D28" i="28"/>
  <c r="AB27" i="28"/>
  <c r="T27" i="28"/>
  <c r="L27" i="28"/>
  <c r="AB26" i="28"/>
  <c r="D26" i="28"/>
  <c r="AB25" i="28"/>
  <c r="T25" i="28"/>
  <c r="L25" i="28"/>
  <c r="AB24" i="28"/>
  <c r="D24" i="28"/>
  <c r="AB23" i="28"/>
  <c r="T23" i="28"/>
  <c r="L23" i="28"/>
  <c r="AB22" i="28"/>
  <c r="D22" i="28"/>
  <c r="AB21" i="28"/>
  <c r="T21" i="28"/>
  <c r="L21" i="28"/>
  <c r="AB20" i="28"/>
  <c r="D20" i="28"/>
  <c r="AB19" i="28"/>
  <c r="T19" i="28"/>
  <c r="L19" i="28"/>
  <c r="AB18" i="28"/>
  <c r="D18" i="28"/>
  <c r="AB17" i="28"/>
  <c r="T17" i="28"/>
  <c r="L17" i="28"/>
  <c r="AB16" i="28"/>
  <c r="D16" i="28"/>
  <c r="AB15" i="28"/>
  <c r="T15" i="28"/>
  <c r="L15" i="28"/>
  <c r="AB14" i="28"/>
  <c r="L14" i="28"/>
  <c r="D14" i="28"/>
  <c r="AB13" i="28"/>
  <c r="T13" i="28"/>
  <c r="AF81" i="28"/>
  <c r="I71" i="28"/>
  <c r="N65" i="28"/>
  <c r="AF64" i="28"/>
  <c r="U64" i="28"/>
  <c r="G64" i="28"/>
  <c r="AB63" i="28"/>
  <c r="AF62" i="28"/>
  <c r="G62" i="28"/>
  <c r="AB61" i="28"/>
  <c r="N61" i="28"/>
  <c r="AF60" i="28"/>
  <c r="U60" i="28"/>
  <c r="AB59" i="28"/>
  <c r="AF58" i="28"/>
  <c r="U58" i="28"/>
  <c r="G58" i="28"/>
  <c r="AB57" i="28"/>
  <c r="N57" i="28"/>
  <c r="U56" i="28"/>
  <c r="AB55" i="28"/>
  <c r="N55" i="28"/>
  <c r="AF54" i="28"/>
  <c r="U54" i="28"/>
  <c r="G54" i="28"/>
  <c r="N53" i="28"/>
  <c r="U52" i="28"/>
  <c r="G52" i="28"/>
  <c r="AB51" i="28"/>
  <c r="N51" i="28"/>
  <c r="AF50" i="28"/>
  <c r="G50" i="28"/>
  <c r="N49" i="28"/>
  <c r="AF48" i="28"/>
  <c r="U48" i="28"/>
  <c r="G48" i="28"/>
  <c r="AB47" i="28"/>
  <c r="AF46" i="28"/>
  <c r="G46" i="28"/>
  <c r="AB45" i="28"/>
  <c r="N45" i="28"/>
  <c r="AF44" i="28"/>
  <c r="U44" i="28"/>
  <c r="AB43" i="28"/>
  <c r="AF42" i="28"/>
  <c r="U42" i="28"/>
  <c r="G42" i="28"/>
  <c r="AB41" i="28"/>
  <c r="N41" i="28"/>
  <c r="U40" i="28"/>
  <c r="AB39" i="28"/>
  <c r="N39" i="28"/>
  <c r="AF38" i="28"/>
  <c r="U38" i="28"/>
  <c r="G38" i="28"/>
  <c r="R37" i="28"/>
  <c r="AC36" i="28"/>
  <c r="R36" i="28"/>
  <c r="G36" i="28"/>
  <c r="AC35" i="28"/>
  <c r="R35" i="28"/>
  <c r="AC34" i="28"/>
  <c r="G34" i="28"/>
  <c r="AC33" i="28"/>
  <c r="R33" i="28"/>
  <c r="G33" i="28"/>
  <c r="AC32" i="28"/>
  <c r="G32" i="28"/>
  <c r="S31" i="28"/>
  <c r="K31" i="28"/>
  <c r="C31" i="28"/>
  <c r="AA30" i="28"/>
  <c r="S30" i="28"/>
  <c r="C30" i="28"/>
  <c r="S29" i="28"/>
  <c r="K29" i="28"/>
  <c r="C29" i="28"/>
  <c r="AA28" i="28"/>
  <c r="S28" i="28"/>
  <c r="C28" i="28"/>
  <c r="S27" i="28"/>
  <c r="K27" i="28"/>
  <c r="C27" i="28"/>
  <c r="AA26" i="28"/>
  <c r="S26" i="28"/>
  <c r="C26" i="28"/>
  <c r="AA25" i="28"/>
  <c r="S25" i="28"/>
  <c r="K25" i="28"/>
  <c r="C25" i="28"/>
  <c r="AA24" i="28"/>
  <c r="S24" i="28"/>
  <c r="C24" i="28"/>
  <c r="AA23" i="28"/>
  <c r="S23" i="28"/>
  <c r="K23" i="28"/>
  <c r="C23" i="28"/>
  <c r="AA22" i="28"/>
  <c r="S22" i="28"/>
  <c r="C22" i="28"/>
  <c r="AA21" i="28"/>
  <c r="S21" i="28"/>
  <c r="K21" i="28"/>
  <c r="C21" i="28"/>
  <c r="AA20" i="28"/>
  <c r="S20" i="28"/>
  <c r="C20" i="28"/>
  <c r="AA19" i="28"/>
  <c r="S19" i="28"/>
  <c r="K19" i="28"/>
  <c r="C19" i="28"/>
  <c r="AA18" i="28"/>
  <c r="S18" i="28"/>
  <c r="C18" i="28"/>
  <c r="AA17" i="28"/>
  <c r="S17" i="28"/>
  <c r="K17" i="28"/>
  <c r="C17" i="28"/>
  <c r="AA16" i="28"/>
  <c r="S16" i="28"/>
  <c r="C16" i="28"/>
  <c r="AA15" i="28"/>
  <c r="S15" i="28"/>
  <c r="K15" i="28"/>
  <c r="C15" i="28"/>
  <c r="AA14" i="28"/>
  <c r="S14" i="28"/>
  <c r="R4" i="28"/>
  <c r="Z4" i="28"/>
  <c r="AH4" i="28"/>
  <c r="J5" i="28"/>
  <c r="R5" i="28"/>
  <c r="Z5" i="28"/>
  <c r="AH5"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4" i="26" l="1"/>
  <c r="K24" i="26" s="1"/>
  <c r="O24" i="26"/>
  <c r="P24" i="26" s="1"/>
  <c r="L16" i="28"/>
  <c r="L18" i="28"/>
  <c r="L20" i="28"/>
  <c r="L22" i="28"/>
  <c r="L24" i="28"/>
  <c r="L26" i="28"/>
  <c r="L28" i="28"/>
  <c r="L30" i="28"/>
  <c r="T32" i="28"/>
  <c r="H35" i="28"/>
  <c r="AD37" i="28"/>
  <c r="D41" i="28"/>
  <c r="H44" i="28"/>
  <c r="AC47" i="28"/>
  <c r="O51" i="28"/>
  <c r="D55" i="28"/>
  <c r="D59" i="28"/>
  <c r="V62" i="28"/>
  <c r="I77" i="28"/>
  <c r="M14" i="28"/>
  <c r="E17" i="28"/>
  <c r="U19" i="28"/>
  <c r="M22" i="28"/>
  <c r="E25" i="28"/>
  <c r="U27" i="28"/>
  <c r="E31" i="28"/>
  <c r="J35" i="28"/>
  <c r="P39" i="28"/>
  <c r="E45" i="28"/>
  <c r="P49" i="28"/>
  <c r="E55" i="28"/>
  <c r="L60" i="28"/>
  <c r="E65" i="28"/>
  <c r="F16" i="28"/>
  <c r="AD18" i="28"/>
  <c r="N22" i="28"/>
  <c r="V25" i="28"/>
  <c r="V28" i="28"/>
  <c r="L32" i="28"/>
  <c r="AF35" i="28"/>
  <c r="F41" i="28"/>
  <c r="M46" i="28"/>
  <c r="F51" i="28"/>
  <c r="X56" i="28"/>
  <c r="F61" i="28"/>
  <c r="S78" i="28"/>
  <c r="U53" i="28"/>
  <c r="N58" i="28"/>
  <c r="AF63" i="28"/>
  <c r="V49" i="28"/>
  <c r="H55" i="28"/>
  <c r="O60" i="28"/>
  <c r="H65" i="28"/>
  <c r="Q14" i="28"/>
  <c r="I17" i="28"/>
  <c r="Y20" i="28"/>
  <c r="AG23" i="28"/>
  <c r="AG26" i="28"/>
  <c r="Q30" i="28"/>
  <c r="Z33" i="28"/>
  <c r="P38" i="28"/>
  <c r="W43" i="28"/>
  <c r="P48" i="28"/>
  <c r="E54" i="28"/>
  <c r="P58" i="28"/>
  <c r="E64" i="28"/>
  <c r="Y32" i="28"/>
  <c r="Y35" i="28"/>
  <c r="I39" i="28"/>
  <c r="AG41" i="28"/>
  <c r="Q45" i="28"/>
  <c r="Y48" i="28"/>
  <c r="Y51" i="28"/>
  <c r="I55" i="28"/>
  <c r="AG57" i="28"/>
  <c r="Q61" i="28"/>
  <c r="Y64" i="28"/>
  <c r="K69" i="28"/>
  <c r="X78" i="28"/>
  <c r="K86" i="28"/>
  <c r="R41" i="28"/>
  <c r="J45" i="28"/>
  <c r="Z48" i="28"/>
  <c r="Z52" i="28"/>
  <c r="Z55" i="28"/>
  <c r="Z59" i="28"/>
  <c r="R63" i="28"/>
  <c r="P67" i="28"/>
  <c r="C82" i="28"/>
  <c r="K34" i="28"/>
  <c r="C40" i="28"/>
  <c r="AA44" i="28"/>
  <c r="C50" i="28"/>
  <c r="S55" i="28"/>
  <c r="C60" i="28"/>
  <c r="C66" i="28"/>
  <c r="H80" i="28"/>
  <c r="I72" i="28"/>
  <c r="AG66" i="28"/>
  <c r="AG82" i="28"/>
  <c r="P78" i="28"/>
  <c r="Q74" i="28"/>
  <c r="AB67" i="28"/>
  <c r="D75" i="28"/>
  <c r="AB80" i="28"/>
  <c r="E67" i="28"/>
  <c r="M74" i="28"/>
  <c r="M80" i="28"/>
  <c r="U87" i="28"/>
  <c r="F73" i="28"/>
  <c r="AD81" i="28"/>
  <c r="W68" i="28"/>
  <c r="G76" i="28"/>
  <c r="W84" i="28"/>
  <c r="Q86" i="28"/>
  <c r="J74" i="28"/>
  <c r="J81" i="28"/>
  <c r="R24" i="28"/>
  <c r="Y8" i="28"/>
  <c r="P28" i="28"/>
  <c r="AA27" i="28"/>
  <c r="AA29" i="28"/>
  <c r="AC31" i="28"/>
  <c r="R34" i="28"/>
  <c r="G37" i="28"/>
  <c r="G40" i="28"/>
  <c r="N43" i="28"/>
  <c r="U46" i="28"/>
  <c r="AB49" i="28"/>
  <c r="AF52" i="28"/>
  <c r="G56" i="28"/>
  <c r="N59" i="28"/>
  <c r="U62" i="28"/>
  <c r="P66" i="28"/>
  <c r="T14" i="28"/>
  <c r="T16" i="28"/>
  <c r="T18" i="28"/>
  <c r="T20" i="28"/>
  <c r="T22" i="28"/>
  <c r="T24" i="28"/>
  <c r="T26" i="28"/>
  <c r="T28" i="28"/>
  <c r="T30" i="28"/>
  <c r="AD32" i="28"/>
  <c r="T35" i="28"/>
  <c r="H38" i="28"/>
  <c r="O41" i="28"/>
  <c r="V44" i="28"/>
  <c r="H48" i="28"/>
  <c r="AC51" i="28"/>
  <c r="AC55" i="28"/>
  <c r="O59" i="28"/>
  <c r="D63" i="28"/>
  <c r="S82" i="28"/>
  <c r="AC14" i="28"/>
  <c r="M17" i="28"/>
  <c r="AC19" i="28"/>
  <c r="AC22" i="28"/>
  <c r="M25" i="28"/>
  <c r="M28" i="28"/>
  <c r="M31" i="28"/>
  <c r="AE35" i="28"/>
  <c r="AD39" i="28"/>
  <c r="P45" i="28"/>
  <c r="W50" i="28"/>
  <c r="P55" i="28"/>
  <c r="E61" i="28"/>
  <c r="U65" i="28"/>
  <c r="N16" i="28"/>
  <c r="V19" i="28"/>
  <c r="V22" i="28"/>
  <c r="F26" i="28"/>
  <c r="AD28" i="28"/>
  <c r="V32" i="28"/>
  <c r="AF36" i="28"/>
  <c r="T41" i="28"/>
  <c r="F47" i="28"/>
  <c r="T51" i="28"/>
  <c r="F57" i="28"/>
  <c r="M62" i="28"/>
  <c r="AF83" i="28"/>
  <c r="N54" i="28"/>
  <c r="AB58" i="28"/>
  <c r="N64" i="28"/>
  <c r="AC50" i="28"/>
  <c r="V55" i="28"/>
  <c r="H61" i="28"/>
  <c r="AC65" i="28"/>
  <c r="Y14" i="28"/>
  <c r="AG17" i="28"/>
  <c r="AG20" i="28"/>
  <c r="Q24" i="28"/>
  <c r="I27" i="28"/>
  <c r="Y30" i="28"/>
  <c r="Z34" i="28"/>
  <c r="AD38" i="28"/>
  <c r="P44" i="28"/>
  <c r="AD48" i="28"/>
  <c r="P54" i="28"/>
  <c r="W59" i="28"/>
  <c r="P64" i="28"/>
  <c r="I33" i="28"/>
  <c r="AG35" i="28"/>
  <c r="Q39" i="28"/>
  <c r="Y42" i="28"/>
  <c r="Y45" i="28"/>
  <c r="I49" i="28"/>
  <c r="AG51" i="28"/>
  <c r="Q55" i="28"/>
  <c r="Y58" i="28"/>
  <c r="Y61" i="28"/>
  <c r="I65" i="28"/>
  <c r="AG69" i="28"/>
  <c r="K79" i="28"/>
  <c r="Z38" i="28"/>
  <c r="Z41" i="28"/>
  <c r="Z45" i="28"/>
  <c r="AH48" i="28"/>
  <c r="AH52" i="28"/>
  <c r="Z56" i="28"/>
  <c r="AH59" i="28"/>
  <c r="AH63" i="28"/>
  <c r="C68" i="28"/>
  <c r="Y82" i="28"/>
  <c r="S35" i="28"/>
  <c r="K40" i="28"/>
  <c r="C46" i="28"/>
  <c r="K50" i="28"/>
  <c r="C56" i="28"/>
  <c r="AA60" i="28"/>
  <c r="S66" i="28"/>
  <c r="AA82" i="28"/>
  <c r="S73" i="28"/>
  <c r="AG68" i="28"/>
  <c r="K87" i="28"/>
  <c r="Y81" i="28"/>
  <c r="AA75" i="28"/>
  <c r="AB68" i="28"/>
  <c r="AB75" i="28"/>
  <c r="AB82" i="28"/>
  <c r="M67" i="28"/>
  <c r="E75" i="28"/>
  <c r="U80" i="28"/>
  <c r="F67" i="28"/>
  <c r="N75" i="28"/>
  <c r="F82" i="28"/>
  <c r="AE69" i="28"/>
  <c r="O76" i="28"/>
  <c r="G85" i="28"/>
  <c r="J67" i="28"/>
  <c r="R74" i="28"/>
  <c r="J83" i="28"/>
  <c r="M55" i="28"/>
  <c r="AE19" i="28"/>
  <c r="Q6" i="28"/>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AG70" i="28"/>
  <c r="M66" i="28"/>
  <c r="H6" i="28"/>
  <c r="P11" i="28"/>
  <c r="Z21" i="28"/>
  <c r="W33" i="28"/>
  <c r="X51" i="28"/>
  <c r="I4" i="28"/>
  <c r="Y6" i="28"/>
  <c r="I9" i="28"/>
  <c r="Q11" i="28"/>
  <c r="R14" i="28"/>
  <c r="R20" i="28"/>
  <c r="H27" i="28"/>
  <c r="X33" i="28"/>
  <c r="O42" i="28"/>
  <c r="T58" i="28"/>
  <c r="Z86" i="28"/>
  <c r="R84" i="28"/>
  <c r="J82" i="28"/>
  <c r="Z79" i="28"/>
  <c r="R77" i="28"/>
  <c r="J75" i="28"/>
  <c r="AH72" i="28"/>
  <c r="Z70" i="28"/>
  <c r="R68" i="28"/>
  <c r="Q87" i="28"/>
  <c r="H87" i="28"/>
  <c r="G87" i="28"/>
  <c r="AE84" i="28"/>
  <c r="W82" i="28"/>
  <c r="O80" i="28"/>
  <c r="G78" i="28"/>
  <c r="AE75" i="28"/>
  <c r="O73" i="28"/>
  <c r="G71" i="28"/>
  <c r="AE68" i="28"/>
  <c r="AD87" i="28"/>
  <c r="V85" i="28"/>
  <c r="N83" i="28"/>
  <c r="F81" i="28"/>
  <c r="V78" i="28"/>
  <c r="N76" i="28"/>
  <c r="F74" i="28"/>
  <c r="AD71" i="28"/>
  <c r="V69" i="28"/>
  <c r="N67" i="28"/>
  <c r="M86" i="28"/>
  <c r="AC83" i="28"/>
  <c r="U81" i="28"/>
  <c r="M79" i="28"/>
  <c r="E77" i="28"/>
  <c r="AC74" i="28"/>
  <c r="U72" i="28"/>
  <c r="M70" i="28"/>
  <c r="AC67" i="28"/>
  <c r="AB86" i="28"/>
  <c r="T84" i="28"/>
  <c r="L82" i="28"/>
  <c r="D80" i="28"/>
  <c r="AB77" i="28"/>
  <c r="T75" i="28"/>
  <c r="D73" i="28"/>
  <c r="AB70" i="28"/>
  <c r="T68" i="28"/>
  <c r="AA85" i="28"/>
  <c r="AA79" i="28"/>
  <c r="AA73" i="28"/>
  <c r="AA67" i="28"/>
  <c r="C85" i="28"/>
  <c r="C79" i="28"/>
  <c r="C73" i="28"/>
  <c r="C67" i="28"/>
  <c r="X83" i="28"/>
  <c r="X77" i="28"/>
  <c r="X71" i="28"/>
  <c r="E66" i="28"/>
  <c r="S81" i="28"/>
  <c r="I76" i="28"/>
  <c r="AF70" i="28"/>
  <c r="L66" i="28"/>
  <c r="Q83" i="28"/>
  <c r="H78" i="28"/>
  <c r="AA72" i="28"/>
  <c r="Q67" i="28"/>
  <c r="C65" i="28"/>
  <c r="C63" i="28"/>
  <c r="P7" i="28"/>
  <c r="AD12" i="28"/>
  <c r="P24" i="28"/>
  <c r="M36" i="28"/>
  <c r="F58" i="28"/>
  <c r="Y4" i="28"/>
  <c r="Q7" i="28"/>
  <c r="Y9" i="28"/>
  <c r="AG11" i="28"/>
  <c r="R16" i="28"/>
  <c r="R22" i="28"/>
  <c r="R28" i="28"/>
  <c r="P35" i="28"/>
  <c r="T44" i="28"/>
  <c r="J86" i="28"/>
  <c r="Z83" i="28"/>
  <c r="R81" i="28"/>
  <c r="J79" i="28"/>
  <c r="AH76" i="28"/>
  <c r="Z74" i="28"/>
  <c r="R72" i="28"/>
  <c r="J70" i="28"/>
  <c r="Z67" i="28"/>
  <c r="Y86" i="28"/>
  <c r="X86" i="28"/>
  <c r="W86" i="28"/>
  <c r="O84" i="28"/>
  <c r="G82" i="28"/>
  <c r="AE79" i="28"/>
  <c r="O77" i="28"/>
  <c r="G75" i="28"/>
  <c r="AE72" i="28"/>
  <c r="W70" i="28"/>
  <c r="O68" i="28"/>
  <c r="N87" i="28"/>
  <c r="F85" i="28"/>
  <c r="V82" i="28"/>
  <c r="N80" i="28"/>
  <c r="F78" i="28"/>
  <c r="AD75" i="28"/>
  <c r="V73" i="28"/>
  <c r="N71" i="28"/>
  <c r="F69" i="28"/>
  <c r="AC87" i="28"/>
  <c r="H8" i="28"/>
  <c r="S13" i="28"/>
  <c r="G27" i="28"/>
  <c r="G39" i="28"/>
  <c r="M61" i="28"/>
  <c r="I5" i="28"/>
  <c r="Y7" i="28"/>
  <c r="AG9" i="28"/>
  <c r="T12" i="28"/>
  <c r="H17" i="28"/>
  <c r="H23" i="28"/>
  <c r="H29" i="28"/>
  <c r="H7" i="28"/>
  <c r="P18" i="28"/>
  <c r="H41" i="28"/>
  <c r="Q8" i="28"/>
  <c r="Y11" i="28"/>
  <c r="H19" i="28"/>
  <c r="AE29" i="28"/>
  <c r="N40" i="28"/>
  <c r="X61" i="28"/>
  <c r="Z85" i="28"/>
  <c r="AH82" i="28"/>
  <c r="J80" i="28"/>
  <c r="Z76" i="28"/>
  <c r="Z73" i="28"/>
  <c r="AH70" i="28"/>
  <c r="R67" i="28"/>
  <c r="AG85" i="28"/>
  <c r="O87" i="28"/>
  <c r="G84" i="28"/>
  <c r="G81" i="28"/>
  <c r="O78" i="28"/>
  <c r="AE74" i="28"/>
  <c r="G72" i="28"/>
  <c r="G69" i="28"/>
  <c r="F87" i="28"/>
  <c r="F84" i="28"/>
  <c r="N81" i="28"/>
  <c r="AD77" i="28"/>
  <c r="F75" i="28"/>
  <c r="F72" i="28"/>
  <c r="V68" i="28"/>
  <c r="E87" i="28"/>
  <c r="U84" i="28"/>
  <c r="AC81" i="28"/>
  <c r="E79" i="28"/>
  <c r="U76" i="28"/>
  <c r="AC73" i="28"/>
  <c r="M71" i="28"/>
  <c r="AC68" i="28"/>
  <c r="T87" i="28"/>
  <c r="AB84" i="28"/>
  <c r="D82" i="28"/>
  <c r="T79" i="28"/>
  <c r="AB76" i="28"/>
  <c r="L74" i="28"/>
  <c r="AB71" i="28"/>
  <c r="D69" i="28"/>
  <c r="AA87" i="28"/>
  <c r="H79" i="28"/>
  <c r="AA71" i="28"/>
  <c r="G66" i="28"/>
  <c r="P82" i="28"/>
  <c r="Y75" i="28"/>
  <c r="P68" i="28"/>
  <c r="K84" i="28"/>
  <c r="AG76" i="28"/>
  <c r="X69" i="28"/>
  <c r="AF84" i="28"/>
  <c r="AF78" i="28"/>
  <c r="AF72" i="28"/>
  <c r="AF66" i="28"/>
  <c r="H84" i="28"/>
  <c r="Q77" i="28"/>
  <c r="Q71" i="28"/>
  <c r="K66" i="28"/>
  <c r="C64" i="28"/>
  <c r="AA61" i="28"/>
  <c r="AA59" i="28"/>
  <c r="AA57" i="28"/>
  <c r="AA55" i="28"/>
  <c r="AA53" i="28"/>
  <c r="AA51" i="28"/>
  <c r="AA49" i="28"/>
  <c r="AA47" i="28"/>
  <c r="AA45" i="28"/>
  <c r="AA43" i="28"/>
  <c r="AA41" i="28"/>
  <c r="AA39" i="28"/>
  <c r="AA37" i="28"/>
  <c r="AA35" i="28"/>
  <c r="AA33" i="28"/>
  <c r="AA31" i="28"/>
  <c r="P81" i="28"/>
  <c r="C76" i="28"/>
  <c r="Y70" i="28"/>
  <c r="J66" i="28"/>
  <c r="J64" i="28"/>
  <c r="J62" i="28"/>
  <c r="J60" i="28"/>
  <c r="J58" i="28"/>
  <c r="J56" i="28"/>
  <c r="J54" i="28"/>
  <c r="J52" i="28"/>
  <c r="J50" i="28"/>
  <c r="J48" i="28"/>
  <c r="J46" i="28"/>
  <c r="J44" i="28"/>
  <c r="J42" i="28"/>
  <c r="AF8" i="28"/>
  <c r="P22" i="28"/>
  <c r="O44" i="28"/>
  <c r="Q5" i="28"/>
  <c r="AG8" i="28"/>
  <c r="J13" i="28"/>
  <c r="AE21" i="28"/>
  <c r="H31" i="28"/>
  <c r="U43" i="28"/>
  <c r="J85" i="28"/>
  <c r="R82" i="28"/>
  <c r="AH78" i="28"/>
  <c r="J76" i="28"/>
  <c r="J73" i="28"/>
  <c r="Z69" i="28"/>
  <c r="AH66" i="28"/>
  <c r="X87" i="28"/>
  <c r="O86" i="28"/>
  <c r="O83" i="28"/>
  <c r="W80" i="28"/>
  <c r="G77" i="28"/>
  <c r="O74" i="28"/>
  <c r="O71" i="28"/>
  <c r="G68" i="28"/>
  <c r="N86" i="28"/>
  <c r="V83" i="28"/>
  <c r="F80" i="28"/>
  <c r="N77" i="28"/>
  <c r="N74" i="28"/>
  <c r="F71" i="28"/>
  <c r="F68" i="28"/>
  <c r="U86" i="28"/>
  <c r="U83" i="28"/>
  <c r="E81" i="28"/>
  <c r="U78" i="28"/>
  <c r="AC75" i="28"/>
  <c r="M73" i="28"/>
  <c r="AC70" i="28"/>
  <c r="M68" i="28"/>
  <c r="T86" i="28"/>
  <c r="D84" i="28"/>
  <c r="T81" i="28"/>
  <c r="AB78" i="28"/>
  <c r="L76" i="28"/>
  <c r="AB73" i="28"/>
  <c r="D71" i="28"/>
  <c r="L68" i="28"/>
  <c r="Q84" i="28"/>
  <c r="H77" i="28"/>
  <c r="Q70" i="28"/>
  <c r="W65" i="28"/>
  <c r="C81" i="28"/>
  <c r="Y73" i="28"/>
  <c r="V66" i="28"/>
  <c r="K82" i="28"/>
  <c r="AG74" i="28"/>
  <c r="K68" i="28"/>
  <c r="S83" i="28"/>
  <c r="S77" i="28"/>
  <c r="S71" i="28"/>
  <c r="D66" i="28"/>
  <c r="H82" i="28"/>
  <c r="H76" i="28"/>
  <c r="H70" i="28"/>
  <c r="AA65" i="28"/>
  <c r="S63" i="28"/>
  <c r="K61" i="28"/>
  <c r="K59" i="28"/>
  <c r="K57" i="28"/>
  <c r="K55" i="28"/>
  <c r="K53" i="28"/>
  <c r="K51" i="28"/>
  <c r="K49" i="28"/>
  <c r="K47" i="28"/>
  <c r="K45" i="28"/>
  <c r="K43" i="28"/>
  <c r="K41" i="28"/>
  <c r="K39" i="28"/>
  <c r="K37" i="28"/>
  <c r="K35" i="28"/>
  <c r="K33" i="28"/>
  <c r="P85" i="28"/>
  <c r="C80" i="28"/>
  <c r="Y74" i="28"/>
  <c r="P69" i="28"/>
  <c r="P10" i="28"/>
  <c r="Z27" i="28"/>
  <c r="AB48" i="28"/>
  <c r="Y5" i="28"/>
  <c r="Q9" i="28"/>
  <c r="V13" i="28"/>
  <c r="AE23" i="28"/>
  <c r="AB32" i="28"/>
  <c r="V45" i="28"/>
  <c r="Z87" i="28"/>
  <c r="AH84" i="28"/>
  <c r="Z81" i="28"/>
  <c r="Z78" i="28"/>
  <c r="Z75" i="28"/>
  <c r="Z72" i="28"/>
  <c r="R69" i="28"/>
  <c r="AG87" i="28"/>
  <c r="AF86" i="28"/>
  <c r="G86" i="28"/>
  <c r="G83" i="28"/>
  <c r="G80" i="28"/>
  <c r="AE76" i="28"/>
  <c r="G74" i="28"/>
  <c r="AE70" i="28"/>
  <c r="AE67" i="28"/>
  <c r="F86" i="28"/>
  <c r="F83" i="28"/>
  <c r="AD79" i="28"/>
  <c r="F77" i="28"/>
  <c r="AD73" i="28"/>
  <c r="V70" i="28"/>
  <c r="AD67" i="28"/>
  <c r="AC85" i="28"/>
  <c r="M83" i="28"/>
  <c r="AC80" i="28"/>
  <c r="M78" i="28"/>
  <c r="U75" i="28"/>
  <c r="E73" i="28"/>
  <c r="U70" i="28"/>
  <c r="U67" i="28"/>
  <c r="L86" i="28"/>
  <c r="AB83" i="28"/>
  <c r="D81" i="28"/>
  <c r="T78" i="28"/>
  <c r="D76" i="28"/>
  <c r="T73" i="28"/>
  <c r="T70" i="28"/>
  <c r="D68" i="28"/>
  <c r="AA83" i="28"/>
  <c r="Q76" i="28"/>
  <c r="AA69" i="28"/>
  <c r="O65" i="28"/>
  <c r="Y79" i="28"/>
  <c r="P72" i="28"/>
  <c r="N66" i="28"/>
  <c r="AG80" i="28"/>
  <c r="K74" i="28"/>
  <c r="X67" i="28"/>
  <c r="AF82" i="28"/>
  <c r="AF76" i="28"/>
  <c r="I70" i="28"/>
  <c r="AB65" i="28"/>
  <c r="Q81" i="28"/>
  <c r="Q75" i="28"/>
  <c r="Q69" i="28"/>
  <c r="S65" i="28"/>
  <c r="K63" i="28"/>
  <c r="C61" i="28"/>
  <c r="C59" i="28"/>
  <c r="C57" i="28"/>
  <c r="C55" i="28"/>
  <c r="C53" i="28"/>
  <c r="C51" i="28"/>
  <c r="C49" i="28"/>
  <c r="C47" i="28"/>
  <c r="C45" i="28"/>
  <c r="C43" i="28"/>
  <c r="C41" i="28"/>
  <c r="C39" i="28"/>
  <c r="C37" i="28"/>
  <c r="C35" i="28"/>
  <c r="C33" i="28"/>
  <c r="Y84" i="28"/>
  <c r="P79" i="28"/>
  <c r="C74" i="28"/>
  <c r="X8" i="28"/>
  <c r="AB31" i="28"/>
  <c r="I6" i="28"/>
  <c r="I11" i="28"/>
  <c r="H25" i="28"/>
  <c r="M41" i="28"/>
  <c r="J87" i="28"/>
  <c r="Z82" i="28"/>
  <c r="Z77" i="28"/>
  <c r="J72" i="28"/>
  <c r="J68" i="28"/>
  <c r="H86" i="28"/>
  <c r="AE83" i="28"/>
  <c r="AE78" i="28"/>
  <c r="AE73" i="28"/>
  <c r="O69" i="28"/>
  <c r="N85" i="28"/>
  <c r="V80" i="28"/>
  <c r="V75" i="28"/>
  <c r="N70" i="28"/>
  <c r="M87" i="28"/>
  <c r="AC82" i="28"/>
  <c r="AC78" i="28"/>
  <c r="U74" i="28"/>
  <c r="AC69" i="28"/>
  <c r="AB87" i="28"/>
  <c r="D83" i="28"/>
  <c r="D79" i="28"/>
  <c r="AB74" i="28"/>
  <c r="L70" i="28"/>
  <c r="AB66" i="28"/>
  <c r="H75" i="28"/>
  <c r="AE65" i="28"/>
  <c r="C77" i="28"/>
  <c r="F66" i="28"/>
  <c r="K78" i="28"/>
  <c r="U66" i="28"/>
  <c r="I78" i="28"/>
  <c r="I68" i="28"/>
  <c r="AA80" i="28"/>
  <c r="H72" i="28"/>
  <c r="AA64" i="28"/>
  <c r="S61" i="28"/>
  <c r="K58" i="28"/>
  <c r="AA54" i="28"/>
  <c r="C52" i="28"/>
  <c r="S48" i="28"/>
  <c r="S45" i="28"/>
  <c r="K42" i="28"/>
  <c r="AA38" i="28"/>
  <c r="C36" i="28"/>
  <c r="S32" i="28"/>
  <c r="Y80" i="28"/>
  <c r="C72" i="28"/>
  <c r="AH65" i="28"/>
  <c r="Z63" i="28"/>
  <c r="R61" i="28"/>
  <c r="J59" i="28"/>
  <c r="AH56" i="28"/>
  <c r="Z54" i="28"/>
  <c r="R52" i="28"/>
  <c r="AH49" i="28"/>
  <c r="Z47" i="28"/>
  <c r="R45" i="28"/>
  <c r="J43" i="28"/>
  <c r="AH40" i="28"/>
  <c r="AH38" i="28"/>
  <c r="K83" i="28"/>
  <c r="AG77" i="28"/>
  <c r="X72" i="28"/>
  <c r="K67" i="28"/>
  <c r="AG64" i="28"/>
  <c r="AG62" i="28"/>
  <c r="AG60" i="28"/>
  <c r="AG58" i="28"/>
  <c r="AG56" i="28"/>
  <c r="AG54" i="28"/>
  <c r="AG52" i="28"/>
  <c r="AG50" i="28"/>
  <c r="AG48" i="28"/>
  <c r="AG46" i="28"/>
  <c r="AG44" i="28"/>
  <c r="AG42" i="28"/>
  <c r="AG40" i="28"/>
  <c r="AG38" i="28"/>
  <c r="AG36" i="28"/>
  <c r="AG34" i="28"/>
  <c r="AG32" i="28"/>
  <c r="I75" i="28"/>
  <c r="L63" i="28"/>
  <c r="E60" i="28"/>
  <c r="AD56" i="28"/>
  <c r="W53" i="28"/>
  <c r="P50" i="28"/>
  <c r="L47" i="28"/>
  <c r="E44" i="28"/>
  <c r="AD40" i="28"/>
  <c r="Z37" i="28"/>
  <c r="E35" i="28"/>
  <c r="O32" i="28"/>
  <c r="I30" i="28"/>
  <c r="I28" i="28"/>
  <c r="I26" i="28"/>
  <c r="I24" i="28"/>
  <c r="I22" i="28"/>
  <c r="I20" i="28"/>
  <c r="I18" i="28"/>
  <c r="I16" i="28"/>
  <c r="I14" i="28"/>
  <c r="I85" i="28"/>
  <c r="D64" i="28"/>
  <c r="AC60" i="28"/>
  <c r="V57" i="28"/>
  <c r="O54" i="28"/>
  <c r="H51" i="28"/>
  <c r="I79" i="28"/>
  <c r="U63" i="28"/>
  <c r="N60" i="28"/>
  <c r="G57" i="28"/>
  <c r="AF53" i="28"/>
  <c r="AB50" i="28"/>
  <c r="AF67" i="28"/>
  <c r="X62" i="28"/>
  <c r="T59" i="28"/>
  <c r="M56" i="28"/>
  <c r="F53" i="28"/>
  <c r="AE49" i="28"/>
  <c r="X46" i="28"/>
  <c r="T43" i="28"/>
  <c r="M40" i="28"/>
  <c r="L37" i="28"/>
  <c r="V34" i="28"/>
  <c r="AF31" i="28"/>
  <c r="AD29" i="28"/>
  <c r="AD27" i="28"/>
  <c r="AD25" i="28"/>
  <c r="AD23" i="28"/>
  <c r="AD21" i="28"/>
  <c r="AD19" i="28"/>
  <c r="AD17" i="28"/>
  <c r="AD15" i="28"/>
  <c r="I83" i="28"/>
  <c r="AD63" i="28"/>
  <c r="W60" i="28"/>
  <c r="P57" i="28"/>
  <c r="L54" i="28"/>
  <c r="E51" i="28"/>
  <c r="AD47" i="28"/>
  <c r="W44" i="28"/>
  <c r="P41" i="28"/>
  <c r="L38" i="28"/>
  <c r="U35" i="28"/>
  <c r="AE32" i="28"/>
  <c r="U30" i="28"/>
  <c r="U28" i="28"/>
  <c r="U26" i="28"/>
  <c r="U24" i="28"/>
  <c r="U22" i="28"/>
  <c r="U20" i="28"/>
  <c r="U18" i="28"/>
  <c r="U16" i="28"/>
  <c r="U14" i="28"/>
  <c r="U12" i="28"/>
  <c r="D65" i="28"/>
  <c r="AC61" i="28"/>
  <c r="V58" i="28"/>
  <c r="O55" i="28"/>
  <c r="H52" i="28"/>
  <c r="D49" i="28"/>
  <c r="AC45" i="28"/>
  <c r="S12" i="28"/>
  <c r="N42" i="28"/>
  <c r="I7" i="28"/>
  <c r="AH13" i="28"/>
  <c r="AE27" i="28"/>
  <c r="AE48" i="28"/>
  <c r="R86" i="28"/>
  <c r="AH80" i="28"/>
  <c r="R76" i="28"/>
  <c r="R71" i="28"/>
  <c r="Y87" i="28"/>
  <c r="AE87" i="28"/>
  <c r="O82" i="28"/>
  <c r="AE77" i="28"/>
  <c r="W72" i="28"/>
  <c r="O67" i="28"/>
  <c r="N84" i="28"/>
  <c r="N79" i="28"/>
  <c r="V74" i="28"/>
  <c r="AD69" i="28"/>
  <c r="U85" i="28"/>
  <c r="M82" i="28"/>
  <c r="U77" i="28"/>
  <c r="U73" i="28"/>
  <c r="M69" i="28"/>
  <c r="D86" i="28"/>
  <c r="T82" i="28"/>
  <c r="D78" i="28"/>
  <c r="D74" i="28"/>
  <c r="AB69" i="28"/>
  <c r="Q82" i="28"/>
  <c r="H73" i="28"/>
  <c r="P84" i="28"/>
  <c r="P74" i="28"/>
  <c r="X85" i="28"/>
  <c r="X73" i="28"/>
  <c r="S85" i="28"/>
  <c r="AF74" i="28"/>
  <c r="T66" i="28"/>
  <c r="Q79" i="28"/>
  <c r="AA68" i="28"/>
  <c r="K64" i="28"/>
  <c r="S60" i="28"/>
  <c r="S57" i="28"/>
  <c r="K54" i="28"/>
  <c r="AA50" i="28"/>
  <c r="C48" i="28"/>
  <c r="S44" i="28"/>
  <c r="S41" i="28"/>
  <c r="K38" i="28"/>
  <c r="AA34" i="28"/>
  <c r="C32" i="28"/>
  <c r="C78" i="28"/>
  <c r="C70" i="28"/>
  <c r="R65" i="28"/>
  <c r="J63" i="28"/>
  <c r="AH60" i="28"/>
  <c r="Z58" i="28"/>
  <c r="R56" i="28"/>
  <c r="AH53" i="28"/>
  <c r="Z51" i="28"/>
  <c r="R49" i="28"/>
  <c r="J47" i="28"/>
  <c r="AH44" i="28"/>
  <c r="Z42" i="28"/>
  <c r="R40" i="28"/>
  <c r="R38" i="28"/>
  <c r="AG81" i="28"/>
  <c r="X76" i="28"/>
  <c r="K71" i="28"/>
  <c r="Q66" i="28"/>
  <c r="Q64" i="28"/>
  <c r="Q62" i="28"/>
  <c r="Q60" i="28"/>
  <c r="Q58" i="28"/>
  <c r="Q56" i="28"/>
  <c r="Q54" i="28"/>
  <c r="Q52" i="28"/>
  <c r="Q50" i="28"/>
  <c r="Q48" i="28"/>
  <c r="Q46" i="28"/>
  <c r="Q44" i="28"/>
  <c r="Q42" i="28"/>
  <c r="Q40" i="28"/>
  <c r="Q38" i="28"/>
  <c r="Q36" i="28"/>
  <c r="Q34" i="28"/>
  <c r="Q32" i="28"/>
  <c r="AF65" i="28"/>
  <c r="P62" i="28"/>
  <c r="L59" i="28"/>
  <c r="E56" i="28"/>
  <c r="AD52" i="28"/>
  <c r="W49" i="28"/>
  <c r="P46" i="28"/>
  <c r="L43" i="28"/>
  <c r="E40" i="28"/>
  <c r="E37" i="28"/>
  <c r="O34" i="28"/>
  <c r="Z31" i="28"/>
  <c r="Y29" i="28"/>
  <c r="Y27" i="28"/>
  <c r="Y25" i="28"/>
  <c r="Y23" i="28"/>
  <c r="Y21" i="28"/>
  <c r="Y19" i="28"/>
  <c r="Y17" i="28"/>
  <c r="Y15" i="28"/>
  <c r="Y13" i="28"/>
  <c r="S74" i="28"/>
  <c r="H63" i="28"/>
  <c r="D60" i="28"/>
  <c r="AC56" i="28"/>
  <c r="V53" i="28"/>
  <c r="O50" i="28"/>
  <c r="S68" i="28"/>
  <c r="AB62" i="28"/>
  <c r="U59" i="28"/>
  <c r="N56" i="28"/>
  <c r="G53" i="28"/>
  <c r="AF49" i="28"/>
  <c r="F65" i="28"/>
  <c r="AE61" i="28"/>
  <c r="X58" i="28"/>
  <c r="T55" i="28"/>
  <c r="M52" i="28"/>
  <c r="F49" i="28"/>
  <c r="AE45" i="28"/>
  <c r="X42" i="28"/>
  <c r="T39" i="28"/>
  <c r="V36" i="28"/>
  <c r="AF33" i="28"/>
  <c r="N31" i="28"/>
  <c r="N29" i="28"/>
  <c r="N27" i="28"/>
  <c r="N25" i="28"/>
  <c r="N23" i="28"/>
  <c r="N21" i="28"/>
  <c r="N19" i="28"/>
  <c r="N17" i="28"/>
  <c r="N15" i="28"/>
  <c r="S72" i="28"/>
  <c r="E63" i="28"/>
  <c r="AD59" i="28"/>
  <c r="W56" i="28"/>
  <c r="P53" i="28"/>
  <c r="L50" i="28"/>
  <c r="E47" i="28"/>
  <c r="AD43" i="28"/>
  <c r="W40" i="28"/>
  <c r="U37" i="28"/>
  <c r="AE34" i="28"/>
  <c r="J32" i="28"/>
  <c r="E30" i="28"/>
  <c r="E28" i="28"/>
  <c r="E26" i="28"/>
  <c r="E24" i="28"/>
  <c r="E22" i="28"/>
  <c r="E20" i="28"/>
  <c r="E18" i="28"/>
  <c r="E16" i="28"/>
  <c r="E14" i="28"/>
  <c r="E12" i="28"/>
  <c r="H64" i="28"/>
  <c r="Z15" i="28"/>
  <c r="AE54" i="28"/>
  <c r="AG7" i="28"/>
  <c r="H15" i="28"/>
  <c r="R30" i="28"/>
  <c r="F52" i="28"/>
  <c r="R85" i="28"/>
  <c r="Z80" i="28"/>
  <c r="R75" i="28"/>
  <c r="J71" i="28"/>
  <c r="AG86" i="28"/>
  <c r="AE86" i="28"/>
  <c r="AE81" i="28"/>
  <c r="W76" i="28"/>
  <c r="O72" i="28"/>
  <c r="G67" i="28"/>
  <c r="AD83" i="28"/>
  <c r="F79" i="28"/>
  <c r="N73" i="28"/>
  <c r="N69" i="28"/>
  <c r="M85" i="28"/>
  <c r="M81" i="28"/>
  <c r="M77" i="28"/>
  <c r="AC72" i="28"/>
  <c r="E69" i="28"/>
  <c r="AB85" i="28"/>
  <c r="AB81" i="28"/>
  <c r="T77" i="28"/>
  <c r="AB72" i="28"/>
  <c r="T69" i="28"/>
  <c r="AA81" i="28"/>
  <c r="H71" i="28"/>
  <c r="Y83" i="28"/>
  <c r="Y71" i="28"/>
  <c r="AG84" i="28"/>
  <c r="AG72" i="28"/>
  <c r="I84" i="28"/>
  <c r="I74" i="28"/>
  <c r="T65" i="28"/>
  <c r="AA78" i="28"/>
  <c r="H68" i="28"/>
  <c r="AA63" i="28"/>
  <c r="K60" i="28"/>
  <c r="AA56" i="28"/>
  <c r="C54" i="28"/>
  <c r="S50" i="28"/>
  <c r="S47" i="28"/>
  <c r="K44" i="28"/>
  <c r="AA40" i="28"/>
  <c r="C38" i="28"/>
  <c r="S34" i="28"/>
  <c r="S86" i="28"/>
  <c r="P77" i="28"/>
  <c r="Y68" i="28"/>
  <c r="J65" i="28"/>
  <c r="AH62" i="28"/>
  <c r="Z60" i="28"/>
  <c r="R58" i="28"/>
  <c r="AH55" i="28"/>
  <c r="Z53" i="28"/>
  <c r="R51" i="28"/>
  <c r="J49" i="28"/>
  <c r="AH46" i="28"/>
  <c r="Z44" i="28"/>
  <c r="R42" i="28"/>
  <c r="J40" i="28"/>
  <c r="J38" i="28"/>
  <c r="K81" i="28"/>
  <c r="AG75" i="28"/>
  <c r="X70" i="28"/>
  <c r="I66" i="28"/>
  <c r="I64" i="28"/>
  <c r="I62" i="28"/>
  <c r="I60" i="28"/>
  <c r="I58" i="28"/>
  <c r="I56" i="28"/>
  <c r="I54" i="28"/>
  <c r="I52" i="28"/>
  <c r="I50" i="28"/>
  <c r="I48" i="28"/>
  <c r="I46" i="28"/>
  <c r="I44" i="28"/>
  <c r="I42" i="28"/>
  <c r="I40" i="28"/>
  <c r="I38" i="28"/>
  <c r="I36" i="28"/>
  <c r="I34" i="28"/>
  <c r="I32" i="28"/>
  <c r="L65" i="28"/>
  <c r="E62" i="28"/>
  <c r="AD58" i="28"/>
  <c r="W55" i="28"/>
  <c r="P52" i="28"/>
  <c r="L49" i="28"/>
  <c r="E46" i="28"/>
  <c r="AD42" i="28"/>
  <c r="W39" i="28"/>
  <c r="Z36" i="28"/>
  <c r="E34" i="28"/>
  <c r="Q31" i="28"/>
  <c r="Q29" i="28"/>
  <c r="Q27" i="28"/>
  <c r="Q25" i="28"/>
  <c r="Q23" i="28"/>
  <c r="Q21" i="28"/>
  <c r="Q19" i="28"/>
  <c r="Q17" i="28"/>
  <c r="Q15" i="28"/>
  <c r="Q13" i="28"/>
  <c r="I69" i="28"/>
  <c r="AC62" i="28"/>
  <c r="V59" i="28"/>
  <c r="O56" i="28"/>
  <c r="H53" i="28"/>
  <c r="D50" i="28"/>
  <c r="X65" i="28"/>
  <c r="N62" i="28"/>
  <c r="G59" i="28"/>
  <c r="AF55" i="28"/>
  <c r="AB52" i="28"/>
  <c r="U49" i="28"/>
  <c r="X64" i="28"/>
  <c r="T61" i="28"/>
  <c r="M58" i="28"/>
  <c r="F55" i="28"/>
  <c r="AE51" i="28"/>
  <c r="X48" i="28"/>
  <c r="T45" i="28"/>
  <c r="M42" i="28"/>
  <c r="F39" i="28"/>
  <c r="L36" i="28"/>
  <c r="V33" i="28"/>
  <c r="F31" i="28"/>
  <c r="F29" i="28"/>
  <c r="F27" i="28"/>
  <c r="F25" i="28"/>
  <c r="F23" i="28"/>
  <c r="F21" i="28"/>
  <c r="F19" i="28"/>
  <c r="F17" i="28"/>
  <c r="F15" i="28"/>
  <c r="I67" i="28"/>
  <c r="W62" i="28"/>
  <c r="P59" i="28"/>
  <c r="L56" i="28"/>
  <c r="E53" i="28"/>
  <c r="AD49" i="28"/>
  <c r="W46" i="28"/>
  <c r="P43" i="28"/>
  <c r="L40" i="28"/>
  <c r="J37" i="28"/>
  <c r="U34" i="28"/>
  <c r="AE31" i="28"/>
  <c r="AC29" i="28"/>
  <c r="AC27" i="28"/>
  <c r="J6" i="28"/>
  <c r="J4" i="28"/>
  <c r="K16" i="28"/>
  <c r="K18" i="28"/>
  <c r="K20" i="28"/>
  <c r="K22" i="28"/>
  <c r="K24" i="28"/>
  <c r="K26" i="28"/>
  <c r="K28" i="28"/>
  <c r="K30" i="28"/>
  <c r="R32" i="28"/>
  <c r="G35" i="28"/>
  <c r="AC37" i="28"/>
  <c r="AF40" i="28"/>
  <c r="G44" i="28"/>
  <c r="N47" i="28"/>
  <c r="U50" i="28"/>
  <c r="AB53" i="28"/>
  <c r="AF56" i="28"/>
  <c r="G60" i="28"/>
  <c r="N63" i="28"/>
  <c r="S76" i="28"/>
  <c r="D15" i="28"/>
  <c r="D17" i="28"/>
  <c r="D19" i="28"/>
  <c r="D21" i="28"/>
  <c r="D23" i="28"/>
  <c r="D25" i="28"/>
  <c r="D27" i="28"/>
  <c r="D29" i="28"/>
  <c r="D31" i="28"/>
  <c r="T33" i="28"/>
  <c r="H36" i="28"/>
  <c r="D39" i="28"/>
  <c r="H42" i="28"/>
  <c r="O45" i="28"/>
  <c r="O49" i="28"/>
  <c r="D53" i="28"/>
  <c r="V56" i="28"/>
  <c r="H60" i="28"/>
  <c r="AC63" i="28"/>
  <c r="AC12" i="28"/>
  <c r="M15" i="28"/>
  <c r="AC17" i="28"/>
  <c r="AC20" i="28"/>
  <c r="M23" i="28"/>
  <c r="AC25" i="28"/>
  <c r="E29" i="28"/>
  <c r="U32" i="28"/>
  <c r="U36" i="28"/>
  <c r="AD41" i="28"/>
  <c r="L46" i="28"/>
  <c r="AD51" i="28"/>
  <c r="E57" i="28"/>
  <c r="AD61" i="28"/>
  <c r="F14" i="28"/>
  <c r="AD16" i="28"/>
  <c r="N20" i="28"/>
  <c r="V23" i="28"/>
  <c r="V26" i="28"/>
  <c r="F30" i="28"/>
  <c r="L33" i="28"/>
  <c r="AF37" i="28"/>
  <c r="F43" i="28"/>
  <c r="AE47" i="28"/>
  <c r="T53" i="28"/>
  <c r="AE57" i="28"/>
  <c r="T63" i="28"/>
  <c r="N50" i="28"/>
  <c r="G55" i="28"/>
  <c r="AB60" i="28"/>
  <c r="G65" i="28"/>
  <c r="D52" i="28"/>
  <c r="H57" i="28"/>
  <c r="D62" i="28"/>
  <c r="Q12" i="28"/>
  <c r="I15" i="28"/>
  <c r="Y18" i="28"/>
  <c r="Y1" i="28" s="1"/>
  <c r="AG21" i="28"/>
  <c r="AG24" i="28"/>
  <c r="Q28" i="28"/>
  <c r="I31" i="28"/>
  <c r="Z35" i="28"/>
  <c r="P40" i="28"/>
  <c r="L45" i="28"/>
  <c r="AD50" i="28"/>
  <c r="L55" i="28"/>
  <c r="AD60" i="28"/>
  <c r="AF69" i="28"/>
  <c r="Y33" i="28"/>
  <c r="I37" i="28"/>
  <c r="AG39" i="28"/>
  <c r="Q43" i="28"/>
  <c r="Y46" i="28"/>
  <c r="Y49" i="28"/>
  <c r="I53" i="28"/>
  <c r="AG55" i="28"/>
  <c r="Q59" i="28"/>
  <c r="Y62" i="28"/>
  <c r="Y65" i="28"/>
  <c r="K73" i="28"/>
  <c r="X80" i="28"/>
  <c r="R39" i="28"/>
  <c r="AH42" i="28"/>
  <c r="R46" i="28"/>
  <c r="R50" i="28"/>
  <c r="R53" i="28"/>
  <c r="R57" i="28"/>
  <c r="J61" i="28"/>
  <c r="Z64" i="28"/>
  <c r="Y72" i="28"/>
  <c r="C84" i="28"/>
  <c r="S36" i="28"/>
  <c r="C42" i="28"/>
  <c r="S46" i="28"/>
  <c r="K52" i="28"/>
  <c r="S56" i="28"/>
  <c r="K62" i="28"/>
  <c r="AA70" i="28"/>
  <c r="Q85" i="28"/>
  <c r="S79" i="28"/>
  <c r="K72" i="28"/>
  <c r="C69" i="28"/>
  <c r="S87" i="28"/>
  <c r="Q80" i="28"/>
  <c r="T71" i="28"/>
  <c r="D77" i="28"/>
  <c r="L84" i="28"/>
  <c r="U69" i="28"/>
  <c r="M76" i="28"/>
  <c r="E83" i="28"/>
  <c r="N68" i="28"/>
  <c r="V76" i="28"/>
  <c r="V84" i="28"/>
  <c r="O70" i="28"/>
  <c r="G79" i="28"/>
  <c r="AE85" i="28"/>
  <c r="AH68" i="28"/>
  <c r="J77" i="28"/>
  <c r="J84" i="28"/>
  <c r="F38" i="28"/>
  <c r="AE17" i="28"/>
  <c r="AF10"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AH1" i="28"/>
  <c r="P1" i="28"/>
  <c r="I1" i="28"/>
  <c r="AA1" i="28"/>
  <c r="S1" i="28"/>
  <c r="L1" i="28"/>
  <c r="Z1" i="28"/>
  <c r="U1" i="28"/>
  <c r="AG1" i="28"/>
  <c r="R1" i="28"/>
  <c r="G7" i="26" s="1"/>
  <c r="J7" i="26" s="1"/>
  <c r="T1" i="28"/>
  <c r="K1" i="28"/>
  <c r="M1" i="28"/>
  <c r="AD1" i="28"/>
  <c r="X1" i="28"/>
  <c r="J1" i="28"/>
  <c r="D1" i="28"/>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<sst xmlns="http://schemas.openxmlformats.org/spreadsheetml/2006/main" count="35244" uniqueCount="4350">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</sst>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3881</v>
      </c>
      <c r="C1" s="432">
        <v>45485</v>
      </c>
      <c r="G1" s="433" t="s">
        <v>3919</v>
      </c>
      <c r="H1" s="433" t="s">
        <v>3920</v>
      </c>
    </row>
    <row r="2" spans="1:8" x14ac:dyDescent="0.75">
      <c r="B2" t="str">
        <f>_xlfn.XLOOKUP(B1,H:H,G:G,0,0,1)</f>
        <v>ID</v>
      </c>
      <c r="C2" t="str">
        <f>_xlfn.XLOOKUP(B2,G:G, H:H, 0,0,1)</f>
        <v>Idaho</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Idaho.</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Idaho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PV:**Idaho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Wind:**Idaho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Idaho</v>
      </c>
      <c r="B3" s="394">
        <f>ROUND(SUMIFS(B$4:B$54, $A$4:$A$54, $A$3),0)</f>
        <v>199706</v>
      </c>
      <c r="C3" s="395">
        <f t="shared" ref="C3" si="0">ROUND(SUMIFS(C$4:C$54, $A$4:$A$54, $A$3),0)</f>
        <v>200</v>
      </c>
      <c r="D3" s="394">
        <f>SUMIFS(D$4:D$54, $A$4:$A$54, $A$3)</f>
        <v>14467241</v>
      </c>
      <c r="E3" s="394">
        <f>SUMIFS(E$4:E$54, $A$4:$A$54, $A$3)</f>
        <v>10428326.999999989</v>
      </c>
      <c r="F3" s="396">
        <f>ROUND(SUMIFS(F$4:F$54,$A$4:$A$54,$A$3)*100,0)</f>
        <v>-28</v>
      </c>
      <c r="G3" s="177">
        <f>SUMIFS(G$4:G$54, $A$4:$A$54, $A$3)</f>
        <v>88678</v>
      </c>
      <c r="H3" s="177">
        <f>SUMIFS(H$4:H$54, $A$4:$A$54, $A$3)</f>
        <v>0</v>
      </c>
      <c r="I3" s="396">
        <f>ROUND(SUMIFS(I$4:I$54,$A$4:$A$54,$A$3)*100,0)</f>
        <v>-100</v>
      </c>
      <c r="J3" s="396">
        <f>ROUND(SUMIFS(J$4:J$54, $A$4:$A$54, $A$3),0)</f>
        <v>1450</v>
      </c>
      <c r="K3" s="177">
        <f t="shared" ref="K3:AI3" si="1">ROUND(SUMIFS(K$4:K$54, $A$4:$A$54, $A$3),0)</f>
        <v>528</v>
      </c>
      <c r="L3" s="396">
        <f t="shared" si="1"/>
        <v>693</v>
      </c>
      <c r="M3" s="177">
        <f t="shared" si="1"/>
        <v>0</v>
      </c>
      <c r="N3" s="177">
        <f t="shared" si="1"/>
        <v>0</v>
      </c>
      <c r="O3" s="177">
        <f t="shared" si="1"/>
        <v>0</v>
      </c>
      <c r="P3" s="177">
        <f t="shared" si="1"/>
        <v>0</v>
      </c>
      <c r="Q3" s="177">
        <f t="shared" si="1"/>
        <v>0</v>
      </c>
      <c r="R3" s="177">
        <f t="shared" si="1"/>
        <v>0</v>
      </c>
      <c r="S3" s="396">
        <f t="shared" si="1"/>
        <v>0</v>
      </c>
      <c r="T3" s="177">
        <f t="shared" si="1"/>
        <v>0</v>
      </c>
      <c r="U3" s="177">
        <f t="shared" si="1"/>
        <v>548</v>
      </c>
      <c r="V3" s="177">
        <f t="shared" si="1"/>
        <v>0</v>
      </c>
      <c r="W3" s="177">
        <f t="shared" si="1"/>
        <v>2764</v>
      </c>
      <c r="X3" s="177">
        <f t="shared" si="1"/>
        <v>970</v>
      </c>
      <c r="Y3" s="177">
        <f t="shared" si="1"/>
        <v>240</v>
      </c>
      <c r="Z3" s="177">
        <f t="shared" si="1"/>
        <v>0</v>
      </c>
      <c r="AA3" s="177">
        <f t="shared" si="1"/>
        <v>26</v>
      </c>
      <c r="AB3" s="177">
        <f t="shared" si="1"/>
        <v>10</v>
      </c>
      <c r="AC3" s="177">
        <f t="shared" si="1"/>
        <v>5</v>
      </c>
      <c r="AD3" s="177">
        <f t="shared" si="1"/>
        <v>547</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260</v>
      </c>
      <c r="AQ3" s="396">
        <f t="shared" si="3"/>
        <v>1990456</v>
      </c>
      <c r="AR3" s="396">
        <f>ROUND(SUMIFS(AR$4:AR$54,$A$4:$A$54,$A$3),2)</f>
        <v>13.06</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1083533028424.62</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4</v>
      </c>
      <c r="BR3" s="396">
        <f t="shared" si="6"/>
        <v>4</v>
      </c>
      <c r="BS3" s="396">
        <f>ROUND(SUMIFS(BS$4:BS$54,$A$4:$A$54,$A$3)*100,0)</f>
        <v>41</v>
      </c>
      <c r="BT3" s="396">
        <f>ROUND(SUMIFS(BT$4:BT$54,$A$4:$A$54,$A$3)*100,0)</f>
        <v>39</v>
      </c>
      <c r="BU3" s="396">
        <f t="shared" ref="BU3:CH3" si="7">ROUND(SUMIFS(BU$4:BU$54,$A$4:$A$54,$A$3)*100,0)</f>
        <v>63</v>
      </c>
      <c r="BV3" s="396">
        <f t="shared" si="7"/>
        <v>73</v>
      </c>
      <c r="BW3" s="396">
        <f t="shared" si="7"/>
        <v>12</v>
      </c>
      <c r="BX3" s="396">
        <f t="shared" si="7"/>
        <v>15</v>
      </c>
      <c r="BY3" s="396">
        <f t="shared" si="7"/>
        <v>49</v>
      </c>
      <c r="BZ3" s="396">
        <f>ROUND(SUMIFS(BZ$4:BZ$54,$A$4:$A$54,$A$3)*100,0)</f>
        <v>50</v>
      </c>
      <c r="CA3" s="396">
        <f>ROUND(SUMIFS(CA$4:CA$54,$A$4:$A$54,$A$3)*100,0)</f>
        <v>100</v>
      </c>
      <c r="CB3" s="396">
        <f>ROUND(SUMIFS(CB$4:CB$54,$A$4:$A$54,$A$3)*100,0)</f>
        <v>100</v>
      </c>
      <c r="CC3" s="396">
        <f t="shared" si="7"/>
        <v>12</v>
      </c>
      <c r="CD3" s="396">
        <f t="shared" si="7"/>
        <v>15</v>
      </c>
      <c r="CE3" s="396">
        <f t="shared" si="7"/>
        <v>49</v>
      </c>
      <c r="CF3" s="396">
        <f t="shared" si="7"/>
        <v>50</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ID</v>
      </c>
      <c r="C1" s="408">
        <f>SUM(C4:C87)</f>
        <v>12.773497622626428</v>
      </c>
      <c r="D1" s="408">
        <f t="shared" ref="D1:AG1" si="0">SUM(D4:D87)</f>
        <v>13.577885112667428</v>
      </c>
      <c r="E1" s="408">
        <f t="shared" si="0"/>
        <v>12.645343924303528</v>
      </c>
      <c r="F1" s="408">
        <f t="shared" si="0"/>
        <v>13.697147348491685</v>
      </c>
      <c r="G1" s="408">
        <f t="shared" si="0"/>
        <v>13.843301680052461</v>
      </c>
      <c r="H1" s="408">
        <f t="shared" si="0"/>
        <v>14.854036674304323</v>
      </c>
      <c r="I1" s="408">
        <f t="shared" si="0"/>
        <v>15.73972287911468</v>
      </c>
      <c r="J1" s="408">
        <f t="shared" si="0"/>
        <v>15.746425439712306</v>
      </c>
      <c r="K1" s="408">
        <f t="shared" si="0"/>
        <v>15.898081226091517</v>
      </c>
      <c r="L1" s="408">
        <f t="shared" si="0"/>
        <v>16.844212124621915</v>
      </c>
      <c r="M1" s="408">
        <f t="shared" si="0"/>
        <v>17.381248359189289</v>
      </c>
      <c r="N1" s="408">
        <f t="shared" si="0"/>
        <v>17.264993297278185</v>
      </c>
      <c r="O1" s="408">
        <f t="shared" si="0"/>
        <v>16.712901032286428</v>
      </c>
      <c r="P1" s="408">
        <f t="shared" si="0"/>
        <v>16.338955038949855</v>
      </c>
      <c r="Q1" s="408">
        <f t="shared" si="0"/>
        <v>17.462550074755907</v>
      </c>
      <c r="R1" s="408">
        <f t="shared" si="0"/>
        <v>17.645521480031743</v>
      </c>
      <c r="S1" s="408">
        <f t="shared" si="0"/>
        <v>17.927180873406432</v>
      </c>
      <c r="T1" s="408">
        <f t="shared" si="0"/>
        <v>18.246158282525773</v>
      </c>
      <c r="U1" s="408">
        <f t="shared" si="0"/>
        <v>17.558063506607144</v>
      </c>
      <c r="V1" s="408">
        <f t="shared" si="0"/>
        <v>16.973789639984833</v>
      </c>
      <c r="W1" s="408">
        <f t="shared" si="0"/>
        <v>17.299993792248667</v>
      </c>
      <c r="X1" s="408">
        <f t="shared" si="0"/>
        <v>17.017765900728303</v>
      </c>
      <c r="Y1" s="408">
        <f t="shared" si="0"/>
        <v>16.886383208128098</v>
      </c>
      <c r="Z1" s="408">
        <f t="shared" si="0"/>
        <v>18.224023095403204</v>
      </c>
      <c r="AA1" s="408">
        <f t="shared" si="0"/>
        <v>17.607097584403501</v>
      </c>
      <c r="AB1" s="408">
        <f t="shared" si="0"/>
        <v>18.175768968553903</v>
      </c>
      <c r="AC1" s="408">
        <f t="shared" si="0"/>
        <v>18.385330028611794</v>
      </c>
      <c r="AD1" s="408">
        <f t="shared" si="0"/>
        <v>18.715285175390594</v>
      </c>
      <c r="AE1" s="408">
        <f t="shared" si="0"/>
        <v>18.755799024323615</v>
      </c>
      <c r="AF1" s="408">
        <f t="shared" si="0"/>
        <v>20.2040175450094</v>
      </c>
      <c r="AG1" s="408">
        <f t="shared" si="0"/>
        <v>20.348524210626024</v>
      </c>
      <c r="AH1" s="408">
        <f>SUM(AH4:AH87)</f>
        <v>21.349688182609427</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412" t="s">
        <v>2220</v>
      </c>
      <c r="B5" s="398" t="s">
        <v>4113</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412" t="s">
        <v>2220</v>
      </c>
      <c r="B6" s="398" t="s">
        <v>4117</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412" t="s">
        <v>2220</v>
      </c>
      <c r="B7" s="398" t="s">
        <v>4119</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412" t="s">
        <v>2220</v>
      </c>
      <c r="B8" s="398" t="s">
        <v>4121</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412" t="s">
        <v>2220</v>
      </c>
      <c r="B9" s="398" t="s">
        <v>4131</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412" t="s">
        <v>2220</v>
      </c>
      <c r="B10" s="398" t="s">
        <v>4140</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412" t="s">
        <v>2220</v>
      </c>
      <c r="B11" s="398" t="s">
        <v>4135</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412" t="s">
        <v>2220</v>
      </c>
      <c r="B17" s="398" t="s">
        <v>4148</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412" t="s">
        <v>2220</v>
      </c>
      <c r="B24" s="398" t="s">
        <v>4172</v>
      </c>
      <c r="C24" s="413">
        <f>SUMIFS('EPA Export Aggregation'!F:F,'EPA Export Aggregation'!$A:$A,$B24,'EPA Export Aggregation'!$D:$D,$A$1)*IF($A24="CH4",About!$D$58,IF($A24="N2O",About!$D$59,1))</f>
        <v>0.16930642905810001</v>
      </c>
      <c r="D24" s="413">
        <f>SUMIFS('EPA Export Aggregation'!G:G,'EPA Export Aggregation'!$A:$A,$B24,'EPA Export Aggregation'!$D:$D,$A$1)*IF($A24="CH4",About!$D$58,IF($A24="N2O",About!$D$59,1))</f>
        <v>0.15196781885329999</v>
      </c>
      <c r="E24" s="413">
        <f>SUMIFS('EPA Export Aggregation'!H:H,'EPA Export Aggregation'!$A:$A,$B24,'EPA Export Aggregation'!$D:$D,$A$1)*IF($A24="CH4",About!$D$58,IF($A24="N2O",About!$D$59,1))</f>
        <v>0.15318559619889999</v>
      </c>
      <c r="F24" s="413">
        <f>SUMIFS('EPA Export Aggregation'!I:I,'EPA Export Aggregation'!$A:$A,$B24,'EPA Export Aggregation'!$D:$D,$A$1)*IF($A24="CH4",About!$D$58,IF($A24="N2O",About!$D$59,1))</f>
        <v>0.13127441860469999</v>
      </c>
      <c r="G24" s="413">
        <f>SUMIFS('EPA Export Aggregation'!J:J,'EPA Export Aggregation'!$A:$A,$B24,'EPA Export Aggregation'!$D:$D,$A$1)*IF($A24="CH4",About!$D$58,IF($A24="N2O",About!$D$59,1))</f>
        <v>0.13197241379310001</v>
      </c>
      <c r="H24" s="413">
        <f>SUMIFS('EPA Export Aggregation'!K:K,'EPA Export Aggregation'!$A:$A,$B24,'EPA Export Aggregation'!$D:$D,$A$1)*IF($A24="CH4",About!$D$58,IF($A24="N2O",About!$D$59,1))</f>
        <v>0.12402758620690001</v>
      </c>
      <c r="I24" s="413">
        <f>SUMIFS('EPA Export Aggregation'!L:L,'EPA Export Aggregation'!$A:$A,$B24,'EPA Export Aggregation'!$D:$D,$A$1)*IF($A24="CH4",About!$D$58,IF($A24="N2O",About!$D$59,1))</f>
        <v>0.1014</v>
      </c>
      <c r="J24" s="413">
        <f>SUMIFS('EPA Export Aggregation'!M:M,'EPA Export Aggregation'!$A:$A,$B24,'EPA Export Aggregation'!$D:$D,$A$1)*IF($A24="CH4",About!$D$58,IF($A24="N2O",About!$D$59,1))</f>
        <v>0.1020627887083</v>
      </c>
      <c r="K24" s="413">
        <f>SUMIFS('EPA Export Aggregation'!N:N,'EPA Export Aggregation'!$A:$A,$B24,'EPA Export Aggregation'!$D:$D,$A$1)*IF($A24="CH4",About!$D$58,IF($A24="N2O",About!$D$59,1))</f>
        <v>0.10474285714290001</v>
      </c>
      <c r="L24" s="413">
        <f>SUMIFS('EPA Export Aggregation'!O:O,'EPA Export Aggregation'!$A:$A,$B24,'EPA Export Aggregation'!$D:$D,$A$1)*IF($A24="CH4",About!$D$58,IF($A24="N2O",About!$D$59,1))</f>
        <v>7.8E-2</v>
      </c>
      <c r="M24" s="413">
        <f>SUMIFS('EPA Export Aggregation'!P:P,'EPA Export Aggregation'!$A:$A,$B24,'EPA Export Aggregation'!$D:$D,$A$1)*IF($A24="CH4",About!$D$58,IF($A24="N2O",About!$D$59,1))</f>
        <v>0.1084232142857</v>
      </c>
      <c r="N24" s="413">
        <f>SUMIFS('EPA Export Aggregation'!Q:Q,'EPA Export Aggregation'!$A:$A,$B24,'EPA Export Aggregation'!$D:$D,$A$1)*IF($A24="CH4",About!$D$58,IF($A24="N2O",About!$D$59,1))</f>
        <v>7.1921917808199995E-2</v>
      </c>
      <c r="O24" s="413">
        <f>SUMIFS('EPA Export Aggregation'!R:R,'EPA Export Aggregation'!$A:$A,$B24,'EPA Export Aggregation'!$D:$D,$A$1)*IF($A24="CH4",About!$D$58,IF($A24="N2O",About!$D$59,1))</f>
        <v>8.5087058823499997E-2</v>
      </c>
      <c r="P24" s="413">
        <f>SUMIFS('EPA Export Aggregation'!S:S,'EPA Export Aggregation'!$A:$A,$B24,'EPA Export Aggregation'!$D:$D,$A$1)*IF($A24="CH4",About!$D$58,IF($A24="N2O",About!$D$59,1))</f>
        <v>0.1063976529757</v>
      </c>
      <c r="Q24" s="413">
        <f>SUMIFS('EPA Export Aggregation'!T:T,'EPA Export Aggregation'!$A:$A,$B24,'EPA Export Aggregation'!$D:$D,$A$1)*IF($A24="CH4",About!$D$58,IF($A24="N2O",About!$D$59,1))</f>
        <v>0.1026497904443</v>
      </c>
      <c r="R24" s="413">
        <f>SUMIFS('EPA Export Aggregation'!U:U,'EPA Export Aggregation'!$A:$A,$B24,'EPA Export Aggregation'!$D:$D,$A$1)*IF($A24="CH4",About!$D$58,IF($A24="N2O",About!$D$59,1))</f>
        <v>0.14193854447439999</v>
      </c>
      <c r="S24" s="413">
        <f>SUMIFS('EPA Export Aggregation'!V:V,'EPA Export Aggregation'!$A:$A,$B24,'EPA Export Aggregation'!$D:$D,$A$1)*IF($A24="CH4",About!$D$58,IF($A24="N2O",About!$D$59,1))</f>
        <v>0.121776819407</v>
      </c>
      <c r="T24" s="413">
        <f>SUMIFS('EPA Export Aggregation'!W:W,'EPA Export Aggregation'!$A:$A,$B24,'EPA Export Aggregation'!$D:$D,$A$1)*IF($A24="CH4",About!$D$58,IF($A24="N2O",About!$D$59,1))</f>
        <v>0.12540592991909999</v>
      </c>
      <c r="U24" s="413">
        <f>SUMIFS('EPA Export Aggregation'!X:X,'EPA Export Aggregation'!$A:$A,$B24,'EPA Export Aggregation'!$D:$D,$A$1)*IF($A24="CH4",About!$D$58,IF($A24="N2O",About!$D$59,1))</f>
        <v>0.1165347708895</v>
      </c>
      <c r="V24" s="413">
        <f>SUMIFS('EPA Export Aggregation'!Y:Y,'EPA Export Aggregation'!$A:$A,$B24,'EPA Export Aggregation'!$D:$D,$A$1)*IF($A24="CH4",About!$D$58,IF($A24="N2O",About!$D$59,1))</f>
        <v>0.10282479784369999</v>
      </c>
      <c r="W24" s="413">
        <f>SUMIFS('EPA Export Aggregation'!Z:Z,'EPA Export Aggregation'!$A:$A,$B24,'EPA Export Aggregation'!$D:$D,$A$1)*IF($A24="CH4",About!$D$58,IF($A24="N2O",About!$D$59,1))</f>
        <v>9.8537743284900003E-2</v>
      </c>
      <c r="X24" s="413">
        <f>SUMIFS('EPA Export Aggregation'!AA:AA,'EPA Export Aggregation'!$A:$A,$B24,'EPA Export Aggregation'!$D:$D,$A$1)*IF($A24="CH4",About!$D$58,IF($A24="N2O",About!$D$59,1))</f>
        <v>0.11215685171130001</v>
      </c>
      <c r="Y24" s="413">
        <f>SUMIFS('EPA Export Aggregation'!AB:AB,'EPA Export Aggregation'!$A:$A,$B24,'EPA Export Aggregation'!$D:$D,$A$1)*IF($A24="CH4",About!$D$58,IF($A24="N2O",About!$D$59,1))</f>
        <v>0.105876034833</v>
      </c>
      <c r="Z24" s="413">
        <f>SUMIFS('EPA Export Aggregation'!AC:AC,'EPA Export Aggregation'!$A:$A,$B24,'EPA Export Aggregation'!$D:$D,$A$1)*IF($A24="CH4",About!$D$58,IF($A24="N2O",About!$D$59,1))</f>
        <v>0.10976800964980001</v>
      </c>
      <c r="AA24" s="413">
        <f>SUMIFS('EPA Export Aggregation'!AD:AD,'EPA Export Aggregation'!$A:$A,$B24,'EPA Export Aggregation'!$D:$D,$A$1)*IF($A24="CH4",About!$D$58,IF($A24="N2O",About!$D$59,1))</f>
        <v>9.6634755675800002E-2</v>
      </c>
      <c r="AB24" s="413">
        <f>SUMIFS('EPA Export Aggregation'!AE:AE,'EPA Export Aggregation'!$A:$A,$B24,'EPA Export Aggregation'!$D:$D,$A$1)*IF($A24="CH4",About!$D$58,IF($A24="N2O",About!$D$59,1))</f>
        <v>9.5873940504100003E-2</v>
      </c>
      <c r="AC24" s="413">
        <f>SUMIFS('EPA Export Aggregation'!AF:AF,'EPA Export Aggregation'!$A:$A,$B24,'EPA Export Aggregation'!$D:$D,$A$1)*IF($A24="CH4",About!$D$58,IF($A24="N2O",About!$D$59,1))</f>
        <v>9.4021182411400006E-2</v>
      </c>
      <c r="AD24" s="413">
        <f>SUMIFS('EPA Export Aggregation'!AG:AG,'EPA Export Aggregation'!$A:$A,$B24,'EPA Export Aggregation'!$D:$D,$A$1)*IF($A24="CH4",About!$D$58,IF($A24="N2O",About!$D$59,1))</f>
        <v>8.9232781501199995E-2</v>
      </c>
      <c r="AE24" s="413">
        <f>SUMIFS('EPA Export Aggregation'!AH:AH,'EPA Export Aggregation'!$A:$A,$B24,'EPA Export Aggregation'!$D:$D,$A$1)*IF($A24="CH4",About!$D$58,IF($A24="N2O",About!$D$59,1))</f>
        <v>8.9527523799800002E-2</v>
      </c>
      <c r="AF24" s="413">
        <f>SUMIFS('EPA Export Aggregation'!AI:AI,'EPA Export Aggregation'!$A:$A,$B24,'EPA Export Aggregation'!$D:$D,$A$1)*IF($A24="CH4",About!$D$58,IF($A24="N2O",About!$D$59,1))</f>
        <v>9.2883089923600004E-2</v>
      </c>
      <c r="AG24" s="413">
        <f>SUMIFS('EPA Export Aggregation'!AJ:AJ,'EPA Export Aggregation'!$A:$A,$B24,'EPA Export Aggregation'!$D:$D,$A$1)*IF($A24="CH4",About!$D$58,IF($A24="N2O",About!$D$59,1))</f>
        <v>9.0179937568600002E-2</v>
      </c>
      <c r="AH24" s="413">
        <f>SUMIFS('EPA Export Aggregation'!AK:AK,'EPA Export Aggregation'!$A:$A,$B24,'EPA Export Aggregation'!$D:$D,$A$1)*IF($A24="CH4",About!$D$58,IF($A24="N2O",About!$D$59,1))</f>
        <v>9.4901615629100003E-2</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0.31260514220699998</v>
      </c>
      <c r="AG33" s="413">
        <f>SUMIFS('EPA Export Aggregation'!AJ:AJ,'EPA Export Aggregation'!$A:$A,$B33,'EPA Export Aggregation'!$D:$D,$A$1)*IF($A33="CH4",About!$D$58,IF($A33="N2O",About!$D$59,1))</f>
        <v>0.58579879450869998</v>
      </c>
      <c r="AH33" s="413">
        <f>SUMIFS('EPA Export Aggregation'!AK:AK,'EPA Export Aggregation'!$A:$A,$B33,'EPA Export Aggregation'!$D:$D,$A$1)*IF($A33="CH4",About!$D$58,IF($A33="N2O",About!$D$59,1))</f>
        <v>0.61223351015229999</v>
      </c>
    </row>
    <row r="34" spans="1:34" x14ac:dyDescent="0.75">
      <c r="A34" s="412" t="s">
        <v>2220</v>
      </c>
      <c r="B34" s="398" t="s">
        <v>4152</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7.3514707530999996E-3</v>
      </c>
      <c r="D76" s="413">
        <f>SUMIFS('EPA Export Aggregation'!G:G,'EPA Export Aggregation'!$A:$A,$B76,'EPA Export Aggregation'!$D:$D,$A$1)*IF($A76="CH4",About!$D$58,IF($A76="N2O",About!$D$59,1))</f>
        <v>7.3514707530999996E-3</v>
      </c>
      <c r="E76" s="413">
        <f>SUMIFS('EPA Export Aggregation'!H:H,'EPA Export Aggregation'!$A:$A,$B76,'EPA Export Aggregation'!$D:$D,$A$1)*IF($A76="CH4",About!$D$58,IF($A76="N2O",About!$D$59,1))</f>
        <v>7.3514707530999996E-3</v>
      </c>
      <c r="F76" s="413">
        <f>SUMIFS('EPA Export Aggregation'!I:I,'EPA Export Aggregation'!$A:$A,$B76,'EPA Export Aggregation'!$D:$D,$A$1)*IF($A76="CH4",About!$D$58,IF($A76="N2O",About!$D$59,1))</f>
        <v>9.1893380862000003E-3</v>
      </c>
      <c r="G76" s="413">
        <f>SUMIFS('EPA Export Aggregation'!J:J,'EPA Export Aggregation'!$A:$A,$B76,'EPA Export Aggregation'!$D:$D,$A$1)*IF($A76="CH4",About!$D$58,IF($A76="N2O",About!$D$59,1))</f>
        <v>1.01082724039E-2</v>
      </c>
      <c r="H76" s="413">
        <f>SUMIFS('EPA Export Aggregation'!K:K,'EPA Export Aggregation'!$A:$A,$B76,'EPA Export Aggregation'!$D:$D,$A$1)*IF($A76="CH4",About!$D$58,IF($A76="N2O",About!$D$59,1))</f>
        <v>1.2702670256E-2</v>
      </c>
      <c r="I76" s="413">
        <f>SUMIFS('EPA Export Aggregation'!L:L,'EPA Export Aggregation'!$A:$A,$B76,'EPA Export Aggregation'!$D:$D,$A$1)*IF($A76="CH4",About!$D$58,IF($A76="N2O",About!$D$59,1))</f>
        <v>1.4105842587099999E-2</v>
      </c>
      <c r="J76" s="413">
        <f>SUMIFS('EPA Export Aggregation'!M:M,'EPA Export Aggregation'!$A:$A,$B76,'EPA Export Aggregation'!$D:$D,$A$1)*IF($A76="CH4",About!$D$58,IF($A76="N2O",About!$D$59,1))</f>
        <v>1.49070562138E-2</v>
      </c>
      <c r="K76" s="413">
        <f>SUMIFS('EPA Export Aggregation'!N:N,'EPA Export Aggregation'!$A:$A,$B76,'EPA Export Aggregation'!$D:$D,$A$1)*IF($A76="CH4",About!$D$58,IF($A76="N2O",About!$D$59,1))</f>
        <v>1.8278674345099999E-2</v>
      </c>
      <c r="L76" s="413">
        <f>SUMIFS('EPA Export Aggregation'!O:O,'EPA Export Aggregation'!$A:$A,$B76,'EPA Export Aggregation'!$D:$D,$A$1)*IF($A76="CH4",About!$D$58,IF($A76="N2O",About!$D$59,1))</f>
        <v>1.8548458288900001E-2</v>
      </c>
      <c r="M76" s="413">
        <f>SUMIFS('EPA Export Aggregation'!P:P,'EPA Export Aggregation'!$A:$A,$B76,'EPA Export Aggregation'!$D:$D,$A$1)*IF($A76="CH4",About!$D$58,IF($A76="N2O",About!$D$59,1))</f>
        <v>1.12957472418E-2</v>
      </c>
      <c r="N76" s="413">
        <f>SUMIFS('EPA Export Aggregation'!Q:Q,'EPA Export Aggregation'!$A:$A,$B76,'EPA Export Aggregation'!$D:$D,$A$1)*IF($A76="CH4",About!$D$58,IF($A76="N2O",About!$D$59,1))</f>
        <v>7.5061381927999998E-3</v>
      </c>
      <c r="O76" s="413">
        <f>SUMIFS('EPA Export Aggregation'!R:R,'EPA Export Aggregation'!$A:$A,$B76,'EPA Export Aggregation'!$D:$D,$A$1)*IF($A76="CH4",About!$D$58,IF($A76="N2O",About!$D$59,1))</f>
        <v>7.1759643343E-3</v>
      </c>
      <c r="P76" s="413">
        <f>SUMIFS('EPA Export Aggregation'!S:S,'EPA Export Aggregation'!$A:$A,$B76,'EPA Export Aggregation'!$D:$D,$A$1)*IF($A76="CH4",About!$D$58,IF($A76="N2O",About!$D$59,1))</f>
        <v>7.5037373543999997E-3</v>
      </c>
      <c r="Q76" s="413">
        <f>SUMIFS('EPA Export Aggregation'!T:T,'EPA Export Aggregation'!$A:$A,$B76,'EPA Export Aggregation'!$D:$D,$A$1)*IF($A76="CH4",About!$D$58,IF($A76="N2O",About!$D$59,1))</f>
        <v>7.4711184575000002E-3</v>
      </c>
      <c r="R76" s="413">
        <f>SUMIFS('EPA Export Aggregation'!U:U,'EPA Export Aggregation'!$A:$A,$B76,'EPA Export Aggregation'!$D:$D,$A$1)*IF($A76="CH4",About!$D$58,IF($A76="N2O",About!$D$59,1))</f>
        <v>7.1719273053000004E-3</v>
      </c>
      <c r="S76" s="413">
        <f>SUMIFS('EPA Export Aggregation'!V:V,'EPA Export Aggregation'!$A:$A,$B76,'EPA Export Aggregation'!$D:$D,$A$1)*IF($A76="CH4",About!$D$58,IF($A76="N2O",About!$D$59,1))</f>
        <v>8.5387753374000005E-3</v>
      </c>
      <c r="T76" s="413">
        <f>SUMIFS('EPA Export Aggregation'!W:W,'EPA Export Aggregation'!$A:$A,$B76,'EPA Export Aggregation'!$D:$D,$A$1)*IF($A76="CH4",About!$D$58,IF($A76="N2O",About!$D$59,1))</f>
        <v>8.3092015410000004E-3</v>
      </c>
      <c r="U76" s="413">
        <f>SUMIFS('EPA Export Aggregation'!X:X,'EPA Export Aggregation'!$A:$A,$B76,'EPA Export Aggregation'!$D:$D,$A$1)*IF($A76="CH4",About!$D$58,IF($A76="N2O",About!$D$59,1))</f>
        <v>7.8535162983000006E-3</v>
      </c>
      <c r="V76" s="413">
        <f>SUMIFS('EPA Export Aggregation'!Y:Y,'EPA Export Aggregation'!$A:$A,$B76,'EPA Export Aggregation'!$D:$D,$A$1)*IF($A76="CH4",About!$D$58,IF($A76="N2O",About!$D$59,1))</f>
        <v>4.7710752796999998E-3</v>
      </c>
      <c r="W76" s="413">
        <f>SUMIFS('EPA Export Aggregation'!Z:Z,'EPA Export Aggregation'!$A:$A,$B76,'EPA Export Aggregation'!$D:$D,$A$1)*IF($A76="CH4",About!$D$58,IF($A76="N2O",About!$D$59,1))</f>
        <v>6.1815840549999995E-4</v>
      </c>
      <c r="X76" s="413">
        <f>SUMIFS('EPA Export Aggregation'!AA:AA,'EPA Export Aggregation'!$A:$A,$B76,'EPA Export Aggregation'!$D:$D,$A$1)*IF($A76="CH4",About!$D$58,IF($A76="N2O",About!$D$59,1))</f>
        <v>6.7492605289999998E-4</v>
      </c>
      <c r="Y76" s="413">
        <f>SUMIFS('EPA Export Aggregation'!AB:AB,'EPA Export Aggregation'!$A:$A,$B76,'EPA Export Aggregation'!$D:$D,$A$1)*IF($A76="CH4",About!$D$58,IF($A76="N2O",About!$D$59,1))</f>
        <v>1.6347297573E-3</v>
      </c>
      <c r="Z76" s="413">
        <f>SUMIFS('EPA Export Aggregation'!AC:AC,'EPA Export Aggregation'!$A:$A,$B76,'EPA Export Aggregation'!$D:$D,$A$1)*IF($A76="CH4",About!$D$58,IF($A76="N2O",About!$D$59,1))</f>
        <v>1.2735262883999999E-3</v>
      </c>
      <c r="AA76" s="413">
        <f>SUMIFS('EPA Export Aggregation'!AD:AD,'EPA Export Aggregation'!$A:$A,$B76,'EPA Export Aggregation'!$D:$D,$A$1)*IF($A76="CH4",About!$D$58,IF($A76="N2O",About!$D$59,1))</f>
        <v>1.5124818688999999E-3</v>
      </c>
      <c r="AB76" s="413">
        <f>SUMIFS('EPA Export Aggregation'!AE:AE,'EPA Export Aggregation'!$A:$A,$B76,'EPA Export Aggregation'!$D:$D,$A$1)*IF($A76="CH4",About!$D$58,IF($A76="N2O",About!$D$59,1))</f>
        <v>1.6900038577E-3</v>
      </c>
      <c r="AC76" s="413">
        <f>SUMIFS('EPA Export Aggregation'!AF:AF,'EPA Export Aggregation'!$A:$A,$B76,'EPA Export Aggregation'!$D:$D,$A$1)*IF($A76="CH4",About!$D$58,IF($A76="N2O",About!$D$59,1))</f>
        <v>2.4177446997000001E-3</v>
      </c>
      <c r="AD76" s="413">
        <f>SUMIFS('EPA Export Aggregation'!AG:AG,'EPA Export Aggregation'!$A:$A,$B76,'EPA Export Aggregation'!$D:$D,$A$1)*IF($A76="CH4",About!$D$58,IF($A76="N2O",About!$D$59,1))</f>
        <v>3.439236221E-3</v>
      </c>
      <c r="AE76" s="413">
        <f>SUMIFS('EPA Export Aggregation'!AH:AH,'EPA Export Aggregation'!$A:$A,$B76,'EPA Export Aggregation'!$D:$D,$A$1)*IF($A76="CH4",About!$D$58,IF($A76="N2O",About!$D$59,1))</f>
        <v>4.1649079265999997E-3</v>
      </c>
      <c r="AF76" s="413">
        <f>SUMIFS('EPA Export Aggregation'!AI:AI,'EPA Export Aggregation'!$A:$A,$B76,'EPA Export Aggregation'!$D:$D,$A$1)*IF($A76="CH4",About!$D$58,IF($A76="N2O",About!$D$59,1))</f>
        <v>2.3615271818999998E-3</v>
      </c>
      <c r="AG76" s="413">
        <f>SUMIFS('EPA Export Aggregation'!AJ:AJ,'EPA Export Aggregation'!$A:$A,$B76,'EPA Export Aggregation'!$D:$D,$A$1)*IF($A76="CH4",About!$D$58,IF($A76="N2O",About!$D$59,1))</f>
        <v>2.8707190473000002E-3</v>
      </c>
      <c r="AH76" s="413">
        <f>SUMIFS('EPA Export Aggregation'!AK:AK,'EPA Export Aggregation'!$A:$A,$B76,'EPA Export Aggregation'!$D:$D,$A$1)*IF($A76="CH4",About!$D$58,IF($A76="N2O",About!$D$59,1))</f>
        <v>2.9504809725999998E-3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0.1030539640272264</v>
      </c>
      <c r="D80" s="413">
        <f>SUMIFS('EPA Export Aggregation'!G:G,'EPA Export Aggregation'!$A:$A,$B80,'EPA Export Aggregation'!$D:$D,$A$1)*IF($A80="CH4",About!$D$58,IF($A80="N2O",About!$D$59,1))</f>
        <v>0.1030539640272264</v>
      </c>
      <c r="E80" s="413">
        <f>SUMIFS('EPA Export Aggregation'!H:H,'EPA Export Aggregation'!$A:$A,$B80,'EPA Export Aggregation'!$D:$D,$A$1)*IF($A80="CH4",About!$D$58,IF($A80="N2O",About!$D$59,1))</f>
        <v>0.1030539640272264</v>
      </c>
      <c r="F80" s="413">
        <f>SUMIFS('EPA Export Aggregation'!I:I,'EPA Export Aggregation'!$A:$A,$B80,'EPA Export Aggregation'!$D:$D,$A$1)*IF($A80="CH4",About!$D$58,IF($A80="N2O",About!$D$59,1))</f>
        <v>0.12881745414478299</v>
      </c>
      <c r="G80" s="413">
        <f>SUMIFS('EPA Export Aggregation'!J:J,'EPA Export Aggregation'!$A:$A,$B80,'EPA Export Aggregation'!$D:$D,$A$1)*IF($A80="CH4",About!$D$58,IF($A80="N2O",About!$D$59,1))</f>
        <v>0.1416992004269613</v>
      </c>
      <c r="H80" s="413">
        <f>SUMIFS('EPA Export Aggregation'!K:K,'EPA Export Aggregation'!$A:$A,$B80,'EPA Export Aggregation'!$D:$D,$A$1)*IF($A80="CH4",About!$D$58,IF($A80="N2O",About!$D$59,1))</f>
        <v>0.1780678322062266</v>
      </c>
      <c r="I80" s="413">
        <f>SUMIFS('EPA Export Aggregation'!L:L,'EPA Export Aggregation'!$A:$A,$B80,'EPA Export Aggregation'!$D:$D,$A$1)*IF($A80="CH4",About!$D$58,IF($A80="N2O",About!$D$59,1))</f>
        <v>0.1977377142595792</v>
      </c>
      <c r="J80" s="413">
        <f>SUMIFS('EPA Export Aggregation'!M:M,'EPA Export Aggregation'!$A:$A,$B80,'EPA Export Aggregation'!$D:$D,$A$1)*IF($A80="CH4",About!$D$58,IF($A80="N2O",About!$D$59,1))</f>
        <v>0.20896922767060239</v>
      </c>
      <c r="K80" s="413">
        <f>SUMIFS('EPA Export Aggregation'!N:N,'EPA Export Aggregation'!$A:$A,$B80,'EPA Export Aggregation'!$D:$D,$A$1)*IF($A80="CH4",About!$D$58,IF($A80="N2O",About!$D$59,1))</f>
        <v>0.2562330572288149</v>
      </c>
      <c r="L80" s="413">
        <f>SUMIFS('EPA Export Aggregation'!O:O,'EPA Export Aggregation'!$A:$A,$B80,'EPA Export Aggregation'!$D:$D,$A$1)*IF($A80="CH4",About!$D$58,IF($A80="N2O",About!$D$59,1))</f>
        <v>0.26001492341312049</v>
      </c>
      <c r="M80" s="413">
        <f>SUMIFS('EPA Export Aggregation'!P:P,'EPA Export Aggregation'!$A:$A,$B80,'EPA Export Aggregation'!$D:$D,$A$1)*IF($A80="CH4",About!$D$58,IF($A80="N2O",About!$D$59,1))</f>
        <v>0.2217748908937901</v>
      </c>
      <c r="N80" s="413">
        <f>SUMIFS('EPA Export Aggregation'!Q:Q,'EPA Export Aggregation'!$A:$A,$B80,'EPA Export Aggregation'!$D:$D,$A$1)*IF($A80="CH4",About!$D$58,IF($A80="N2O",About!$D$59,1))</f>
        <v>0.1560794408700894</v>
      </c>
      <c r="O80" s="413">
        <f>SUMIFS('EPA Export Aggregation'!R:R,'EPA Export Aggregation'!$A:$A,$B80,'EPA Export Aggregation'!$D:$D,$A$1)*IF($A80="CH4",About!$D$58,IF($A80="N2O",About!$D$59,1))</f>
        <v>0.1528977618871297</v>
      </c>
      <c r="P80" s="413">
        <f>SUMIFS('EPA Export Aggregation'!S:S,'EPA Export Aggregation'!$A:$A,$B80,'EPA Export Aggregation'!$D:$D,$A$1)*IF($A80="CH4",About!$D$58,IF($A80="N2O",About!$D$59,1))</f>
        <v>0.1397909509589525</v>
      </c>
      <c r="Q80" s="413">
        <f>SUMIFS('EPA Export Aggregation'!T:T,'EPA Export Aggregation'!$A:$A,$B80,'EPA Export Aggregation'!$D:$D,$A$1)*IF($A80="CH4",About!$D$58,IF($A80="N2O",About!$D$59,1))</f>
        <v>0.12984357910201089</v>
      </c>
      <c r="R80" s="413">
        <f>SUMIFS('EPA Export Aggregation'!U:U,'EPA Export Aggregation'!$A:$A,$B80,'EPA Export Aggregation'!$D:$D,$A$1)*IF($A80="CH4",About!$D$58,IF($A80="N2O",About!$D$59,1))</f>
        <v>0.1196334889413392</v>
      </c>
      <c r="S80" s="413">
        <f>SUMIFS('EPA Export Aggregation'!V:V,'EPA Export Aggregation'!$A:$A,$B80,'EPA Export Aggregation'!$D:$D,$A$1)*IF($A80="CH4",About!$D$58,IF($A80="N2O",About!$D$59,1))</f>
        <v>0.12781851283033471</v>
      </c>
      <c r="T80" s="413">
        <f>SUMIFS('EPA Export Aggregation'!W:W,'EPA Export Aggregation'!$A:$A,$B80,'EPA Export Aggregation'!$D:$D,$A$1)*IF($A80="CH4",About!$D$58,IF($A80="N2O",About!$D$59,1))</f>
        <v>0.12213897527407711</v>
      </c>
      <c r="U80" s="413">
        <f>SUMIFS('EPA Export Aggregation'!X:X,'EPA Export Aggregation'!$A:$A,$B80,'EPA Export Aggregation'!$D:$D,$A$1)*IF($A80="CH4",About!$D$58,IF($A80="N2O",About!$D$59,1))</f>
        <v>0.1109959605812456</v>
      </c>
      <c r="V80" s="413">
        <f>SUMIFS('EPA Export Aggregation'!Y:Y,'EPA Export Aggregation'!$A:$A,$B80,'EPA Export Aggregation'!$D:$D,$A$1)*IF($A80="CH4",About!$D$58,IF($A80="N2O",About!$D$59,1))</f>
        <v>6.02688809470351E-2</v>
      </c>
      <c r="W80" s="413">
        <f>SUMIFS('EPA Export Aggregation'!Z:Z,'EPA Export Aggregation'!$A:$A,$B80,'EPA Export Aggregation'!$D:$D,$A$1)*IF($A80="CH4",About!$D$58,IF($A80="N2O",About!$D$59,1))</f>
        <v>7.8562385070722E-3</v>
      </c>
      <c r="X80" s="413">
        <f>SUMIFS('EPA Export Aggregation'!AA:AA,'EPA Export Aggregation'!$A:$A,$B80,'EPA Export Aggregation'!$D:$D,$A$1)*IF($A80="CH4",About!$D$58,IF($A80="N2O",About!$D$59,1))</f>
        <v>1.8798509290000001E-2</v>
      </c>
      <c r="Y80" s="413">
        <f>SUMIFS('EPA Export Aggregation'!AB:AB,'EPA Export Aggregation'!$A:$A,$B80,'EPA Export Aggregation'!$D:$D,$A$1)*IF($A80="CH4",About!$D$58,IF($A80="N2O",About!$D$59,1))</f>
        <v>3.4142027548300001E-2</v>
      </c>
      <c r="Z80" s="413">
        <f>SUMIFS('EPA Export Aggregation'!AC:AC,'EPA Export Aggregation'!$A:$A,$B80,'EPA Export Aggregation'!$D:$D,$A$1)*IF($A80="CH4",About!$D$58,IF($A80="N2O",About!$D$59,1))</f>
        <v>5.6673158110002999E-3</v>
      </c>
      <c r="AA80" s="413">
        <f>SUMIFS('EPA Export Aggregation'!AD:AD,'EPA Export Aggregation'!$A:$A,$B80,'EPA Export Aggregation'!$D:$D,$A$1)*IF($A80="CH4",About!$D$58,IF($A80="N2O",About!$D$59,1))</f>
        <v>6.9917075169E-3</v>
      </c>
      <c r="AB80" s="413">
        <f>SUMIFS('EPA Export Aggregation'!AE:AE,'EPA Export Aggregation'!$A:$A,$B80,'EPA Export Aggregation'!$D:$D,$A$1)*IF($A80="CH4",About!$D$58,IF($A80="N2O",About!$D$59,1))</f>
        <v>9.7482975810999992E-3</v>
      </c>
      <c r="AC80" s="413">
        <f>SUMIFS('EPA Export Aggregation'!AF:AF,'EPA Export Aggregation'!$A:$A,$B80,'EPA Export Aggregation'!$D:$D,$A$1)*IF($A80="CH4",About!$D$58,IF($A80="N2O",About!$D$59,1))</f>
        <v>1.0628332424100001E-2</v>
      </c>
      <c r="AD80" s="413">
        <f>SUMIFS('EPA Export Aggregation'!AG:AG,'EPA Export Aggregation'!$A:$A,$B80,'EPA Export Aggregation'!$D:$D,$A$1)*IF($A80="CH4",About!$D$58,IF($A80="N2O",About!$D$59,1))</f>
        <v>1.52214419200963E-2</v>
      </c>
      <c r="AE80" s="413">
        <f>SUMIFS('EPA Export Aggregation'!AH:AH,'EPA Export Aggregation'!$A:$A,$B80,'EPA Export Aggregation'!$D:$D,$A$1)*IF($A80="CH4",About!$D$58,IF($A80="N2O",About!$D$59,1))</f>
        <v>1.7203419267221701E-2</v>
      </c>
      <c r="AF80" s="413">
        <f>SUMIFS('EPA Export Aggregation'!AI:AI,'EPA Export Aggregation'!$A:$A,$B80,'EPA Export Aggregation'!$D:$D,$A$1)*IF($A80="CH4",About!$D$58,IF($A80="N2O",About!$D$59,1))</f>
        <v>1.5990785923500599E-2</v>
      </c>
      <c r="AG80" s="413">
        <f>SUMIFS('EPA Export Aggregation'!AJ:AJ,'EPA Export Aggregation'!$A:$A,$B80,'EPA Export Aggregation'!$D:$D,$A$1)*IF($A80="CH4",About!$D$58,IF($A80="N2O",About!$D$59,1))</f>
        <v>1.8195584497726899E-2</v>
      </c>
      <c r="AH80" s="413">
        <f>SUMIFS('EPA Export Aggregation'!AK:AK,'EPA Export Aggregation'!$A:$A,$B80,'EPA Export Aggregation'!$D:$D,$A$1)*IF($A80="CH4",About!$D$58,IF($A80="N2O",About!$D$59,1))</f>
        <v>1.5978471293525E-2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2.071538865E-2</v>
      </c>
      <c r="D84" s="413">
        <f>SUMIFS('EPA Export Aggregation'!G:G,'EPA Export Aggregation'!$A:$A,$B84,'EPA Export Aggregation'!$D:$D,$A$1)*IF($A84="CH4",About!$D$58,IF($A84="N2O",About!$D$59,1))</f>
        <v>2.071538865E-2</v>
      </c>
      <c r="E84" s="413">
        <f>SUMIFS('EPA Export Aggregation'!H:H,'EPA Export Aggregation'!$A:$A,$B84,'EPA Export Aggregation'!$D:$D,$A$1)*IF($A84="CH4",About!$D$58,IF($A84="N2O",About!$D$59,1))</f>
        <v>2.071538865E-2</v>
      </c>
      <c r="F84" s="413">
        <f>SUMIFS('EPA Export Aggregation'!I:I,'EPA Export Aggregation'!$A:$A,$B84,'EPA Export Aggregation'!$D:$D,$A$1)*IF($A84="CH4",About!$D$58,IF($A84="N2O",About!$D$59,1))</f>
        <v>2.5894236399999999E-2</v>
      </c>
      <c r="G84" s="413">
        <f>SUMIFS('EPA Export Aggregation'!J:J,'EPA Export Aggregation'!$A:$A,$B84,'EPA Export Aggregation'!$D:$D,$A$1)*IF($A84="CH4",About!$D$58,IF($A84="N2O",About!$D$59,1))</f>
        <v>2.8483661449999999E-2</v>
      </c>
      <c r="H84" s="413">
        <f>SUMIFS('EPA Export Aggregation'!K:K,'EPA Export Aggregation'!$A:$A,$B84,'EPA Export Aggregation'!$D:$D,$A$1)*IF($A84="CH4",About!$D$58,IF($A84="N2O",About!$D$59,1))</f>
        <v>3.5794299949999997E-2</v>
      </c>
      <c r="I84" s="413">
        <f>SUMIFS('EPA Export Aggregation'!L:L,'EPA Export Aggregation'!$A:$A,$B84,'EPA Export Aggregation'!$D:$D,$A$1)*IF($A84="CH4",About!$D$58,IF($A84="N2O",About!$D$59,1))</f>
        <v>3.9748240749999997E-2</v>
      </c>
      <c r="J84" s="413">
        <f>SUMIFS('EPA Export Aggregation'!M:M,'EPA Export Aggregation'!$A:$A,$B84,'EPA Export Aggregation'!$D:$D,$A$1)*IF($A84="CH4",About!$D$58,IF($A84="N2O",About!$D$59,1))</f>
        <v>4.2005942150000003E-2</v>
      </c>
      <c r="K84" s="413">
        <f>SUMIFS('EPA Export Aggregation'!N:N,'EPA Export Aggregation'!$A:$A,$B84,'EPA Export Aggregation'!$D:$D,$A$1)*IF($A84="CH4",About!$D$58,IF($A84="N2O",About!$D$59,1))</f>
        <v>5.1506679600000001E-2</v>
      </c>
      <c r="L84" s="413">
        <f>SUMIFS('EPA Export Aggregation'!O:O,'EPA Export Aggregation'!$A:$A,$B84,'EPA Export Aggregation'!$D:$D,$A$1)*IF($A84="CH4",About!$D$58,IF($A84="N2O",About!$D$59,1))</f>
        <v>5.2266892850000003E-2</v>
      </c>
      <c r="M84" s="413">
        <f>SUMIFS('EPA Export Aggregation'!P:P,'EPA Export Aggregation'!$A:$A,$B84,'EPA Export Aggregation'!$D:$D,$A$1)*IF($A84="CH4",About!$D$58,IF($A84="N2O",About!$D$59,1))</f>
        <v>4.2244772649999998E-2</v>
      </c>
      <c r="N84" s="413">
        <f>SUMIFS('EPA Export Aggregation'!Q:Q,'EPA Export Aggregation'!$A:$A,$B84,'EPA Export Aggregation'!$D:$D,$A$1)*IF($A84="CH4",About!$D$58,IF($A84="N2O",About!$D$59,1))</f>
        <v>2.87228515E-2</v>
      </c>
      <c r="O84" s="413">
        <f>SUMIFS('EPA Export Aggregation'!R:R,'EPA Export Aggregation'!$A:$A,$B84,'EPA Export Aggregation'!$D:$D,$A$1)*IF($A84="CH4",About!$D$58,IF($A84="N2O",About!$D$59,1))</f>
        <v>2.549480925E-2</v>
      </c>
      <c r="P84" s="413">
        <f>SUMIFS('EPA Export Aggregation'!S:S,'EPA Export Aggregation'!$A:$A,$B84,'EPA Export Aggregation'!$D:$D,$A$1)*IF($A84="CH4",About!$D$58,IF($A84="N2O",About!$D$59,1))</f>
        <v>3.0713856099999999E-2</v>
      </c>
      <c r="Q84" s="413">
        <f>SUMIFS('EPA Export Aggregation'!T:T,'EPA Export Aggregation'!$A:$A,$B84,'EPA Export Aggregation'!$D:$D,$A$1)*IF($A84="CH4",About!$D$58,IF($A84="N2O",About!$D$59,1))</f>
        <v>2.9483304450000001E-2</v>
      </c>
      <c r="R84" s="413">
        <f>SUMIFS('EPA Export Aggregation'!U:U,'EPA Export Aggregation'!$A:$A,$B84,'EPA Export Aggregation'!$D:$D,$A$1)*IF($A84="CH4",About!$D$58,IF($A84="N2O",About!$D$59,1))</f>
        <v>3.206060585E-2</v>
      </c>
      <c r="S84" s="413">
        <f>SUMIFS('EPA Export Aggregation'!V:V,'EPA Export Aggregation'!$A:$A,$B84,'EPA Export Aggregation'!$D:$D,$A$1)*IF($A84="CH4",About!$D$58,IF($A84="N2O",About!$D$59,1))</f>
        <v>3.1134207649999999E-2</v>
      </c>
      <c r="T84" s="413">
        <f>SUMIFS('EPA Export Aggregation'!W:W,'EPA Export Aggregation'!$A:$A,$B84,'EPA Export Aggregation'!$D:$D,$A$1)*IF($A84="CH4",About!$D$58,IF($A84="N2O",About!$D$59,1))</f>
        <v>2.5049707500000001E-2</v>
      </c>
      <c r="U84" s="413">
        <f>SUMIFS('EPA Export Aggregation'!X:X,'EPA Export Aggregation'!$A:$A,$B84,'EPA Export Aggregation'!$D:$D,$A$1)*IF($A84="CH4",About!$D$58,IF($A84="N2O",About!$D$59,1))</f>
        <v>2.3002613099999999E-2</v>
      </c>
      <c r="V84" s="413">
        <f>SUMIFS('EPA Export Aggregation'!Y:Y,'EPA Export Aggregation'!$A:$A,$B84,'EPA Export Aggregation'!$D:$D,$A$1)*IF($A84="CH4",About!$D$58,IF($A84="N2O",About!$D$59,1))</f>
        <v>1.39130622E-2</v>
      </c>
      <c r="W84" s="413">
        <f>SUMIFS('EPA Export Aggregation'!Z:Z,'EPA Export Aggregation'!$A:$A,$B84,'EPA Export Aggregation'!$D:$D,$A$1)*IF($A84="CH4",About!$D$58,IF($A84="N2O",About!$D$59,1))</f>
        <v>1.7640745E-3</v>
      </c>
      <c r="X84" s="413">
        <f>SUMIFS('EPA Export Aggregation'!AA:AA,'EPA Export Aggregation'!$A:$A,$B84,'EPA Export Aggregation'!$D:$D,$A$1)*IF($A84="CH4",About!$D$58,IF($A84="N2O",About!$D$59,1))</f>
        <v>5.82917735E-3</v>
      </c>
      <c r="Y84" s="413">
        <f>SUMIFS('EPA Export Aggregation'!AB:AB,'EPA Export Aggregation'!$A:$A,$B84,'EPA Export Aggregation'!$D:$D,$A$1)*IF($A84="CH4",About!$D$58,IF($A84="N2O",About!$D$59,1))</f>
        <v>8.7777905000000003E-3</v>
      </c>
      <c r="Z84" s="413">
        <f>SUMIFS('EPA Export Aggregation'!AC:AC,'EPA Export Aggregation'!$A:$A,$B84,'EPA Export Aggregation'!$D:$D,$A$1)*IF($A84="CH4",About!$D$58,IF($A84="N2O",About!$D$59,1))</f>
        <v>7.7064584000000004E-3</v>
      </c>
      <c r="AA84" s="413">
        <f>SUMIFS('EPA Export Aggregation'!AD:AD,'EPA Export Aggregation'!$A:$A,$B84,'EPA Export Aggregation'!$D:$D,$A$1)*IF($A84="CH4",About!$D$58,IF($A84="N2O",About!$D$59,1))</f>
        <v>9.3804526999999999E-3</v>
      </c>
      <c r="AB84" s="413">
        <f>SUMIFS('EPA Export Aggregation'!AE:AE,'EPA Export Aggregation'!$A:$A,$B84,'EPA Export Aggregation'!$D:$D,$A$1)*IF($A84="CH4",About!$D$58,IF($A84="N2O",About!$D$59,1))</f>
        <v>1.8459696500000001E-2</v>
      </c>
      <c r="AC84" s="413">
        <f>SUMIFS('EPA Export Aggregation'!AF:AF,'EPA Export Aggregation'!$A:$A,$B84,'EPA Export Aggregation'!$D:$D,$A$1)*IF($A84="CH4",About!$D$58,IF($A84="N2O",About!$D$59,1))</f>
        <v>2.410359515E-2</v>
      </c>
      <c r="AD84" s="413">
        <f>SUMIFS('EPA Export Aggregation'!AG:AG,'EPA Export Aggregation'!$A:$A,$B84,'EPA Export Aggregation'!$D:$D,$A$1)*IF($A84="CH4",About!$D$58,IF($A84="N2O",About!$D$59,1))</f>
        <v>1.0439865600000001E-2</v>
      </c>
      <c r="AE84" s="413">
        <f>SUMIFS('EPA Export Aggregation'!AH:AH,'EPA Export Aggregation'!$A:$A,$B84,'EPA Export Aggregation'!$D:$D,$A$1)*IF($A84="CH4",About!$D$58,IF($A84="N2O",About!$D$59,1))</f>
        <v>1.2844087150000001E-2</v>
      </c>
      <c r="AF84" s="413">
        <f>SUMIFS('EPA Export Aggregation'!AI:AI,'EPA Export Aggregation'!$A:$A,$B84,'EPA Export Aggregation'!$D:$D,$A$1)*IF($A84="CH4",About!$D$58,IF($A84="N2O",About!$D$59,1))</f>
        <v>8.7059533500000001E-3</v>
      </c>
      <c r="AG84" s="413">
        <f>SUMIFS('EPA Export Aggregation'!AJ:AJ,'EPA Export Aggregation'!$A:$A,$B84,'EPA Export Aggregation'!$D:$D,$A$1)*IF($A84="CH4",About!$D$58,IF($A84="N2O",About!$D$59,1))</f>
        <v>1.5849520950000001E-2</v>
      </c>
      <c r="AH84" s="413">
        <f>SUMIFS('EPA Export Aggregation'!AK:AK,'EPA Export Aggregation'!$A:$A,$B84,'EPA Export Aggregation'!$D:$D,$A$1)*IF($A84="CH4",About!$D$58,IF($A84="N2O",About!$D$59,1))</f>
        <v>1.1973757599999999E-2</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1.81935152E-3</v>
      </c>
      <c r="D87" s="413">
        <f>SUMIFS('EPA Export Aggregation'!$F:$F,'EPA Export Aggregation'!$A:$A,$B87,'EPA Export Aggregation'!$D:$D,$A$1)*IF($A87="CH4",About!$D$58,IF($A87="N2O",About!$D$59,1))</f>
        <v>1.81935152E-3</v>
      </c>
      <c r="E87" s="413">
        <f>SUMIFS('EPA Export Aggregation'!$F:$F,'EPA Export Aggregation'!$A:$A,$B87,'EPA Export Aggregation'!$D:$D,$A$1)*IF($A87="CH4",About!$D$58,IF($A87="N2O",About!$D$59,1))</f>
        <v>1.81935152E-3</v>
      </c>
      <c r="F87" s="413">
        <f>SUMIFS('EPA Export Aggregation'!$F:$F,'EPA Export Aggregation'!$A:$A,$B87,'EPA Export Aggregation'!$D:$D,$A$1)*IF($A87="CH4",About!$D$58,IF($A87="N2O",About!$D$59,1))</f>
        <v>1.81935152E-3</v>
      </c>
      <c r="G87" s="413">
        <f>SUMIFS('EPA Export Aggregation'!$F:$F,'EPA Export Aggregation'!$A:$A,$B87,'EPA Export Aggregation'!$D:$D,$A$1)*IF($A87="CH4",About!$D$58,IF($A87="N2O",About!$D$59,1))</f>
        <v>1.81935152E-3</v>
      </c>
      <c r="H87" s="413">
        <f>SUMIFS('EPA Export Aggregation'!$F:$F,'EPA Export Aggregation'!$A:$A,$B87,'EPA Export Aggregation'!$D:$D,$A$1)*IF($A87="CH4",About!$D$58,IF($A87="N2O",About!$D$59,1))</f>
        <v>1.81935152E-3</v>
      </c>
      <c r="I87" s="413">
        <f>SUMIFS('EPA Export Aggregation'!$F:$F,'EPA Export Aggregation'!$A:$A,$B87,'EPA Export Aggregation'!$D:$D,$A$1)*IF($A87="CH4",About!$D$58,IF($A87="N2O",About!$D$59,1))</f>
        <v>1.81935152E-3</v>
      </c>
      <c r="J87" s="413">
        <f>SUMIFS('EPA Export Aggregation'!$F:$F,'EPA Export Aggregation'!$A:$A,$B87,'EPA Export Aggregation'!$D:$D,$A$1)*IF($A87="CH4",About!$D$58,IF($A87="N2O",About!$D$59,1))</f>
        <v>1.81935152E-3</v>
      </c>
      <c r="K87" s="413">
        <f>SUMIFS('EPA Export Aggregation'!$F:$F,'EPA Export Aggregation'!$A:$A,$B87,'EPA Export Aggregation'!$D:$D,$A$1)*IF($A87="CH4",About!$D$58,IF($A87="N2O",About!$D$59,1))</f>
        <v>1.81935152E-3</v>
      </c>
      <c r="L87" s="413">
        <f>SUMIFS('EPA Export Aggregation'!$F:$F,'EPA Export Aggregation'!$A:$A,$B87,'EPA Export Aggregation'!$D:$D,$A$1)*IF($A87="CH4",About!$D$58,IF($A87="N2O",About!$D$59,1))</f>
        <v>1.81935152E-3</v>
      </c>
      <c r="M87" s="413">
        <f>SUMIFS('EPA Export Aggregation'!$F:$F,'EPA Export Aggregation'!$A:$A,$B87,'EPA Export Aggregation'!$D:$D,$A$1)*IF($A87="CH4",About!$D$58,IF($A87="N2O",About!$D$59,1))</f>
        <v>1.81935152E-3</v>
      </c>
      <c r="N87" s="413">
        <f>SUMIFS('EPA Export Aggregation'!$F:$F,'EPA Export Aggregation'!$A:$A,$B87,'EPA Export Aggregation'!$D:$D,$A$1)*IF($A87="CH4",About!$D$58,IF($A87="N2O",About!$D$59,1))</f>
        <v>1.81935152E-3</v>
      </c>
      <c r="O87" s="413">
        <f>SUMIFS('EPA Export Aggregation'!$F:$F,'EPA Export Aggregation'!$A:$A,$B87,'EPA Export Aggregation'!$D:$D,$A$1)*IF($A87="CH4",About!$D$58,IF($A87="N2O",About!$D$59,1))</f>
        <v>1.81935152E-3</v>
      </c>
      <c r="P87" s="413">
        <f>SUMIFS('EPA Export Aggregation'!$F:$F,'EPA Export Aggregation'!$A:$A,$B87,'EPA Export Aggregation'!$D:$D,$A$1)*IF($A87="CH4",About!$D$58,IF($A87="N2O",About!$D$59,1))</f>
        <v>1.81935152E-3</v>
      </c>
      <c r="Q87" s="413">
        <f>SUMIFS('EPA Export Aggregation'!$F:$F,'EPA Export Aggregation'!$A:$A,$B87,'EPA Export Aggregation'!$D:$D,$A$1)*IF($A87="CH4",About!$D$58,IF($A87="N2O",About!$D$59,1))</f>
        <v>1.81935152E-3</v>
      </c>
      <c r="R87" s="413">
        <f>SUMIFS('EPA Export Aggregation'!$F:$F,'EPA Export Aggregation'!$A:$A,$B87,'EPA Export Aggregation'!$D:$D,$A$1)*IF($A87="CH4",About!$D$58,IF($A87="N2O",About!$D$59,1))</f>
        <v>1.81935152E-3</v>
      </c>
      <c r="S87" s="413">
        <f>SUMIFS('EPA Export Aggregation'!$F:$F,'EPA Export Aggregation'!$A:$A,$B87,'EPA Export Aggregation'!$D:$D,$A$1)*IF($A87="CH4",About!$D$58,IF($A87="N2O",About!$D$59,1))</f>
        <v>1.81935152E-3</v>
      </c>
      <c r="T87" s="413">
        <f>SUMIFS('EPA Export Aggregation'!$F:$F,'EPA Export Aggregation'!$A:$A,$B87,'EPA Export Aggregation'!$D:$D,$A$1)*IF($A87="CH4",About!$D$58,IF($A87="N2O",About!$D$59,1))</f>
        <v>1.81935152E-3</v>
      </c>
      <c r="U87" s="413">
        <f>SUMIFS('EPA Export Aggregation'!$F:$F,'EPA Export Aggregation'!$A:$A,$B87,'EPA Export Aggregation'!$D:$D,$A$1)*IF($A87="CH4",About!$D$58,IF($A87="N2O",About!$D$59,1))</f>
        <v>1.81935152E-3</v>
      </c>
      <c r="V87" s="413">
        <f>SUMIFS('EPA Export Aggregation'!$F:$F,'EPA Export Aggregation'!$A:$A,$B87,'EPA Export Aggregation'!$D:$D,$A$1)*IF($A87="CH4",About!$D$58,IF($A87="N2O",About!$D$59,1))</f>
        <v>1.81935152E-3</v>
      </c>
      <c r="W87" s="413">
        <f>SUMIFS('EPA Export Aggregation'!$F:$F,'EPA Export Aggregation'!$A:$A,$B87,'EPA Export Aggregation'!$D:$D,$A$1)*IF($A87="CH4",About!$D$58,IF($A87="N2O",About!$D$59,1))</f>
        <v>1.81935152E-3</v>
      </c>
      <c r="X87" s="413">
        <f>SUMIFS('EPA Export Aggregation'!$F:$F,'EPA Export Aggregation'!$A:$A,$B87,'EPA Export Aggregation'!$D:$D,$A$1)*IF($A87="CH4",About!$D$58,IF($A87="N2O",About!$D$59,1))</f>
        <v>1.81935152E-3</v>
      </c>
      <c r="Y87" s="413">
        <f>SUMIFS('EPA Export Aggregation'!$F:$F,'EPA Export Aggregation'!$A:$A,$B87,'EPA Export Aggregation'!$D:$D,$A$1)*IF($A87="CH4",About!$D$58,IF($A87="N2O",About!$D$59,1))</f>
        <v>1.81935152E-3</v>
      </c>
      <c r="Z87" s="413">
        <f>SUMIFS('EPA Export Aggregation'!$F:$F,'EPA Export Aggregation'!$A:$A,$B87,'EPA Export Aggregation'!$D:$D,$A$1)*IF($A87="CH4",About!$D$58,IF($A87="N2O",About!$D$59,1))</f>
        <v>1.81935152E-3</v>
      </c>
      <c r="AA87" s="413">
        <f>SUMIFS('EPA Export Aggregation'!$F:$F,'EPA Export Aggregation'!$A:$A,$B87,'EPA Export Aggregation'!$D:$D,$A$1)*IF($A87="CH4",About!$D$58,IF($A87="N2O",About!$D$59,1))</f>
        <v>1.81935152E-3</v>
      </c>
      <c r="AB87" s="413">
        <f>SUMIFS('EPA Export Aggregation'!$F:$F,'EPA Export Aggregation'!$A:$A,$B87,'EPA Export Aggregation'!$D:$D,$A$1)*IF($A87="CH4",About!$D$58,IF($A87="N2O",About!$D$59,1))</f>
        <v>1.81935152E-3</v>
      </c>
      <c r="AC87" s="413">
        <f>SUMIFS('EPA Export Aggregation'!$F:$F,'EPA Export Aggregation'!$A:$A,$B87,'EPA Export Aggregation'!$D:$D,$A$1)*IF($A87="CH4",About!$D$58,IF($A87="N2O",About!$D$59,1))</f>
        <v>1.81935152E-3</v>
      </c>
      <c r="AD87" s="413">
        <f>SUMIFS('EPA Export Aggregation'!$F:$F,'EPA Export Aggregation'!$A:$A,$B87,'EPA Export Aggregation'!$D:$D,$A$1)*IF($A87="CH4",About!$D$58,IF($A87="N2O",About!$D$59,1))</f>
        <v>1.81935152E-3</v>
      </c>
      <c r="AE87" s="413">
        <f>SUMIFS('EPA Export Aggregation'!$F:$F,'EPA Export Aggregation'!$A:$A,$B87,'EPA Export Aggregation'!$D:$D,$A$1)*IF($A87="CH4",About!$D$58,IF($A87="N2O",About!$D$59,1))</f>
        <v>1.81935152E-3</v>
      </c>
      <c r="AF87" s="413">
        <f>SUMIFS('EPA Export Aggregation'!$F:$F,'EPA Export Aggregation'!$A:$A,$B87,'EPA Export Aggregation'!$D:$D,$A$1)*IF($A87="CH4",About!$D$58,IF($A87="N2O",About!$D$59,1))</f>
        <v>1.81935152E-3</v>
      </c>
      <c r="AG87" s="413">
        <f>SUMIFS('EPA Export Aggregation'!$F:$F,'EPA Export Aggregation'!$A:$A,$B87,'EPA Export Aggregation'!$D:$D,$A$1)*IF($A87="CH4",About!$D$58,IF($A87="N2O",About!$D$59,1))</f>
        <v>1.81935152E-3</v>
      </c>
      <c r="AH87" s="413">
        <f>SUMIFS('EPA Export Aggregation'!$F:$F,'EPA Export Aggregation'!$A:$A,$B87,'EPA Export Aggregation'!$D:$D,$A$1)*IF($A87="CH4",About!$D$58,IF($A87="N2O",About!$D$59,1))</f>
        <v>1.81935152E-3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2024-07-12T19:37:12Z</dcterms:modified>
</cp:coreProperties>
</file>