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ID\bldgs\BDESC\"/>
    </mc:Choice>
  </mc:AlternateContent>
  <xr:revisionPtr revIDLastSave="0" documentId="8_{DAF14DB7-601D-4DC6-BF5F-7591A6A3A1EE}"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16"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<sst xmlns="http://schemas.openxmlformats.org/spreadsheetml/2006/main" count="50991" uniqueCount="1390">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</sst>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52</v>
      </c>
      <c r="C1" s="17">
        <v>45330</v>
      </c>
      <c r="D1" s="2"/>
      <c r="E1" s="2"/>
      <c r="F1" s="19" t="s">
        <v>146</v>
      </c>
      <c r="G1" s="19" t="s">
        <v>146</v>
      </c>
    </row>
    <row r="2" spans="1:7" ht="14.25" customHeight="1" x14ac:dyDescent="0.25">
      <c r="A2" s="1" t="s">
        <v>1</v>
      </c>
      <c r="B2" s="18" t="str">
        <f>LOOKUP(B1,F2:G51,G2:G51)</f>
        <v>ID</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b">
        <f>IF(A16=About!$B$1,SUM('BDESC-rural-residential'!$AF$8,'BDESC-urban-residential'!$AF$8,'BDESC-commercial'!$AF$8)='REEDS calc'!Q16,"NA")</f>
        <v>1</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IDAHO</v>
      </c>
    </row>
    <row r="3" spans="1:7" x14ac:dyDescent="0.2">
      <c r="A3" s="18" t="s">
        <v>95</v>
      </c>
      <c r="B3" s="18">
        <v>0.59</v>
      </c>
      <c r="C3" s="18">
        <v>0.41</v>
      </c>
      <c r="F3" s="14" t="s">
        <v>14</v>
      </c>
      <c r="G3">
        <f>SUMIFS(B:B,A:A,G2)</f>
        <v>0.70599999999999996</v>
      </c>
    </row>
    <row r="4" spans="1:7" x14ac:dyDescent="0.2">
      <c r="A4" s="18" t="s">
        <v>96</v>
      </c>
      <c r="B4" s="18">
        <v>0.66</v>
      </c>
      <c r="C4" s="18">
        <v>0.33999999999999903</v>
      </c>
      <c r="F4" s="14" t="s">
        <v>15</v>
      </c>
      <c r="G4">
        <f>SUMIFS(C:C,A:A,G2)</f>
        <v>0.29399999999999998</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26.490540495867741</v>
      </c>
      <c r="C8" s="71">
        <f>INDEX('REEDS calc'!$C$64:$AG$113,MATCH(About!$B$2,'REEDS calc'!$B$64:$B$113,0),MATCH(C$1,'REEDS calc'!$C$63:$AG$63,0))*SUMIFS('res v com'!$E$3:$E$52,'res v com'!$B$3:$B$52,About!$B$2)*SUMIFS('Urban and Rural'!$C$2:$C$53,'Urban and Rural'!$A$2:$A$53,About!$B$1)</f>
        <v>26.490540495867741</v>
      </c>
      <c r="D8" s="71">
        <f>INDEX('REEDS calc'!$C$64:$AG$113,MATCH(About!$B$2,'REEDS calc'!$B$64:$B$113,0),MATCH(D$1,'REEDS calc'!$C$63:$AG$63,0))*SUMIFS('res v com'!$E$3:$E$52,'res v com'!$B$3:$B$52,About!$B$2)*SUMIFS('Urban and Rural'!$C$2:$C$53,'Urban and Rural'!$A$2:$A$53,About!$B$1)</f>
        <v>26.490540495867741</v>
      </c>
      <c r="E8" s="71">
        <f>INDEX('REEDS calc'!$C$64:$AG$113,MATCH(About!$B$2,'REEDS calc'!$B$64:$B$113,0),MATCH(E$1,'REEDS calc'!$C$63:$AG$63,0))*SUMIFS('res v com'!$E$3:$E$52,'res v com'!$B$3:$B$52,About!$B$2)*SUMIFS('Urban and Rural'!$C$2:$C$53,'Urban and Rural'!$A$2:$A$53,About!$B$1)</f>
        <v>41.633139793388416</v>
      </c>
      <c r="F8" s="71">
        <f>INDEX('REEDS calc'!$C$64:$AG$113,MATCH(About!$B$2,'REEDS calc'!$B$64:$B$113,0),MATCH(F$1,'REEDS calc'!$C$63:$AG$63,0))*SUMIFS('res v com'!$E$3:$E$52,'res v com'!$B$3:$B$52,About!$B$2)*SUMIFS('Urban and Rural'!$C$2:$C$53,'Urban and Rural'!$A$2:$A$53,About!$B$1)</f>
        <v>56.775739090909084</v>
      </c>
      <c r="G8" s="71">
        <f>INDEX('REEDS calc'!$C$64:$AG$113,MATCH(About!$B$2,'REEDS calc'!$B$64:$B$113,0),MATCH(G$1,'REEDS calc'!$C$63:$AG$63,0))*SUMIFS('res v com'!$E$3:$E$52,'res v com'!$B$3:$B$52,About!$B$2)*SUMIFS('Urban and Rural'!$C$2:$C$53,'Urban and Rural'!$A$2:$A$53,About!$B$1)</f>
        <v>73.382027727272728</v>
      </c>
      <c r="H8" s="71">
        <f>INDEX('REEDS calc'!$C$64:$AG$113,MATCH(About!$B$2,'REEDS calc'!$B$64:$B$113,0),MATCH(H$1,'REEDS calc'!$C$63:$AG$63,0))*SUMIFS('res v com'!$E$3:$E$52,'res v com'!$B$3:$B$52,About!$B$2)*SUMIFS('Urban and Rural'!$C$2:$C$53,'Urban and Rural'!$A$2:$A$53,About!$B$1)</f>
        <v>89.988316363636358</v>
      </c>
      <c r="I8" s="71">
        <f>INDEX('REEDS calc'!$C$64:$AG$113,MATCH(About!$B$2,'REEDS calc'!$B$64:$B$113,0),MATCH(I$1,'REEDS calc'!$C$63:$AG$63,0))*SUMIFS('res v com'!$E$3:$E$52,'res v com'!$B$3:$B$52,About!$B$2)*SUMIFS('Urban and Rural'!$C$2:$C$53,'Urban and Rural'!$A$2:$A$53,About!$B$1)</f>
        <v>109.66984363636364</v>
      </c>
      <c r="J8" s="71">
        <f>INDEX('REEDS calc'!$C$64:$AG$113,MATCH(About!$B$2,'REEDS calc'!$B$64:$B$113,0),MATCH(J$1,'REEDS calc'!$C$63:$AG$63,0))*SUMIFS('res v com'!$E$3:$E$52,'res v com'!$B$3:$B$52,About!$B$2)*SUMIFS('Urban and Rural'!$C$2:$C$53,'Urban and Rural'!$A$2:$A$53,About!$B$1)</f>
        <v>129.35137090909089</v>
      </c>
      <c r="K8" s="71">
        <f>INDEX('REEDS calc'!$C$64:$AG$113,MATCH(About!$B$2,'REEDS calc'!$B$64:$B$113,0),MATCH(K$1,'REEDS calc'!$C$63:$AG$63,0))*SUMIFS('res v com'!$E$3:$E$52,'res v com'!$B$3:$B$52,About!$B$2)*SUMIFS('Urban and Rural'!$C$2:$C$53,'Urban and Rural'!$A$2:$A$53,About!$B$1)</f>
        <v>151.61609863636363</v>
      </c>
      <c r="L8" s="71">
        <f>INDEX('REEDS calc'!$C$64:$AG$113,MATCH(About!$B$2,'REEDS calc'!$B$64:$B$113,0),MATCH(L$1,'REEDS calc'!$C$63:$AG$63,0))*SUMIFS('res v com'!$E$3:$E$52,'res v com'!$B$3:$B$52,About!$B$2)*SUMIFS('Urban and Rural'!$C$2:$C$53,'Urban and Rural'!$A$2:$A$53,About!$B$1)</f>
        <v>173.88082636363634</v>
      </c>
      <c r="M8" s="71">
        <f>INDEX('REEDS calc'!$C$64:$AG$113,MATCH(About!$B$2,'REEDS calc'!$B$64:$B$113,0),MATCH(M$1,'REEDS calc'!$C$63:$AG$63,0))*SUMIFS('res v com'!$E$3:$E$52,'res v com'!$B$3:$B$52,About!$B$2)*SUMIFS('Urban and Rural'!$C$2:$C$53,'Urban and Rural'!$A$2:$A$53,About!$B$1)</f>
        <v>186.67381909090912</v>
      </c>
      <c r="N8" s="71">
        <f>INDEX('REEDS calc'!$C$64:$AG$113,MATCH(About!$B$2,'REEDS calc'!$B$64:$B$113,0),MATCH(N$1,'REEDS calc'!$C$63:$AG$63,0))*SUMIFS('res v com'!$E$3:$E$52,'res v com'!$B$3:$B$52,About!$B$2)*SUMIFS('Urban and Rural'!$C$2:$C$53,'Urban and Rural'!$A$2:$A$53,About!$B$1)</f>
        <v>199.46681181818184</v>
      </c>
      <c r="O8" s="71">
        <f>INDEX('REEDS calc'!$C$64:$AG$113,MATCH(About!$B$2,'REEDS calc'!$B$64:$B$113,0),MATCH(O$1,'REEDS calc'!$C$63:$AG$63,0))*SUMIFS('res v com'!$E$3:$E$52,'res v com'!$B$3:$B$52,About!$B$2)*SUMIFS('Urban and Rural'!$C$2:$C$53,'Urban and Rural'!$A$2:$A$53,About!$B$1)</f>
        <v>203.04775636363635</v>
      </c>
      <c r="P8" s="71">
        <f>INDEX('REEDS calc'!$C$64:$AG$113,MATCH(About!$B$2,'REEDS calc'!$B$64:$B$113,0),MATCH(P$1,'REEDS calc'!$C$63:$AG$63,0))*SUMIFS('res v com'!$E$3:$E$52,'res v com'!$B$3:$B$52,About!$B$2)*SUMIFS('Urban and Rural'!$C$2:$C$53,'Urban and Rural'!$A$2:$A$53,About!$B$1)</f>
        <v>206.6287009090909</v>
      </c>
      <c r="Q8" s="71">
        <f>INDEX('REEDS calc'!$C$64:$AG$113,MATCH(About!$B$2,'REEDS calc'!$B$64:$B$113,0),MATCH(Q$1,'REEDS calc'!$C$63:$AG$63,0))*SUMIFS('res v com'!$E$3:$E$52,'res v com'!$B$3:$B$52,About!$B$2)*SUMIFS('Urban and Rural'!$C$2:$C$53,'Urban and Rural'!$A$2:$A$53,About!$B$1)</f>
        <v>206.9293909090909</v>
      </c>
      <c r="R8" s="71">
        <f>INDEX('REEDS calc'!$C$64:$AG$113,MATCH(About!$B$2,'REEDS calc'!$B$64:$B$113,0),MATCH(R$1,'REEDS calc'!$C$63:$AG$63,0))*SUMIFS('res v com'!$E$3:$E$52,'res v com'!$B$3:$B$52,About!$B$2)*SUMIFS('Urban and Rural'!$C$2:$C$53,'Urban and Rural'!$A$2:$A$53,About!$B$1)</f>
        <v>207.2300809090909</v>
      </c>
      <c r="S8" s="71">
        <f>INDEX('REEDS calc'!$C$64:$AG$113,MATCH(About!$B$2,'REEDS calc'!$B$64:$B$113,0),MATCH(S$1,'REEDS calc'!$C$63:$AG$63,0))*SUMIFS('res v com'!$E$3:$E$52,'res v com'!$B$3:$B$52,About!$B$2)*SUMIFS('Urban and Rural'!$C$2:$C$53,'Urban and Rural'!$A$2:$A$53,About!$B$1)</f>
        <v>207.69478363636364</v>
      </c>
      <c r="T8" s="71">
        <f>INDEX('REEDS calc'!$C$64:$AG$113,MATCH(About!$B$2,'REEDS calc'!$B$64:$B$113,0),MATCH(T$1,'REEDS calc'!$C$63:$AG$63,0))*SUMIFS('res v com'!$E$3:$E$52,'res v com'!$B$3:$B$52,About!$B$2)*SUMIFS('Urban and Rural'!$C$2:$C$53,'Urban and Rural'!$A$2:$A$53,About!$B$1)</f>
        <v>208.15948636363638</v>
      </c>
      <c r="U8" s="71">
        <f>INDEX('REEDS calc'!$C$64:$AG$113,MATCH(About!$B$2,'REEDS calc'!$B$64:$B$113,0),MATCH(U$1,'REEDS calc'!$C$63:$AG$63,0))*SUMIFS('res v com'!$E$3:$E$52,'res v com'!$B$3:$B$52,About!$B$2)*SUMIFS('Urban and Rural'!$C$2:$C$53,'Urban and Rural'!$A$2:$A$53,About!$B$1)</f>
        <v>208.71986318181817</v>
      </c>
      <c r="V8" s="71">
        <f>INDEX('REEDS calc'!$C$64:$AG$113,MATCH(About!$B$2,'REEDS calc'!$B$64:$B$113,0),MATCH(V$1,'REEDS calc'!$C$63:$AG$63,0))*SUMIFS('res v com'!$E$3:$E$52,'res v com'!$B$3:$B$52,About!$B$2)*SUMIFS('Urban and Rural'!$C$2:$C$53,'Urban and Rural'!$A$2:$A$53,About!$B$1)</f>
        <v>209.28024000000002</v>
      </c>
      <c r="W8" s="71">
        <f>INDEX('REEDS calc'!$C$64:$AG$113,MATCH(About!$B$2,'REEDS calc'!$B$64:$B$113,0),MATCH(W$1,'REEDS calc'!$C$63:$AG$63,0))*SUMIFS('res v com'!$E$3:$E$52,'res v com'!$B$3:$B$52,About!$B$2)*SUMIFS('Urban and Rural'!$C$2:$C$53,'Urban and Rural'!$A$2:$A$53,About!$B$1)</f>
        <v>209.79961363636363</v>
      </c>
      <c r="X8" s="71">
        <f>INDEX('REEDS calc'!$C$64:$AG$113,MATCH(About!$B$2,'REEDS calc'!$B$64:$B$113,0),MATCH(X$1,'REEDS calc'!$C$63:$AG$63,0))*SUMIFS('res v com'!$E$3:$E$52,'res v com'!$B$3:$B$52,About!$B$2)*SUMIFS('Urban and Rural'!$C$2:$C$53,'Urban and Rural'!$A$2:$A$53,About!$B$1)</f>
        <v>210.31898727272727</v>
      </c>
      <c r="Y8" s="71">
        <f>INDEX('REEDS calc'!$C$64:$AG$113,MATCH(About!$B$2,'REEDS calc'!$B$64:$B$113,0),MATCH(Y$1,'REEDS calc'!$C$63:$AG$63,0))*SUMIFS('res v com'!$E$3:$E$52,'res v com'!$B$3:$B$52,About!$B$2)*SUMIFS('Urban and Rural'!$C$2:$C$53,'Urban and Rural'!$A$2:$A$53,About!$B$1)</f>
        <v>211.15271863636363</v>
      </c>
      <c r="Z8" s="71">
        <f>INDEX('REEDS calc'!$C$64:$AG$113,MATCH(About!$B$2,'REEDS calc'!$B$64:$B$113,0),MATCH(Z$1,'REEDS calc'!$C$63:$AG$63,0))*SUMIFS('res v com'!$E$3:$E$52,'res v com'!$B$3:$B$52,About!$B$2)*SUMIFS('Urban and Rural'!$C$2:$C$53,'Urban and Rural'!$A$2:$A$53,About!$B$1)</f>
        <v>211.98644999999999</v>
      </c>
      <c r="AA8" s="71">
        <f>INDEX('REEDS calc'!$C$64:$AG$113,MATCH(About!$B$2,'REEDS calc'!$B$64:$B$113,0),MATCH(AA$1,'REEDS calc'!$C$63:$AG$63,0))*SUMIFS('res v com'!$E$3:$E$52,'res v com'!$B$3:$B$52,About!$B$2)*SUMIFS('Urban and Rural'!$C$2:$C$53,'Urban and Rural'!$A$2:$A$53,About!$B$1)</f>
        <v>213.10720363636366</v>
      </c>
      <c r="AB8" s="71">
        <f>INDEX('REEDS calc'!$C$64:$AG$113,MATCH(About!$B$2,'REEDS calc'!$B$64:$B$113,0),MATCH(AB$1,'REEDS calc'!$C$63:$AG$63,0))*SUMIFS('res v com'!$E$3:$E$52,'res v com'!$B$3:$B$52,About!$B$2)*SUMIFS('Urban and Rural'!$C$2:$C$53,'Urban and Rural'!$A$2:$A$53,About!$B$1)</f>
        <v>214.22795727272728</v>
      </c>
      <c r="AC8" s="71">
        <f>INDEX('REEDS calc'!$C$64:$AG$113,MATCH(About!$B$2,'REEDS calc'!$B$64:$B$113,0),MATCH(AC$1,'REEDS calc'!$C$63:$AG$63,0))*SUMIFS('res v com'!$E$3:$E$52,'res v com'!$B$3:$B$52,About!$B$2)*SUMIFS('Urban and Rural'!$C$2:$C$53,'Urban and Rural'!$A$2:$A$53,About!$B$1)</f>
        <v>215.99109409090912</v>
      </c>
      <c r="AD8" s="71">
        <f>INDEX('REEDS calc'!$C$64:$AG$113,MATCH(About!$B$2,'REEDS calc'!$B$64:$B$113,0),MATCH(AD$1,'REEDS calc'!$C$63:$AG$63,0))*SUMIFS('res v com'!$E$3:$E$52,'res v com'!$B$3:$B$52,About!$B$2)*SUMIFS('Urban and Rural'!$C$2:$C$53,'Urban and Rural'!$A$2:$A$53,About!$B$1)</f>
        <v>217.75423090909089</v>
      </c>
      <c r="AE8" s="71">
        <f>INDEX('REEDS calc'!$C$64:$AG$113,MATCH(About!$B$2,'REEDS calc'!$B$64:$B$113,0),MATCH(AE$1,'REEDS calc'!$C$63:$AG$63,0))*SUMIFS('res v com'!$E$3:$E$52,'res v com'!$B$3:$B$52,About!$B$2)*SUMIFS('Urban and Rural'!$C$2:$C$53,'Urban and Rural'!$A$2:$A$53,About!$B$1)</f>
        <v>220.255425</v>
      </c>
      <c r="AF8" s="71">
        <f>INDEX('REEDS calc'!$C$64:$AG$113,MATCH(About!$B$2,'REEDS calc'!$B$64:$B$113,0),MATCH(AF$1,'REEDS calc'!$C$63:$AG$63,0))*SUMIFS('res v com'!$E$3:$E$52,'res v com'!$B$3:$B$52,About!$B$2)*SUMIFS('Urban and Rural'!$C$2:$C$53,'Urban and Rural'!$A$2:$A$53,About!$B$1)</f>
        <v>222.75661909090906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63.613338741777639</v>
      </c>
      <c r="C8" s="71">
        <f>INDEX('REEDS calc'!$C$64:$AG$113,MATCH(About!$B$2,'REEDS calc'!$B$64:$B$113,0),MATCH(C$1,'REEDS calc'!$C$63:$AG$63,0))*SUMIFS('res v com'!$E$3:$E$52,'res v com'!$B$3:$B$52,About!$B$2)*SUMIFS('Urban and Rural'!$B$2:$B$53,'Urban and Rural'!$A$2:$A$53,About!$B$1)</f>
        <v>63.613338741777639</v>
      </c>
      <c r="D8" s="71">
        <f>INDEX('REEDS calc'!$C$64:$AG$113,MATCH(About!$B$2,'REEDS calc'!$B$64:$B$113,0),MATCH(D$1,'REEDS calc'!$C$63:$AG$63,0))*SUMIFS('res v com'!$E$3:$E$52,'res v com'!$B$3:$B$52,About!$B$2)*SUMIFS('Urban and Rural'!$B$2:$B$53,'Urban and Rural'!$A$2:$A$53,About!$B$1)</f>
        <v>63.613338741777639</v>
      </c>
      <c r="E8" s="71">
        <f>INDEX('REEDS calc'!$C$64:$AG$113,MATCH(About!$B$2,'REEDS calc'!$B$64:$B$113,0),MATCH(E$1,'REEDS calc'!$C$63:$AG$63,0))*SUMIFS('res v com'!$E$3:$E$52,'res v com'!$B$3:$B$52,About!$B$2)*SUMIFS('Urban and Rural'!$B$2:$B$53,'Urban and Rural'!$A$2:$A$53,About!$B$1)</f>
        <v>99.97617923174225</v>
      </c>
      <c r="F8" s="71">
        <f>INDEX('REEDS calc'!$C$64:$AG$113,MATCH(About!$B$2,'REEDS calc'!$B$64:$B$113,0),MATCH(F$1,'REEDS calc'!$C$63:$AG$63,0))*SUMIFS('res v com'!$E$3:$E$52,'res v com'!$B$3:$B$52,About!$B$2)*SUMIFS('Urban and Rural'!$B$2:$B$53,'Urban and Rural'!$A$2:$A$53,About!$B$1)</f>
        <v>136.33901972170685</v>
      </c>
      <c r="G8" s="71">
        <f>INDEX('REEDS calc'!$C$64:$AG$113,MATCH(About!$B$2,'REEDS calc'!$B$64:$B$113,0),MATCH(G$1,'REEDS calc'!$C$63:$AG$63,0))*SUMIFS('res v com'!$E$3:$E$52,'res v com'!$B$3:$B$52,About!$B$2)*SUMIFS('Urban and Rural'!$B$2:$B$53,'Urban and Rural'!$A$2:$A$53,About!$B$1)</f>
        <v>176.21670603896104</v>
      </c>
      <c r="H8" s="71">
        <f>INDEX('REEDS calc'!$C$64:$AG$113,MATCH(About!$B$2,'REEDS calc'!$B$64:$B$113,0),MATCH(H$1,'REEDS calc'!$C$63:$AG$63,0))*SUMIFS('res v com'!$E$3:$E$52,'res v com'!$B$3:$B$52,About!$B$2)*SUMIFS('Urban and Rural'!$B$2:$B$53,'Urban and Rural'!$A$2:$A$53,About!$B$1)</f>
        <v>216.0943923562152</v>
      </c>
      <c r="I8" s="71">
        <f>INDEX('REEDS calc'!$C$64:$AG$113,MATCH(About!$B$2,'REEDS calc'!$B$64:$B$113,0),MATCH(I$1,'REEDS calc'!$C$63:$AG$63,0))*SUMIFS('res v com'!$E$3:$E$52,'res v com'!$B$3:$B$52,About!$B$2)*SUMIFS('Urban and Rural'!$B$2:$B$53,'Urban and Rural'!$A$2:$A$53,About!$B$1)</f>
        <v>263.3568353988868</v>
      </c>
      <c r="J8" s="71">
        <f>INDEX('REEDS calc'!$C$64:$AG$113,MATCH(About!$B$2,'REEDS calc'!$B$64:$B$113,0),MATCH(J$1,'REEDS calc'!$C$63:$AG$63,0))*SUMIFS('res v com'!$E$3:$E$52,'res v com'!$B$3:$B$52,About!$B$2)*SUMIFS('Urban and Rural'!$B$2:$B$53,'Urban and Rural'!$A$2:$A$53,About!$B$1)</f>
        <v>310.61927844155844</v>
      </c>
      <c r="K8" s="71">
        <f>INDEX('REEDS calc'!$C$64:$AG$113,MATCH(About!$B$2,'REEDS calc'!$B$64:$B$113,0),MATCH(K$1,'REEDS calc'!$C$63:$AG$63,0))*SUMIFS('res v com'!$E$3:$E$52,'res v com'!$B$3:$B$52,About!$B$2)*SUMIFS('Urban and Rural'!$B$2:$B$53,'Urban and Rural'!$A$2:$A$53,About!$B$1)</f>
        <v>364.08491713358069</v>
      </c>
      <c r="L8" s="71">
        <f>INDEX('REEDS calc'!$C$64:$AG$113,MATCH(About!$B$2,'REEDS calc'!$B$64:$B$113,0),MATCH(L$1,'REEDS calc'!$C$63:$AG$63,0))*SUMIFS('res v com'!$E$3:$E$52,'res v com'!$B$3:$B$52,About!$B$2)*SUMIFS('Urban and Rural'!$B$2:$B$53,'Urban and Rural'!$A$2:$A$53,About!$B$1)</f>
        <v>417.55055582560294</v>
      </c>
      <c r="M8" s="71">
        <f>INDEX('REEDS calc'!$C$64:$AG$113,MATCH(About!$B$2,'REEDS calc'!$B$64:$B$113,0),MATCH(M$1,'REEDS calc'!$C$63:$AG$63,0))*SUMIFS('res v com'!$E$3:$E$52,'res v com'!$B$3:$B$52,About!$B$2)*SUMIFS('Urban and Rural'!$B$2:$B$53,'Urban and Rural'!$A$2:$A$53,About!$B$1)</f>
        <v>448.27114380333961</v>
      </c>
      <c r="N8" s="71">
        <f>INDEX('REEDS calc'!$C$64:$AG$113,MATCH(About!$B$2,'REEDS calc'!$B$64:$B$113,0),MATCH(N$1,'REEDS calc'!$C$63:$AG$63,0))*SUMIFS('res v com'!$E$3:$E$52,'res v com'!$B$3:$B$52,About!$B$2)*SUMIFS('Urban and Rural'!$B$2:$B$53,'Urban and Rural'!$A$2:$A$53,About!$B$1)</f>
        <v>478.99173178107611</v>
      </c>
      <c r="O8" s="71">
        <f>INDEX('REEDS calc'!$C$64:$AG$113,MATCH(About!$B$2,'REEDS calc'!$B$64:$B$113,0),MATCH(O$1,'REEDS calc'!$C$63:$AG$63,0))*SUMIFS('res v com'!$E$3:$E$52,'res v com'!$B$3:$B$52,About!$B$2)*SUMIFS('Urban and Rural'!$B$2:$B$53,'Urban and Rural'!$A$2:$A$53,About!$B$1)</f>
        <v>487.59087072356215</v>
      </c>
      <c r="P8" s="71">
        <f>INDEX('REEDS calc'!$C$64:$AG$113,MATCH(About!$B$2,'REEDS calc'!$B$64:$B$113,0),MATCH(P$1,'REEDS calc'!$C$63:$AG$63,0))*SUMIFS('res v com'!$E$3:$E$52,'res v com'!$B$3:$B$52,About!$B$2)*SUMIFS('Urban and Rural'!$B$2:$B$53,'Urban and Rural'!$A$2:$A$53,About!$B$1)</f>
        <v>496.19000966604818</v>
      </c>
      <c r="Q8" s="71">
        <f>INDEX('REEDS calc'!$C$64:$AG$113,MATCH(About!$B$2,'REEDS calc'!$B$64:$B$113,0),MATCH(Q$1,'REEDS calc'!$C$63:$AG$63,0))*SUMIFS('res v com'!$E$3:$E$52,'res v com'!$B$3:$B$52,About!$B$2)*SUMIFS('Urban and Rural'!$B$2:$B$53,'Urban and Rural'!$A$2:$A$53,About!$B$1)</f>
        <v>496.91207476808898</v>
      </c>
      <c r="R8" s="71">
        <f>INDEX('REEDS calc'!$C$64:$AG$113,MATCH(About!$B$2,'REEDS calc'!$B$64:$B$113,0),MATCH(R$1,'REEDS calc'!$C$63:$AG$63,0))*SUMIFS('res v com'!$E$3:$E$52,'res v com'!$B$3:$B$52,About!$B$2)*SUMIFS('Urban and Rural'!$B$2:$B$53,'Urban and Rural'!$A$2:$A$53,About!$B$1)</f>
        <v>497.63413987012984</v>
      </c>
      <c r="S8" s="71">
        <f>INDEX('REEDS calc'!$C$64:$AG$113,MATCH(About!$B$2,'REEDS calc'!$B$64:$B$113,0),MATCH(S$1,'REEDS calc'!$C$63:$AG$63,0))*SUMIFS('res v com'!$E$3:$E$52,'res v com'!$B$3:$B$52,About!$B$2)*SUMIFS('Urban and Rural'!$B$2:$B$53,'Urban and Rural'!$A$2:$A$53,About!$B$1)</f>
        <v>498.75005866419292</v>
      </c>
      <c r="T8" s="71">
        <f>INDEX('REEDS calc'!$C$64:$AG$113,MATCH(About!$B$2,'REEDS calc'!$B$64:$B$113,0),MATCH(T$1,'REEDS calc'!$C$63:$AG$63,0))*SUMIFS('res v com'!$E$3:$E$52,'res v com'!$B$3:$B$52,About!$B$2)*SUMIFS('Urban and Rural'!$B$2:$B$53,'Urban and Rural'!$A$2:$A$53,About!$B$1)</f>
        <v>499.86597745825605</v>
      </c>
      <c r="U8" s="71">
        <f>INDEX('REEDS calc'!$C$64:$AG$113,MATCH(About!$B$2,'REEDS calc'!$B$64:$B$113,0),MATCH(U$1,'REEDS calc'!$C$63:$AG$63,0))*SUMIFS('res v com'!$E$3:$E$52,'res v com'!$B$3:$B$52,About!$B$2)*SUMIFS('Urban and Rural'!$B$2:$B$53,'Urban and Rural'!$A$2:$A$53,About!$B$1)</f>
        <v>501.21164423933209</v>
      </c>
      <c r="V8" s="71">
        <f>INDEX('REEDS calc'!$C$64:$AG$113,MATCH(About!$B$2,'REEDS calc'!$B$64:$B$113,0),MATCH(V$1,'REEDS calc'!$C$63:$AG$63,0))*SUMIFS('res v com'!$E$3:$E$52,'res v com'!$B$3:$B$52,About!$B$2)*SUMIFS('Urban and Rural'!$B$2:$B$53,'Urban and Rural'!$A$2:$A$53,About!$B$1)</f>
        <v>502.55731102040818</v>
      </c>
      <c r="W8" s="71">
        <f>INDEX('REEDS calc'!$C$64:$AG$113,MATCH(About!$B$2,'REEDS calc'!$B$64:$B$113,0),MATCH(W$1,'REEDS calc'!$C$63:$AG$63,0))*SUMIFS('res v com'!$E$3:$E$52,'res v com'!$B$3:$B$52,About!$B$2)*SUMIFS('Urban and Rural'!$B$2:$B$53,'Urban and Rural'!$A$2:$A$53,About!$B$1)</f>
        <v>503.80451437847864</v>
      </c>
      <c r="X8" s="71">
        <f>INDEX('REEDS calc'!$C$64:$AG$113,MATCH(About!$B$2,'REEDS calc'!$B$64:$B$113,0),MATCH(X$1,'REEDS calc'!$C$63:$AG$63,0))*SUMIFS('res v com'!$E$3:$E$52,'res v com'!$B$3:$B$52,About!$B$2)*SUMIFS('Urban and Rural'!$B$2:$B$53,'Urban and Rural'!$A$2:$A$53,About!$B$1)</f>
        <v>505.05171773654911</v>
      </c>
      <c r="Y8" s="71">
        <f>INDEX('REEDS calc'!$C$64:$AG$113,MATCH(About!$B$2,'REEDS calc'!$B$64:$B$113,0),MATCH(Y$1,'REEDS calc'!$C$63:$AG$63,0))*SUMIFS('res v com'!$E$3:$E$52,'res v com'!$B$3:$B$52,About!$B$2)*SUMIFS('Urban and Rural'!$B$2:$B$53,'Urban and Rural'!$A$2:$A$53,About!$B$1)</f>
        <v>507.05380733766236</v>
      </c>
      <c r="Z8" s="71">
        <f>INDEX('REEDS calc'!$C$64:$AG$113,MATCH(About!$B$2,'REEDS calc'!$B$64:$B$113,0),MATCH(Z$1,'REEDS calc'!$C$63:$AG$63,0))*SUMIFS('res v com'!$E$3:$E$52,'res v com'!$B$3:$B$52,About!$B$2)*SUMIFS('Urban and Rural'!$B$2:$B$53,'Urban and Rural'!$A$2:$A$53,About!$B$1)</f>
        <v>509.05589693877545</v>
      </c>
      <c r="AA8" s="71">
        <f>INDEX('REEDS calc'!$C$64:$AG$113,MATCH(About!$B$2,'REEDS calc'!$B$64:$B$113,0),MATCH(AA$1,'REEDS calc'!$C$63:$AG$63,0))*SUMIFS('res v com'!$E$3:$E$52,'res v com'!$B$3:$B$52,About!$B$2)*SUMIFS('Urban and Rural'!$B$2:$B$53,'Urban and Rural'!$A$2:$A$53,About!$B$1)</f>
        <v>511.74723050092769</v>
      </c>
      <c r="AB8" s="71">
        <f>INDEX('REEDS calc'!$C$64:$AG$113,MATCH(About!$B$2,'REEDS calc'!$B$64:$B$113,0),MATCH(AB$1,'REEDS calc'!$C$63:$AG$63,0))*SUMIFS('res v com'!$E$3:$E$52,'res v com'!$B$3:$B$52,About!$B$2)*SUMIFS('Urban and Rural'!$B$2:$B$53,'Urban and Rural'!$A$2:$A$53,About!$B$1)</f>
        <v>514.43856406307987</v>
      </c>
      <c r="AC8" s="71">
        <f>INDEX('REEDS calc'!$C$64:$AG$113,MATCH(About!$B$2,'REEDS calc'!$B$64:$B$113,0),MATCH(AC$1,'REEDS calc'!$C$63:$AG$63,0))*SUMIFS('res v com'!$E$3:$E$52,'res v com'!$B$3:$B$52,About!$B$2)*SUMIFS('Urban and Rural'!$B$2:$B$53,'Urban and Rural'!$A$2:$A$53,About!$B$1)</f>
        <v>518.67249125231911</v>
      </c>
      <c r="AD8" s="71">
        <f>INDEX('REEDS calc'!$C$64:$AG$113,MATCH(About!$B$2,'REEDS calc'!$B$64:$B$113,0),MATCH(AD$1,'REEDS calc'!$C$63:$AG$63,0))*SUMIFS('res v com'!$E$3:$E$52,'res v com'!$B$3:$B$52,About!$B$2)*SUMIFS('Urban and Rural'!$B$2:$B$53,'Urban and Rural'!$A$2:$A$53,About!$B$1)</f>
        <v>522.90641844155846</v>
      </c>
      <c r="AE8" s="71">
        <f>INDEX('REEDS calc'!$C$64:$AG$113,MATCH(About!$B$2,'REEDS calc'!$B$64:$B$113,0),MATCH(AE$1,'REEDS calc'!$C$63:$AG$63,0))*SUMIFS('res v com'!$E$3:$E$52,'res v com'!$B$3:$B$52,About!$B$2)*SUMIFS('Urban and Rural'!$B$2:$B$53,'Urban and Rural'!$A$2:$A$53,About!$B$1)</f>
        <v>528.91268724489794</v>
      </c>
      <c r="AF8" s="71">
        <f>INDEX('REEDS calc'!$C$64:$AG$113,MATCH(About!$B$2,'REEDS calc'!$B$64:$B$113,0),MATCH(AF$1,'REEDS calc'!$C$63:$AG$63,0))*SUMIFS('res v com'!$E$3:$E$52,'res v com'!$B$3:$B$52,About!$B$2)*SUMIFS('Urban and Rural'!$B$2:$B$53,'Urban and Rural'!$A$2:$A$53,About!$B$1)</f>
        <v>534.91895604823742</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6.805211671445428</v>
      </c>
      <c r="C8" s="71">
        <f>INDEX('REEDS calc'!$C$64:$AG$113,MATCH(About!$B$2,'REEDS calc'!$B$64:$B$113,0),MATCH(C$1,'REEDS calc'!$C$63:$AG$63,0))*SUMIFS('res v com'!$F$3:$F$52,'res v com'!$B$3:$B$52,About!$B$2)</f>
        <v>6.805211671445428</v>
      </c>
      <c r="D8" s="71">
        <f>INDEX('REEDS calc'!$C$64:$AG$113,MATCH(About!$B$2,'REEDS calc'!$B$64:$B$113,0),MATCH(D$1,'REEDS calc'!$C$63:$AG$63,0))*SUMIFS('res v com'!$F$3:$F$52,'res v com'!$B$3:$B$52,About!$B$2)</f>
        <v>6.805211671445428</v>
      </c>
      <c r="E8" s="71">
        <f>INDEX('REEDS calc'!$C$64:$AG$113,MATCH(About!$B$2,'REEDS calc'!$B$64:$B$113,0),MATCH(E$1,'REEDS calc'!$C$63:$AG$63,0))*SUMIFS('res v com'!$F$3:$F$52,'res v com'!$B$3:$B$52,About!$B$2)</f>
        <v>10.695226429414735</v>
      </c>
      <c r="F8" s="71">
        <f>INDEX('REEDS calc'!$C$64:$AG$113,MATCH(About!$B$2,'REEDS calc'!$B$64:$B$113,0),MATCH(F$1,'REEDS calc'!$C$63:$AG$63,0))*SUMIFS('res v com'!$F$3:$F$52,'res v com'!$B$3:$B$52,About!$B$2)</f>
        <v>14.585241187384039</v>
      </c>
      <c r="G8" s="71">
        <f>INDEX('REEDS calc'!$C$64:$AG$113,MATCH(About!$B$2,'REEDS calc'!$B$64:$B$113,0),MATCH(G$1,'REEDS calc'!$C$63:$AG$63,0))*SUMIFS('res v com'!$F$3:$F$52,'res v com'!$B$3:$B$52,About!$B$2)</f>
        <v>18.851266233766228</v>
      </c>
      <c r="H8" s="71">
        <f>INDEX('REEDS calc'!$C$64:$AG$113,MATCH(About!$B$2,'REEDS calc'!$B$64:$B$113,0),MATCH(H$1,'REEDS calc'!$C$63:$AG$63,0))*SUMIFS('res v com'!$F$3:$F$52,'res v com'!$B$3:$B$52,About!$B$2)</f>
        <v>23.117291280148415</v>
      </c>
      <c r="I8" s="71">
        <f>INDEX('REEDS calc'!$C$64:$AG$113,MATCH(About!$B$2,'REEDS calc'!$B$64:$B$113,0),MATCH(I$1,'REEDS calc'!$C$63:$AG$63,0))*SUMIFS('res v com'!$F$3:$F$52,'res v com'!$B$3:$B$52,About!$B$2)</f>
        <v>28.173320964749525</v>
      </c>
      <c r="J8" s="71">
        <f>INDEX('REEDS calc'!$C$64:$AG$113,MATCH(About!$B$2,'REEDS calc'!$B$64:$B$113,0),MATCH(J$1,'REEDS calc'!$C$63:$AG$63,0))*SUMIFS('res v com'!$F$3:$F$52,'res v com'!$B$3:$B$52,About!$B$2)</f>
        <v>33.229350649350636</v>
      </c>
      <c r="K8" s="71">
        <f>INDEX('REEDS calc'!$C$64:$AG$113,MATCH(About!$B$2,'REEDS calc'!$B$64:$B$113,0),MATCH(K$1,'REEDS calc'!$C$63:$AG$63,0))*SUMIFS('res v com'!$F$3:$F$52,'res v com'!$B$3:$B$52,About!$B$2)</f>
        <v>38.948984230055643</v>
      </c>
      <c r="L8" s="71">
        <f>INDEX('REEDS calc'!$C$64:$AG$113,MATCH(About!$B$2,'REEDS calc'!$B$64:$B$113,0),MATCH(L$1,'REEDS calc'!$C$63:$AG$63,0))*SUMIFS('res v com'!$F$3:$F$52,'res v com'!$B$3:$B$52,About!$B$2)</f>
        <v>44.668617810760658</v>
      </c>
      <c r="M8" s="71">
        <f>INDEX('REEDS calc'!$C$64:$AG$113,MATCH(About!$B$2,'REEDS calc'!$B$64:$B$113,0),MATCH(M$1,'REEDS calc'!$C$63:$AG$63,0))*SUMIFS('res v com'!$F$3:$F$52,'res v com'!$B$3:$B$52,About!$B$2)</f>
        <v>47.95503710575138</v>
      </c>
      <c r="N8" s="71">
        <f>INDEX('REEDS calc'!$C$64:$AG$113,MATCH(About!$B$2,'REEDS calc'!$B$64:$B$113,0),MATCH(N$1,'REEDS calc'!$C$63:$AG$63,0))*SUMIFS('res v com'!$F$3:$F$52,'res v com'!$B$3:$B$52,About!$B$2)</f>
        <v>51.241456400742102</v>
      </c>
      <c r="O8" s="71">
        <f>INDEX('REEDS calc'!$C$64:$AG$113,MATCH(About!$B$2,'REEDS calc'!$B$64:$B$113,0),MATCH(O$1,'REEDS calc'!$C$63:$AG$63,0))*SUMIFS('res v com'!$F$3:$F$52,'res v com'!$B$3:$B$52,About!$B$2)</f>
        <v>52.161372912801461</v>
      </c>
      <c r="P8" s="71">
        <f>INDEX('REEDS calc'!$C$64:$AG$113,MATCH(About!$B$2,'REEDS calc'!$B$64:$B$113,0),MATCH(P$1,'REEDS calc'!$C$63:$AG$63,0))*SUMIFS('res v com'!$F$3:$F$52,'res v com'!$B$3:$B$52,About!$B$2)</f>
        <v>53.081289424860834</v>
      </c>
      <c r="Q8" s="71">
        <f>INDEX('REEDS calc'!$C$64:$AG$113,MATCH(About!$B$2,'REEDS calc'!$B$64:$B$113,0),MATCH(Q$1,'REEDS calc'!$C$63:$AG$63,0))*SUMIFS('res v com'!$F$3:$F$52,'res v com'!$B$3:$B$52,About!$B$2)</f>
        <v>53.158534322820017</v>
      </c>
      <c r="R8" s="71">
        <f>INDEX('REEDS calc'!$C$64:$AG$113,MATCH(About!$B$2,'REEDS calc'!$B$64:$B$113,0),MATCH(R$1,'REEDS calc'!$C$63:$AG$63,0))*SUMIFS('res v com'!$F$3:$F$52,'res v com'!$B$3:$B$52,About!$B$2)</f>
        <v>53.235779220779207</v>
      </c>
      <c r="S8" s="71">
        <f>INDEX('REEDS calc'!$C$64:$AG$113,MATCH(About!$B$2,'REEDS calc'!$B$64:$B$113,0),MATCH(S$1,'REEDS calc'!$C$63:$AG$63,0))*SUMIFS('res v com'!$F$3:$F$52,'res v com'!$B$3:$B$52,About!$B$2)</f>
        <v>53.355157699443396</v>
      </c>
      <c r="T8" s="71">
        <f>INDEX('REEDS calc'!$C$64:$AG$113,MATCH(About!$B$2,'REEDS calc'!$B$64:$B$113,0),MATCH(T$1,'REEDS calc'!$C$63:$AG$63,0))*SUMIFS('res v com'!$F$3:$F$52,'res v com'!$B$3:$B$52,About!$B$2)</f>
        <v>53.474536178107591</v>
      </c>
      <c r="U8" s="71">
        <f>INDEX('REEDS calc'!$C$64:$AG$113,MATCH(About!$B$2,'REEDS calc'!$B$64:$B$113,0),MATCH(U$1,'REEDS calc'!$C$63:$AG$63,0))*SUMIFS('res v com'!$F$3:$F$52,'res v com'!$B$3:$B$52,About!$B$2)</f>
        <v>53.618492578849704</v>
      </c>
      <c r="V8" s="71">
        <f>INDEX('REEDS calc'!$C$64:$AG$113,MATCH(About!$B$2,'REEDS calc'!$B$64:$B$113,0),MATCH(V$1,'REEDS calc'!$C$63:$AG$63,0))*SUMIFS('res v com'!$F$3:$F$52,'res v com'!$B$3:$B$52,About!$B$2)</f>
        <v>53.762448979591824</v>
      </c>
      <c r="W8" s="71">
        <f>INDEX('REEDS calc'!$C$64:$AG$113,MATCH(About!$B$2,'REEDS calc'!$B$64:$B$113,0),MATCH(W$1,'REEDS calc'!$C$63:$AG$63,0))*SUMIFS('res v com'!$F$3:$F$52,'res v com'!$B$3:$B$52,About!$B$2)</f>
        <v>53.895871985157683</v>
      </c>
      <c r="X8" s="71">
        <f>INDEX('REEDS calc'!$C$64:$AG$113,MATCH(About!$B$2,'REEDS calc'!$B$64:$B$113,0),MATCH(X$1,'REEDS calc'!$C$63:$AG$63,0))*SUMIFS('res v com'!$F$3:$F$52,'res v com'!$B$3:$B$52,About!$B$2)</f>
        <v>54.029294990723542</v>
      </c>
      <c r="Y8" s="71">
        <f>INDEX('REEDS calc'!$C$64:$AG$113,MATCH(About!$B$2,'REEDS calc'!$B$64:$B$113,0),MATCH(Y$1,'REEDS calc'!$C$63:$AG$63,0))*SUMIFS('res v com'!$F$3:$F$52,'res v com'!$B$3:$B$52,About!$B$2)</f>
        <v>54.24347402597401</v>
      </c>
      <c r="Z8" s="71">
        <f>INDEX('REEDS calc'!$C$64:$AG$113,MATCH(About!$B$2,'REEDS calc'!$B$64:$B$113,0),MATCH(Z$1,'REEDS calc'!$C$63:$AG$63,0))*SUMIFS('res v com'!$F$3:$F$52,'res v com'!$B$3:$B$52,About!$B$2)</f>
        <v>54.45765306122447</v>
      </c>
      <c r="AA8" s="71">
        <f>INDEX('REEDS calc'!$C$64:$AG$113,MATCH(About!$B$2,'REEDS calc'!$B$64:$B$113,0),MATCH(AA$1,'REEDS calc'!$C$63:$AG$63,0))*SUMIFS('res v com'!$F$3:$F$52,'res v com'!$B$3:$B$52,About!$B$2)</f>
        <v>54.745565862708702</v>
      </c>
      <c r="AB8" s="71">
        <f>INDEX('REEDS calc'!$C$64:$AG$113,MATCH(About!$B$2,'REEDS calc'!$B$64:$B$113,0),MATCH(AB$1,'REEDS calc'!$C$63:$AG$63,0))*SUMIFS('res v com'!$F$3:$F$52,'res v com'!$B$3:$B$52,About!$B$2)</f>
        <v>55.033478664192934</v>
      </c>
      <c r="AC8" s="71">
        <f>INDEX('REEDS calc'!$C$64:$AG$113,MATCH(About!$B$2,'REEDS calc'!$B$64:$B$113,0),MATCH(AC$1,'REEDS calc'!$C$63:$AG$63,0))*SUMIFS('res v com'!$F$3:$F$52,'res v com'!$B$3:$B$52,About!$B$2)</f>
        <v>55.486414656771785</v>
      </c>
      <c r="AD8" s="71">
        <f>INDEX('REEDS calc'!$C$64:$AG$113,MATCH(About!$B$2,'REEDS calc'!$B$64:$B$113,0),MATCH(AD$1,'REEDS calc'!$C$63:$AG$63,0))*SUMIFS('res v com'!$F$3:$F$52,'res v com'!$B$3:$B$52,About!$B$2)</f>
        <v>55.939350649350637</v>
      </c>
      <c r="AE8" s="71">
        <f>INDEX('REEDS calc'!$C$64:$AG$113,MATCH(About!$B$2,'REEDS calc'!$B$64:$B$113,0),MATCH(AE$1,'REEDS calc'!$C$63:$AG$63,0))*SUMIFS('res v com'!$F$3:$F$52,'res v com'!$B$3:$B$52,About!$B$2)</f>
        <v>56.581887755102024</v>
      </c>
      <c r="AF8" s="71">
        <f>INDEX('REEDS calc'!$C$64:$AG$113,MATCH(About!$B$2,'REEDS calc'!$B$64:$B$113,0),MATCH(AF$1,'REEDS calc'!$C$63:$AG$63,0))*SUMIFS('res v com'!$F$3:$F$52,'res v com'!$B$3:$B$52,About!$B$2)</f>
        <v>57.224424860853411</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2024-02-08T18:52:19Z</dcterms:modified>
</cp:coreProperties>
</file>