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bldgs\CiDESCTY\"/>
    </mc:Choice>
  </mc:AlternateContent>
  <xr:revisionPtr revIDLastSave="0" documentId="8_{BAFF8DDA-6332-427B-BF2A-8C9A65248377}"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E8" i="19"/>
  <c r="B8" i="18"/>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C8" i="18"/>
  <c r="M8" i="19"/>
  <c r="R8" i="23"/>
  <c r="Q8" i="10" s="1"/>
  <c r="R8" i="18"/>
  <c r="I8" i="17"/>
  <c r="S8" i="18"/>
  <c r="J8" i="17"/>
  <c r="T8" i="18"/>
  <c r="H8" i="25"/>
  <c r="X8" i="25"/>
  <c r="W8" i="7" s="1"/>
  <c r="K8" i="17"/>
  <c r="Z8" i="18"/>
  <c r="R8" i="25"/>
  <c r="N64" i="22"/>
  <c r="AD64" i="22"/>
  <c r="AD65" i="22"/>
  <c r="N85" i="22"/>
  <c r="H66" i="22"/>
  <c r="N67" i="22"/>
  <c r="H69" i="22"/>
  <c r="H72" i="22"/>
  <c r="N73" i="22"/>
  <c r="AD73" i="22"/>
  <c r="R74" i="22"/>
  <c r="X79" i="22"/>
  <c r="AD80" i="22"/>
  <c r="X82" i="22"/>
  <c r="AD83" i="22"/>
  <c r="H86" i="22"/>
  <c r="X86" i="22"/>
  <c r="D8" i="23"/>
  <c r="D8" i="24"/>
  <c r="D8" i="25"/>
  <c r="T8" i="23"/>
  <c r="S8" i="10" s="1"/>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AC8" i="7" s="1"/>
  <c r="R96" i="22"/>
  <c r="R104" i="22"/>
  <c r="R112" i="22"/>
  <c r="N8" i="23"/>
  <c r="N8" i="24"/>
  <c r="N8" i="25"/>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16" i="22"/>
  <c r="AA8" i="10"/>
  <c r="G8" i="10"/>
  <c r="S8" i="7"/>
  <c r="U8" i="7"/>
  <c r="S30" i="14"/>
  <c r="S16" i="14"/>
  <c r="AC8" i="6"/>
  <c r="K8" i="6"/>
  <c r="I8" i="6"/>
  <c r="U8" i="10"/>
  <c r="C8" i="7"/>
  <c r="G8" i="7"/>
  <c r="M8" i="7"/>
  <c r="AC8" i="10"/>
  <c r="K8" i="10"/>
  <c r="C8" i="6"/>
  <c r="G8" i="6"/>
  <c r="M8" i="6"/>
  <c r="O8" i="6"/>
  <c r="E8" i="7"/>
  <c r="C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<sst xmlns="http://schemas.openxmlformats.org/spreadsheetml/2006/main" count="55111" uniqueCount="1381">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</sst>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1283</v>
      </c>
      <c r="C1" s="71">
        <v>45686</v>
      </c>
      <c r="D1" s="13"/>
      <c r="E1" s="13"/>
      <c r="F1" s="72" t="s">
        <v>59</v>
      </c>
      <c r="G1" s="72" t="s">
        <v>59</v>
      </c>
    </row>
    <row r="2" spans="1:7" x14ac:dyDescent="0.75">
      <c r="B2" t="str">
        <f>LOOKUP(B1,F2:G51,G2:G51)</f>
        <v>ID</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b">
        <f>IF(A16=About!$B$1,SUM('BDESC-rural-residential'!$AF$8,'BDESC-urban-residential'!$AF$8,'BDESC-commercial'!$AF$8)='REEDS calc'!Q16,"NA")</f>
        <v>1</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b">
        <f>IF(A16=About!$B$1,SUM('DESC-rural-residential'!$AF$8,'DESC-urban-residential'!$AF$8,'DESC-commercial'!$AF$8)='REEDS calc-noIRA'!Q16,"NA")</f>
        <v>1</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IDAHO</v>
      </c>
    </row>
    <row r="3" spans="1:7" x14ac:dyDescent="0.65">
      <c r="A3" s="52" t="s">
        <v>1327</v>
      </c>
      <c r="B3" s="52">
        <v>0.59</v>
      </c>
      <c r="C3" s="52">
        <v>0.41</v>
      </c>
      <c r="F3" s="52" t="s">
        <v>10</v>
      </c>
      <c r="G3" s="52">
        <f>SUMIFS(B:B,A:A,G2)</f>
        <v>0.70599999999999996</v>
      </c>
    </row>
    <row r="4" spans="1:7" x14ac:dyDescent="0.65">
      <c r="A4" s="52" t="s">
        <v>1328</v>
      </c>
      <c r="B4" s="52">
        <v>0.66</v>
      </c>
      <c r="C4" s="52">
        <v>0.33999999999999903</v>
      </c>
      <c r="F4" s="52" t="s">
        <v>11</v>
      </c>
      <c r="G4" s="52">
        <f>SUMIFS(C:C,A:A,G2)</f>
        <v>0.29399999999999998</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26.490540495867741</v>
      </c>
      <c r="C8" s="65">
        <f>INDEX('REEDS calc'!$C$64:$AG$113,MATCH(About!$B$2,'REEDS calc'!$B$64:$B$113,0),MATCH(C$1,'REEDS calc'!$C$63:$AG$63,0))*SUMIFS('res v com'!$E$3:$E$52,'res v com'!$B$3:$B$52,About!$B$2)*SUMIFS('Urban and Rural'!$C$2:$C$53,'Urban and Rural'!$A$2:$A$53,About!$B$1)</f>
        <v>26.490540495867741</v>
      </c>
      <c r="D8" s="65">
        <f>INDEX('REEDS calc'!$C$64:$AG$113,MATCH(About!$B$2,'REEDS calc'!$B$64:$B$113,0),MATCH(D$1,'REEDS calc'!$C$63:$AG$63,0))*SUMIFS('res v com'!$E$3:$E$52,'res v com'!$B$3:$B$52,About!$B$2)*SUMIFS('Urban and Rural'!$C$2:$C$53,'Urban and Rural'!$A$2:$A$53,About!$B$1)</f>
        <v>26.490540495867741</v>
      </c>
      <c r="E8" s="65">
        <f>INDEX('REEDS calc'!$C$64:$AG$113,MATCH(About!$B$2,'REEDS calc'!$B$64:$B$113,0),MATCH(E$1,'REEDS calc'!$C$63:$AG$63,0))*SUMIFS('res v com'!$E$3:$E$52,'res v com'!$B$3:$B$52,About!$B$2)*SUMIFS('Urban and Rural'!$C$2:$C$53,'Urban and Rural'!$A$2:$A$53,About!$B$1)</f>
        <v>41.633139793388416</v>
      </c>
      <c r="F8" s="65">
        <f>INDEX('REEDS calc'!$C$64:$AG$113,MATCH(About!$B$2,'REEDS calc'!$B$64:$B$113,0),MATCH(F$1,'REEDS calc'!$C$63:$AG$63,0))*SUMIFS('res v com'!$E$3:$E$52,'res v com'!$B$3:$B$52,About!$B$2)*SUMIFS('Urban and Rural'!$C$2:$C$53,'Urban and Rural'!$A$2:$A$53,About!$B$1)</f>
        <v>56.775739090909084</v>
      </c>
      <c r="G8" s="65">
        <f>INDEX('REEDS calc'!$C$64:$AG$113,MATCH(About!$B$2,'REEDS calc'!$B$64:$B$113,0),MATCH(G$1,'REEDS calc'!$C$63:$AG$63,0))*SUMIFS('res v com'!$E$3:$E$52,'res v com'!$B$3:$B$52,About!$B$2)*SUMIFS('Urban and Rural'!$C$2:$C$53,'Urban and Rural'!$A$2:$A$53,About!$B$1)</f>
        <v>73.382027727272728</v>
      </c>
      <c r="H8" s="65">
        <f>INDEX('REEDS calc'!$C$64:$AG$113,MATCH(About!$B$2,'REEDS calc'!$B$64:$B$113,0),MATCH(H$1,'REEDS calc'!$C$63:$AG$63,0))*SUMIFS('res v com'!$E$3:$E$52,'res v com'!$B$3:$B$52,About!$B$2)*SUMIFS('Urban and Rural'!$C$2:$C$53,'Urban and Rural'!$A$2:$A$53,About!$B$1)</f>
        <v>89.988316363636358</v>
      </c>
      <c r="I8" s="65">
        <f>INDEX('REEDS calc'!$C$64:$AG$113,MATCH(About!$B$2,'REEDS calc'!$B$64:$B$113,0),MATCH(I$1,'REEDS calc'!$C$63:$AG$63,0))*SUMIFS('res v com'!$E$3:$E$52,'res v com'!$B$3:$B$52,About!$B$2)*SUMIFS('Urban and Rural'!$C$2:$C$53,'Urban and Rural'!$A$2:$A$53,About!$B$1)</f>
        <v>109.66984363636364</v>
      </c>
      <c r="J8" s="65">
        <f>INDEX('REEDS calc'!$C$64:$AG$113,MATCH(About!$B$2,'REEDS calc'!$B$64:$B$113,0),MATCH(J$1,'REEDS calc'!$C$63:$AG$63,0))*SUMIFS('res v com'!$E$3:$E$52,'res v com'!$B$3:$B$52,About!$B$2)*SUMIFS('Urban and Rural'!$C$2:$C$53,'Urban and Rural'!$A$2:$A$53,About!$B$1)</f>
        <v>129.35137090909089</v>
      </c>
      <c r="K8" s="65">
        <f>INDEX('REEDS calc'!$C$64:$AG$113,MATCH(About!$B$2,'REEDS calc'!$B$64:$B$113,0),MATCH(K$1,'REEDS calc'!$C$63:$AG$63,0))*SUMIFS('res v com'!$E$3:$E$52,'res v com'!$B$3:$B$52,About!$B$2)*SUMIFS('Urban and Rural'!$C$2:$C$53,'Urban and Rural'!$A$2:$A$53,About!$B$1)</f>
        <v>151.61609863636363</v>
      </c>
      <c r="L8" s="65">
        <f>INDEX('REEDS calc'!$C$64:$AG$113,MATCH(About!$B$2,'REEDS calc'!$B$64:$B$113,0),MATCH(L$1,'REEDS calc'!$C$63:$AG$63,0))*SUMIFS('res v com'!$E$3:$E$52,'res v com'!$B$3:$B$52,About!$B$2)*SUMIFS('Urban and Rural'!$C$2:$C$53,'Urban and Rural'!$A$2:$A$53,About!$B$1)</f>
        <v>173.88082636363634</v>
      </c>
      <c r="M8" s="65">
        <f>INDEX('REEDS calc'!$C$64:$AG$113,MATCH(About!$B$2,'REEDS calc'!$B$64:$B$113,0),MATCH(M$1,'REEDS calc'!$C$63:$AG$63,0))*SUMIFS('res v com'!$E$3:$E$52,'res v com'!$B$3:$B$52,About!$B$2)*SUMIFS('Urban and Rural'!$C$2:$C$53,'Urban and Rural'!$A$2:$A$53,About!$B$1)</f>
        <v>186.67381909090912</v>
      </c>
      <c r="N8" s="65">
        <f>INDEX('REEDS calc'!$C$64:$AG$113,MATCH(About!$B$2,'REEDS calc'!$B$64:$B$113,0),MATCH(N$1,'REEDS calc'!$C$63:$AG$63,0))*SUMIFS('res v com'!$E$3:$E$52,'res v com'!$B$3:$B$52,About!$B$2)*SUMIFS('Urban and Rural'!$C$2:$C$53,'Urban and Rural'!$A$2:$A$53,About!$B$1)</f>
        <v>199.46681181818184</v>
      </c>
      <c r="O8" s="65">
        <f>INDEX('REEDS calc'!$C$64:$AG$113,MATCH(About!$B$2,'REEDS calc'!$B$64:$B$113,0),MATCH(O$1,'REEDS calc'!$C$63:$AG$63,0))*SUMIFS('res v com'!$E$3:$E$52,'res v com'!$B$3:$B$52,About!$B$2)*SUMIFS('Urban and Rural'!$C$2:$C$53,'Urban and Rural'!$A$2:$A$53,About!$B$1)</f>
        <v>203.04775636363635</v>
      </c>
      <c r="P8" s="65">
        <f>INDEX('REEDS calc'!$C$64:$AG$113,MATCH(About!$B$2,'REEDS calc'!$B$64:$B$113,0),MATCH(P$1,'REEDS calc'!$C$63:$AG$63,0))*SUMIFS('res v com'!$E$3:$E$52,'res v com'!$B$3:$B$52,About!$B$2)*SUMIFS('Urban and Rural'!$C$2:$C$53,'Urban and Rural'!$A$2:$A$53,About!$B$1)</f>
        <v>206.6287009090909</v>
      </c>
      <c r="Q8" s="65">
        <f>INDEX('REEDS calc'!$C$64:$AG$113,MATCH(About!$B$2,'REEDS calc'!$B$64:$B$113,0),MATCH(Q$1,'REEDS calc'!$C$63:$AG$63,0))*SUMIFS('res v com'!$E$3:$E$52,'res v com'!$B$3:$B$52,About!$B$2)*SUMIFS('Urban and Rural'!$C$2:$C$53,'Urban and Rural'!$A$2:$A$53,About!$B$1)</f>
        <v>206.9293909090909</v>
      </c>
      <c r="R8" s="65">
        <f>INDEX('REEDS calc'!$C$64:$AG$113,MATCH(About!$B$2,'REEDS calc'!$B$64:$B$113,0),MATCH(R$1,'REEDS calc'!$C$63:$AG$63,0))*SUMIFS('res v com'!$E$3:$E$52,'res v com'!$B$3:$B$52,About!$B$2)*SUMIFS('Urban and Rural'!$C$2:$C$53,'Urban and Rural'!$A$2:$A$53,About!$B$1)</f>
        <v>207.2300809090909</v>
      </c>
      <c r="S8" s="65">
        <f>INDEX('REEDS calc'!$C$64:$AG$113,MATCH(About!$B$2,'REEDS calc'!$B$64:$B$113,0),MATCH(S$1,'REEDS calc'!$C$63:$AG$63,0))*SUMIFS('res v com'!$E$3:$E$52,'res v com'!$B$3:$B$52,About!$B$2)*SUMIFS('Urban and Rural'!$C$2:$C$53,'Urban and Rural'!$A$2:$A$53,About!$B$1)</f>
        <v>207.69478363636364</v>
      </c>
      <c r="T8" s="65">
        <f>INDEX('REEDS calc'!$C$64:$AG$113,MATCH(About!$B$2,'REEDS calc'!$B$64:$B$113,0),MATCH(T$1,'REEDS calc'!$C$63:$AG$63,0))*SUMIFS('res v com'!$E$3:$E$52,'res v com'!$B$3:$B$52,About!$B$2)*SUMIFS('Urban and Rural'!$C$2:$C$53,'Urban and Rural'!$A$2:$A$53,About!$B$1)</f>
        <v>208.15948636363638</v>
      </c>
      <c r="U8" s="65">
        <f>INDEX('REEDS calc'!$C$64:$AG$113,MATCH(About!$B$2,'REEDS calc'!$B$64:$B$113,0),MATCH(U$1,'REEDS calc'!$C$63:$AG$63,0))*SUMIFS('res v com'!$E$3:$E$52,'res v com'!$B$3:$B$52,About!$B$2)*SUMIFS('Urban and Rural'!$C$2:$C$53,'Urban and Rural'!$A$2:$A$53,About!$B$1)</f>
        <v>208.71986318181817</v>
      </c>
      <c r="V8" s="65">
        <f>INDEX('REEDS calc'!$C$64:$AG$113,MATCH(About!$B$2,'REEDS calc'!$B$64:$B$113,0),MATCH(V$1,'REEDS calc'!$C$63:$AG$63,0))*SUMIFS('res v com'!$E$3:$E$52,'res v com'!$B$3:$B$52,About!$B$2)*SUMIFS('Urban and Rural'!$C$2:$C$53,'Urban and Rural'!$A$2:$A$53,About!$B$1)</f>
        <v>209.28024000000002</v>
      </c>
      <c r="W8" s="65">
        <f>INDEX('REEDS calc'!$C$64:$AG$113,MATCH(About!$B$2,'REEDS calc'!$B$64:$B$113,0),MATCH(W$1,'REEDS calc'!$C$63:$AG$63,0))*SUMIFS('res v com'!$E$3:$E$52,'res v com'!$B$3:$B$52,About!$B$2)*SUMIFS('Urban and Rural'!$C$2:$C$53,'Urban and Rural'!$A$2:$A$53,About!$B$1)</f>
        <v>209.79961363636363</v>
      </c>
      <c r="X8" s="65">
        <f>INDEX('REEDS calc'!$C$64:$AG$113,MATCH(About!$B$2,'REEDS calc'!$B$64:$B$113,0),MATCH(X$1,'REEDS calc'!$C$63:$AG$63,0))*SUMIFS('res v com'!$E$3:$E$52,'res v com'!$B$3:$B$52,About!$B$2)*SUMIFS('Urban and Rural'!$C$2:$C$53,'Urban and Rural'!$A$2:$A$53,About!$B$1)</f>
        <v>210.31898727272727</v>
      </c>
      <c r="Y8" s="65">
        <f>INDEX('REEDS calc'!$C$64:$AG$113,MATCH(About!$B$2,'REEDS calc'!$B$64:$B$113,0),MATCH(Y$1,'REEDS calc'!$C$63:$AG$63,0))*SUMIFS('res v com'!$E$3:$E$52,'res v com'!$B$3:$B$52,About!$B$2)*SUMIFS('Urban and Rural'!$C$2:$C$53,'Urban and Rural'!$A$2:$A$53,About!$B$1)</f>
        <v>211.15271863636363</v>
      </c>
      <c r="Z8" s="65">
        <f>INDEX('REEDS calc'!$C$64:$AG$113,MATCH(About!$B$2,'REEDS calc'!$B$64:$B$113,0),MATCH(Z$1,'REEDS calc'!$C$63:$AG$63,0))*SUMIFS('res v com'!$E$3:$E$52,'res v com'!$B$3:$B$52,About!$B$2)*SUMIFS('Urban and Rural'!$C$2:$C$53,'Urban and Rural'!$A$2:$A$53,About!$B$1)</f>
        <v>211.98644999999999</v>
      </c>
      <c r="AA8" s="65">
        <f>INDEX('REEDS calc'!$C$64:$AG$113,MATCH(About!$B$2,'REEDS calc'!$B$64:$B$113,0),MATCH(AA$1,'REEDS calc'!$C$63:$AG$63,0))*SUMIFS('res v com'!$E$3:$E$52,'res v com'!$B$3:$B$52,About!$B$2)*SUMIFS('Urban and Rural'!$C$2:$C$53,'Urban and Rural'!$A$2:$A$53,About!$B$1)</f>
        <v>213.10720363636366</v>
      </c>
      <c r="AB8" s="65">
        <f>INDEX('REEDS calc'!$C$64:$AG$113,MATCH(About!$B$2,'REEDS calc'!$B$64:$B$113,0),MATCH(AB$1,'REEDS calc'!$C$63:$AG$63,0))*SUMIFS('res v com'!$E$3:$E$52,'res v com'!$B$3:$B$52,About!$B$2)*SUMIFS('Urban and Rural'!$C$2:$C$53,'Urban and Rural'!$A$2:$A$53,About!$B$1)</f>
        <v>214.22795727272728</v>
      </c>
      <c r="AC8" s="65">
        <f>INDEX('REEDS calc'!$C$64:$AG$113,MATCH(About!$B$2,'REEDS calc'!$B$64:$B$113,0),MATCH(AC$1,'REEDS calc'!$C$63:$AG$63,0))*SUMIFS('res v com'!$E$3:$E$52,'res v com'!$B$3:$B$52,About!$B$2)*SUMIFS('Urban and Rural'!$C$2:$C$53,'Urban and Rural'!$A$2:$A$53,About!$B$1)</f>
        <v>215.99109409090912</v>
      </c>
      <c r="AD8" s="65">
        <f>INDEX('REEDS calc'!$C$64:$AG$113,MATCH(About!$B$2,'REEDS calc'!$B$64:$B$113,0),MATCH(AD$1,'REEDS calc'!$C$63:$AG$63,0))*SUMIFS('res v com'!$E$3:$E$52,'res v com'!$B$3:$B$52,About!$B$2)*SUMIFS('Urban and Rural'!$C$2:$C$53,'Urban and Rural'!$A$2:$A$53,About!$B$1)</f>
        <v>217.75423090909089</v>
      </c>
      <c r="AE8" s="65">
        <f>INDEX('REEDS calc'!$C$64:$AG$113,MATCH(About!$B$2,'REEDS calc'!$B$64:$B$113,0),MATCH(AE$1,'REEDS calc'!$C$63:$AG$63,0))*SUMIFS('res v com'!$E$3:$E$52,'res v com'!$B$3:$B$52,About!$B$2)*SUMIFS('Urban and Rural'!$C$2:$C$53,'Urban and Rural'!$A$2:$A$53,About!$B$1)</f>
        <v>220.255425</v>
      </c>
      <c r="AF8" s="65">
        <f>INDEX('REEDS calc'!$C$64:$AG$113,MATCH(About!$B$2,'REEDS calc'!$B$64:$B$113,0),MATCH(AF$1,'REEDS calc'!$C$63:$AG$63,0))*SUMIFS('res v com'!$E$3:$E$52,'res v com'!$B$3:$B$52,About!$B$2)*SUMIFS('Urban and Rural'!$C$2:$C$53,'Urban and Rural'!$A$2:$A$53,About!$B$1)</f>
        <v>222.75661909090906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63.613338741777639</v>
      </c>
      <c r="C8" s="65">
        <f>INDEX('REEDS calc'!$C$64:$AG$113,MATCH(About!$B$2,'REEDS calc'!$B$64:$B$113,0),MATCH(C$1,'REEDS calc'!$C$63:$AG$63,0))*SUMIFS('res v com'!$E$3:$E$52,'res v com'!$B$3:$B$52,About!$B$2)*SUMIFS('Urban and Rural'!$B$2:$B$53,'Urban and Rural'!$A$2:$A$53,About!$B$1)</f>
        <v>63.613338741777639</v>
      </c>
      <c r="D8" s="65">
        <f>INDEX('REEDS calc'!$C$64:$AG$113,MATCH(About!$B$2,'REEDS calc'!$B$64:$B$113,0),MATCH(D$1,'REEDS calc'!$C$63:$AG$63,0))*SUMIFS('res v com'!$E$3:$E$52,'res v com'!$B$3:$B$52,About!$B$2)*SUMIFS('Urban and Rural'!$B$2:$B$53,'Urban and Rural'!$A$2:$A$53,About!$B$1)</f>
        <v>63.613338741777639</v>
      </c>
      <c r="E8" s="65">
        <f>INDEX('REEDS calc'!$C$64:$AG$113,MATCH(About!$B$2,'REEDS calc'!$B$64:$B$113,0),MATCH(E$1,'REEDS calc'!$C$63:$AG$63,0))*SUMIFS('res v com'!$E$3:$E$52,'res v com'!$B$3:$B$52,About!$B$2)*SUMIFS('Urban and Rural'!$B$2:$B$53,'Urban and Rural'!$A$2:$A$53,About!$B$1)</f>
        <v>99.97617923174225</v>
      </c>
      <c r="F8" s="65">
        <f>INDEX('REEDS calc'!$C$64:$AG$113,MATCH(About!$B$2,'REEDS calc'!$B$64:$B$113,0),MATCH(F$1,'REEDS calc'!$C$63:$AG$63,0))*SUMIFS('res v com'!$E$3:$E$52,'res v com'!$B$3:$B$52,About!$B$2)*SUMIFS('Urban and Rural'!$B$2:$B$53,'Urban and Rural'!$A$2:$A$53,About!$B$1)</f>
        <v>136.33901972170685</v>
      </c>
      <c r="G8" s="65">
        <f>INDEX('REEDS calc'!$C$64:$AG$113,MATCH(About!$B$2,'REEDS calc'!$B$64:$B$113,0),MATCH(G$1,'REEDS calc'!$C$63:$AG$63,0))*SUMIFS('res v com'!$E$3:$E$52,'res v com'!$B$3:$B$52,About!$B$2)*SUMIFS('Urban and Rural'!$B$2:$B$53,'Urban and Rural'!$A$2:$A$53,About!$B$1)</f>
        <v>176.21670603896104</v>
      </c>
      <c r="H8" s="65">
        <f>INDEX('REEDS calc'!$C$64:$AG$113,MATCH(About!$B$2,'REEDS calc'!$B$64:$B$113,0),MATCH(H$1,'REEDS calc'!$C$63:$AG$63,0))*SUMIFS('res v com'!$E$3:$E$52,'res v com'!$B$3:$B$52,About!$B$2)*SUMIFS('Urban and Rural'!$B$2:$B$53,'Urban and Rural'!$A$2:$A$53,About!$B$1)</f>
        <v>216.0943923562152</v>
      </c>
      <c r="I8" s="65">
        <f>INDEX('REEDS calc'!$C$64:$AG$113,MATCH(About!$B$2,'REEDS calc'!$B$64:$B$113,0),MATCH(I$1,'REEDS calc'!$C$63:$AG$63,0))*SUMIFS('res v com'!$E$3:$E$52,'res v com'!$B$3:$B$52,About!$B$2)*SUMIFS('Urban and Rural'!$B$2:$B$53,'Urban and Rural'!$A$2:$A$53,About!$B$1)</f>
        <v>263.3568353988868</v>
      </c>
      <c r="J8" s="65">
        <f>INDEX('REEDS calc'!$C$64:$AG$113,MATCH(About!$B$2,'REEDS calc'!$B$64:$B$113,0),MATCH(J$1,'REEDS calc'!$C$63:$AG$63,0))*SUMIFS('res v com'!$E$3:$E$52,'res v com'!$B$3:$B$52,About!$B$2)*SUMIFS('Urban and Rural'!$B$2:$B$53,'Urban and Rural'!$A$2:$A$53,About!$B$1)</f>
        <v>310.61927844155844</v>
      </c>
      <c r="K8" s="65">
        <f>INDEX('REEDS calc'!$C$64:$AG$113,MATCH(About!$B$2,'REEDS calc'!$B$64:$B$113,0),MATCH(K$1,'REEDS calc'!$C$63:$AG$63,0))*SUMIFS('res v com'!$E$3:$E$52,'res v com'!$B$3:$B$52,About!$B$2)*SUMIFS('Urban and Rural'!$B$2:$B$53,'Urban and Rural'!$A$2:$A$53,About!$B$1)</f>
        <v>364.08491713358069</v>
      </c>
      <c r="L8" s="65">
        <f>INDEX('REEDS calc'!$C$64:$AG$113,MATCH(About!$B$2,'REEDS calc'!$B$64:$B$113,0),MATCH(L$1,'REEDS calc'!$C$63:$AG$63,0))*SUMIFS('res v com'!$E$3:$E$52,'res v com'!$B$3:$B$52,About!$B$2)*SUMIFS('Urban and Rural'!$B$2:$B$53,'Urban and Rural'!$A$2:$A$53,About!$B$1)</f>
        <v>417.55055582560294</v>
      </c>
      <c r="M8" s="65">
        <f>INDEX('REEDS calc'!$C$64:$AG$113,MATCH(About!$B$2,'REEDS calc'!$B$64:$B$113,0),MATCH(M$1,'REEDS calc'!$C$63:$AG$63,0))*SUMIFS('res v com'!$E$3:$E$52,'res v com'!$B$3:$B$52,About!$B$2)*SUMIFS('Urban and Rural'!$B$2:$B$53,'Urban and Rural'!$A$2:$A$53,About!$B$1)</f>
        <v>448.27114380333961</v>
      </c>
      <c r="N8" s="65">
        <f>INDEX('REEDS calc'!$C$64:$AG$113,MATCH(About!$B$2,'REEDS calc'!$B$64:$B$113,0),MATCH(N$1,'REEDS calc'!$C$63:$AG$63,0))*SUMIFS('res v com'!$E$3:$E$52,'res v com'!$B$3:$B$52,About!$B$2)*SUMIFS('Urban and Rural'!$B$2:$B$53,'Urban and Rural'!$A$2:$A$53,About!$B$1)</f>
        <v>478.99173178107611</v>
      </c>
      <c r="O8" s="65">
        <f>INDEX('REEDS calc'!$C$64:$AG$113,MATCH(About!$B$2,'REEDS calc'!$B$64:$B$113,0),MATCH(O$1,'REEDS calc'!$C$63:$AG$63,0))*SUMIFS('res v com'!$E$3:$E$52,'res v com'!$B$3:$B$52,About!$B$2)*SUMIFS('Urban and Rural'!$B$2:$B$53,'Urban and Rural'!$A$2:$A$53,About!$B$1)</f>
        <v>487.59087072356215</v>
      </c>
      <c r="P8" s="65">
        <f>INDEX('REEDS calc'!$C$64:$AG$113,MATCH(About!$B$2,'REEDS calc'!$B$64:$B$113,0),MATCH(P$1,'REEDS calc'!$C$63:$AG$63,0))*SUMIFS('res v com'!$E$3:$E$52,'res v com'!$B$3:$B$52,About!$B$2)*SUMIFS('Urban and Rural'!$B$2:$B$53,'Urban and Rural'!$A$2:$A$53,About!$B$1)</f>
        <v>496.19000966604818</v>
      </c>
      <c r="Q8" s="65">
        <f>INDEX('REEDS calc'!$C$64:$AG$113,MATCH(About!$B$2,'REEDS calc'!$B$64:$B$113,0),MATCH(Q$1,'REEDS calc'!$C$63:$AG$63,0))*SUMIFS('res v com'!$E$3:$E$52,'res v com'!$B$3:$B$52,About!$B$2)*SUMIFS('Urban and Rural'!$B$2:$B$53,'Urban and Rural'!$A$2:$A$53,About!$B$1)</f>
        <v>496.91207476808898</v>
      </c>
      <c r="R8" s="65">
        <f>INDEX('REEDS calc'!$C$64:$AG$113,MATCH(About!$B$2,'REEDS calc'!$B$64:$B$113,0),MATCH(R$1,'REEDS calc'!$C$63:$AG$63,0))*SUMIFS('res v com'!$E$3:$E$52,'res v com'!$B$3:$B$52,About!$B$2)*SUMIFS('Urban and Rural'!$B$2:$B$53,'Urban and Rural'!$A$2:$A$53,About!$B$1)</f>
        <v>497.63413987012984</v>
      </c>
      <c r="S8" s="65">
        <f>INDEX('REEDS calc'!$C$64:$AG$113,MATCH(About!$B$2,'REEDS calc'!$B$64:$B$113,0),MATCH(S$1,'REEDS calc'!$C$63:$AG$63,0))*SUMIFS('res v com'!$E$3:$E$52,'res v com'!$B$3:$B$52,About!$B$2)*SUMIFS('Urban and Rural'!$B$2:$B$53,'Urban and Rural'!$A$2:$A$53,About!$B$1)</f>
        <v>498.75005866419292</v>
      </c>
      <c r="T8" s="65">
        <f>INDEX('REEDS calc'!$C$64:$AG$113,MATCH(About!$B$2,'REEDS calc'!$B$64:$B$113,0),MATCH(T$1,'REEDS calc'!$C$63:$AG$63,0))*SUMIFS('res v com'!$E$3:$E$52,'res v com'!$B$3:$B$52,About!$B$2)*SUMIFS('Urban and Rural'!$B$2:$B$53,'Urban and Rural'!$A$2:$A$53,About!$B$1)</f>
        <v>499.86597745825605</v>
      </c>
      <c r="U8" s="65">
        <f>INDEX('REEDS calc'!$C$64:$AG$113,MATCH(About!$B$2,'REEDS calc'!$B$64:$B$113,0),MATCH(U$1,'REEDS calc'!$C$63:$AG$63,0))*SUMIFS('res v com'!$E$3:$E$52,'res v com'!$B$3:$B$52,About!$B$2)*SUMIFS('Urban and Rural'!$B$2:$B$53,'Urban and Rural'!$A$2:$A$53,About!$B$1)</f>
        <v>501.21164423933209</v>
      </c>
      <c r="V8" s="65">
        <f>INDEX('REEDS calc'!$C$64:$AG$113,MATCH(About!$B$2,'REEDS calc'!$B$64:$B$113,0),MATCH(V$1,'REEDS calc'!$C$63:$AG$63,0))*SUMIFS('res v com'!$E$3:$E$52,'res v com'!$B$3:$B$52,About!$B$2)*SUMIFS('Urban and Rural'!$B$2:$B$53,'Urban and Rural'!$A$2:$A$53,About!$B$1)</f>
        <v>502.55731102040818</v>
      </c>
      <c r="W8" s="65">
        <f>INDEX('REEDS calc'!$C$64:$AG$113,MATCH(About!$B$2,'REEDS calc'!$B$64:$B$113,0),MATCH(W$1,'REEDS calc'!$C$63:$AG$63,0))*SUMIFS('res v com'!$E$3:$E$52,'res v com'!$B$3:$B$52,About!$B$2)*SUMIFS('Urban and Rural'!$B$2:$B$53,'Urban and Rural'!$A$2:$A$53,About!$B$1)</f>
        <v>503.80451437847864</v>
      </c>
      <c r="X8" s="65">
        <f>INDEX('REEDS calc'!$C$64:$AG$113,MATCH(About!$B$2,'REEDS calc'!$B$64:$B$113,0),MATCH(X$1,'REEDS calc'!$C$63:$AG$63,0))*SUMIFS('res v com'!$E$3:$E$52,'res v com'!$B$3:$B$52,About!$B$2)*SUMIFS('Urban and Rural'!$B$2:$B$53,'Urban and Rural'!$A$2:$A$53,About!$B$1)</f>
        <v>505.05171773654911</v>
      </c>
      <c r="Y8" s="65">
        <f>INDEX('REEDS calc'!$C$64:$AG$113,MATCH(About!$B$2,'REEDS calc'!$B$64:$B$113,0),MATCH(Y$1,'REEDS calc'!$C$63:$AG$63,0))*SUMIFS('res v com'!$E$3:$E$52,'res v com'!$B$3:$B$52,About!$B$2)*SUMIFS('Urban and Rural'!$B$2:$B$53,'Urban and Rural'!$A$2:$A$53,About!$B$1)</f>
        <v>507.05380733766236</v>
      </c>
      <c r="Z8" s="65">
        <f>INDEX('REEDS calc'!$C$64:$AG$113,MATCH(About!$B$2,'REEDS calc'!$B$64:$B$113,0),MATCH(Z$1,'REEDS calc'!$C$63:$AG$63,0))*SUMIFS('res v com'!$E$3:$E$52,'res v com'!$B$3:$B$52,About!$B$2)*SUMIFS('Urban and Rural'!$B$2:$B$53,'Urban and Rural'!$A$2:$A$53,About!$B$1)</f>
        <v>509.05589693877545</v>
      </c>
      <c r="AA8" s="65">
        <f>INDEX('REEDS calc'!$C$64:$AG$113,MATCH(About!$B$2,'REEDS calc'!$B$64:$B$113,0),MATCH(AA$1,'REEDS calc'!$C$63:$AG$63,0))*SUMIFS('res v com'!$E$3:$E$52,'res v com'!$B$3:$B$52,About!$B$2)*SUMIFS('Urban and Rural'!$B$2:$B$53,'Urban and Rural'!$A$2:$A$53,About!$B$1)</f>
        <v>511.74723050092769</v>
      </c>
      <c r="AB8" s="65">
        <f>INDEX('REEDS calc'!$C$64:$AG$113,MATCH(About!$B$2,'REEDS calc'!$B$64:$B$113,0),MATCH(AB$1,'REEDS calc'!$C$63:$AG$63,0))*SUMIFS('res v com'!$E$3:$E$52,'res v com'!$B$3:$B$52,About!$B$2)*SUMIFS('Urban and Rural'!$B$2:$B$53,'Urban and Rural'!$A$2:$A$53,About!$B$1)</f>
        <v>514.43856406307987</v>
      </c>
      <c r="AC8" s="65">
        <f>INDEX('REEDS calc'!$C$64:$AG$113,MATCH(About!$B$2,'REEDS calc'!$B$64:$B$113,0),MATCH(AC$1,'REEDS calc'!$C$63:$AG$63,0))*SUMIFS('res v com'!$E$3:$E$52,'res v com'!$B$3:$B$52,About!$B$2)*SUMIFS('Urban and Rural'!$B$2:$B$53,'Urban and Rural'!$A$2:$A$53,About!$B$1)</f>
        <v>518.67249125231911</v>
      </c>
      <c r="AD8" s="65">
        <f>INDEX('REEDS calc'!$C$64:$AG$113,MATCH(About!$B$2,'REEDS calc'!$B$64:$B$113,0),MATCH(AD$1,'REEDS calc'!$C$63:$AG$63,0))*SUMIFS('res v com'!$E$3:$E$52,'res v com'!$B$3:$B$52,About!$B$2)*SUMIFS('Urban and Rural'!$B$2:$B$53,'Urban and Rural'!$A$2:$A$53,About!$B$1)</f>
        <v>522.90641844155846</v>
      </c>
      <c r="AE8" s="65">
        <f>INDEX('REEDS calc'!$C$64:$AG$113,MATCH(About!$B$2,'REEDS calc'!$B$64:$B$113,0),MATCH(AE$1,'REEDS calc'!$C$63:$AG$63,0))*SUMIFS('res v com'!$E$3:$E$52,'res v com'!$B$3:$B$52,About!$B$2)*SUMIFS('Urban and Rural'!$B$2:$B$53,'Urban and Rural'!$A$2:$A$53,About!$B$1)</f>
        <v>528.91268724489794</v>
      </c>
      <c r="AF8" s="65">
        <f>INDEX('REEDS calc'!$C$64:$AG$113,MATCH(About!$B$2,'REEDS calc'!$B$64:$B$113,0),MATCH(AF$1,'REEDS calc'!$C$63:$AG$63,0))*SUMIFS('res v com'!$E$3:$E$52,'res v com'!$B$3:$B$52,About!$B$2)*SUMIFS('Urban and Rural'!$B$2:$B$53,'Urban and Rural'!$A$2:$A$53,About!$B$1)</f>
        <v>534.91895604823742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6.805211671445428</v>
      </c>
      <c r="C8" s="65">
        <f>INDEX('REEDS calc'!$C$64:$AG$113,MATCH(About!$B$2,'REEDS calc'!$B$64:$B$113,0),MATCH(C$1,'REEDS calc'!$C$63:$AG$63,0))*SUMIFS('res v com'!$F$3:$F$52,'res v com'!$B$3:$B$52,About!$B$2)</f>
        <v>6.805211671445428</v>
      </c>
      <c r="D8" s="65">
        <f>INDEX('REEDS calc'!$C$64:$AG$113,MATCH(About!$B$2,'REEDS calc'!$B$64:$B$113,0),MATCH(D$1,'REEDS calc'!$C$63:$AG$63,0))*SUMIFS('res v com'!$F$3:$F$52,'res v com'!$B$3:$B$52,About!$B$2)</f>
        <v>6.805211671445428</v>
      </c>
      <c r="E8" s="65">
        <f>INDEX('REEDS calc'!$C$64:$AG$113,MATCH(About!$B$2,'REEDS calc'!$B$64:$B$113,0),MATCH(E$1,'REEDS calc'!$C$63:$AG$63,0))*SUMIFS('res v com'!$F$3:$F$52,'res v com'!$B$3:$B$52,About!$B$2)</f>
        <v>10.695226429414735</v>
      </c>
      <c r="F8" s="65">
        <f>INDEX('REEDS calc'!$C$64:$AG$113,MATCH(About!$B$2,'REEDS calc'!$B$64:$B$113,0),MATCH(F$1,'REEDS calc'!$C$63:$AG$63,0))*SUMIFS('res v com'!$F$3:$F$52,'res v com'!$B$3:$B$52,About!$B$2)</f>
        <v>14.585241187384039</v>
      </c>
      <c r="G8" s="65">
        <f>INDEX('REEDS calc'!$C$64:$AG$113,MATCH(About!$B$2,'REEDS calc'!$B$64:$B$113,0),MATCH(G$1,'REEDS calc'!$C$63:$AG$63,0))*SUMIFS('res v com'!$F$3:$F$52,'res v com'!$B$3:$B$52,About!$B$2)</f>
        <v>18.851266233766228</v>
      </c>
      <c r="H8" s="65">
        <f>INDEX('REEDS calc'!$C$64:$AG$113,MATCH(About!$B$2,'REEDS calc'!$B$64:$B$113,0),MATCH(H$1,'REEDS calc'!$C$63:$AG$63,0))*SUMIFS('res v com'!$F$3:$F$52,'res v com'!$B$3:$B$52,About!$B$2)</f>
        <v>23.117291280148415</v>
      </c>
      <c r="I8" s="65">
        <f>INDEX('REEDS calc'!$C$64:$AG$113,MATCH(About!$B$2,'REEDS calc'!$B$64:$B$113,0),MATCH(I$1,'REEDS calc'!$C$63:$AG$63,0))*SUMIFS('res v com'!$F$3:$F$52,'res v com'!$B$3:$B$52,About!$B$2)</f>
        <v>28.173320964749525</v>
      </c>
      <c r="J8" s="65">
        <f>INDEX('REEDS calc'!$C$64:$AG$113,MATCH(About!$B$2,'REEDS calc'!$B$64:$B$113,0),MATCH(J$1,'REEDS calc'!$C$63:$AG$63,0))*SUMIFS('res v com'!$F$3:$F$52,'res v com'!$B$3:$B$52,About!$B$2)</f>
        <v>33.229350649350636</v>
      </c>
      <c r="K8" s="65">
        <f>INDEX('REEDS calc'!$C$64:$AG$113,MATCH(About!$B$2,'REEDS calc'!$B$64:$B$113,0),MATCH(K$1,'REEDS calc'!$C$63:$AG$63,0))*SUMIFS('res v com'!$F$3:$F$52,'res v com'!$B$3:$B$52,About!$B$2)</f>
        <v>38.948984230055643</v>
      </c>
      <c r="L8" s="65">
        <f>INDEX('REEDS calc'!$C$64:$AG$113,MATCH(About!$B$2,'REEDS calc'!$B$64:$B$113,0),MATCH(L$1,'REEDS calc'!$C$63:$AG$63,0))*SUMIFS('res v com'!$F$3:$F$52,'res v com'!$B$3:$B$52,About!$B$2)</f>
        <v>44.668617810760658</v>
      </c>
      <c r="M8" s="65">
        <f>INDEX('REEDS calc'!$C$64:$AG$113,MATCH(About!$B$2,'REEDS calc'!$B$64:$B$113,0),MATCH(M$1,'REEDS calc'!$C$63:$AG$63,0))*SUMIFS('res v com'!$F$3:$F$52,'res v com'!$B$3:$B$52,About!$B$2)</f>
        <v>47.95503710575138</v>
      </c>
      <c r="N8" s="65">
        <f>INDEX('REEDS calc'!$C$64:$AG$113,MATCH(About!$B$2,'REEDS calc'!$B$64:$B$113,0),MATCH(N$1,'REEDS calc'!$C$63:$AG$63,0))*SUMIFS('res v com'!$F$3:$F$52,'res v com'!$B$3:$B$52,About!$B$2)</f>
        <v>51.241456400742102</v>
      </c>
      <c r="O8" s="65">
        <f>INDEX('REEDS calc'!$C$64:$AG$113,MATCH(About!$B$2,'REEDS calc'!$B$64:$B$113,0),MATCH(O$1,'REEDS calc'!$C$63:$AG$63,0))*SUMIFS('res v com'!$F$3:$F$52,'res v com'!$B$3:$B$52,About!$B$2)</f>
        <v>52.161372912801461</v>
      </c>
      <c r="P8" s="65">
        <f>INDEX('REEDS calc'!$C$64:$AG$113,MATCH(About!$B$2,'REEDS calc'!$B$64:$B$113,0),MATCH(P$1,'REEDS calc'!$C$63:$AG$63,0))*SUMIFS('res v com'!$F$3:$F$52,'res v com'!$B$3:$B$52,About!$B$2)</f>
        <v>53.081289424860834</v>
      </c>
      <c r="Q8" s="65">
        <f>INDEX('REEDS calc'!$C$64:$AG$113,MATCH(About!$B$2,'REEDS calc'!$B$64:$B$113,0),MATCH(Q$1,'REEDS calc'!$C$63:$AG$63,0))*SUMIFS('res v com'!$F$3:$F$52,'res v com'!$B$3:$B$52,About!$B$2)</f>
        <v>53.158534322820017</v>
      </c>
      <c r="R8" s="65">
        <f>INDEX('REEDS calc'!$C$64:$AG$113,MATCH(About!$B$2,'REEDS calc'!$B$64:$B$113,0),MATCH(R$1,'REEDS calc'!$C$63:$AG$63,0))*SUMIFS('res v com'!$F$3:$F$52,'res v com'!$B$3:$B$52,About!$B$2)</f>
        <v>53.235779220779207</v>
      </c>
      <c r="S8" s="65">
        <f>INDEX('REEDS calc'!$C$64:$AG$113,MATCH(About!$B$2,'REEDS calc'!$B$64:$B$113,0),MATCH(S$1,'REEDS calc'!$C$63:$AG$63,0))*SUMIFS('res v com'!$F$3:$F$52,'res v com'!$B$3:$B$52,About!$B$2)</f>
        <v>53.355157699443396</v>
      </c>
      <c r="T8" s="65">
        <f>INDEX('REEDS calc'!$C$64:$AG$113,MATCH(About!$B$2,'REEDS calc'!$B$64:$B$113,0),MATCH(T$1,'REEDS calc'!$C$63:$AG$63,0))*SUMIFS('res v com'!$F$3:$F$52,'res v com'!$B$3:$B$52,About!$B$2)</f>
        <v>53.474536178107591</v>
      </c>
      <c r="U8" s="65">
        <f>INDEX('REEDS calc'!$C$64:$AG$113,MATCH(About!$B$2,'REEDS calc'!$B$64:$B$113,0),MATCH(U$1,'REEDS calc'!$C$63:$AG$63,0))*SUMIFS('res v com'!$F$3:$F$52,'res v com'!$B$3:$B$52,About!$B$2)</f>
        <v>53.618492578849704</v>
      </c>
      <c r="V8" s="65">
        <f>INDEX('REEDS calc'!$C$64:$AG$113,MATCH(About!$B$2,'REEDS calc'!$B$64:$B$113,0),MATCH(V$1,'REEDS calc'!$C$63:$AG$63,0))*SUMIFS('res v com'!$F$3:$F$52,'res v com'!$B$3:$B$52,About!$B$2)</f>
        <v>53.762448979591824</v>
      </c>
      <c r="W8" s="65">
        <f>INDEX('REEDS calc'!$C$64:$AG$113,MATCH(About!$B$2,'REEDS calc'!$B$64:$B$113,0),MATCH(W$1,'REEDS calc'!$C$63:$AG$63,0))*SUMIFS('res v com'!$F$3:$F$52,'res v com'!$B$3:$B$52,About!$B$2)</f>
        <v>53.895871985157683</v>
      </c>
      <c r="X8" s="65">
        <f>INDEX('REEDS calc'!$C$64:$AG$113,MATCH(About!$B$2,'REEDS calc'!$B$64:$B$113,0),MATCH(X$1,'REEDS calc'!$C$63:$AG$63,0))*SUMIFS('res v com'!$F$3:$F$52,'res v com'!$B$3:$B$52,About!$B$2)</f>
        <v>54.029294990723542</v>
      </c>
      <c r="Y8" s="65">
        <f>INDEX('REEDS calc'!$C$64:$AG$113,MATCH(About!$B$2,'REEDS calc'!$B$64:$B$113,0),MATCH(Y$1,'REEDS calc'!$C$63:$AG$63,0))*SUMIFS('res v com'!$F$3:$F$52,'res v com'!$B$3:$B$52,About!$B$2)</f>
        <v>54.24347402597401</v>
      </c>
      <c r="Z8" s="65">
        <f>INDEX('REEDS calc'!$C$64:$AG$113,MATCH(About!$B$2,'REEDS calc'!$B$64:$B$113,0),MATCH(Z$1,'REEDS calc'!$C$63:$AG$63,0))*SUMIFS('res v com'!$F$3:$F$52,'res v com'!$B$3:$B$52,About!$B$2)</f>
        <v>54.45765306122447</v>
      </c>
      <c r="AA8" s="65">
        <f>INDEX('REEDS calc'!$C$64:$AG$113,MATCH(About!$B$2,'REEDS calc'!$B$64:$B$113,0),MATCH(AA$1,'REEDS calc'!$C$63:$AG$63,0))*SUMIFS('res v com'!$F$3:$F$52,'res v com'!$B$3:$B$52,About!$B$2)</f>
        <v>54.745565862708702</v>
      </c>
      <c r="AB8" s="65">
        <f>INDEX('REEDS calc'!$C$64:$AG$113,MATCH(About!$B$2,'REEDS calc'!$B$64:$B$113,0),MATCH(AB$1,'REEDS calc'!$C$63:$AG$63,0))*SUMIFS('res v com'!$F$3:$F$52,'res v com'!$B$3:$B$52,About!$B$2)</f>
        <v>55.033478664192934</v>
      </c>
      <c r="AC8" s="65">
        <f>INDEX('REEDS calc'!$C$64:$AG$113,MATCH(About!$B$2,'REEDS calc'!$B$64:$B$113,0),MATCH(AC$1,'REEDS calc'!$C$63:$AG$63,0))*SUMIFS('res v com'!$F$3:$F$52,'res v com'!$B$3:$B$52,About!$B$2)</f>
        <v>55.486414656771785</v>
      </c>
      <c r="AD8" s="65">
        <f>INDEX('REEDS calc'!$C$64:$AG$113,MATCH(About!$B$2,'REEDS calc'!$B$64:$B$113,0),MATCH(AD$1,'REEDS calc'!$C$63:$AG$63,0))*SUMIFS('res v com'!$F$3:$F$52,'res v com'!$B$3:$B$52,About!$B$2)</f>
        <v>55.939350649350637</v>
      </c>
      <c r="AE8" s="65">
        <f>INDEX('REEDS calc'!$C$64:$AG$113,MATCH(About!$B$2,'REEDS calc'!$B$64:$B$113,0),MATCH(AE$1,'REEDS calc'!$C$63:$AG$63,0))*SUMIFS('res v com'!$F$3:$F$52,'res v com'!$B$3:$B$52,About!$B$2)</f>
        <v>56.581887755102024</v>
      </c>
      <c r="AF8" s="65">
        <f>INDEX('REEDS calc'!$C$64:$AG$113,MATCH(About!$B$2,'REEDS calc'!$B$64:$B$113,0),MATCH(AF$1,'REEDS calc'!$C$63:$AG$63,0))*SUMIFS('res v com'!$F$3:$F$52,'res v com'!$B$3:$B$52,About!$B$2)</f>
        <v>57.224424860853411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26.490540495867741</v>
      </c>
      <c r="C8" s="65">
        <f>INDEX('REEDS calc-noIRA'!$C$64:$AG$113,MATCH(About!$B$2,'REEDS calc-noIRA'!$B$64:$B$113,0),MATCH(C$1,'REEDS calc-noIRA'!$C$63:$AG$63,0))*SUMIFS('res v com'!$E$3:$E$52,'res v com'!$B$3:$B$52,About!$B$2)*SUMIFS('Urban and Rural'!$C$2:$C$53,'Urban and Rural'!$A$2:$A$53,About!$B$1)</f>
        <v>26.490540495867741</v>
      </c>
      <c r="D8" s="65">
        <f>INDEX('REEDS calc-noIRA'!$C$64:$AG$113,MATCH(About!$B$2,'REEDS calc-noIRA'!$B$64:$B$113,0),MATCH(D$1,'REEDS calc-noIRA'!$C$63:$AG$63,0))*SUMIFS('res v com'!$E$3:$E$52,'res v com'!$B$3:$B$52,About!$B$2)*SUMIFS('Urban and Rural'!$C$2:$C$53,'Urban and Rural'!$A$2:$A$53,About!$B$1)</f>
        <v>26.490540495867741</v>
      </c>
      <c r="E8" s="65">
        <f>INDEX('REEDS calc-noIRA'!$C$64:$AG$113,MATCH(About!$B$2,'REEDS calc-noIRA'!$B$64:$B$113,0),MATCH(E$1,'REEDS calc-noIRA'!$C$63:$AG$63,0))*SUMIFS('res v com'!$E$3:$E$52,'res v com'!$B$3:$B$52,About!$B$2)*SUMIFS('Urban and Rural'!$C$2:$C$53,'Urban and Rural'!$A$2:$A$53,About!$B$1)</f>
        <v>35.088783471074251</v>
      </c>
      <c r="F8" s="65">
        <f>INDEX('REEDS calc-noIRA'!$C$64:$AG$113,MATCH(About!$B$2,'REEDS calc-noIRA'!$B$64:$B$113,0),MATCH(F$1,'REEDS calc-noIRA'!$C$63:$AG$63,0))*SUMIFS('res v com'!$E$3:$E$52,'res v com'!$B$3:$B$52,About!$B$2)*SUMIFS('Urban and Rural'!$C$2:$C$53,'Urban and Rural'!$A$2:$A$53,About!$B$1)</f>
        <v>43.687026446280761</v>
      </c>
      <c r="G8" s="65">
        <f>INDEX('REEDS calc-noIRA'!$C$64:$AG$113,MATCH(About!$B$2,'REEDS calc-noIRA'!$B$64:$B$113,0),MATCH(G$1,'REEDS calc-noIRA'!$C$63:$AG$63,0))*SUMIFS('res v com'!$E$3:$E$52,'res v com'!$B$3:$B$52,About!$B$2)*SUMIFS('Urban and Rural'!$C$2:$C$53,'Urban and Rural'!$A$2:$A$53,About!$B$1)</f>
        <v>49.091991322313888</v>
      </c>
      <c r="H8" s="65">
        <f>INDEX('REEDS calc-noIRA'!$C$64:$AG$113,MATCH(About!$B$2,'REEDS calc-noIRA'!$B$64:$B$113,0),MATCH(H$1,'REEDS calc-noIRA'!$C$63:$AG$63,0))*SUMIFS('res v com'!$E$3:$E$52,'res v com'!$B$3:$B$52,About!$B$2)*SUMIFS('Urban and Rural'!$C$2:$C$53,'Urban and Rural'!$A$2:$A$53,About!$B$1)</f>
        <v>54.496956198347007</v>
      </c>
      <c r="I8" s="65">
        <f>INDEX('REEDS calc-noIRA'!$C$64:$AG$113,MATCH(About!$B$2,'REEDS calc-noIRA'!$B$64:$B$113,0),MATCH(I$1,'REEDS calc-noIRA'!$C$63:$AG$63,0))*SUMIFS('res v com'!$E$3:$E$52,'res v com'!$B$3:$B$52,About!$B$2)*SUMIFS('Urban and Rural'!$C$2:$C$53,'Urban and Rural'!$A$2:$A$53,About!$B$1)</f>
        <v>61.629024793388304</v>
      </c>
      <c r="J8" s="65">
        <f>INDEX('REEDS calc-noIRA'!$C$64:$AG$113,MATCH(About!$B$2,'REEDS calc-noIRA'!$B$64:$B$113,0),MATCH(J$1,'REEDS calc-noIRA'!$C$63:$AG$63,0))*SUMIFS('res v com'!$E$3:$E$52,'res v com'!$B$3:$B$52,About!$B$2)*SUMIFS('Urban and Rural'!$C$2:$C$53,'Urban and Rural'!$A$2:$A$53,About!$B$1)</f>
        <v>68.7610933884296</v>
      </c>
      <c r="K8" s="65">
        <f>INDEX('REEDS calc-noIRA'!$C$64:$AG$113,MATCH(About!$B$2,'REEDS calc-noIRA'!$B$64:$B$113,0),MATCH(K$1,'REEDS calc-noIRA'!$C$63:$AG$63,0))*SUMIFS('res v com'!$E$3:$E$52,'res v com'!$B$3:$B$52,About!$B$2)*SUMIFS('Urban and Rural'!$C$2:$C$53,'Urban and Rural'!$A$2:$A$53,About!$B$1)</f>
        <v>78.775809917355176</v>
      </c>
      <c r="L8" s="65">
        <f>INDEX('REEDS calc-noIRA'!$C$64:$AG$113,MATCH(About!$B$2,'REEDS calc-noIRA'!$B$64:$B$113,0),MATCH(L$1,'REEDS calc-noIRA'!$C$63:$AG$63,0))*SUMIFS('res v com'!$E$3:$E$52,'res v com'!$B$3:$B$52,About!$B$2)*SUMIFS('Urban and Rural'!$C$2:$C$53,'Urban and Rural'!$A$2:$A$53,About!$B$1)</f>
        <v>88.790526446280779</v>
      </c>
      <c r="M8" s="65">
        <f>INDEX('REEDS calc-noIRA'!$C$64:$AG$113,MATCH(About!$B$2,'REEDS calc-noIRA'!$B$64:$B$113,0),MATCH(M$1,'REEDS calc-noIRA'!$C$63:$AG$63,0))*SUMIFS('res v com'!$E$3:$E$52,'res v com'!$B$3:$B$52,About!$B$2)*SUMIFS('Urban and Rural'!$C$2:$C$53,'Urban and Rural'!$A$2:$A$53,About!$B$1)</f>
        <v>94.754625619834542</v>
      </c>
      <c r="N8" s="65">
        <f>INDEX('REEDS calc-noIRA'!$C$64:$AG$113,MATCH(About!$B$2,'REEDS calc-noIRA'!$B$64:$B$113,0),MATCH(N$1,'REEDS calc-noIRA'!$C$63:$AG$63,0))*SUMIFS('res v com'!$E$3:$E$52,'res v com'!$B$3:$B$52,About!$B$2)*SUMIFS('Urban and Rural'!$C$2:$C$53,'Urban and Rural'!$A$2:$A$53,About!$B$1)</f>
        <v>100.71872479338829</v>
      </c>
      <c r="O8" s="65">
        <f>INDEX('REEDS calc-noIRA'!$C$64:$AG$113,MATCH(About!$B$2,'REEDS calc-noIRA'!$B$64:$B$113,0),MATCH(O$1,'REEDS calc-noIRA'!$C$63:$AG$63,0))*SUMIFS('res v com'!$E$3:$E$52,'res v com'!$B$3:$B$52,About!$B$2)*SUMIFS('Urban and Rural'!$C$2:$C$53,'Urban and Rural'!$A$2:$A$53,About!$B$1)</f>
        <v>105.14209834710725</v>
      </c>
      <c r="P8" s="65">
        <f>INDEX('REEDS calc-noIRA'!$C$64:$AG$113,MATCH(About!$B$2,'REEDS calc-noIRA'!$B$64:$B$113,0),MATCH(P$1,'REEDS calc-noIRA'!$C$63:$AG$63,0))*SUMIFS('res v com'!$E$3:$E$52,'res v com'!$B$3:$B$52,About!$B$2)*SUMIFS('Urban and Rural'!$C$2:$C$53,'Urban and Rural'!$A$2:$A$53,About!$B$1)</f>
        <v>109.56547190082624</v>
      </c>
      <c r="Q8" s="65">
        <f>INDEX('REEDS calc-noIRA'!$C$64:$AG$113,MATCH(About!$B$2,'REEDS calc-noIRA'!$B$64:$B$113,0),MATCH(Q$1,'REEDS calc-noIRA'!$C$63:$AG$63,0))*SUMIFS('res v com'!$E$3:$E$52,'res v com'!$B$3:$B$52,About!$B$2)*SUMIFS('Urban and Rural'!$C$2:$C$53,'Urban and Rural'!$A$2:$A$53,About!$B$1)</f>
        <v>113.96399504132205</v>
      </c>
      <c r="R8" s="65">
        <f>INDEX('REEDS calc-noIRA'!$C$64:$AG$113,MATCH(About!$B$2,'REEDS calc-noIRA'!$B$64:$B$113,0),MATCH(R$1,'REEDS calc-noIRA'!$C$63:$AG$63,0))*SUMIFS('res v com'!$E$3:$E$52,'res v com'!$B$3:$B$52,About!$B$2)*SUMIFS('Urban and Rural'!$C$2:$C$53,'Urban and Rural'!$A$2:$A$53,About!$B$1)</f>
        <v>118.36251818181789</v>
      </c>
      <c r="S8" s="65">
        <f>INDEX('REEDS calc-noIRA'!$C$64:$AG$113,MATCH(About!$B$2,'REEDS calc-noIRA'!$B$64:$B$113,0),MATCH(S$1,'REEDS calc-noIRA'!$C$63:$AG$63,0))*SUMIFS('res v com'!$E$3:$E$52,'res v com'!$B$3:$B$52,About!$B$2)*SUMIFS('Urban and Rural'!$C$2:$C$53,'Urban and Rural'!$A$2:$A$53,About!$B$1)</f>
        <v>121.53094586776844</v>
      </c>
      <c r="T8" s="65">
        <f>INDEX('REEDS calc-noIRA'!$C$64:$AG$113,MATCH(About!$B$2,'REEDS calc-noIRA'!$B$64:$B$113,0),MATCH(T$1,'REEDS calc-noIRA'!$C$63:$AG$63,0))*SUMIFS('res v com'!$E$3:$E$52,'res v com'!$B$3:$B$52,About!$B$2)*SUMIFS('Urban and Rural'!$C$2:$C$53,'Urban and Rural'!$A$2:$A$53,About!$B$1)</f>
        <v>124.69937355371897</v>
      </c>
      <c r="U8" s="65">
        <f>INDEX('REEDS calc-noIRA'!$C$64:$AG$113,MATCH(About!$B$2,'REEDS calc-noIRA'!$B$64:$B$113,0),MATCH(U$1,'REEDS calc-noIRA'!$C$63:$AG$63,0))*SUMIFS('res v com'!$E$3:$E$52,'res v com'!$B$3:$B$52,About!$B$2)*SUMIFS('Urban and Rural'!$C$2:$C$53,'Urban and Rural'!$A$2:$A$53,About!$B$1)</f>
        <v>128.96121942148753</v>
      </c>
      <c r="V8" s="65">
        <f>INDEX('REEDS calc-noIRA'!$C$64:$AG$113,MATCH(About!$B$2,'REEDS calc-noIRA'!$B$64:$B$113,0),MATCH(V$1,'REEDS calc-noIRA'!$C$63:$AG$63,0))*SUMIFS('res v com'!$E$3:$E$52,'res v com'!$B$3:$B$52,About!$B$2)*SUMIFS('Urban and Rural'!$C$2:$C$53,'Urban and Rural'!$A$2:$A$53,About!$B$1)</f>
        <v>133.22306528925608</v>
      </c>
      <c r="W8" s="65">
        <f>INDEX('REEDS calc-noIRA'!$C$64:$AG$113,MATCH(About!$B$2,'REEDS calc-noIRA'!$B$64:$B$113,0),MATCH(W$1,'REEDS calc-noIRA'!$C$63:$AG$63,0))*SUMIFS('res v com'!$E$3:$E$52,'res v com'!$B$3:$B$52,About!$B$2)*SUMIFS('Urban and Rural'!$C$2:$C$53,'Urban and Rural'!$A$2:$A$53,About!$B$1)</f>
        <v>136.72697355371895</v>
      </c>
      <c r="X8" s="65">
        <f>INDEX('REEDS calc-noIRA'!$C$64:$AG$113,MATCH(About!$B$2,'REEDS calc-noIRA'!$B$64:$B$113,0),MATCH(X$1,'REEDS calc-noIRA'!$C$63:$AG$63,0))*SUMIFS('res v com'!$E$3:$E$52,'res v com'!$B$3:$B$52,About!$B$2)*SUMIFS('Urban and Rural'!$C$2:$C$53,'Urban and Rural'!$A$2:$A$53,About!$B$1)</f>
        <v>140.23088181818181</v>
      </c>
      <c r="Y8" s="65">
        <f>INDEX('REEDS calc-noIRA'!$C$64:$AG$113,MATCH(About!$B$2,'REEDS calc-noIRA'!$B$64:$B$113,0),MATCH(Y$1,'REEDS calc-noIRA'!$C$63:$AG$63,0))*SUMIFS('res v com'!$E$3:$E$52,'res v com'!$B$3:$B$52,About!$B$2)*SUMIFS('Urban and Rural'!$C$2:$C$53,'Urban and Rural'!$A$2:$A$53,About!$B$1)</f>
        <v>143.73479008264457</v>
      </c>
      <c r="Z8" s="65">
        <f>INDEX('REEDS calc-noIRA'!$C$64:$AG$113,MATCH(About!$B$2,'REEDS calc-noIRA'!$B$64:$B$113,0),MATCH(Z$1,'REEDS calc-noIRA'!$C$63:$AG$63,0))*SUMIFS('res v com'!$E$3:$E$52,'res v com'!$B$3:$B$52,About!$B$2)*SUMIFS('Urban and Rural'!$C$2:$C$53,'Urban and Rural'!$A$2:$A$53,About!$B$1)</f>
        <v>147.23869834710723</v>
      </c>
      <c r="AA8" s="65">
        <f>INDEX('REEDS calc-noIRA'!$C$64:$AG$113,MATCH(About!$B$2,'REEDS calc-noIRA'!$B$64:$B$113,0),MATCH(AA$1,'REEDS calc-noIRA'!$C$63:$AG$63,0))*SUMIFS('res v com'!$E$3:$E$52,'res v com'!$B$3:$B$52,About!$B$2)*SUMIFS('Urban and Rural'!$C$2:$C$53,'Urban and Rural'!$A$2:$A$53,About!$B$1)</f>
        <v>147.77298223140482</v>
      </c>
      <c r="AB8" s="65">
        <f>INDEX('REEDS calc-noIRA'!$C$64:$AG$113,MATCH(About!$B$2,'REEDS calc-noIRA'!$B$64:$B$113,0),MATCH(AB$1,'REEDS calc-noIRA'!$C$63:$AG$63,0))*SUMIFS('res v com'!$E$3:$E$52,'res v com'!$B$3:$B$52,About!$B$2)*SUMIFS('Urban and Rural'!$C$2:$C$53,'Urban and Rural'!$A$2:$A$53,About!$B$1)</f>
        <v>148.30726611570233</v>
      </c>
      <c r="AC8" s="65">
        <f>INDEX('REEDS calc-noIRA'!$C$64:$AG$113,MATCH(About!$B$2,'REEDS calc-noIRA'!$B$64:$B$113,0),MATCH(AC$1,'REEDS calc-noIRA'!$C$63:$AG$63,0))*SUMIFS('res v com'!$E$3:$E$52,'res v com'!$B$3:$B$52,About!$B$2)*SUMIFS('Urban and Rural'!$C$2:$C$53,'Urban and Rural'!$A$2:$A$53,About!$B$1)</f>
        <v>152.97914380165275</v>
      </c>
      <c r="AD8" s="65">
        <f>INDEX('REEDS calc-noIRA'!$C$64:$AG$113,MATCH(About!$B$2,'REEDS calc-noIRA'!$B$64:$B$113,0),MATCH(AD$1,'REEDS calc-noIRA'!$C$63:$AG$63,0))*SUMIFS('res v com'!$E$3:$E$52,'res v com'!$B$3:$B$52,About!$B$2)*SUMIFS('Urban and Rural'!$C$2:$C$53,'Urban and Rural'!$A$2:$A$53,About!$B$1)</f>
        <v>157.65102148760309</v>
      </c>
      <c r="AE8" s="65">
        <f>INDEX('REEDS calc-noIRA'!$C$64:$AG$113,MATCH(About!$B$2,'REEDS calc-noIRA'!$B$64:$B$113,0),MATCH(AE$1,'REEDS calc-noIRA'!$C$63:$AG$63,0))*SUMIFS('res v com'!$E$3:$E$52,'res v com'!$B$3:$B$52,About!$B$2)*SUMIFS('Urban and Rural'!$C$2:$C$53,'Urban and Rural'!$A$2:$A$53,About!$B$1)</f>
        <v>162.63352933884286</v>
      </c>
      <c r="AF8" s="65">
        <f>INDEX('REEDS calc-noIRA'!$C$64:$AG$113,MATCH(About!$B$2,'REEDS calc-noIRA'!$B$64:$B$113,0),MATCH(AF$1,'REEDS calc-noIRA'!$C$63:$AG$63,0))*SUMIFS('res v com'!$E$3:$E$52,'res v com'!$B$3:$B$52,About!$B$2)*SUMIFS('Urban and Rural'!$C$2:$C$53,'Urban and Rural'!$A$2:$A$53,About!$B$1)</f>
        <v>167.61603719008258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63.613338741777639</v>
      </c>
      <c r="C8" s="65">
        <f>INDEX('REEDS calc-noIRA'!$C$64:$AG$113,MATCH(About!$B$2,'REEDS calc-noIRA'!$B$64:$B$113,0),MATCH(C$1,'REEDS calc-noIRA'!$C$63:$AG$63,0))*SUMIFS('res v com'!$E$3:$E$52,'res v com'!$B$3:$B$52,About!$B$2)*SUMIFS('Urban and Rural'!$B$2:$B$53,'Urban and Rural'!$A$2:$A$53,About!$B$1)</f>
        <v>63.613338741777639</v>
      </c>
      <c r="D8" s="65">
        <f>INDEX('REEDS calc-noIRA'!$C$64:$AG$113,MATCH(About!$B$2,'REEDS calc-noIRA'!$B$64:$B$113,0),MATCH(D$1,'REEDS calc-noIRA'!$C$63:$AG$63,0))*SUMIFS('res v com'!$E$3:$E$52,'res v com'!$B$3:$B$52,About!$B$2)*SUMIFS('Urban and Rural'!$B$2:$B$53,'Urban and Rural'!$A$2:$A$53,About!$B$1)</f>
        <v>63.613338741777639</v>
      </c>
      <c r="E8" s="65">
        <f>INDEX('REEDS calc-noIRA'!$C$64:$AG$113,MATCH(About!$B$2,'REEDS calc-noIRA'!$B$64:$B$113,0),MATCH(E$1,'REEDS calc-noIRA'!$C$63:$AG$63,0))*SUMIFS('res v com'!$E$3:$E$52,'res v com'!$B$3:$B$52,About!$B$2)*SUMIFS('Urban and Rural'!$B$2:$B$53,'Urban and Rural'!$A$2:$A$53,About!$B$1)</f>
        <v>84.260820172035451</v>
      </c>
      <c r="F8" s="65">
        <f>INDEX('REEDS calc-noIRA'!$C$64:$AG$113,MATCH(About!$B$2,'REEDS calc-noIRA'!$B$64:$B$113,0),MATCH(F$1,'REEDS calc-noIRA'!$C$63:$AG$63,0))*SUMIFS('res v com'!$E$3:$E$52,'res v com'!$B$3:$B$52,About!$B$2)*SUMIFS('Urban and Rural'!$B$2:$B$53,'Urban and Rural'!$A$2:$A$53,About!$B$1)</f>
        <v>104.90830160229326</v>
      </c>
      <c r="G8" s="65">
        <f>INDEX('REEDS calc-noIRA'!$C$64:$AG$113,MATCH(About!$B$2,'REEDS calc-noIRA'!$B$64:$B$113,0),MATCH(G$1,'REEDS calc-noIRA'!$C$63:$AG$63,0))*SUMIFS('res v com'!$E$3:$E$52,'res v com'!$B$3:$B$52,About!$B$2)*SUMIFS('Urban and Rural'!$B$2:$B$53,'Urban and Rural'!$A$2:$A$53,About!$B$1)</f>
        <v>117.88757099848165</v>
      </c>
      <c r="H8" s="65">
        <f>INDEX('REEDS calc-noIRA'!$C$64:$AG$113,MATCH(About!$B$2,'REEDS calc-noIRA'!$B$64:$B$113,0),MATCH(H$1,'REEDS calc-noIRA'!$C$63:$AG$63,0))*SUMIFS('res v com'!$E$3:$E$52,'res v com'!$B$3:$B$52,About!$B$2)*SUMIFS('Urban and Rural'!$B$2:$B$53,'Urban and Rural'!$A$2:$A$53,About!$B$1)</f>
        <v>130.86684039467002</v>
      </c>
      <c r="I8" s="65">
        <f>INDEX('REEDS calc-noIRA'!$C$64:$AG$113,MATCH(About!$B$2,'REEDS calc-noIRA'!$B$64:$B$113,0),MATCH(I$1,'REEDS calc-noIRA'!$C$63:$AG$63,0))*SUMIFS('res v com'!$E$3:$E$52,'res v com'!$B$3:$B$52,About!$B$2)*SUMIFS('Urban and Rural'!$B$2:$B$53,'Urban and Rural'!$A$2:$A$53,About!$B$1)</f>
        <v>147.99350851745626</v>
      </c>
      <c r="J8" s="65">
        <f>INDEX('REEDS calc-noIRA'!$C$64:$AG$113,MATCH(About!$B$2,'REEDS calc-noIRA'!$B$64:$B$113,0),MATCH(J$1,'REEDS calc-noIRA'!$C$63:$AG$63,0))*SUMIFS('res v com'!$E$3:$E$52,'res v com'!$B$3:$B$52,About!$B$2)*SUMIFS('Urban and Rural'!$B$2:$B$53,'Urban and Rural'!$A$2:$A$53,About!$B$1)</f>
        <v>165.12017664024251</v>
      </c>
      <c r="K8" s="65">
        <f>INDEX('REEDS calc-noIRA'!$C$64:$AG$113,MATCH(About!$B$2,'REEDS calc-noIRA'!$B$64:$B$113,0),MATCH(K$1,'REEDS calc-noIRA'!$C$63:$AG$63,0))*SUMIFS('res v com'!$E$3:$E$52,'res v com'!$B$3:$B$52,About!$B$2)*SUMIFS('Urban and Rural'!$B$2:$B$53,'Urban and Rural'!$A$2:$A$53,About!$B$1)</f>
        <v>189.16912177432911</v>
      </c>
      <c r="L8" s="65">
        <f>INDEX('REEDS calc-noIRA'!$C$64:$AG$113,MATCH(About!$B$2,'REEDS calc-noIRA'!$B$64:$B$113,0),MATCH(L$1,'REEDS calc-noIRA'!$C$63:$AG$63,0))*SUMIFS('res v com'!$E$3:$E$52,'res v com'!$B$3:$B$52,About!$B$2)*SUMIFS('Urban and Rural'!$B$2:$B$53,'Urban and Rural'!$A$2:$A$53,About!$B$1)</f>
        <v>213.21806690841575</v>
      </c>
      <c r="M8" s="65">
        <f>INDEX('REEDS calc-noIRA'!$C$64:$AG$113,MATCH(About!$B$2,'REEDS calc-noIRA'!$B$64:$B$113,0),MATCH(M$1,'REEDS calc-noIRA'!$C$63:$AG$63,0))*SUMIFS('res v com'!$E$3:$E$52,'res v com'!$B$3:$B$52,About!$B$2)*SUMIFS('Urban and Rural'!$B$2:$B$53,'Urban and Rural'!$A$2:$A$53,About!$B$1)</f>
        <v>227.54001934558906</v>
      </c>
      <c r="N8" s="65">
        <f>INDEX('REEDS calc-noIRA'!$C$64:$AG$113,MATCH(About!$B$2,'REEDS calc-noIRA'!$B$64:$B$113,0),MATCH(N$1,'REEDS calc-noIRA'!$C$63:$AG$63,0))*SUMIFS('res v com'!$E$3:$E$52,'res v com'!$B$3:$B$52,About!$B$2)*SUMIFS('Urban and Rural'!$B$2:$B$53,'Urban and Rural'!$A$2:$A$53,About!$B$1)</f>
        <v>241.86197178276237</v>
      </c>
      <c r="O8" s="65">
        <f>INDEX('REEDS calc-noIRA'!$C$64:$AG$113,MATCH(About!$B$2,'REEDS calc-noIRA'!$B$64:$B$113,0),MATCH(O$1,'REEDS calc-noIRA'!$C$63:$AG$63,0))*SUMIFS('res v com'!$E$3:$E$52,'res v com'!$B$3:$B$52,About!$B$2)*SUMIFS('Urban and Rural'!$B$2:$B$53,'Urban and Rural'!$A$2:$A$53,About!$B$1)</f>
        <v>252.48408650699906</v>
      </c>
      <c r="P8" s="65">
        <f>INDEX('REEDS calc-noIRA'!$C$64:$AG$113,MATCH(About!$B$2,'REEDS calc-noIRA'!$B$64:$B$113,0),MATCH(P$1,'REEDS calc-noIRA'!$C$63:$AG$63,0))*SUMIFS('res v com'!$E$3:$E$52,'res v com'!$B$3:$B$52,About!$B$2)*SUMIFS('Urban and Rural'!$B$2:$B$53,'Urban and Rural'!$A$2:$A$53,About!$B$1)</f>
        <v>263.10620123123579</v>
      </c>
      <c r="Q8" s="65">
        <f>INDEX('REEDS calc-noIRA'!$C$64:$AG$113,MATCH(About!$B$2,'REEDS calc-noIRA'!$B$64:$B$113,0),MATCH(Q$1,'REEDS calc-noIRA'!$C$63:$AG$63,0))*SUMIFS('res v com'!$E$3:$E$52,'res v com'!$B$3:$B$52,About!$B$2)*SUMIFS('Urban and Rural'!$B$2:$B$53,'Urban and Rural'!$A$2:$A$53,About!$B$1)</f>
        <v>273.66864115365092</v>
      </c>
      <c r="R8" s="65">
        <f>INDEX('REEDS calc-noIRA'!$C$64:$AG$113,MATCH(About!$B$2,'REEDS calc-noIRA'!$B$64:$B$113,0),MATCH(R$1,'REEDS calc-noIRA'!$C$63:$AG$63,0))*SUMIFS('res v com'!$E$3:$E$52,'res v com'!$B$3:$B$52,About!$B$2)*SUMIFS('Urban and Rural'!$B$2:$B$53,'Urban and Rural'!$A$2:$A$53,About!$B$1)</f>
        <v>284.23108107606612</v>
      </c>
      <c r="S8" s="65">
        <f>INDEX('REEDS calc-noIRA'!$C$64:$AG$113,MATCH(About!$B$2,'REEDS calc-noIRA'!$B$64:$B$113,0),MATCH(S$1,'REEDS calc-noIRA'!$C$63:$AG$63,0))*SUMIFS('res v com'!$E$3:$E$52,'res v com'!$B$3:$B$52,About!$B$2)*SUMIFS('Urban and Rural'!$B$2:$B$53,'Urban and Rural'!$A$2:$A$53,About!$B$1)</f>
        <v>291.83961830831464</v>
      </c>
      <c r="T8" s="65">
        <f>INDEX('REEDS calc-noIRA'!$C$64:$AG$113,MATCH(About!$B$2,'REEDS calc-noIRA'!$B$64:$B$113,0),MATCH(T$1,'REEDS calc-noIRA'!$C$63:$AG$63,0))*SUMIFS('res v com'!$E$3:$E$52,'res v com'!$B$3:$B$52,About!$B$2)*SUMIFS('Urban and Rural'!$B$2:$B$53,'Urban and Rural'!$A$2:$A$53,About!$B$1)</f>
        <v>299.44815554056322</v>
      </c>
      <c r="U8" s="65">
        <f>INDEX('REEDS calc-noIRA'!$C$64:$AG$113,MATCH(About!$B$2,'REEDS calc-noIRA'!$B$64:$B$113,0),MATCH(U$1,'REEDS calc-noIRA'!$C$63:$AG$63,0))*SUMIFS('res v com'!$E$3:$E$52,'res v com'!$B$3:$B$52,About!$B$2)*SUMIFS('Urban and Rural'!$B$2:$B$53,'Urban and Rural'!$A$2:$A$53,About!$B$1)</f>
        <v>309.68238405295983</v>
      </c>
      <c r="V8" s="65">
        <f>INDEX('REEDS calc-noIRA'!$C$64:$AG$113,MATCH(About!$B$2,'REEDS calc-noIRA'!$B$64:$B$113,0),MATCH(V$1,'REEDS calc-noIRA'!$C$63:$AG$63,0))*SUMIFS('res v com'!$E$3:$E$52,'res v com'!$B$3:$B$52,About!$B$2)*SUMIFS('Urban and Rural'!$B$2:$B$53,'Urban and Rural'!$A$2:$A$53,About!$B$1)</f>
        <v>319.91661256535644</v>
      </c>
      <c r="W8" s="65">
        <f>INDEX('REEDS calc-noIRA'!$C$64:$AG$113,MATCH(About!$B$2,'REEDS calc-noIRA'!$B$64:$B$113,0),MATCH(W$1,'REEDS calc-noIRA'!$C$63:$AG$63,0))*SUMIFS('res v com'!$E$3:$E$52,'res v com'!$B$3:$B$52,About!$B$2)*SUMIFS('Urban and Rural'!$B$2:$B$53,'Urban and Rural'!$A$2:$A$53,About!$B$1)</f>
        <v>328.33075962219584</v>
      </c>
      <c r="X8" s="65">
        <f>INDEX('REEDS calc-noIRA'!$C$64:$AG$113,MATCH(About!$B$2,'REEDS calc-noIRA'!$B$64:$B$113,0),MATCH(X$1,'REEDS calc-noIRA'!$C$63:$AG$63,0))*SUMIFS('res v com'!$E$3:$E$52,'res v com'!$B$3:$B$52,About!$B$2)*SUMIFS('Urban and Rural'!$B$2:$B$53,'Urban and Rural'!$A$2:$A$53,About!$B$1)</f>
        <v>336.74490667903524</v>
      </c>
      <c r="Y8" s="65">
        <f>INDEX('REEDS calc-noIRA'!$C$64:$AG$113,MATCH(About!$B$2,'REEDS calc-noIRA'!$B$64:$B$113,0),MATCH(Y$1,'REEDS calc-noIRA'!$C$63:$AG$63,0))*SUMIFS('res v com'!$E$3:$E$52,'res v com'!$B$3:$B$52,About!$B$2)*SUMIFS('Urban and Rural'!$B$2:$B$53,'Urban and Rural'!$A$2:$A$53,About!$B$1)</f>
        <v>345.15905373587435</v>
      </c>
      <c r="Z8" s="65">
        <f>INDEX('REEDS calc-noIRA'!$C$64:$AG$113,MATCH(About!$B$2,'REEDS calc-noIRA'!$B$64:$B$113,0),MATCH(Z$1,'REEDS calc-noIRA'!$C$63:$AG$63,0))*SUMIFS('res v com'!$E$3:$E$52,'res v com'!$B$3:$B$52,About!$B$2)*SUMIFS('Urban and Rural'!$B$2:$B$53,'Urban and Rural'!$A$2:$A$53,About!$B$1)</f>
        <v>353.57320079271329</v>
      </c>
      <c r="AA8" s="65">
        <f>INDEX('REEDS calc-noIRA'!$C$64:$AG$113,MATCH(About!$B$2,'REEDS calc-noIRA'!$B$64:$B$113,0),MATCH(AA$1,'REEDS calc-noIRA'!$C$63:$AG$63,0))*SUMIFS('res v com'!$E$3:$E$52,'res v com'!$B$3:$B$52,About!$B$2)*SUMIFS('Urban and Rural'!$B$2:$B$53,'Urban and Rural'!$A$2:$A$53,About!$B$1)</f>
        <v>354.85620903187686</v>
      </c>
      <c r="AB8" s="65">
        <f>INDEX('REEDS calc-noIRA'!$C$64:$AG$113,MATCH(About!$B$2,'REEDS calc-noIRA'!$B$64:$B$113,0),MATCH(AB$1,'REEDS calc-noIRA'!$C$63:$AG$63,0))*SUMIFS('res v com'!$E$3:$E$52,'res v com'!$B$3:$B$52,About!$B$2)*SUMIFS('Urban and Rural'!$B$2:$B$53,'Urban and Rural'!$A$2:$A$53,About!$B$1)</f>
        <v>356.13921727104031</v>
      </c>
      <c r="AC8" s="65">
        <f>INDEX('REEDS calc-noIRA'!$C$64:$AG$113,MATCH(About!$B$2,'REEDS calc-noIRA'!$B$64:$B$113,0),MATCH(AC$1,'REEDS calc-noIRA'!$C$63:$AG$63,0))*SUMIFS('res v com'!$E$3:$E$52,'res v com'!$B$3:$B$52,About!$B$2)*SUMIFS('Urban and Rural'!$B$2:$B$53,'Urban and Rural'!$A$2:$A$53,About!$B$1)</f>
        <v>367.35808001349267</v>
      </c>
      <c r="AD8" s="65">
        <f>INDEX('REEDS calc-noIRA'!$C$64:$AG$113,MATCH(About!$B$2,'REEDS calc-noIRA'!$B$64:$B$113,0),MATCH(AD$1,'REEDS calc-noIRA'!$C$63:$AG$63,0))*SUMIFS('res v com'!$E$3:$E$52,'res v com'!$B$3:$B$52,About!$B$2)*SUMIFS('Urban and Rural'!$B$2:$B$53,'Urban and Rural'!$A$2:$A$53,About!$B$1)</f>
        <v>378.57694275594486</v>
      </c>
      <c r="AE8" s="65">
        <f>INDEX('REEDS calc-noIRA'!$C$64:$AG$113,MATCH(About!$B$2,'REEDS calc-noIRA'!$B$64:$B$113,0),MATCH(AE$1,'REEDS calc-noIRA'!$C$63:$AG$63,0))*SUMIFS('res v com'!$E$3:$E$52,'res v com'!$B$3:$B$52,About!$B$2)*SUMIFS('Urban and Rural'!$B$2:$B$53,'Urban and Rural'!$A$2:$A$53,About!$B$1)</f>
        <v>390.54174052116684</v>
      </c>
      <c r="AF8" s="65">
        <f>INDEX('REEDS calc-noIRA'!$C$64:$AG$113,MATCH(About!$B$2,'REEDS calc-noIRA'!$B$64:$B$113,0),MATCH(AF$1,'REEDS calc-noIRA'!$C$63:$AG$63,0))*SUMIFS('res v com'!$E$3:$E$52,'res v com'!$B$3:$B$52,About!$B$2)*SUMIFS('Urban and Rural'!$B$2:$B$53,'Urban and Rural'!$A$2:$A$53,About!$B$1)</f>
        <v>402.50653828638877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6.805211671445428</v>
      </c>
      <c r="C8" s="65">
        <f>INDEX('REEDS calc-noIRA'!$C$64:$AG$113,MATCH(About!$B$2,'REEDS calc-noIRA'!$B$64:$B$113,0),MATCH(C$1,'REEDS calc-noIRA'!$C$63:$AG$63,0))*SUMIFS('res v com'!$F$3:$F$52,'res v com'!$B$3:$B$52,About!$B$2)</f>
        <v>6.805211671445428</v>
      </c>
      <c r="D8" s="65">
        <f>INDEX('REEDS calc-noIRA'!$C$64:$AG$113,MATCH(About!$B$2,'REEDS calc-noIRA'!$B$64:$B$113,0),MATCH(D$1,'REEDS calc-noIRA'!$C$63:$AG$63,0))*SUMIFS('res v com'!$F$3:$F$52,'res v com'!$B$3:$B$52,About!$B$2)</f>
        <v>6.805211671445428</v>
      </c>
      <c r="E8" s="65">
        <f>INDEX('REEDS calc-noIRA'!$C$64:$AG$113,MATCH(About!$B$2,'REEDS calc-noIRA'!$B$64:$B$113,0),MATCH(E$1,'REEDS calc-noIRA'!$C$63:$AG$63,0))*SUMIFS('res v com'!$F$3:$F$52,'res v com'!$B$3:$B$52,About!$B$2)</f>
        <v>9.0140327205261901</v>
      </c>
      <c r="F8" s="65">
        <f>INDEX('REEDS calc-noIRA'!$C$64:$AG$113,MATCH(About!$B$2,'REEDS calc-noIRA'!$B$64:$B$113,0),MATCH(F$1,'REEDS calc-noIRA'!$C$63:$AG$63,0))*SUMIFS('res v com'!$F$3:$F$52,'res v com'!$B$3:$B$52,About!$B$2)</f>
        <v>11.222853769606955</v>
      </c>
      <c r="G8" s="65">
        <f>INDEX('REEDS calc-noIRA'!$C$64:$AG$113,MATCH(About!$B$2,'REEDS calc-noIRA'!$B$64:$B$113,0),MATCH(G$1,'REEDS calc-noIRA'!$C$63:$AG$63,0))*SUMIFS('res v com'!$F$3:$F$52,'res v com'!$B$3:$B$52,About!$B$2)</f>
        <v>12.611346770112958</v>
      </c>
      <c r="H8" s="65">
        <f>INDEX('REEDS calc-noIRA'!$C$64:$AG$113,MATCH(About!$B$2,'REEDS calc-noIRA'!$B$64:$B$113,0),MATCH(H$1,'REEDS calc-noIRA'!$C$63:$AG$63,0))*SUMIFS('res v com'!$F$3:$F$52,'res v com'!$B$3:$B$52,About!$B$2)</f>
        <v>13.999839770618962</v>
      </c>
      <c r="I8" s="65">
        <f>INDEX('REEDS calc-noIRA'!$C$64:$AG$113,MATCH(About!$B$2,'REEDS calc-noIRA'!$B$64:$B$113,0),MATCH(I$1,'REEDS calc-noIRA'!$C$63:$AG$63,0))*SUMIFS('res v com'!$F$3:$F$52,'res v com'!$B$3:$B$52,About!$B$2)</f>
        <v>15.832012143700418</v>
      </c>
      <c r="J8" s="65">
        <f>INDEX('REEDS calc-noIRA'!$C$64:$AG$113,MATCH(About!$B$2,'REEDS calc-noIRA'!$B$64:$B$113,0),MATCH(J$1,'REEDS calc-noIRA'!$C$63:$AG$63,0))*SUMIFS('res v com'!$F$3:$F$52,'res v com'!$B$3:$B$52,About!$B$2)</f>
        <v>17.664184516781877</v>
      </c>
      <c r="K8" s="65">
        <f>INDEX('REEDS calc-noIRA'!$C$64:$AG$113,MATCH(About!$B$2,'REEDS calc-noIRA'!$B$64:$B$113,0),MATCH(K$1,'REEDS calc-noIRA'!$C$63:$AG$63,0))*SUMIFS('res v com'!$F$3:$F$52,'res v com'!$B$3:$B$52,About!$B$2)</f>
        <v>20.236886490133191</v>
      </c>
      <c r="L8" s="65">
        <f>INDEX('REEDS calc-noIRA'!$C$64:$AG$113,MATCH(About!$B$2,'REEDS calc-noIRA'!$B$64:$B$113,0),MATCH(L$1,'REEDS calc-noIRA'!$C$63:$AG$63,0))*SUMIFS('res v com'!$F$3:$F$52,'res v com'!$B$3:$B$52,About!$B$2)</f>
        <v>22.809588463484506</v>
      </c>
      <c r="M8" s="65">
        <f>INDEX('REEDS calc-noIRA'!$C$64:$AG$113,MATCH(About!$B$2,'REEDS calc-noIRA'!$B$64:$B$113,0),MATCH(M$1,'REEDS calc-noIRA'!$C$63:$AG$63,0))*SUMIFS('res v com'!$F$3:$F$52,'res v com'!$B$3:$B$52,About!$B$2)</f>
        <v>24.341718670939397</v>
      </c>
      <c r="N8" s="65">
        <f>INDEX('REEDS calc-noIRA'!$C$64:$AG$113,MATCH(About!$B$2,'REEDS calc-noIRA'!$B$64:$B$113,0),MATCH(N$1,'REEDS calc-noIRA'!$C$63:$AG$63,0))*SUMIFS('res v com'!$F$3:$F$52,'res v com'!$B$3:$B$52,About!$B$2)</f>
        <v>25.873848878394291</v>
      </c>
      <c r="O8" s="65">
        <f>INDEX('REEDS calc-noIRA'!$C$64:$AG$113,MATCH(About!$B$2,'REEDS calc-noIRA'!$B$64:$B$113,0),MATCH(O$1,'REEDS calc-noIRA'!$C$63:$AG$63,0))*SUMIFS('res v com'!$F$3:$F$52,'res v com'!$B$3:$B$52,About!$B$2)</f>
        <v>27.010178782256652</v>
      </c>
      <c r="P8" s="65">
        <f>INDEX('REEDS calc-noIRA'!$C$64:$AG$113,MATCH(About!$B$2,'REEDS calc-noIRA'!$B$64:$B$113,0),MATCH(P$1,'REEDS calc-noIRA'!$C$63:$AG$63,0))*SUMIFS('res v com'!$F$3:$F$52,'res v com'!$B$3:$B$52,About!$B$2)</f>
        <v>28.146508686119009</v>
      </c>
      <c r="Q8" s="65">
        <f>INDEX('REEDS calc-noIRA'!$C$64:$AG$113,MATCH(About!$B$2,'REEDS calc-noIRA'!$B$64:$B$113,0),MATCH(Q$1,'REEDS calc-noIRA'!$C$63:$AG$63,0))*SUMIFS('res v com'!$F$3:$F$52,'res v com'!$B$3:$B$52,About!$B$2)</f>
        <v>29.276454714116976</v>
      </c>
      <c r="R8" s="65">
        <f>INDEX('REEDS calc-noIRA'!$C$64:$AG$113,MATCH(About!$B$2,'REEDS calc-noIRA'!$B$64:$B$113,0),MATCH(R$1,'REEDS calc-noIRA'!$C$63:$AG$63,0))*SUMIFS('res v com'!$F$3:$F$52,'res v com'!$B$3:$B$52,About!$B$2)</f>
        <v>30.406400742114947</v>
      </c>
      <c r="S8" s="65">
        <f>INDEX('REEDS calc-noIRA'!$C$64:$AG$113,MATCH(About!$B$2,'REEDS calc-noIRA'!$B$64:$B$113,0),MATCH(S$1,'REEDS calc-noIRA'!$C$63:$AG$63,0))*SUMIFS('res v com'!$F$3:$F$52,'res v com'!$B$3:$B$52,About!$B$2)</f>
        <v>31.220344914825382</v>
      </c>
      <c r="T8" s="65">
        <f>INDEX('REEDS calc-noIRA'!$C$64:$AG$113,MATCH(About!$B$2,'REEDS calc-noIRA'!$B$64:$B$113,0),MATCH(T$1,'REEDS calc-noIRA'!$C$63:$AG$63,0))*SUMIFS('res v com'!$F$3:$F$52,'res v com'!$B$3:$B$52,About!$B$2)</f>
        <v>32.034289087535818</v>
      </c>
      <c r="U8" s="65">
        <f>INDEX('REEDS calc-noIRA'!$C$64:$AG$113,MATCH(About!$B$2,'REEDS calc-noIRA'!$B$64:$B$113,0),MATCH(U$1,'REEDS calc-noIRA'!$C$63:$AG$63,0))*SUMIFS('res v com'!$F$3:$F$52,'res v com'!$B$3:$B$52,About!$B$2)</f>
        <v>33.129123798279615</v>
      </c>
      <c r="V8" s="65">
        <f>INDEX('REEDS calc-noIRA'!$C$64:$AG$113,MATCH(About!$B$2,'REEDS calc-noIRA'!$B$64:$B$113,0),MATCH(V$1,'REEDS calc-noIRA'!$C$63:$AG$63,0))*SUMIFS('res v com'!$F$3:$F$52,'res v com'!$B$3:$B$52,About!$B$2)</f>
        <v>34.223958509023404</v>
      </c>
      <c r="W8" s="65">
        <f>INDEX('REEDS calc-noIRA'!$C$64:$AG$113,MATCH(About!$B$2,'REEDS calc-noIRA'!$B$64:$B$113,0),MATCH(W$1,'REEDS calc-noIRA'!$C$63:$AG$63,0))*SUMIFS('res v com'!$F$3:$F$52,'res v com'!$B$3:$B$52,About!$B$2)</f>
        <v>35.124085005903162</v>
      </c>
      <c r="X8" s="65">
        <f>INDEX('REEDS calc-noIRA'!$C$64:$AG$113,MATCH(About!$B$2,'REEDS calc-noIRA'!$B$64:$B$113,0),MATCH(X$1,'REEDS calc-noIRA'!$C$63:$AG$63,0))*SUMIFS('res v com'!$F$3:$F$52,'res v com'!$B$3:$B$52,About!$B$2)</f>
        <v>36.024211502782919</v>
      </c>
      <c r="Y8" s="65">
        <f>INDEX('REEDS calc-noIRA'!$C$64:$AG$113,MATCH(About!$B$2,'REEDS calc-noIRA'!$B$64:$B$113,0),MATCH(Y$1,'REEDS calc-noIRA'!$C$63:$AG$63,0))*SUMIFS('res v com'!$F$3:$F$52,'res v com'!$B$3:$B$52,About!$B$2)</f>
        <v>36.92433799966264</v>
      </c>
      <c r="Z8" s="65">
        <f>INDEX('REEDS calc-noIRA'!$C$64:$AG$113,MATCH(About!$B$2,'REEDS calc-noIRA'!$B$64:$B$113,0),MATCH(Z$1,'REEDS calc-noIRA'!$C$63:$AG$63,0))*SUMIFS('res v com'!$F$3:$F$52,'res v com'!$B$3:$B$52,About!$B$2)</f>
        <v>37.824464496542355</v>
      </c>
      <c r="AA8" s="65">
        <f>INDEX('REEDS calc-noIRA'!$C$64:$AG$113,MATCH(About!$B$2,'REEDS calc-noIRA'!$B$64:$B$113,0),MATCH(AA$1,'REEDS calc-noIRA'!$C$63:$AG$63,0))*SUMIFS('res v com'!$F$3:$F$52,'res v com'!$B$3:$B$52,About!$B$2)</f>
        <v>37.96171782762687</v>
      </c>
      <c r="AB8" s="65">
        <f>INDEX('REEDS calc-noIRA'!$C$64:$AG$113,MATCH(About!$B$2,'REEDS calc-noIRA'!$B$64:$B$113,0),MATCH(AB$1,'REEDS calc-noIRA'!$C$63:$AG$63,0))*SUMIFS('res v com'!$F$3:$F$52,'res v com'!$B$3:$B$52,About!$B$2)</f>
        <v>38.098971158711372</v>
      </c>
      <c r="AC8" s="65">
        <f>INDEX('REEDS calc-noIRA'!$C$64:$AG$113,MATCH(About!$B$2,'REEDS calc-noIRA'!$B$64:$B$113,0),MATCH(AC$1,'REEDS calc-noIRA'!$C$63:$AG$63,0))*SUMIFS('res v com'!$F$3:$F$52,'res v com'!$B$3:$B$52,About!$B$2)</f>
        <v>39.299139821217693</v>
      </c>
      <c r="AD8" s="65">
        <f>INDEX('REEDS calc-noIRA'!$C$64:$AG$113,MATCH(About!$B$2,'REEDS calc-noIRA'!$B$64:$B$113,0),MATCH(AD$1,'REEDS calc-noIRA'!$C$63:$AG$63,0))*SUMIFS('res v com'!$F$3:$F$52,'res v com'!$B$3:$B$52,About!$B$2)</f>
        <v>40.499308483724</v>
      </c>
      <c r="AE8" s="65">
        <f>INDEX('REEDS calc-noIRA'!$C$64:$AG$113,MATCH(About!$B$2,'REEDS calc-noIRA'!$B$64:$B$113,0),MATCH(AE$1,'REEDS calc-noIRA'!$C$63:$AG$63,0))*SUMIFS('res v com'!$F$3:$F$52,'res v com'!$B$3:$B$52,About!$B$2)</f>
        <v>41.779275594535292</v>
      </c>
      <c r="AF8" s="65">
        <f>INDEX('REEDS calc-noIRA'!$C$64:$AG$113,MATCH(About!$B$2,'REEDS calc-noIRA'!$B$64:$B$113,0),MATCH(AF$1,'REEDS calc-noIRA'!$C$63:$AG$63,0))*SUMIFS('res v com'!$F$3:$F$52,'res v com'!$B$3:$B$52,About!$B$2)</f>
        <v>43.059242705346577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-15.715359059706799</v>
      </c>
      <c r="E8" s="74">
        <f>'DESC-urban-residential'!F8-'BDESC-urban-residential'!F8</f>
        <v>-31.430718119413584</v>
      </c>
      <c r="F8" s="74">
        <f>'DESC-urban-residential'!G8-'BDESC-urban-residential'!G8</f>
        <v>-58.329135040479386</v>
      </c>
      <c r="G8" s="74">
        <f>'DESC-urban-residential'!H8-'BDESC-urban-residential'!H8</f>
        <v>-85.227551961545174</v>
      </c>
      <c r="H8" s="74">
        <f>'DESC-urban-residential'!I8-'BDESC-urban-residential'!I8</f>
        <v>-115.36332688143054</v>
      </c>
      <c r="I8" s="74">
        <f>'DESC-urban-residential'!J8-'BDESC-urban-residential'!J8</f>
        <v>-145.49910180131593</v>
      </c>
      <c r="J8" s="74">
        <f>'DESC-urban-residential'!K8-'BDESC-urban-residential'!K8</f>
        <v>-174.91579535925158</v>
      </c>
      <c r="K8" s="74">
        <f>'DESC-urban-residential'!L8-'BDESC-urban-residential'!L8</f>
        <v>-204.33248891718719</v>
      </c>
      <c r="L8" s="74">
        <f>'DESC-urban-residential'!M8-'BDESC-urban-residential'!M8</f>
        <v>-220.73112445775055</v>
      </c>
      <c r="M8" s="74">
        <f>'DESC-urban-residential'!N8-'BDESC-urban-residential'!N8</f>
        <v>-237.12975999831374</v>
      </c>
      <c r="N8" s="74">
        <f>'DESC-urban-residential'!O8-'BDESC-urban-residential'!O8</f>
        <v>-235.10678421656309</v>
      </c>
      <c r="O8" s="74">
        <f>'DESC-urban-residential'!P8-'BDESC-urban-residential'!P8</f>
        <v>-233.0838084348124</v>
      </c>
      <c r="P8" s="74">
        <f>'DESC-urban-residential'!Q8-'BDESC-urban-residential'!Q8</f>
        <v>-223.24343361443806</v>
      </c>
      <c r="Q8" s="74">
        <f>'DESC-urban-residential'!R8-'BDESC-urban-residential'!R8</f>
        <v>-213.40305879406372</v>
      </c>
      <c r="R8" s="74">
        <f>'DESC-urban-residential'!S8-'BDESC-urban-residential'!S8</f>
        <v>-206.91044035587828</v>
      </c>
      <c r="S8" s="74">
        <f>'DESC-urban-residential'!T8-'BDESC-urban-residential'!T8</f>
        <v>-200.41782191769283</v>
      </c>
      <c r="T8" s="74">
        <f>'DESC-urban-residential'!U8-'BDESC-urban-residential'!U8</f>
        <v>-191.52926018637226</v>
      </c>
      <c r="U8" s="74">
        <f>'DESC-urban-residential'!V8-'BDESC-urban-residential'!V8</f>
        <v>-182.64069845505173</v>
      </c>
      <c r="V8" s="74">
        <f>'DESC-urban-residential'!W8-'BDESC-urban-residential'!W8</f>
        <v>-175.4737547562828</v>
      </c>
      <c r="W8" s="74">
        <f>'DESC-urban-residential'!X8-'BDESC-urban-residential'!X8</f>
        <v>-168.30681105751387</v>
      </c>
      <c r="X8" s="74">
        <f>'DESC-urban-residential'!Y8-'BDESC-urban-residential'!Y8</f>
        <v>-161.89475360178801</v>
      </c>
      <c r="Y8" s="74">
        <f>'DESC-urban-residential'!Z8-'BDESC-urban-residential'!Z8</f>
        <v>-155.48269614606215</v>
      </c>
      <c r="Z8" s="74">
        <f>'DESC-urban-residential'!AA8-'BDESC-urban-residential'!AA8</f>
        <v>-156.89102146905083</v>
      </c>
      <c r="AA8" s="74">
        <f>'DESC-urban-residential'!AB8-'BDESC-urban-residential'!AB8</f>
        <v>-158.29934679203956</v>
      </c>
      <c r="AB8" s="74">
        <f>'DESC-urban-residential'!AC8-'BDESC-urban-residential'!AC8</f>
        <v>-151.31441123882644</v>
      </c>
      <c r="AC8" s="74">
        <f>'DESC-urban-residential'!AD8-'BDESC-urban-residential'!AD8</f>
        <v>-144.3294756856136</v>
      </c>
      <c r="AD8" s="74">
        <f>'DESC-urban-residential'!AE8-'BDESC-urban-residential'!AE8</f>
        <v>-138.37094672373109</v>
      </c>
      <c r="AE8" s="74">
        <f>'DESC-urban-residential'!AF8-'BDESC-urban-residential'!AF8</f>
        <v>-132.41241776184864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-6.5443563223141652</v>
      </c>
      <c r="E8" s="74">
        <f>'DESC-rural-residential'!F8-'BDESC-rural-residential'!F8</f>
        <v>-13.088712644628323</v>
      </c>
      <c r="F8" s="74">
        <f>'DESC-rural-residential'!G8-'BDESC-rural-residential'!G8</f>
        <v>-24.29003640495884</v>
      </c>
      <c r="G8" s="74">
        <f>'DESC-rural-residential'!H8-'BDESC-rural-residential'!H8</f>
        <v>-35.49136016528935</v>
      </c>
      <c r="H8" s="74">
        <f>'DESC-rural-residential'!I8-'BDESC-rural-residential'!I8</f>
        <v>-48.040818842975334</v>
      </c>
      <c r="I8" s="74">
        <f>'DESC-rural-residential'!J8-'BDESC-rural-residential'!J8</f>
        <v>-60.590277520661289</v>
      </c>
      <c r="J8" s="74">
        <f>'DESC-rural-residential'!K8-'BDESC-rural-residential'!K8</f>
        <v>-72.840288719008456</v>
      </c>
      <c r="K8" s="74">
        <f>'DESC-rural-residential'!L8-'BDESC-rural-residential'!L8</f>
        <v>-85.090299917355566</v>
      </c>
      <c r="L8" s="74">
        <f>'DESC-rural-residential'!M8-'BDESC-rural-residential'!M8</f>
        <v>-91.919193471074578</v>
      </c>
      <c r="M8" s="74">
        <f>'DESC-rural-residential'!N8-'BDESC-rural-residential'!N8</f>
        <v>-98.748087024793548</v>
      </c>
      <c r="N8" s="74">
        <f>'DESC-rural-residential'!O8-'BDESC-rural-residential'!O8</f>
        <v>-97.905658016529102</v>
      </c>
      <c r="O8" s="74">
        <f>'DESC-rural-residential'!P8-'BDESC-rural-residential'!P8</f>
        <v>-97.063229008264656</v>
      </c>
      <c r="P8" s="74">
        <f>'DESC-rural-residential'!Q8-'BDESC-rural-residential'!Q8</f>
        <v>-92.965395867768848</v>
      </c>
      <c r="Q8" s="74">
        <f>'DESC-rural-residential'!R8-'BDESC-rural-residential'!R8</f>
        <v>-88.867562727273011</v>
      </c>
      <c r="R8" s="74">
        <f>'DESC-rural-residential'!S8-'BDESC-rural-residential'!S8</f>
        <v>-86.163837768595201</v>
      </c>
      <c r="S8" s="74">
        <f>'DESC-rural-residential'!T8-'BDESC-rural-residential'!T8</f>
        <v>-83.460112809917405</v>
      </c>
      <c r="T8" s="74">
        <f>'DESC-rural-residential'!U8-'BDESC-rural-residential'!U8</f>
        <v>-79.758643760330642</v>
      </c>
      <c r="U8" s="74">
        <f>'DESC-rural-residential'!V8-'BDESC-rural-residential'!V8</f>
        <v>-76.057174710743936</v>
      </c>
      <c r="V8" s="74">
        <f>'DESC-rural-residential'!W8-'BDESC-rural-residential'!W8</f>
        <v>-73.072640082644682</v>
      </c>
      <c r="W8" s="74">
        <f>'DESC-rural-residential'!X8-'BDESC-rural-residential'!X8</f>
        <v>-70.088105454545456</v>
      </c>
      <c r="X8" s="74">
        <f>'DESC-rural-residential'!Y8-'BDESC-rural-residential'!Y8</f>
        <v>-67.417928553719065</v>
      </c>
      <c r="Y8" s="74">
        <f>'DESC-rural-residential'!Z8-'BDESC-rural-residential'!Z8</f>
        <v>-64.747751652892759</v>
      </c>
      <c r="Z8" s="74">
        <f>'DESC-rural-residential'!AA8-'BDESC-rural-residential'!AA8</f>
        <v>-65.334221404958839</v>
      </c>
      <c r="AA8" s="74">
        <f>'DESC-rural-residential'!AB8-'BDESC-rural-residential'!AB8</f>
        <v>-65.920691157024947</v>
      </c>
      <c r="AB8" s="74">
        <f>'DESC-rural-residential'!AC8-'BDESC-rural-residential'!AC8</f>
        <v>-63.011950289256362</v>
      </c>
      <c r="AC8" s="74">
        <f>'DESC-rural-residential'!AD8-'BDESC-rural-residential'!AD8</f>
        <v>-60.103209421487804</v>
      </c>
      <c r="AD8" s="74">
        <f>'DESC-rural-residential'!AE8-'BDESC-rural-residential'!AE8</f>
        <v>-57.62189566115714</v>
      </c>
      <c r="AE8" s="74">
        <f>'DESC-rural-residential'!AF8-'BDESC-rural-residential'!AF8</f>
        <v>-55.140581900826476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-1.6811937088885447</v>
      </c>
      <c r="E8" s="74">
        <f>'DESC-commercial'!F8-'BDESC-commercial'!F8</f>
        <v>-3.3623874177770841</v>
      </c>
      <c r="F8" s="74">
        <f>'DESC-commercial'!G8-'BDESC-commercial'!G8</f>
        <v>-6.2399194636532709</v>
      </c>
      <c r="G8" s="74">
        <f>'DESC-commercial'!H8-'BDESC-commercial'!H8</f>
        <v>-9.1174515095294524</v>
      </c>
      <c r="H8" s="74">
        <f>'DESC-commercial'!I8-'BDESC-commercial'!I8</f>
        <v>-12.341308821049108</v>
      </c>
      <c r="I8" s="74">
        <f>'DESC-commercial'!J8-'BDESC-commercial'!J8</f>
        <v>-15.565166132568759</v>
      </c>
      <c r="J8" s="74">
        <f>'DESC-commercial'!K8-'BDESC-commercial'!K8</f>
        <v>-18.712097739922452</v>
      </c>
      <c r="K8" s="74">
        <f>'DESC-commercial'!L8-'BDESC-commercial'!L8</f>
        <v>-21.859029347276152</v>
      </c>
      <c r="L8" s="74">
        <f>'DESC-commercial'!M8-'BDESC-commercial'!M8</f>
        <v>-23.613318434811983</v>
      </c>
      <c r="M8" s="74">
        <f>'DESC-commercial'!N8-'BDESC-commercial'!N8</f>
        <v>-25.367607522347811</v>
      </c>
      <c r="N8" s="74">
        <f>'DESC-commercial'!O8-'BDESC-commercial'!O8</f>
        <v>-25.151194130544809</v>
      </c>
      <c r="O8" s="74">
        <f>'DESC-commercial'!P8-'BDESC-commercial'!P8</f>
        <v>-24.934780738741825</v>
      </c>
      <c r="P8" s="74">
        <f>'DESC-commercial'!Q8-'BDESC-commercial'!Q8</f>
        <v>-23.882079608703041</v>
      </c>
      <c r="Q8" s="74">
        <f>'DESC-commercial'!R8-'BDESC-commercial'!R8</f>
        <v>-22.82937847866426</v>
      </c>
      <c r="R8" s="74">
        <f>'DESC-commercial'!S8-'BDESC-commercial'!S8</f>
        <v>-22.134812784618013</v>
      </c>
      <c r="S8" s="74">
        <f>'DESC-commercial'!T8-'BDESC-commercial'!T8</f>
        <v>-21.440247090571773</v>
      </c>
      <c r="T8" s="74">
        <f>'DESC-commercial'!U8-'BDESC-commercial'!U8</f>
        <v>-20.489368780570089</v>
      </c>
      <c r="U8" s="74">
        <f>'DESC-commercial'!V8-'BDESC-commercial'!V8</f>
        <v>-19.538490470568419</v>
      </c>
      <c r="V8" s="74">
        <f>'DESC-commercial'!W8-'BDESC-commercial'!W8</f>
        <v>-18.771786979254522</v>
      </c>
      <c r="W8" s="74">
        <f>'DESC-commercial'!X8-'BDESC-commercial'!X8</f>
        <v>-18.005083487940624</v>
      </c>
      <c r="X8" s="74">
        <f>'DESC-commercial'!Y8-'BDESC-commercial'!Y8</f>
        <v>-17.319136026311369</v>
      </c>
      <c r="Y8" s="74">
        <f>'DESC-commercial'!Z8-'BDESC-commercial'!Z8</f>
        <v>-16.633188564682115</v>
      </c>
      <c r="Z8" s="74">
        <f>'DESC-commercial'!AA8-'BDESC-commercial'!AA8</f>
        <v>-16.783848035081832</v>
      </c>
      <c r="AA8" s="74">
        <f>'DESC-commercial'!AB8-'BDESC-commercial'!AB8</f>
        <v>-16.934507505481562</v>
      </c>
      <c r="AB8" s="74">
        <f>'DESC-commercial'!AC8-'BDESC-commercial'!AC8</f>
        <v>-16.187274835554092</v>
      </c>
      <c r="AC8" s="74">
        <f>'DESC-commercial'!AD8-'BDESC-commercial'!AD8</f>
        <v>-15.440042165626636</v>
      </c>
      <c r="AD8" s="74">
        <f>'DESC-commercial'!AE8-'BDESC-commercial'!AE8</f>
        <v>-14.802612160566731</v>
      </c>
      <c r="AE8" s="74">
        <f>'DESC-commercial'!AF8-'BDESC-commercial'!AF8</f>
        <v>-14.165182155506834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2025-01-29T23:36:16Z</dcterms:modified>
</cp:coreProperties>
</file>