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L\trans\BHNVFEAL\"/>
    </mc:Choice>
  </mc:AlternateContent>
  <xr:revisionPtr revIDLastSave="0" documentId="8_{E8E5978B-53ED-4FD6-8477-37FE060CB107}" xr6:coauthVersionLast="47" xr6:coauthVersionMax="47" xr10:uidLastSave="{00000000-0000-0000-0000-000000000000}"/>
  <bookViews>
    <workbookView xWindow="1560" yWindow="156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H36" i="26"/>
  <c r="I36" i="26"/>
  <c r="E36" i="26"/>
  <c r="F36" i="26"/>
  <c r="G36" i="26"/>
  <c r="A35" i="26"/>
  <c r="A41" i="26"/>
  <c r="A40" i="26"/>
  <c r="A39" i="26"/>
  <c r="A38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F38" i="26"/>
  <c r="G38" i="26"/>
  <c r="H38" i="26"/>
  <c r="I38" i="26"/>
  <c r="D38" i="26"/>
  <c r="E38" i="26"/>
  <c r="H39" i="26"/>
  <c r="I39" i="26"/>
  <c r="F39" i="26"/>
  <c r="G39" i="26"/>
  <c r="D39" i="26"/>
  <c r="E39" i="26"/>
  <c r="H40" i="26"/>
  <c r="I40" i="26"/>
  <c r="F40" i="26"/>
  <c r="D40" i="26"/>
  <c r="G40" i="26"/>
  <c r="E40" i="26"/>
  <c r="G41" i="26"/>
  <c r="D41" i="26"/>
  <c r="F41" i="26"/>
  <c r="E41" i="26"/>
  <c r="H41" i="26"/>
  <c r="I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E47" i="26" l="1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D47" i="26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<sst xmlns="http://schemas.openxmlformats.org/spreadsheetml/2006/main" count="41991" uniqueCount="6529">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</sst>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6496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IL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IL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448035159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74361613</v>
      </c>
      <c r="H35">
        <f>SUMIFS('APTA Service Stats'!$X:$X,'APTA Service Stats'!$C:$C,Calculations!$A35,'APTA Service Stats'!$J:$J,Calculations!$B35)</f>
        <v>74717681</v>
      </c>
      <c r="I35">
        <f>SUMIFS('APTA Service Stats'!$AT:$AT,'APTA Service Stats'!$C:$C,Calculations!$A35,'APTA Service Stats'!$J:$J,Calculations!$B35)</f>
        <v>1378128437</v>
      </c>
    </row>
    <row r="36" spans="1:9">
      <c r="A36" t="str">
        <f>About!$B$2</f>
        <v>IL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IL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IL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26244345</v>
      </c>
      <c r="E38">
        <f>SUMIFS('APTA Energy Stats'!$Z:$Z,'APTA Energy Stats'!$C:$C,$A38,'APTA Energy Stats'!$J:$J,Calculations!$B38)</f>
        <v>75662964</v>
      </c>
      <c r="F38">
        <f>SUMIFS('APTA Energy Stats'!$AE:$AE,'APTA Energy Stats'!$C:$C,$A38,'APTA Energy Stats'!$J:$J,Calculations!$B38)</f>
        <v>6107049</v>
      </c>
      <c r="G38">
        <f>SUMIFS('APTA Energy Stats'!$AO:$AO,'APTA Energy Stats'!$C:$C,$A38,'APTA Energy Stats'!$J:$J,Calculations!$B38)</f>
        <v>5664683</v>
      </c>
      <c r="H38">
        <f>SUMIFS('APTA Service Stats'!$X:$X,'APTA Service Stats'!$C:$C,Calculations!$A38,'APTA Service Stats'!$J:$J,Calculations!$B38)</f>
        <v>46714807</v>
      </c>
      <c r="I38">
        <f>SUMIFS('APTA Service Stats'!$AT:$AT,'APTA Service Stats'!$C:$C,Calculations!$A38,'APTA Service Stats'!$J:$J,Calculations!$B38)</f>
        <v>1365137921</v>
      </c>
    </row>
    <row r="39" spans="1:9">
      <c r="A39" t="str">
        <f>About!$B$2</f>
        <v>IL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IL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IL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22.590876652383173</v>
      </c>
    </row>
    <row r="47" spans="1:9">
      <c r="A47" t="s">
        <v>6485</v>
      </c>
      <c r="D47">
        <f>IFERROR(SUM(F35:F41)*$B$45/(SUM(D35:D41)*D43),0)</f>
        <v>4.0913457435344316E-5</v>
      </c>
      <c r="E47">
        <f>IFERROR(SUM(G35:G41)*$B$45/(SUM(E35:E41)*E43),0)</f>
        <v>1.0117559348632838E-3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1.0117559348632838E-3</v>
      </c>
      <c r="C2" s="4">
        <f>B2</f>
        <v>1.0117559348632838E-3</v>
      </c>
      <c r="D2" s="4">
        <f t="shared" ref="D2:AF2" si="0">C2</f>
        <v>1.0117559348632838E-3</v>
      </c>
      <c r="E2" s="4">
        <f t="shared" si="0"/>
        <v>1.0117559348632838E-3</v>
      </c>
      <c r="F2" s="4">
        <f t="shared" si="0"/>
        <v>1.0117559348632838E-3</v>
      </c>
      <c r="G2" s="4">
        <f t="shared" si="0"/>
        <v>1.0117559348632838E-3</v>
      </c>
      <c r="H2" s="4">
        <f t="shared" si="0"/>
        <v>1.0117559348632838E-3</v>
      </c>
      <c r="I2" s="4">
        <f t="shared" si="0"/>
        <v>1.0117559348632838E-3</v>
      </c>
      <c r="J2" s="4">
        <f t="shared" si="0"/>
        <v>1.0117559348632838E-3</v>
      </c>
      <c r="K2" s="4">
        <f t="shared" si="0"/>
        <v>1.0117559348632838E-3</v>
      </c>
      <c r="L2" s="4">
        <f t="shared" si="0"/>
        <v>1.0117559348632838E-3</v>
      </c>
      <c r="M2" s="4">
        <f t="shared" si="0"/>
        <v>1.0117559348632838E-3</v>
      </c>
      <c r="N2" s="4">
        <f t="shared" si="0"/>
        <v>1.0117559348632838E-3</v>
      </c>
      <c r="O2" s="4">
        <f t="shared" si="0"/>
        <v>1.0117559348632838E-3</v>
      </c>
      <c r="P2" s="4">
        <f t="shared" si="0"/>
        <v>1.0117559348632838E-3</v>
      </c>
      <c r="Q2" s="4">
        <f t="shared" si="0"/>
        <v>1.0117559348632838E-3</v>
      </c>
      <c r="R2" s="4">
        <f t="shared" si="0"/>
        <v>1.0117559348632838E-3</v>
      </c>
      <c r="S2" s="4">
        <f t="shared" si="0"/>
        <v>1.0117559348632838E-3</v>
      </c>
      <c r="T2" s="4">
        <f t="shared" si="0"/>
        <v>1.0117559348632838E-3</v>
      </c>
      <c r="U2" s="4">
        <f t="shared" si="0"/>
        <v>1.0117559348632838E-3</v>
      </c>
      <c r="V2" s="4">
        <f t="shared" si="0"/>
        <v>1.0117559348632838E-3</v>
      </c>
      <c r="W2" s="4">
        <f t="shared" si="0"/>
        <v>1.0117559348632838E-3</v>
      </c>
      <c r="X2" s="4">
        <f t="shared" si="0"/>
        <v>1.0117559348632838E-3</v>
      </c>
      <c r="Y2" s="4">
        <f t="shared" si="0"/>
        <v>1.0117559348632838E-3</v>
      </c>
      <c r="Z2" s="4">
        <f t="shared" si="0"/>
        <v>1.0117559348632838E-3</v>
      </c>
      <c r="AA2" s="4">
        <f t="shared" si="0"/>
        <v>1.0117559348632838E-3</v>
      </c>
      <c r="AB2" s="4">
        <f t="shared" si="0"/>
        <v>1.0117559348632838E-3</v>
      </c>
      <c r="AC2" s="4">
        <f t="shared" si="0"/>
        <v>1.0117559348632838E-3</v>
      </c>
      <c r="AD2" s="4">
        <f t="shared" si="0"/>
        <v>1.0117559348632838E-3</v>
      </c>
      <c r="AE2" s="4">
        <f t="shared" si="0"/>
        <v>1.0117559348632838E-3</v>
      </c>
      <c r="AF2" s="4">
        <f t="shared" si="0"/>
        <v>1.0117559348632838E-3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4.0913457435344316E-5</v>
      </c>
      <c r="C5" s="29">
        <f>B5</f>
        <v>4.0913457435344316E-5</v>
      </c>
      <c r="D5" s="29">
        <f t="shared" ref="D5:AF5" si="1">C5</f>
        <v>4.0913457435344316E-5</v>
      </c>
      <c r="E5" s="29">
        <f t="shared" si="1"/>
        <v>4.0913457435344316E-5</v>
      </c>
      <c r="F5" s="29">
        <f t="shared" si="1"/>
        <v>4.0913457435344316E-5</v>
      </c>
      <c r="G5" s="29">
        <f t="shared" si="1"/>
        <v>4.0913457435344316E-5</v>
      </c>
      <c r="H5" s="29">
        <f t="shared" si="1"/>
        <v>4.0913457435344316E-5</v>
      </c>
      <c r="I5" s="29">
        <f t="shared" si="1"/>
        <v>4.0913457435344316E-5</v>
      </c>
      <c r="J5" s="29">
        <f t="shared" si="1"/>
        <v>4.0913457435344316E-5</v>
      </c>
      <c r="K5" s="29">
        <f t="shared" si="1"/>
        <v>4.0913457435344316E-5</v>
      </c>
      <c r="L5" s="29">
        <f t="shared" si="1"/>
        <v>4.0913457435344316E-5</v>
      </c>
      <c r="M5" s="29">
        <f t="shared" si="1"/>
        <v>4.0913457435344316E-5</v>
      </c>
      <c r="N5" s="29">
        <f t="shared" si="1"/>
        <v>4.0913457435344316E-5</v>
      </c>
      <c r="O5" s="29">
        <f t="shared" si="1"/>
        <v>4.0913457435344316E-5</v>
      </c>
      <c r="P5" s="29">
        <f t="shared" si="1"/>
        <v>4.0913457435344316E-5</v>
      </c>
      <c r="Q5" s="29">
        <f t="shared" si="1"/>
        <v>4.0913457435344316E-5</v>
      </c>
      <c r="R5" s="29">
        <f t="shared" si="1"/>
        <v>4.0913457435344316E-5</v>
      </c>
      <c r="S5" s="29">
        <f t="shared" si="1"/>
        <v>4.0913457435344316E-5</v>
      </c>
      <c r="T5" s="29">
        <f t="shared" si="1"/>
        <v>4.0913457435344316E-5</v>
      </c>
      <c r="U5" s="29">
        <f t="shared" si="1"/>
        <v>4.0913457435344316E-5</v>
      </c>
      <c r="V5" s="29">
        <f t="shared" si="1"/>
        <v>4.0913457435344316E-5</v>
      </c>
      <c r="W5" s="29">
        <f t="shared" si="1"/>
        <v>4.0913457435344316E-5</v>
      </c>
      <c r="X5" s="29">
        <f t="shared" si="1"/>
        <v>4.0913457435344316E-5</v>
      </c>
      <c r="Y5" s="29">
        <f t="shared" si="1"/>
        <v>4.0913457435344316E-5</v>
      </c>
      <c r="Z5" s="29">
        <f t="shared" si="1"/>
        <v>4.0913457435344316E-5</v>
      </c>
      <c r="AA5" s="29">
        <f t="shared" si="1"/>
        <v>4.0913457435344316E-5</v>
      </c>
      <c r="AB5" s="29">
        <f t="shared" si="1"/>
        <v>4.0913457435344316E-5</v>
      </c>
      <c r="AC5" s="29">
        <f t="shared" si="1"/>
        <v>4.0913457435344316E-5</v>
      </c>
      <c r="AD5" s="29">
        <f t="shared" si="1"/>
        <v>4.0913457435344316E-5</v>
      </c>
      <c r="AE5" s="29">
        <f t="shared" si="1"/>
        <v>4.0913457435344316E-5</v>
      </c>
      <c r="AF5" s="29">
        <f t="shared" si="1"/>
        <v>4.0913457435344316E-5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1.2274037230603293E-4</v>
      </c>
      <c r="C8" s="4">
        <f>C$5*Calculations!$B$27</f>
        <v>1.2274037230603293E-4</v>
      </c>
      <c r="D8" s="4">
        <f>D$5*Calculations!$B$27</f>
        <v>1.2274037230603293E-4</v>
      </c>
      <c r="E8" s="4">
        <f>E$5*Calculations!$B$27</f>
        <v>1.2274037230603293E-4</v>
      </c>
      <c r="F8" s="4">
        <f>F$5*Calculations!$B$27</f>
        <v>1.2274037230603293E-4</v>
      </c>
      <c r="G8" s="4">
        <f>G$5*Calculations!$B$27</f>
        <v>1.2274037230603293E-4</v>
      </c>
      <c r="H8" s="4">
        <f>H$5*Calculations!$B$27</f>
        <v>1.2274037230603293E-4</v>
      </c>
      <c r="I8" s="4">
        <f>I$5*Calculations!$B$27</f>
        <v>1.2274037230603293E-4</v>
      </c>
      <c r="J8" s="4">
        <f>J$5*Calculations!$B$27</f>
        <v>1.2274037230603293E-4</v>
      </c>
      <c r="K8" s="4">
        <f>K$5*Calculations!$B$27</f>
        <v>1.2274037230603293E-4</v>
      </c>
      <c r="L8" s="4">
        <f>L$5*Calculations!$B$27</f>
        <v>1.2274037230603293E-4</v>
      </c>
      <c r="M8" s="4">
        <f>M$5*Calculations!$B$27</f>
        <v>1.2274037230603293E-4</v>
      </c>
      <c r="N8" s="4">
        <f>N$5*Calculations!$B$27</f>
        <v>1.2274037230603293E-4</v>
      </c>
      <c r="O8" s="4">
        <f>O$5*Calculations!$B$27</f>
        <v>1.2274037230603293E-4</v>
      </c>
      <c r="P8" s="4">
        <f>P$5*Calculations!$B$27</f>
        <v>1.2274037230603293E-4</v>
      </c>
      <c r="Q8" s="4">
        <f>Q$5*Calculations!$B$27</f>
        <v>1.2274037230603293E-4</v>
      </c>
      <c r="R8" s="4">
        <f>R$5*Calculations!$B$27</f>
        <v>1.2274037230603293E-4</v>
      </c>
      <c r="S8" s="4">
        <f>S$5*Calculations!$B$27</f>
        <v>1.2274037230603293E-4</v>
      </c>
      <c r="T8" s="4">
        <f>T$5*Calculations!$B$27</f>
        <v>1.2274037230603293E-4</v>
      </c>
      <c r="U8" s="4">
        <f>U$5*Calculations!$B$27</f>
        <v>1.2274037230603293E-4</v>
      </c>
      <c r="V8" s="4">
        <f>V$5*Calculations!$B$27</f>
        <v>1.2274037230603293E-4</v>
      </c>
      <c r="W8" s="4">
        <f>W$5*Calculations!$B$27</f>
        <v>1.2274037230603293E-4</v>
      </c>
      <c r="X8" s="4">
        <f>X$5*Calculations!$B$27</f>
        <v>1.2274037230603293E-4</v>
      </c>
      <c r="Y8" s="4">
        <f>Y$5*Calculations!$B$27</f>
        <v>1.2274037230603293E-4</v>
      </c>
      <c r="Z8" s="4">
        <f>Z$5*Calculations!$B$27</f>
        <v>1.2274037230603293E-4</v>
      </c>
      <c r="AA8" s="4">
        <f>AA$5*Calculations!$B$27</f>
        <v>1.2274037230603293E-4</v>
      </c>
      <c r="AB8" s="4">
        <f>AB$5*Calculations!$B$27</f>
        <v>1.2274037230603293E-4</v>
      </c>
      <c r="AC8" s="4">
        <f>AC$5*Calculations!$B$27</f>
        <v>1.2274037230603293E-4</v>
      </c>
      <c r="AD8" s="4">
        <f>AD$5*Calculations!$B$27</f>
        <v>1.2274037230603293E-4</v>
      </c>
      <c r="AE8" s="4">
        <f>AE$5*Calculations!$B$27</f>
        <v>1.2274037230603293E-4</v>
      </c>
      <c r="AF8" s="4">
        <f>AF$5*Calculations!$B$27</f>
        <v>1.2274037230603293E-4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2023-01-18T18:59:04Z</dcterms:modified>
</cp:coreProperties>
</file>