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elec\BGDPbES\"/>
    </mc:Choice>
  </mc:AlternateContent>
  <xr:revisionPtr revIDLastSave="0" documentId="8_{83C09464-0673-4A71-B272-8BD8C0D434C9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E4" i="4"/>
  <c r="F4" i="4" s="1"/>
  <c r="H2" i="2" s="1"/>
  <c r="D27" i="4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D28" i="4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<sst xmlns="http://schemas.openxmlformats.org/spreadsheetml/2006/main" count="4985" uniqueCount="142">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</sst>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92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IL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IL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0.36580891500000001</v>
      </c>
      <c r="D4" s="13">
        <f>MIN(C4/SUMIFS(PTCF!B:B,PTCF!A:A,calcs!B4),1)</f>
        <v>0.40645435000000002</v>
      </c>
      <c r="E4" s="12">
        <f>SUMIFS('all_csv_BECF-pre-ret'!$E:$E,'all_csv_BECF-pre-ret'!$B:$B,$B4,'all_csv_BECF-pre-ret'!$AI:$AI,$C$1)</f>
        <v>0.51949792399999895</v>
      </c>
      <c r="F4" s="13">
        <f>MIN(E4/SUMIFS(PTCF!B:B,PTCF!A:A,calcs!B4),1)</f>
        <v>0.57721991555555441</v>
      </c>
    </row>
    <row r="5" spans="1:6" x14ac:dyDescent="0.25">
      <c r="A5" t="s">
        <v>141</v>
      </c>
      <c r="B5" t="s">
        <v>10</v>
      </c>
      <c r="C5" s="12">
        <f>E28</f>
        <v>0.46144419419995081</v>
      </c>
      <c r="D5" s="13">
        <f>MIN(C5/SUMIFS(PTCF!B:B,PTCF!A:A,calcs!B5),1)</f>
        <v>0.51271577133327861</v>
      </c>
      <c r="E5" s="12">
        <f>E32</f>
        <v>0.44104782717632496</v>
      </c>
      <c r="F5" s="13">
        <f>MIN(E5/SUMIFS(PTCF!B:B,PTCF!A:A,calcs!B5),1)</f>
        <v>0.49005314130702771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0.98801760199999999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0.95596998099999997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0.58769757600000005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0.56741378399999998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0.29410559800000002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0.30459502599999999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7.4416570000000001E-2</v>
      </c>
      <c r="D9" s="14">
        <f>MIN(C9/SUMIFS(PTCF!B:B,PTCF!A:A,calcs!B9),1)</f>
        <v>0.41830562113546937</v>
      </c>
      <c r="E9" s="12">
        <f>SUMIFS('all_csv_BECF-pre-ret'!$E:$E,'all_csv_BECF-pre-ret'!$B:$B,$B9,'all_csv_BECF-pre-ret'!$AI:$AI,$C$1)</f>
        <v>9.1081289999999995E-2</v>
      </c>
      <c r="F9" s="14">
        <f>MIN(E9/SUMIFS(PTCF!B:B,PTCF!A:A,calcs!B9),1)</f>
        <v>0.51198026981450251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0.56790518099999998</v>
      </c>
      <c r="D11" s="13">
        <f>MIN(C11/SUMIFS(PTCF!B:B,PTCF!A:A,calcs!B11),1)</f>
        <v>0.63100575666666658</v>
      </c>
      <c r="E11" s="12">
        <f>SUMIFS('all_csv_BECF-pre-ret'!$E:$E,'all_csv_BECF-pre-ret'!$B:$B,$B11,'all_csv_BECF-pre-ret'!$AI:$AI,$C$1)</f>
        <v>0.58106566199999998</v>
      </c>
      <c r="F11" s="13">
        <f>MIN(E11/SUMIFS(PTCF!B:B,PTCF!A:A,calcs!B11),1)</f>
        <v>0.64562851333333326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9.0030809999999996E-3</v>
      </c>
      <c r="D13" s="14">
        <f>MIN(C13/SUMIFS(PTCF!B:B,PTCF!A:A,calcs!B13),1)</f>
        <v>1.0003423333333332E-2</v>
      </c>
      <c r="E13" s="12">
        <f>SUMIFS('all_csv_BECF-pre-ret'!$E:$E,'all_csv_BECF-pre-ret'!$B:$B,$B13,'all_csv_BECF-pre-ret'!$AI:$AI,$C$1)</f>
        <v>1.2359950999999999E-2</v>
      </c>
      <c r="F13" s="14">
        <f>MIN(E13/SUMIFS(PTCF!B:B,PTCF!A:A,calcs!B13),1)</f>
        <v>1.3733278888888888E-2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5.5317566999999998E-2</v>
      </c>
      <c r="D14" s="13">
        <f>MIN(C14/SUMIFS(PTCF!B:B,PTCF!A:A,calcs!B14),1)</f>
        <v>6.146396333333333E-2</v>
      </c>
      <c r="E14" s="12">
        <f>SUMIFS('all_csv_BECF-pre-ret'!$E:$E,'all_csv_BECF-pre-ret'!$B:$B,$B14,'all_csv_BECF-pre-ret'!$AI:$AI,$C$1)</f>
        <v>6.7398379999999994E-2</v>
      </c>
      <c r="F14" s="13">
        <f>MIN(E14/SUMIFS(PTCF!B:B,PTCF!A:A,calcs!B14),1)</f>
        <v>7.4887088888888884E-2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1378.2</v>
      </c>
      <c r="D24">
        <f>SUMIFS('all_csv_SYC-SYEGC'!D:D,'all_csv_SYC-SYEGC'!$B:$B,calcs!$B$24,'all_csv_SYC-SYEGC'!$F:$F,calcs!$C$1)</f>
        <v>3574</v>
      </c>
      <c r="E24">
        <f>SUM(C24:D24)</f>
        <v>4952.2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0.135856905</v>
      </c>
      <c r="D27">
        <f>SUMIFS('all_csv_BECF-pre-nonret'!$D:$D,'all_csv_BECF-pre-nonret'!B:B,calcs!B27,'all_csv_BECF-pre-nonret'!AI:AI,calcs!C1)</f>
        <v>0.58699662899999905</v>
      </c>
    </row>
    <row r="28" spans="1:6" x14ac:dyDescent="0.25">
      <c r="C28">
        <f>$C$27*($C$24/$E$24)</f>
        <v>3.780905182969186E-2</v>
      </c>
      <c r="D28">
        <f>$D$27*($D$24/$E$24)</f>
        <v>0.42363514237025895</v>
      </c>
      <c r="E28" s="9">
        <f>SUM(C28:D28)</f>
        <v>0.46144419419995081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6.2567913000000003E-2</v>
      </c>
      <c r="D31">
        <f>SUMIFS('all_csv_BECF-pre-nonret'!$D:$D,'all_csv_BECF-pre-nonret'!B:B,calcs!B31,'all_csv_BECF-pre-nonret'!AI:AI,calcs!C1)</f>
        <v>0.58699662899999905</v>
      </c>
    </row>
    <row r="32" spans="1:6" x14ac:dyDescent="0.25">
      <c r="C32">
        <f>$C$31*($C$24/$E$24)</f>
        <v>1.7412684806065993E-2</v>
      </c>
      <c r="D32">
        <f>$D$31*($D$24/$E$24)</f>
        <v>0.42363514237025895</v>
      </c>
      <c r="E32" s="9">
        <f>SUM(C32:D32)</f>
        <v>0.44104782717632496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0.40645435000000002</v>
      </c>
      <c r="H2" s="8">
        <f>SUMIFS(calcs!$F$4:$F$19,calcs!$B$4:$B$19,$A2)</f>
        <v>0.57721991555555441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0.51271577133327861</v>
      </c>
      <c r="H3" s="8">
        <f>SUMIFS(calcs!$F$4:$F$19,calcs!$B$4:$B$19,$A3)</f>
        <v>0.49005314130702771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0.63100575666666658</v>
      </c>
      <c r="H9" s="8">
        <f>SUMIFS(calcs!$F$4:$F$19,calcs!$B$4:$B$19,$A9)</f>
        <v>0.64562851333333326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6.146396333333333E-2</v>
      </c>
      <c r="H12" s="8">
        <f>SUMIFS(calcs!$F$4:$F$19,calcs!$B$4:$B$19,$A12)</f>
        <v>7.4887088888888884E-2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2022-11-30T00:42:32Z</dcterms:modified>
</cp:coreProperties>
</file>