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bldgs\CiDESCTY\"/>
    </mc:Choice>
  </mc:AlternateContent>
  <xr:revisionPtr revIDLastSave="0" documentId="8_{175A331C-777D-46D0-84F9-E1BB7477BF67}"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AE8" i="6" s="1"/>
  <c r="Z8" i="17"/>
  <c r="E8" i="19"/>
  <c r="AA8" i="17"/>
  <c r="K8" i="19"/>
  <c r="C8" i="18"/>
  <c r="M8" i="19"/>
  <c r="R8" i="23"/>
  <c r="I8" i="17"/>
  <c r="R8" i="18"/>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C8" i="10" s="1"/>
  <c r="D8" i="24"/>
  <c r="C8" i="6" s="1"/>
  <c r="D8" i="25"/>
  <c r="T8" i="23"/>
  <c r="T8" i="24"/>
  <c r="T8" i="25"/>
  <c r="S8" i="7" s="1"/>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O8" i="6" l="1"/>
  <c r="M8" i="10"/>
  <c r="W8" i="10"/>
  <c r="AA8" i="7"/>
  <c r="E8" i="6"/>
  <c r="M8" i="6"/>
  <c r="AA8" i="6"/>
  <c r="Y8" i="7"/>
  <c r="E8" i="10"/>
  <c r="Q8" i="7"/>
  <c r="U8" i="7"/>
  <c r="S8" i="6"/>
  <c r="Q8" i="10"/>
  <c r="O8" i="10"/>
  <c r="S30" i="22"/>
  <c r="AE8" i="10"/>
  <c r="S17" i="22"/>
  <c r="G8" i="10"/>
  <c r="O8" i="7"/>
  <c r="AC8" i="7"/>
  <c r="I8" i="7"/>
  <c r="W8" i="6"/>
  <c r="U8" i="6"/>
  <c r="S8" i="10"/>
  <c r="W8" i="7"/>
  <c r="S30" i="14"/>
  <c r="S17" i="14"/>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<sst xmlns="http://schemas.openxmlformats.org/spreadsheetml/2006/main" count="55111" uniqueCount="1381">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</sst>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1284</v>
      </c>
      <c r="C1" s="71">
        <v>45686</v>
      </c>
      <c r="D1" s="13"/>
      <c r="E1" s="13"/>
      <c r="F1" s="72" t="s">
        <v>59</v>
      </c>
      <c r="G1" s="72" t="s">
        <v>59</v>
      </c>
    </row>
    <row r="2" spans="1:7" x14ac:dyDescent="0.75">
      <c r="B2" t="str">
        <f>LOOKUP(B1,F2:G51,G2:G51)</f>
        <v>IL</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b">
        <f>IF(A17=About!$B$1,SUM('BDESC-rural-residential'!$AF$8,'BDESC-urban-residential'!$AF$8,'BDESC-commercial'!$AF$8)='REEDS calc'!Q17,"NA")</f>
        <v>1</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b">
        <f>IF(A17=About!$B$1,SUM('DESC-rural-residential'!$AF$8,'DESC-urban-residential'!$AF$8,'DESC-commercial'!$AF$8)='REEDS calc-noIRA'!Q17,"NA")</f>
        <v>1</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ILLINOIS</v>
      </c>
    </row>
    <row r="3" spans="1:7" x14ac:dyDescent="0.65">
      <c r="A3" s="52" t="s">
        <v>1327</v>
      </c>
      <c r="B3" s="52">
        <v>0.59</v>
      </c>
      <c r="C3" s="52">
        <v>0.41</v>
      </c>
      <c r="F3" s="52" t="s">
        <v>10</v>
      </c>
      <c r="G3" s="52">
        <f>SUMIFS(B:B,A:A,G2)</f>
        <v>0.88500000000000001</v>
      </c>
    </row>
    <row r="4" spans="1:7" x14ac:dyDescent="0.65">
      <c r="A4" s="52" t="s">
        <v>1328</v>
      </c>
      <c r="B4" s="52">
        <v>0.66</v>
      </c>
      <c r="C4" s="52">
        <v>0.33999999999999903</v>
      </c>
      <c r="F4" s="52" t="s">
        <v>11</v>
      </c>
      <c r="G4" s="52">
        <f>SUMIFS(C:C,A:A,G2)</f>
        <v>0.11499999999999901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8.0386269477656747</v>
      </c>
      <c r="C8" s="65">
        <f>INDEX('REEDS calc'!$C$64:$AG$113,MATCH(About!$B$2,'REEDS calc'!$B$64:$B$113,0),MATCH(C$1,'REEDS calc'!$C$63:$AG$63,0))*SUMIFS('res v com'!$E$3:$E$52,'res v com'!$B$3:$B$52,About!$B$2)*SUMIFS('Urban and Rural'!$C$2:$C$53,'Urban and Rural'!$A$2:$A$53,About!$B$1)</f>
        <v>8.0386269477656747</v>
      </c>
      <c r="D8" s="65">
        <f>INDEX('REEDS calc'!$C$64:$AG$113,MATCH(About!$B$2,'REEDS calc'!$B$64:$B$113,0),MATCH(D$1,'REEDS calc'!$C$63:$AG$63,0))*SUMIFS('res v com'!$E$3:$E$52,'res v com'!$B$3:$B$52,About!$B$2)*SUMIFS('Urban and Rural'!$C$2:$C$53,'Urban and Rural'!$A$2:$A$53,About!$B$1)</f>
        <v>8.0386269477656747</v>
      </c>
      <c r="E8" s="65">
        <f>INDEX('REEDS calc'!$C$64:$AG$113,MATCH(About!$B$2,'REEDS calc'!$B$64:$B$113,0),MATCH(E$1,'REEDS calc'!$C$63:$AG$63,0))*SUMIFS('res v com'!$E$3:$E$52,'res v com'!$B$3:$B$52,About!$B$2)*SUMIFS('Urban and Rural'!$C$2:$C$53,'Urban and Rural'!$A$2:$A$53,About!$B$1)</f>
        <v>17.239024162804537</v>
      </c>
      <c r="F8" s="65">
        <f>INDEX('REEDS calc'!$C$64:$AG$113,MATCH(About!$B$2,'REEDS calc'!$B$64:$B$113,0),MATCH(F$1,'REEDS calc'!$C$63:$AG$63,0))*SUMIFS('res v com'!$E$3:$E$52,'res v com'!$B$3:$B$52,About!$B$2)*SUMIFS('Urban and Rural'!$C$2:$C$53,'Urban and Rural'!$A$2:$A$53,About!$B$1)</f>
        <v>26.439421377843402</v>
      </c>
      <c r="G8" s="65">
        <f>INDEX('REEDS calc'!$C$64:$AG$113,MATCH(About!$B$2,'REEDS calc'!$B$64:$B$113,0),MATCH(G$1,'REEDS calc'!$C$63:$AG$63,0))*SUMIFS('res v com'!$E$3:$E$52,'res v com'!$B$3:$B$52,About!$B$2)*SUMIFS('Urban and Rural'!$C$2:$C$53,'Urban and Rural'!$A$2:$A$53,About!$B$1)</f>
        <v>41.762839595520724</v>
      </c>
      <c r="H8" s="65">
        <f>INDEX('REEDS calc'!$C$64:$AG$113,MATCH(About!$B$2,'REEDS calc'!$B$64:$B$113,0),MATCH(H$1,'REEDS calc'!$C$63:$AG$63,0))*SUMIFS('res v com'!$E$3:$E$52,'res v com'!$B$3:$B$52,About!$B$2)*SUMIFS('Urban and Rural'!$C$2:$C$53,'Urban and Rural'!$A$2:$A$53,About!$B$1)</f>
        <v>57.086257813198046</v>
      </c>
      <c r="I8" s="65">
        <f>INDEX('REEDS calc'!$C$64:$AG$113,MATCH(About!$B$2,'REEDS calc'!$B$64:$B$113,0),MATCH(I$1,'REEDS calc'!$C$63:$AG$63,0))*SUMIFS('res v com'!$E$3:$E$52,'res v com'!$B$3:$B$52,About!$B$2)*SUMIFS('Urban and Rural'!$C$2:$C$53,'Urban and Rural'!$A$2:$A$53,About!$B$1)</f>
        <v>78.991230377191513</v>
      </c>
      <c r="J8" s="65">
        <f>INDEX('REEDS calc'!$C$64:$AG$113,MATCH(About!$B$2,'REEDS calc'!$B$64:$B$113,0),MATCH(J$1,'REEDS calc'!$C$63:$AG$63,0))*SUMIFS('res v com'!$E$3:$E$52,'res v com'!$B$3:$B$52,About!$B$2)*SUMIFS('Urban and Rural'!$C$2:$C$53,'Urban and Rural'!$A$2:$A$53,About!$B$1)</f>
        <v>100.896202941185</v>
      </c>
      <c r="K8" s="65">
        <f>INDEX('REEDS calc'!$C$64:$AG$113,MATCH(About!$B$2,'REEDS calc'!$B$64:$B$113,0),MATCH(K$1,'REEDS calc'!$C$63:$AG$63,0))*SUMIFS('res v com'!$E$3:$E$52,'res v com'!$B$3:$B$52,About!$B$2)*SUMIFS('Urban and Rural'!$C$2:$C$53,'Urban and Rural'!$A$2:$A$53,About!$B$1)</f>
        <v>130.66885298940352</v>
      </c>
      <c r="L8" s="65">
        <f>INDEX('REEDS calc'!$C$64:$AG$113,MATCH(About!$B$2,'REEDS calc'!$B$64:$B$113,0),MATCH(L$1,'REEDS calc'!$C$63:$AG$63,0))*SUMIFS('res v com'!$E$3:$E$52,'res v com'!$B$3:$B$52,About!$B$2)*SUMIFS('Urban and Rural'!$C$2:$C$53,'Urban and Rural'!$A$2:$A$53,About!$B$1)</f>
        <v>160.44150303762206</v>
      </c>
      <c r="M8" s="65">
        <f>INDEX('REEDS calc'!$C$64:$AG$113,MATCH(About!$B$2,'REEDS calc'!$B$64:$B$113,0),MATCH(M$1,'REEDS calc'!$C$63:$AG$63,0))*SUMIFS('res v com'!$E$3:$E$52,'res v com'!$B$3:$B$52,About!$B$2)*SUMIFS('Urban and Rural'!$C$2:$C$53,'Urban and Rural'!$A$2:$A$53,About!$B$1)</f>
        <v>174.51024367088456</v>
      </c>
      <c r="N8" s="65">
        <f>INDEX('REEDS calc'!$C$64:$AG$113,MATCH(About!$B$2,'REEDS calc'!$B$64:$B$113,0),MATCH(N$1,'REEDS calc'!$C$63:$AG$63,0))*SUMIFS('res v com'!$E$3:$E$52,'res v com'!$B$3:$B$52,About!$B$2)*SUMIFS('Urban and Rural'!$C$2:$C$53,'Urban and Rural'!$A$2:$A$53,About!$B$1)</f>
        <v>188.5789843041471</v>
      </c>
      <c r="O8" s="65">
        <f>INDEX('REEDS calc'!$C$64:$AG$113,MATCH(About!$B$2,'REEDS calc'!$B$64:$B$113,0),MATCH(O$1,'REEDS calc'!$C$63:$AG$63,0))*SUMIFS('res v com'!$E$3:$E$52,'res v com'!$B$3:$B$52,About!$B$2)*SUMIFS('Urban and Rural'!$C$2:$C$53,'Urban and Rural'!$A$2:$A$53,About!$B$1)</f>
        <v>190.44999473704635</v>
      </c>
      <c r="P8" s="65">
        <f>INDEX('REEDS calc'!$C$64:$AG$113,MATCH(About!$B$2,'REEDS calc'!$B$64:$B$113,0),MATCH(P$1,'REEDS calc'!$C$63:$AG$63,0))*SUMIFS('res v com'!$E$3:$E$52,'res v com'!$B$3:$B$52,About!$B$2)*SUMIFS('Urban and Rural'!$C$2:$C$53,'Urban and Rural'!$A$2:$A$53,About!$B$1)</f>
        <v>192.32100516994561</v>
      </c>
      <c r="Q8" s="65">
        <f>INDEX('REEDS calc'!$C$64:$AG$113,MATCH(About!$B$2,'REEDS calc'!$B$64:$B$113,0),MATCH(Q$1,'REEDS calc'!$C$63:$AG$63,0))*SUMIFS('res v com'!$E$3:$E$52,'res v com'!$B$3:$B$52,About!$B$2)*SUMIFS('Urban and Rural'!$C$2:$C$53,'Urban and Rural'!$A$2:$A$53,About!$B$1)</f>
        <v>192.78011025095955</v>
      </c>
      <c r="R8" s="65">
        <f>INDEX('REEDS calc'!$C$64:$AG$113,MATCH(About!$B$2,'REEDS calc'!$B$64:$B$113,0),MATCH(R$1,'REEDS calc'!$C$63:$AG$63,0))*SUMIFS('res v com'!$E$3:$E$52,'res v com'!$B$3:$B$52,About!$B$2)*SUMIFS('Urban and Rural'!$C$2:$C$53,'Urban and Rural'!$A$2:$A$53,About!$B$1)</f>
        <v>193.23921533197344</v>
      </c>
      <c r="S8" s="65">
        <f>INDEX('REEDS calc'!$C$64:$AG$113,MATCH(About!$B$2,'REEDS calc'!$B$64:$B$113,0),MATCH(S$1,'REEDS calc'!$C$63:$AG$63,0))*SUMIFS('res v com'!$E$3:$E$52,'res v com'!$B$3:$B$52,About!$B$2)*SUMIFS('Urban and Rural'!$C$2:$C$53,'Urban and Rural'!$A$2:$A$53,About!$B$1)</f>
        <v>193.54738175621569</v>
      </c>
      <c r="T8" s="65">
        <f>INDEX('REEDS calc'!$C$64:$AG$113,MATCH(About!$B$2,'REEDS calc'!$B$64:$B$113,0),MATCH(T$1,'REEDS calc'!$C$63:$AG$63,0))*SUMIFS('res v com'!$E$3:$E$52,'res v com'!$B$3:$B$52,About!$B$2)*SUMIFS('Urban and Rural'!$C$2:$C$53,'Urban and Rural'!$A$2:$A$53,About!$B$1)</f>
        <v>193.8555481804579</v>
      </c>
      <c r="U8" s="65">
        <f>INDEX('REEDS calc'!$C$64:$AG$113,MATCH(About!$B$2,'REEDS calc'!$B$64:$B$113,0),MATCH(U$1,'REEDS calc'!$C$63:$AG$63,0))*SUMIFS('res v com'!$E$3:$E$52,'res v com'!$B$3:$B$52,About!$B$2)*SUMIFS('Urban and Rural'!$C$2:$C$53,'Urban and Rural'!$A$2:$A$53,About!$B$1)</f>
        <v>194.53477213593058</v>
      </c>
      <c r="V8" s="65">
        <f>INDEX('REEDS calc'!$C$64:$AG$113,MATCH(About!$B$2,'REEDS calc'!$B$64:$B$113,0),MATCH(V$1,'REEDS calc'!$C$63:$AG$63,0))*SUMIFS('res v com'!$E$3:$E$52,'res v com'!$B$3:$B$52,About!$B$2)*SUMIFS('Urban and Rural'!$C$2:$C$53,'Urban and Rural'!$A$2:$A$53,About!$B$1)</f>
        <v>195.21399609140326</v>
      </c>
      <c r="W8" s="65">
        <f>INDEX('REEDS calc'!$C$64:$AG$113,MATCH(About!$B$2,'REEDS calc'!$B$64:$B$113,0),MATCH(W$1,'REEDS calc'!$C$63:$AG$63,0))*SUMIFS('res v com'!$E$3:$E$52,'res v com'!$B$3:$B$52,About!$B$2)*SUMIFS('Urban and Rural'!$C$2:$C$53,'Urban and Rural'!$A$2:$A$53,About!$B$1)</f>
        <v>195.7705823882489</v>
      </c>
      <c r="X8" s="65">
        <f>INDEX('REEDS calc'!$C$64:$AG$113,MATCH(About!$B$2,'REEDS calc'!$B$64:$B$113,0),MATCH(X$1,'REEDS calc'!$C$63:$AG$63,0))*SUMIFS('res v com'!$E$3:$E$52,'res v com'!$B$3:$B$52,About!$B$2)*SUMIFS('Urban and Rural'!$C$2:$C$53,'Urban and Rural'!$A$2:$A$53,About!$B$1)</f>
        <v>196.32716868509453</v>
      </c>
      <c r="Y8" s="65">
        <f>INDEX('REEDS calc'!$C$64:$AG$113,MATCH(About!$B$2,'REEDS calc'!$B$64:$B$113,0),MATCH(Y$1,'REEDS calc'!$C$63:$AG$63,0))*SUMIFS('res v com'!$E$3:$E$52,'res v com'!$B$3:$B$52,About!$B$2)*SUMIFS('Urban and Rural'!$C$2:$C$53,'Urban and Rural'!$A$2:$A$53,About!$B$1)</f>
        <v>197.28625806666474</v>
      </c>
      <c r="Z8" s="65">
        <f>INDEX('REEDS calc'!$C$64:$AG$113,MATCH(About!$B$2,'REEDS calc'!$B$64:$B$113,0),MATCH(Z$1,'REEDS calc'!$C$63:$AG$63,0))*SUMIFS('res v com'!$E$3:$E$52,'res v com'!$B$3:$B$52,About!$B$2)*SUMIFS('Urban and Rural'!$C$2:$C$53,'Urban and Rural'!$A$2:$A$53,About!$B$1)</f>
        <v>198.24534744823495</v>
      </c>
      <c r="AA8" s="65">
        <f>INDEX('REEDS calc'!$C$64:$AG$113,MATCH(About!$B$2,'REEDS calc'!$B$64:$B$113,0),MATCH(AA$1,'REEDS calc'!$C$63:$AG$63,0))*SUMIFS('res v com'!$E$3:$E$52,'res v com'!$B$3:$B$52,About!$B$2)*SUMIFS('Urban and Rural'!$C$2:$C$53,'Urban and Rural'!$A$2:$A$53,About!$B$1)</f>
        <v>199.23902693864866</v>
      </c>
      <c r="AB8" s="65">
        <f>INDEX('REEDS calc'!$C$64:$AG$113,MATCH(About!$B$2,'REEDS calc'!$B$64:$B$113,0),MATCH(AB$1,'REEDS calc'!$C$63:$AG$63,0))*SUMIFS('res v com'!$E$3:$E$52,'res v com'!$B$3:$B$52,About!$B$2)*SUMIFS('Urban and Rural'!$C$2:$C$53,'Urban and Rural'!$A$2:$A$53,About!$B$1)</f>
        <v>200.2327064290624</v>
      </c>
      <c r="AC8" s="65">
        <f>INDEX('REEDS calc'!$C$64:$AG$113,MATCH(About!$B$2,'REEDS calc'!$B$64:$B$113,0),MATCH(AC$1,'REEDS calc'!$C$63:$AG$63,0))*SUMIFS('res v com'!$E$3:$E$52,'res v com'!$B$3:$B$52,About!$B$2)*SUMIFS('Urban and Rural'!$C$2:$C$53,'Urban and Rural'!$A$2:$A$53,About!$B$1)</f>
        <v>201.69806922188772</v>
      </c>
      <c r="AD8" s="65">
        <f>INDEX('REEDS calc'!$C$64:$AG$113,MATCH(About!$B$2,'REEDS calc'!$B$64:$B$113,0),MATCH(AD$1,'REEDS calc'!$C$63:$AG$63,0))*SUMIFS('res v com'!$E$3:$E$52,'res v com'!$B$3:$B$52,About!$B$2)*SUMIFS('Urban and Rural'!$C$2:$C$53,'Urban and Rural'!$A$2:$A$53,About!$B$1)</f>
        <v>203.16343201471295</v>
      </c>
      <c r="AE8" s="65">
        <f>INDEX('REEDS calc'!$C$64:$AG$113,MATCH(About!$B$2,'REEDS calc'!$B$64:$B$113,0),MATCH(AE$1,'REEDS calc'!$C$63:$AG$63,0))*SUMIFS('res v com'!$E$3:$E$52,'res v com'!$B$3:$B$52,About!$B$2)*SUMIFS('Urban and Rural'!$C$2:$C$53,'Urban and Rural'!$A$2:$A$53,About!$B$1)</f>
        <v>205.3992108681438</v>
      </c>
      <c r="AF8" s="65">
        <f>INDEX('REEDS calc'!$C$64:$AG$113,MATCH(About!$B$2,'REEDS calc'!$B$64:$B$113,0),MATCH(AF$1,'REEDS calc'!$C$63:$AG$63,0))*SUMIFS('res v com'!$E$3:$E$52,'res v com'!$B$3:$B$52,About!$B$2)*SUMIFS('Urban and Rural'!$C$2:$C$53,'Urban and Rural'!$A$2:$A$53,About!$B$1)</f>
        <v>207.6349897215747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61.86247694584943</v>
      </c>
      <c r="C8" s="65">
        <f>INDEX('REEDS calc'!$C$64:$AG$113,MATCH(About!$B$2,'REEDS calc'!$B$64:$B$113,0),MATCH(C$1,'REEDS calc'!$C$63:$AG$63,0))*SUMIFS('res v com'!$E$3:$E$52,'res v com'!$B$3:$B$52,About!$B$2)*SUMIFS('Urban and Rural'!$B$2:$B$53,'Urban and Rural'!$A$2:$A$53,About!$B$1)</f>
        <v>61.86247694584943</v>
      </c>
      <c r="D8" s="65">
        <f>INDEX('REEDS calc'!$C$64:$AG$113,MATCH(About!$B$2,'REEDS calc'!$B$64:$B$113,0),MATCH(D$1,'REEDS calc'!$C$63:$AG$63,0))*SUMIFS('res v com'!$E$3:$E$52,'res v com'!$B$3:$B$52,About!$B$2)*SUMIFS('Urban and Rural'!$B$2:$B$53,'Urban and Rural'!$A$2:$A$53,About!$B$1)</f>
        <v>61.86247694584943</v>
      </c>
      <c r="E8" s="65">
        <f>INDEX('REEDS calc'!$C$64:$AG$113,MATCH(About!$B$2,'REEDS calc'!$B$64:$B$113,0),MATCH(E$1,'REEDS calc'!$C$63:$AG$63,0))*SUMIFS('res v com'!$E$3:$E$52,'res v com'!$B$3:$B$52,About!$B$2)*SUMIFS('Urban and Rural'!$B$2:$B$53,'Urban and Rural'!$A$2:$A$53,About!$B$1)</f>
        <v>132.66553377462736</v>
      </c>
      <c r="F8" s="65">
        <f>INDEX('REEDS calc'!$C$64:$AG$113,MATCH(About!$B$2,'REEDS calc'!$B$64:$B$113,0),MATCH(F$1,'REEDS calc'!$C$63:$AG$63,0))*SUMIFS('res v com'!$E$3:$E$52,'res v com'!$B$3:$B$52,About!$B$2)*SUMIFS('Urban and Rural'!$B$2:$B$53,'Urban and Rural'!$A$2:$A$53,About!$B$1)</f>
        <v>203.46859060340535</v>
      </c>
      <c r="G8" s="65">
        <f>INDEX('REEDS calc'!$C$64:$AG$113,MATCH(About!$B$2,'REEDS calc'!$B$64:$B$113,0),MATCH(G$1,'REEDS calc'!$C$63:$AG$63,0))*SUMIFS('res v com'!$E$3:$E$52,'res v com'!$B$3:$B$52,About!$B$2)*SUMIFS('Urban and Rural'!$B$2:$B$53,'Urban and Rural'!$A$2:$A$53,About!$B$1)</f>
        <v>321.39228732205356</v>
      </c>
      <c r="H8" s="65">
        <f>INDEX('REEDS calc'!$C$64:$AG$113,MATCH(About!$B$2,'REEDS calc'!$B$64:$B$113,0),MATCH(H$1,'REEDS calc'!$C$63:$AG$63,0))*SUMIFS('res v com'!$E$3:$E$52,'res v com'!$B$3:$B$52,About!$B$2)*SUMIFS('Urban and Rural'!$B$2:$B$53,'Urban and Rural'!$A$2:$A$53,About!$B$1)</f>
        <v>439.31598404070184</v>
      </c>
      <c r="I8" s="65">
        <f>INDEX('REEDS calc'!$C$64:$AG$113,MATCH(About!$B$2,'REEDS calc'!$B$64:$B$113,0),MATCH(I$1,'REEDS calc'!$C$63:$AG$63,0))*SUMIFS('res v com'!$E$3:$E$52,'res v com'!$B$3:$B$52,About!$B$2)*SUMIFS('Urban and Rural'!$B$2:$B$53,'Urban and Rural'!$A$2:$A$53,About!$B$1)</f>
        <v>607.8890337723052</v>
      </c>
      <c r="J8" s="65">
        <f>INDEX('REEDS calc'!$C$64:$AG$113,MATCH(About!$B$2,'REEDS calc'!$B$64:$B$113,0),MATCH(J$1,'REEDS calc'!$C$63:$AG$63,0))*SUMIFS('res v com'!$E$3:$E$52,'res v com'!$B$3:$B$52,About!$B$2)*SUMIFS('Urban and Rural'!$B$2:$B$53,'Urban and Rural'!$A$2:$A$53,About!$B$1)</f>
        <v>776.46208350390862</v>
      </c>
      <c r="K8" s="65">
        <f>INDEX('REEDS calc'!$C$64:$AG$113,MATCH(About!$B$2,'REEDS calc'!$B$64:$B$113,0),MATCH(K$1,'REEDS calc'!$C$63:$AG$63,0))*SUMIFS('res v com'!$E$3:$E$52,'res v com'!$B$3:$B$52,About!$B$2)*SUMIFS('Urban and Rural'!$B$2:$B$53,'Urban and Rural'!$A$2:$A$53,About!$B$1)</f>
        <v>1005.5820425706357</v>
      </c>
      <c r="L8" s="65">
        <f>INDEX('REEDS calc'!$C$64:$AG$113,MATCH(About!$B$2,'REEDS calc'!$B$64:$B$113,0),MATCH(L$1,'REEDS calc'!$C$63:$AG$63,0))*SUMIFS('res v com'!$E$3:$E$52,'res v com'!$B$3:$B$52,About!$B$2)*SUMIFS('Urban and Rural'!$B$2:$B$53,'Urban and Rural'!$A$2:$A$53,About!$B$1)</f>
        <v>1234.7020016373629</v>
      </c>
      <c r="M8" s="65">
        <f>INDEX('REEDS calc'!$C$64:$AG$113,MATCH(About!$B$2,'REEDS calc'!$B$64:$B$113,0),MATCH(M$1,'REEDS calc'!$C$63:$AG$63,0))*SUMIFS('res v com'!$E$3:$E$52,'res v com'!$B$3:$B$52,About!$B$2)*SUMIFS('Urban and Rural'!$B$2:$B$53,'Urban and Rural'!$A$2:$A$53,About!$B$1)</f>
        <v>1342.9701360759495</v>
      </c>
      <c r="N8" s="65">
        <f>INDEX('REEDS calc'!$C$64:$AG$113,MATCH(About!$B$2,'REEDS calc'!$B$64:$B$113,0),MATCH(N$1,'REEDS calc'!$C$63:$AG$63,0))*SUMIFS('res v com'!$E$3:$E$52,'res v com'!$B$3:$B$52,About!$B$2)*SUMIFS('Urban and Rural'!$B$2:$B$53,'Urban and Rural'!$A$2:$A$53,About!$B$1)</f>
        <v>1451.238270514536</v>
      </c>
      <c r="O8" s="65">
        <f>INDEX('REEDS calc'!$C$64:$AG$113,MATCH(About!$B$2,'REEDS calc'!$B$64:$B$113,0),MATCH(O$1,'REEDS calc'!$C$63:$AG$63,0))*SUMIFS('res v com'!$E$3:$E$52,'res v com'!$B$3:$B$52,About!$B$2)*SUMIFS('Urban and Rural'!$B$2:$B$53,'Urban and Rural'!$A$2:$A$53,About!$B$1)</f>
        <v>1465.6369160198913</v>
      </c>
      <c r="P8" s="65">
        <f>INDEX('REEDS calc'!$C$64:$AG$113,MATCH(About!$B$2,'REEDS calc'!$B$64:$B$113,0),MATCH(P$1,'REEDS calc'!$C$63:$AG$63,0))*SUMIFS('res v com'!$E$3:$E$52,'res v com'!$B$3:$B$52,About!$B$2)*SUMIFS('Urban and Rural'!$B$2:$B$53,'Urban and Rural'!$A$2:$A$53,About!$B$1)</f>
        <v>1480.0355615252463</v>
      </c>
      <c r="Q8" s="65">
        <f>INDEX('REEDS calc'!$C$64:$AG$113,MATCH(About!$B$2,'REEDS calc'!$B$64:$B$113,0),MATCH(Q$1,'REEDS calc'!$C$63:$AG$63,0))*SUMIFS('res v com'!$E$3:$E$52,'res v com'!$B$3:$B$52,About!$B$2)*SUMIFS('Urban and Rural'!$B$2:$B$53,'Urban and Rural'!$A$2:$A$53,About!$B$1)</f>
        <v>1483.568674540006</v>
      </c>
      <c r="R8" s="65">
        <f>INDEX('REEDS calc'!$C$64:$AG$113,MATCH(About!$B$2,'REEDS calc'!$B$64:$B$113,0),MATCH(R$1,'REEDS calc'!$C$63:$AG$63,0))*SUMIFS('res v com'!$E$3:$E$52,'res v com'!$B$3:$B$52,About!$B$2)*SUMIFS('Urban and Rural'!$B$2:$B$53,'Urban and Rural'!$A$2:$A$53,About!$B$1)</f>
        <v>1487.101787554765</v>
      </c>
      <c r="S8" s="65">
        <f>INDEX('REEDS calc'!$C$64:$AG$113,MATCH(About!$B$2,'REEDS calc'!$B$64:$B$113,0),MATCH(S$1,'REEDS calc'!$C$63:$AG$63,0))*SUMIFS('res v com'!$E$3:$E$52,'res v com'!$B$3:$B$52,About!$B$2)*SUMIFS('Urban and Rural'!$B$2:$B$53,'Urban and Rural'!$A$2:$A$53,About!$B$1)</f>
        <v>1489.4733291674117</v>
      </c>
      <c r="T8" s="65">
        <f>INDEX('REEDS calc'!$C$64:$AG$113,MATCH(About!$B$2,'REEDS calc'!$B$64:$B$113,0),MATCH(T$1,'REEDS calc'!$C$63:$AG$63,0))*SUMIFS('res v com'!$E$3:$E$52,'res v com'!$B$3:$B$52,About!$B$2)*SUMIFS('Urban and Rural'!$B$2:$B$53,'Urban and Rural'!$A$2:$A$53,About!$B$1)</f>
        <v>1491.8448707800585</v>
      </c>
      <c r="U8" s="65">
        <f>INDEX('REEDS calc'!$C$64:$AG$113,MATCH(About!$B$2,'REEDS calc'!$B$64:$B$113,0),MATCH(U$1,'REEDS calc'!$C$63:$AG$63,0))*SUMIFS('res v com'!$E$3:$E$52,'res v com'!$B$3:$B$52,About!$B$2)*SUMIFS('Urban and Rural'!$B$2:$B$53,'Urban and Rural'!$A$2:$A$53,About!$B$1)</f>
        <v>1497.0719420895657</v>
      </c>
      <c r="V8" s="65">
        <f>INDEX('REEDS calc'!$C$64:$AG$113,MATCH(About!$B$2,'REEDS calc'!$B$64:$B$113,0),MATCH(V$1,'REEDS calc'!$C$63:$AG$63,0))*SUMIFS('res v com'!$E$3:$E$52,'res v com'!$B$3:$B$52,About!$B$2)*SUMIFS('Urban and Rural'!$B$2:$B$53,'Urban and Rural'!$A$2:$A$53,About!$B$1)</f>
        <v>1502.2990133990729</v>
      </c>
      <c r="W8" s="65">
        <f>INDEX('REEDS calc'!$C$64:$AG$113,MATCH(About!$B$2,'REEDS calc'!$B$64:$B$113,0),MATCH(W$1,'REEDS calc'!$C$63:$AG$63,0))*SUMIFS('res v com'!$E$3:$E$52,'res v com'!$B$3:$B$52,About!$B$2)*SUMIFS('Urban and Rural'!$B$2:$B$53,'Urban and Rural'!$A$2:$A$53,About!$B$1)</f>
        <v>1506.5823079443633</v>
      </c>
      <c r="X8" s="65">
        <f>INDEX('REEDS calc'!$C$64:$AG$113,MATCH(About!$B$2,'REEDS calc'!$B$64:$B$113,0),MATCH(X$1,'REEDS calc'!$C$63:$AG$63,0))*SUMIFS('res v com'!$E$3:$E$52,'res v com'!$B$3:$B$52,About!$B$2)*SUMIFS('Urban and Rural'!$B$2:$B$53,'Urban and Rural'!$A$2:$A$53,About!$B$1)</f>
        <v>1510.8656024896536</v>
      </c>
      <c r="Y8" s="65">
        <f>INDEX('REEDS calc'!$C$64:$AG$113,MATCH(About!$B$2,'REEDS calc'!$B$64:$B$113,0),MATCH(Y$1,'REEDS calc'!$C$63:$AG$63,0))*SUMIFS('res v com'!$E$3:$E$52,'res v com'!$B$3:$B$52,About!$B$2)*SUMIFS('Urban and Rural'!$B$2:$B$53,'Urban and Rural'!$A$2:$A$53,About!$B$1)</f>
        <v>1518.2464207739113</v>
      </c>
      <c r="Z8" s="65">
        <f>INDEX('REEDS calc'!$C$64:$AG$113,MATCH(About!$B$2,'REEDS calc'!$B$64:$B$113,0),MATCH(Z$1,'REEDS calc'!$C$63:$AG$63,0))*SUMIFS('res v com'!$E$3:$E$52,'res v com'!$B$3:$B$52,About!$B$2)*SUMIFS('Urban and Rural'!$B$2:$B$53,'Urban and Rural'!$A$2:$A$53,About!$B$1)</f>
        <v>1525.6272390581692</v>
      </c>
      <c r="AA8" s="65">
        <f>INDEX('REEDS calc'!$C$64:$AG$113,MATCH(About!$B$2,'REEDS calc'!$B$64:$B$113,0),MATCH(AA$1,'REEDS calc'!$C$63:$AG$63,0))*SUMIFS('res v com'!$E$3:$E$52,'res v com'!$B$3:$B$52,About!$B$2)*SUMIFS('Urban and Rural'!$B$2:$B$53,'Urban and Rural'!$A$2:$A$53,About!$B$1)</f>
        <v>1533.2742507887444</v>
      </c>
      <c r="AB8" s="65">
        <f>INDEX('REEDS calc'!$C$64:$AG$113,MATCH(About!$B$2,'REEDS calc'!$B$64:$B$113,0),MATCH(AB$1,'REEDS calc'!$C$63:$AG$63,0))*SUMIFS('res v com'!$E$3:$E$52,'res v com'!$B$3:$B$52,About!$B$2)*SUMIFS('Urban and Rural'!$B$2:$B$53,'Urban and Rural'!$A$2:$A$53,About!$B$1)</f>
        <v>1540.9212625193197</v>
      </c>
      <c r="AC8" s="65">
        <f>INDEX('REEDS calc'!$C$64:$AG$113,MATCH(About!$B$2,'REEDS calc'!$B$64:$B$113,0),MATCH(AC$1,'REEDS calc'!$C$63:$AG$63,0))*SUMIFS('res v com'!$E$3:$E$52,'res v com'!$B$3:$B$52,About!$B$2)*SUMIFS('Urban and Rural'!$B$2:$B$53,'Urban and Rural'!$A$2:$A$53,About!$B$1)</f>
        <v>1552.1981848814971</v>
      </c>
      <c r="AD8" s="65">
        <f>INDEX('REEDS calc'!$C$64:$AG$113,MATCH(About!$B$2,'REEDS calc'!$B$64:$B$113,0),MATCH(AD$1,'REEDS calc'!$C$63:$AG$63,0))*SUMIFS('res v com'!$E$3:$E$52,'res v com'!$B$3:$B$52,About!$B$2)*SUMIFS('Urban and Rural'!$B$2:$B$53,'Urban and Rural'!$A$2:$A$53,About!$B$1)</f>
        <v>1563.4751072436741</v>
      </c>
      <c r="AE8" s="65">
        <f>INDEX('REEDS calc'!$C$64:$AG$113,MATCH(About!$B$2,'REEDS calc'!$B$64:$B$113,0),MATCH(AE$1,'REEDS calc'!$C$63:$AG$63,0))*SUMIFS('res v com'!$E$3:$E$52,'res v com'!$B$3:$B$52,About!$B$2)*SUMIFS('Urban and Rural'!$B$2:$B$53,'Urban and Rural'!$A$2:$A$53,About!$B$1)</f>
        <v>1580.6808836374682</v>
      </c>
      <c r="AF8" s="65">
        <f>INDEX('REEDS calc'!$C$64:$AG$113,MATCH(About!$B$2,'REEDS calc'!$B$64:$B$113,0),MATCH(AF$1,'REEDS calc'!$C$63:$AG$63,0))*SUMIFS('res v com'!$E$3:$E$52,'res v com'!$B$3:$B$52,About!$B$2)*SUMIFS('Urban and Rural'!$B$2:$B$53,'Urban and Rural'!$A$2:$A$53,About!$B$1)</f>
        <v>1597.8866600312626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57.917077924565824</v>
      </c>
      <c r="C8" s="65">
        <f>INDEX('REEDS calc'!$C$64:$AG$113,MATCH(About!$B$2,'REEDS calc'!$B$64:$B$113,0),MATCH(C$1,'REEDS calc'!$C$63:$AG$63,0))*SUMIFS('res v com'!$F$3:$F$52,'res v com'!$B$3:$B$52,About!$B$2)</f>
        <v>57.917077924565824</v>
      </c>
      <c r="D8" s="65">
        <f>INDEX('REEDS calc'!$C$64:$AG$113,MATCH(About!$B$2,'REEDS calc'!$B$64:$B$113,0),MATCH(D$1,'REEDS calc'!$C$63:$AG$63,0))*SUMIFS('res v com'!$F$3:$F$52,'res v com'!$B$3:$B$52,About!$B$2)</f>
        <v>57.917077924565824</v>
      </c>
      <c r="E8" s="65">
        <f>INDEX('REEDS calc'!$C$64:$AG$113,MATCH(About!$B$2,'REEDS calc'!$B$64:$B$113,0),MATCH(E$1,'REEDS calc'!$C$63:$AG$63,0))*SUMIFS('res v com'!$F$3:$F$52,'res v com'!$B$3:$B$52,About!$B$2)</f>
        <v>124.2045329716584</v>
      </c>
      <c r="F8" s="65">
        <f>INDEX('REEDS calc'!$C$64:$AG$113,MATCH(About!$B$2,'REEDS calc'!$B$64:$B$113,0),MATCH(F$1,'REEDS calc'!$C$63:$AG$63,0))*SUMIFS('res v com'!$F$3:$F$52,'res v com'!$B$3:$B$52,About!$B$2)</f>
        <v>190.49198801875099</v>
      </c>
      <c r="G8" s="65">
        <f>INDEX('REEDS calc'!$C$64:$AG$113,MATCH(About!$B$2,'REEDS calc'!$B$64:$B$113,0),MATCH(G$1,'REEDS calc'!$C$63:$AG$63,0))*SUMIFS('res v com'!$F$3:$F$52,'res v com'!$B$3:$B$52,About!$B$2)</f>
        <v>300.89487308242531</v>
      </c>
      <c r="H8" s="65">
        <f>INDEX('REEDS calc'!$C$64:$AG$113,MATCH(About!$B$2,'REEDS calc'!$B$64:$B$113,0),MATCH(H$1,'REEDS calc'!$C$63:$AG$63,0))*SUMIFS('res v com'!$F$3:$F$52,'res v com'!$B$3:$B$52,About!$B$2)</f>
        <v>411.29775814609962</v>
      </c>
      <c r="I8" s="65">
        <f>INDEX('REEDS calc'!$C$64:$AG$113,MATCH(About!$B$2,'REEDS calc'!$B$64:$B$113,0),MATCH(I$1,'REEDS calc'!$C$63:$AG$63,0))*SUMIFS('res v com'!$F$3:$F$52,'res v com'!$B$3:$B$52,About!$B$2)</f>
        <v>569.11973585050248</v>
      </c>
      <c r="J8" s="65">
        <f>INDEX('REEDS calc'!$C$64:$AG$113,MATCH(About!$B$2,'REEDS calc'!$B$64:$B$113,0),MATCH(J$1,'REEDS calc'!$C$63:$AG$63,0))*SUMIFS('res v com'!$F$3:$F$52,'res v com'!$B$3:$B$52,About!$B$2)</f>
        <v>726.94171355490539</v>
      </c>
      <c r="K8" s="65">
        <f>INDEX('REEDS calc'!$C$64:$AG$113,MATCH(About!$B$2,'REEDS calc'!$B$64:$B$113,0),MATCH(K$1,'REEDS calc'!$C$63:$AG$63,0))*SUMIFS('res v com'!$F$3:$F$52,'res v com'!$B$3:$B$52,About!$B$2)</f>
        <v>941.44910443995934</v>
      </c>
      <c r="L8" s="65">
        <f>INDEX('REEDS calc'!$C$64:$AG$113,MATCH(About!$B$2,'REEDS calc'!$B$64:$B$113,0),MATCH(L$1,'REEDS calc'!$C$63:$AG$63,0))*SUMIFS('res v com'!$F$3:$F$52,'res v com'!$B$3:$B$52,About!$B$2)</f>
        <v>1155.9564953250135</v>
      </c>
      <c r="M8" s="65">
        <f>INDEX('REEDS calc'!$C$64:$AG$113,MATCH(About!$B$2,'REEDS calc'!$B$64:$B$113,0),MATCH(M$1,'REEDS calc'!$C$63:$AG$63,0))*SUMIFS('res v com'!$F$3:$F$52,'res v com'!$B$3:$B$52,About!$B$2)</f>
        <v>1257.3196202531644</v>
      </c>
      <c r="N8" s="65">
        <f>INDEX('REEDS calc'!$C$64:$AG$113,MATCH(About!$B$2,'REEDS calc'!$B$64:$B$113,0),MATCH(N$1,'REEDS calc'!$C$63:$AG$63,0))*SUMIFS('res v com'!$F$3:$F$52,'res v com'!$B$3:$B$52,About!$B$2)</f>
        <v>1358.6827451813151</v>
      </c>
      <c r="O8" s="65">
        <f>INDEX('REEDS calc'!$C$64:$AG$113,MATCH(About!$B$2,'REEDS calc'!$B$64:$B$113,0),MATCH(O$1,'REEDS calc'!$C$63:$AG$63,0))*SUMIFS('res v com'!$F$3:$F$52,'res v com'!$B$3:$B$52,About!$B$2)</f>
        <v>1372.1630892430608</v>
      </c>
      <c r="P8" s="65">
        <f>INDEX('REEDS calc'!$C$64:$AG$113,MATCH(About!$B$2,'REEDS calc'!$B$64:$B$113,0),MATCH(P$1,'REEDS calc'!$C$63:$AG$63,0))*SUMIFS('res v com'!$F$3:$F$52,'res v com'!$B$3:$B$52,About!$B$2)</f>
        <v>1385.6434333048062</v>
      </c>
      <c r="Q8" s="65">
        <f>INDEX('REEDS calc'!$C$64:$AG$113,MATCH(About!$B$2,'REEDS calc'!$B$64:$B$113,0),MATCH(Q$1,'REEDS calc'!$C$63:$AG$63,0))*SUMIFS('res v com'!$F$3:$F$52,'res v com'!$B$3:$B$52,About!$B$2)</f>
        <v>1388.9512152090331</v>
      </c>
      <c r="R8" s="65">
        <f>INDEX('REEDS calc'!$C$64:$AG$113,MATCH(About!$B$2,'REEDS calc'!$B$64:$B$113,0),MATCH(R$1,'REEDS calc'!$C$63:$AG$63,0))*SUMIFS('res v com'!$F$3:$F$52,'res v com'!$B$3:$B$52,About!$B$2)</f>
        <v>1392.2589971132595</v>
      </c>
      <c r="S8" s="65">
        <f>INDEX('REEDS calc'!$C$64:$AG$113,MATCH(About!$B$2,'REEDS calc'!$B$64:$B$113,0),MATCH(S$1,'REEDS calc'!$C$63:$AG$63,0))*SUMIFS('res v com'!$F$3:$F$52,'res v com'!$B$3:$B$52,About!$B$2)</f>
        <v>1394.4792890763706</v>
      </c>
      <c r="T8" s="65">
        <f>INDEX('REEDS calc'!$C$64:$AG$113,MATCH(About!$B$2,'REEDS calc'!$B$64:$B$113,0),MATCH(T$1,'REEDS calc'!$C$63:$AG$63,0))*SUMIFS('res v com'!$F$3:$F$52,'res v com'!$B$3:$B$52,About!$B$2)</f>
        <v>1396.6995810394817</v>
      </c>
      <c r="U8" s="65">
        <f>INDEX('REEDS calc'!$C$64:$AG$113,MATCH(About!$B$2,'REEDS calc'!$B$64:$B$113,0),MATCH(U$1,'REEDS calc'!$C$63:$AG$63,0))*SUMIFS('res v com'!$F$3:$F$52,'res v com'!$B$3:$B$52,About!$B$2)</f>
        <v>1401.5932857745017</v>
      </c>
      <c r="V8" s="65">
        <f>INDEX('REEDS calc'!$C$64:$AG$113,MATCH(About!$B$2,'REEDS calc'!$B$64:$B$113,0),MATCH(V$1,'REEDS calc'!$C$63:$AG$63,0))*SUMIFS('res v com'!$F$3:$F$52,'res v com'!$B$3:$B$52,About!$B$2)</f>
        <v>1406.4869905095222</v>
      </c>
      <c r="W8" s="65">
        <f>INDEX('REEDS calc'!$C$64:$AG$113,MATCH(About!$B$2,'REEDS calc'!$B$64:$B$113,0),MATCH(W$1,'REEDS calc'!$C$63:$AG$63,0))*SUMIFS('res v com'!$F$3:$F$52,'res v com'!$B$3:$B$52,About!$B$2)</f>
        <v>1410.497109667386</v>
      </c>
      <c r="X8" s="65">
        <f>INDEX('REEDS calc'!$C$64:$AG$113,MATCH(About!$B$2,'REEDS calc'!$B$64:$B$113,0),MATCH(X$1,'REEDS calc'!$C$63:$AG$63,0))*SUMIFS('res v com'!$F$3:$F$52,'res v com'!$B$3:$B$52,About!$B$2)</f>
        <v>1414.5072288252497</v>
      </c>
      <c r="Y8" s="65">
        <f>INDEX('REEDS calc'!$C$64:$AG$113,MATCH(About!$B$2,'REEDS calc'!$B$64:$B$113,0),MATCH(Y$1,'REEDS calc'!$C$63:$AG$63,0))*SUMIFS('res v com'!$F$3:$F$52,'res v com'!$B$3:$B$52,About!$B$2)</f>
        <v>1421.4173211594218</v>
      </c>
      <c r="Z8" s="65">
        <f>INDEX('REEDS calc'!$C$64:$AG$113,MATCH(About!$B$2,'REEDS calc'!$B$64:$B$113,0),MATCH(Z$1,'REEDS calc'!$C$63:$AG$63,0))*SUMIFS('res v com'!$F$3:$F$52,'res v com'!$B$3:$B$52,About!$B$2)</f>
        <v>1428.3274134935939</v>
      </c>
      <c r="AA8" s="65">
        <f>INDEX('REEDS calc'!$C$64:$AG$113,MATCH(About!$B$2,'REEDS calc'!$B$64:$B$113,0),MATCH(AA$1,'REEDS calc'!$C$63:$AG$63,0))*SUMIFS('res v com'!$F$3:$F$52,'res v com'!$B$3:$B$52,About!$B$2)</f>
        <v>1435.486722272605</v>
      </c>
      <c r="AB8" s="65">
        <f>INDEX('REEDS calc'!$C$64:$AG$113,MATCH(About!$B$2,'REEDS calc'!$B$64:$B$113,0),MATCH(AB$1,'REEDS calc'!$C$63:$AG$63,0))*SUMIFS('res v com'!$F$3:$F$52,'res v com'!$B$3:$B$52,About!$B$2)</f>
        <v>1442.6460310516163</v>
      </c>
      <c r="AC8" s="65">
        <f>INDEX('REEDS calc'!$C$64:$AG$113,MATCH(About!$B$2,'REEDS calc'!$B$64:$B$113,0),MATCH(AC$1,'REEDS calc'!$C$63:$AG$63,0))*SUMIFS('res v com'!$F$3:$F$52,'res v com'!$B$3:$B$52,About!$B$2)</f>
        <v>1453.2037458966138</v>
      </c>
      <c r="AD8" s="65">
        <f>INDEX('REEDS calc'!$C$64:$AG$113,MATCH(About!$B$2,'REEDS calc'!$B$64:$B$113,0),MATCH(AD$1,'REEDS calc'!$C$63:$AG$63,0))*SUMIFS('res v com'!$F$3:$F$52,'res v com'!$B$3:$B$52,About!$B$2)</f>
        <v>1463.761460741611</v>
      </c>
      <c r="AE8" s="65">
        <f>INDEX('REEDS calc'!$C$64:$AG$113,MATCH(About!$B$2,'REEDS calc'!$B$64:$B$113,0),MATCH(AE$1,'REEDS calc'!$C$63:$AG$63,0))*SUMIFS('res v com'!$F$3:$F$52,'res v com'!$B$3:$B$52,About!$B$2)</f>
        <v>1479.8699054943859</v>
      </c>
      <c r="AF8" s="65">
        <f>INDEX('REEDS calc'!$C$64:$AG$113,MATCH(About!$B$2,'REEDS calc'!$B$64:$B$113,0),MATCH(AF$1,'REEDS calc'!$C$63:$AG$63,0))*SUMIFS('res v com'!$F$3:$F$52,'res v com'!$B$3:$B$52,About!$B$2)</f>
        <v>1495.978350247161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8.0386269477656747</v>
      </c>
      <c r="C8" s="65">
        <f>INDEX('REEDS calc-noIRA'!$C$64:$AG$113,MATCH(About!$B$2,'REEDS calc-noIRA'!$B$64:$B$113,0),MATCH(C$1,'REEDS calc-noIRA'!$C$63:$AG$63,0))*SUMIFS('res v com'!$E$3:$E$52,'res v com'!$B$3:$B$52,About!$B$2)*SUMIFS('Urban and Rural'!$C$2:$C$53,'Urban and Rural'!$A$2:$A$53,About!$B$1)</f>
        <v>8.0386269477656747</v>
      </c>
      <c r="D8" s="65">
        <f>INDEX('REEDS calc-noIRA'!$C$64:$AG$113,MATCH(About!$B$2,'REEDS calc-noIRA'!$B$64:$B$113,0),MATCH(D$1,'REEDS calc-noIRA'!$C$63:$AG$63,0))*SUMIFS('res v com'!$E$3:$E$52,'res v com'!$B$3:$B$52,About!$B$2)*SUMIFS('Urban and Rural'!$C$2:$C$53,'Urban and Rural'!$A$2:$A$53,About!$B$1)</f>
        <v>8.0386269477656747</v>
      </c>
      <c r="E8" s="65">
        <f>INDEX('REEDS calc-noIRA'!$C$64:$AG$113,MATCH(About!$B$2,'REEDS calc-noIRA'!$B$64:$B$113,0),MATCH(E$1,'REEDS calc-noIRA'!$C$63:$AG$63,0))*SUMIFS('res v com'!$E$3:$E$52,'res v com'!$B$3:$B$52,About!$B$2)*SUMIFS('Urban and Rural'!$C$2:$C$53,'Urban and Rural'!$A$2:$A$53,About!$B$1)</f>
        <v>11.220345224032828</v>
      </c>
      <c r="F8" s="65">
        <f>INDEX('REEDS calc-noIRA'!$C$64:$AG$113,MATCH(About!$B$2,'REEDS calc-noIRA'!$B$64:$B$113,0),MATCH(F$1,'REEDS calc-noIRA'!$C$63:$AG$63,0))*SUMIFS('res v com'!$E$3:$E$52,'res v com'!$B$3:$B$52,About!$B$2)*SUMIFS('Urban and Rural'!$C$2:$C$53,'Urban and Rural'!$A$2:$A$53,About!$B$1)</f>
        <v>14.402063500299983</v>
      </c>
      <c r="G8" s="65">
        <f>INDEX('REEDS calc-noIRA'!$C$64:$AG$113,MATCH(About!$B$2,'REEDS calc-noIRA'!$B$64:$B$113,0),MATCH(G$1,'REEDS calc-noIRA'!$C$63:$AG$63,0))*SUMIFS('res v com'!$E$3:$E$52,'res v com'!$B$3:$B$52,About!$B$2)*SUMIFS('Urban and Rural'!$C$2:$C$53,'Urban and Rural'!$A$2:$A$53,About!$B$1)</f>
        <v>20.333838363960695</v>
      </c>
      <c r="H8" s="65">
        <f>INDEX('REEDS calc-noIRA'!$C$64:$AG$113,MATCH(About!$B$2,'REEDS calc-noIRA'!$B$64:$B$113,0),MATCH(H$1,'REEDS calc-noIRA'!$C$63:$AG$63,0))*SUMIFS('res v com'!$E$3:$E$52,'res v com'!$B$3:$B$52,About!$B$2)*SUMIFS('Urban and Rural'!$C$2:$C$53,'Urban and Rural'!$A$2:$A$53,About!$B$1)</f>
        <v>26.265613227621401</v>
      </c>
      <c r="I8" s="65">
        <f>INDEX('REEDS calc-noIRA'!$C$64:$AG$113,MATCH(About!$B$2,'REEDS calc-noIRA'!$B$64:$B$113,0),MATCH(I$1,'REEDS calc-noIRA'!$C$63:$AG$63,0))*SUMIFS('res v com'!$E$3:$E$52,'res v com'!$B$3:$B$52,About!$B$2)*SUMIFS('Urban and Rural'!$C$2:$C$53,'Urban and Rural'!$A$2:$A$53,About!$B$1)</f>
        <v>35.653540288952343</v>
      </c>
      <c r="J8" s="65">
        <f>INDEX('REEDS calc-noIRA'!$C$64:$AG$113,MATCH(About!$B$2,'REEDS calc-noIRA'!$B$64:$B$113,0),MATCH(J$1,'REEDS calc-noIRA'!$C$63:$AG$63,0))*SUMIFS('res v com'!$E$3:$E$52,'res v com'!$B$3:$B$52,About!$B$2)*SUMIFS('Urban and Rural'!$C$2:$C$53,'Urban and Rural'!$A$2:$A$53,About!$B$1)</f>
        <v>45.041467350283277</v>
      </c>
      <c r="K8" s="65">
        <f>INDEX('REEDS calc-noIRA'!$C$64:$AG$113,MATCH(About!$B$2,'REEDS calc-noIRA'!$B$64:$B$113,0),MATCH(K$1,'REEDS calc-noIRA'!$C$63:$AG$63,0))*SUMIFS('res v com'!$E$3:$E$52,'res v com'!$B$3:$B$52,About!$B$2)*SUMIFS('Urban and Rural'!$C$2:$C$53,'Urban and Rural'!$A$2:$A$53,About!$B$1)</f>
        <v>59.297737829837828</v>
      </c>
      <c r="L8" s="65">
        <f>INDEX('REEDS calc-noIRA'!$C$64:$AG$113,MATCH(About!$B$2,'REEDS calc-noIRA'!$B$64:$B$113,0),MATCH(L$1,'REEDS calc-noIRA'!$C$63:$AG$63,0))*SUMIFS('res v com'!$E$3:$E$52,'res v com'!$B$3:$B$52,About!$B$2)*SUMIFS('Urban and Rural'!$C$2:$C$53,'Urban and Rural'!$A$2:$A$53,About!$B$1)</f>
        <v>73.554008309392358</v>
      </c>
      <c r="M8" s="65">
        <f>INDEX('REEDS calc-noIRA'!$C$64:$AG$113,MATCH(About!$B$2,'REEDS calc-noIRA'!$B$64:$B$113,0),MATCH(M$1,'REEDS calc-noIRA'!$C$63:$AG$63,0))*SUMIFS('res v com'!$E$3:$E$52,'res v com'!$B$3:$B$52,About!$B$2)*SUMIFS('Urban and Rural'!$C$2:$C$53,'Urban and Rural'!$A$2:$A$53,About!$B$1)</f>
        <v>85.174569668804622</v>
      </c>
      <c r="N8" s="65">
        <f>INDEX('REEDS calc-noIRA'!$C$64:$AG$113,MATCH(About!$B$2,'REEDS calc-noIRA'!$B$64:$B$113,0),MATCH(N$1,'REEDS calc-noIRA'!$C$63:$AG$63,0))*SUMIFS('res v com'!$E$3:$E$52,'res v com'!$B$3:$B$52,About!$B$2)*SUMIFS('Urban and Rural'!$C$2:$C$53,'Urban and Rural'!$A$2:$A$53,About!$B$1)</f>
        <v>96.795131028216872</v>
      </c>
      <c r="O8" s="65">
        <f>INDEX('REEDS calc-noIRA'!$C$64:$AG$113,MATCH(About!$B$2,'REEDS calc-noIRA'!$B$64:$B$113,0),MATCH(O$1,'REEDS calc-noIRA'!$C$63:$AG$63,0))*SUMIFS('res v com'!$E$3:$E$52,'res v com'!$B$3:$B$52,About!$B$2)*SUMIFS('Urban and Rural'!$C$2:$C$53,'Urban and Rural'!$A$2:$A$53,About!$B$1)</f>
        <v>110.21380631015607</v>
      </c>
      <c r="P8" s="65">
        <f>INDEX('REEDS calc-noIRA'!$C$64:$AG$113,MATCH(About!$B$2,'REEDS calc-noIRA'!$B$64:$B$113,0),MATCH(P$1,'REEDS calc-noIRA'!$C$63:$AG$63,0))*SUMIFS('res v com'!$E$3:$E$52,'res v com'!$B$3:$B$52,About!$B$2)*SUMIFS('Urban and Rural'!$C$2:$C$53,'Urban and Rural'!$A$2:$A$53,About!$B$1)</f>
        <v>123.63248159209525</v>
      </c>
      <c r="Q8" s="65">
        <f>INDEX('REEDS calc-noIRA'!$C$64:$AG$113,MATCH(About!$B$2,'REEDS calc-noIRA'!$B$64:$B$113,0),MATCH(Q$1,'REEDS calc-noIRA'!$C$63:$AG$63,0))*SUMIFS('res v com'!$E$3:$E$52,'res v com'!$B$3:$B$52,About!$B$2)*SUMIFS('Urban and Rural'!$C$2:$C$53,'Urban and Rural'!$A$2:$A$53,About!$B$1)</f>
        <v>142.35687935449388</v>
      </c>
      <c r="R8" s="65">
        <f>INDEX('REEDS calc-noIRA'!$C$64:$AG$113,MATCH(About!$B$2,'REEDS calc-noIRA'!$B$64:$B$113,0),MATCH(R$1,'REEDS calc-noIRA'!$C$63:$AG$63,0))*SUMIFS('res v com'!$E$3:$E$52,'res v com'!$B$3:$B$52,About!$B$2)*SUMIFS('Urban and Rural'!$C$2:$C$53,'Urban and Rural'!$A$2:$A$53,About!$B$1)</f>
        <v>161.08127711689258</v>
      </c>
      <c r="S8" s="65">
        <f>INDEX('REEDS calc-noIRA'!$C$64:$AG$113,MATCH(About!$B$2,'REEDS calc-noIRA'!$B$64:$B$113,0),MATCH(S$1,'REEDS calc-noIRA'!$C$63:$AG$63,0))*SUMIFS('res v com'!$E$3:$E$52,'res v com'!$B$3:$B$52,About!$B$2)*SUMIFS('Urban and Rural'!$C$2:$C$53,'Urban and Rural'!$A$2:$A$53,About!$B$1)</f>
        <v>180.14014122100144</v>
      </c>
      <c r="T8" s="65">
        <f>INDEX('REEDS calc-noIRA'!$C$64:$AG$113,MATCH(About!$B$2,'REEDS calc-noIRA'!$B$64:$B$113,0),MATCH(T$1,'REEDS calc-noIRA'!$C$63:$AG$63,0))*SUMIFS('res v com'!$E$3:$E$52,'res v com'!$B$3:$B$52,About!$B$2)*SUMIFS('Urban and Rural'!$C$2:$C$53,'Urban and Rural'!$A$2:$A$53,About!$B$1)</f>
        <v>199.19900532511031</v>
      </c>
      <c r="U8" s="65">
        <f>INDEX('REEDS calc-noIRA'!$C$64:$AG$113,MATCH(About!$B$2,'REEDS calc-noIRA'!$B$64:$B$113,0),MATCH(U$1,'REEDS calc-noIRA'!$C$63:$AG$63,0))*SUMIFS('res v com'!$E$3:$E$52,'res v com'!$B$3:$B$52,About!$B$2)*SUMIFS('Urban and Rural'!$C$2:$C$53,'Urban and Rural'!$A$2:$A$53,About!$B$1)</f>
        <v>212.16600811140677</v>
      </c>
      <c r="V8" s="65">
        <f>INDEX('REEDS calc-noIRA'!$C$64:$AG$113,MATCH(About!$B$2,'REEDS calc-noIRA'!$B$64:$B$113,0),MATCH(V$1,'REEDS calc-noIRA'!$C$63:$AG$63,0))*SUMIFS('res v com'!$E$3:$E$52,'res v com'!$B$3:$B$52,About!$B$2)*SUMIFS('Urban and Rural'!$C$2:$C$53,'Urban and Rural'!$A$2:$A$53,About!$B$1)</f>
        <v>225.13301089770323</v>
      </c>
      <c r="W8" s="65">
        <f>INDEX('REEDS calc-noIRA'!$C$64:$AG$113,MATCH(About!$B$2,'REEDS calc-noIRA'!$B$64:$B$113,0),MATCH(W$1,'REEDS calc-noIRA'!$C$63:$AG$63,0))*SUMIFS('res v com'!$E$3:$E$52,'res v com'!$B$3:$B$52,About!$B$2)*SUMIFS('Urban and Rural'!$C$2:$C$53,'Urban and Rural'!$A$2:$A$53,About!$B$1)</f>
        <v>225.38457532565607</v>
      </c>
      <c r="X8" s="65">
        <f>INDEX('REEDS calc-noIRA'!$C$64:$AG$113,MATCH(About!$B$2,'REEDS calc-noIRA'!$B$64:$B$113,0),MATCH(X$1,'REEDS calc-noIRA'!$C$63:$AG$63,0))*SUMIFS('res v com'!$E$3:$E$52,'res v com'!$B$3:$B$52,About!$B$2)*SUMIFS('Urban and Rural'!$C$2:$C$53,'Urban and Rural'!$A$2:$A$53,About!$B$1)</f>
        <v>225.63613975360892</v>
      </c>
      <c r="Y8" s="65">
        <f>INDEX('REEDS calc-noIRA'!$C$64:$AG$113,MATCH(About!$B$2,'REEDS calc-noIRA'!$B$64:$B$113,0),MATCH(Y$1,'REEDS calc-noIRA'!$C$63:$AG$63,0))*SUMIFS('res v com'!$E$3:$E$52,'res v com'!$B$3:$B$52,About!$B$2)*SUMIFS('Urban and Rural'!$C$2:$C$53,'Urban and Rural'!$A$2:$A$53,About!$B$1)</f>
        <v>225.88770418156173</v>
      </c>
      <c r="Z8" s="65">
        <f>INDEX('REEDS calc-noIRA'!$C$64:$AG$113,MATCH(About!$B$2,'REEDS calc-noIRA'!$B$64:$B$113,0),MATCH(Z$1,'REEDS calc-noIRA'!$C$63:$AG$63,0))*SUMIFS('res v com'!$E$3:$E$52,'res v com'!$B$3:$B$52,About!$B$2)*SUMIFS('Urban and Rural'!$C$2:$C$53,'Urban and Rural'!$A$2:$A$53,About!$B$1)</f>
        <v>226.1392686095146</v>
      </c>
      <c r="AA8" s="65">
        <f>INDEX('REEDS calc-noIRA'!$C$64:$AG$113,MATCH(About!$B$2,'REEDS calc-noIRA'!$B$64:$B$113,0),MATCH(AA$1,'REEDS calc-noIRA'!$C$63:$AG$63,0))*SUMIFS('res v com'!$E$3:$E$52,'res v com'!$B$3:$B$52,About!$B$2)*SUMIFS('Urban and Rural'!$C$2:$C$53,'Urban and Rural'!$A$2:$A$53,About!$B$1)</f>
        <v>226.53948474489403</v>
      </c>
      <c r="AB8" s="65">
        <f>INDEX('REEDS calc-noIRA'!$C$64:$AG$113,MATCH(About!$B$2,'REEDS calc-noIRA'!$B$64:$B$113,0),MATCH(AB$1,'REEDS calc-noIRA'!$C$63:$AG$63,0))*SUMIFS('res v com'!$E$3:$E$52,'res v com'!$B$3:$B$52,About!$B$2)*SUMIFS('Urban and Rural'!$C$2:$C$53,'Urban and Rural'!$A$2:$A$53,About!$B$1)</f>
        <v>226.93970088027348</v>
      </c>
      <c r="AC8" s="65">
        <f>INDEX('REEDS calc-noIRA'!$C$64:$AG$113,MATCH(About!$B$2,'REEDS calc-noIRA'!$B$64:$B$113,0),MATCH(AC$1,'REEDS calc-noIRA'!$C$63:$AG$63,0))*SUMIFS('res v com'!$E$3:$E$52,'res v com'!$B$3:$B$52,About!$B$2)*SUMIFS('Urban and Rural'!$C$2:$C$53,'Urban and Rural'!$A$2:$A$53,About!$B$1)</f>
        <v>227.54288377002408</v>
      </c>
      <c r="AD8" s="65">
        <f>INDEX('REEDS calc-noIRA'!$C$64:$AG$113,MATCH(About!$B$2,'REEDS calc-noIRA'!$B$64:$B$113,0),MATCH(AD$1,'REEDS calc-noIRA'!$C$63:$AG$63,0))*SUMIFS('res v com'!$E$3:$E$52,'res v com'!$B$3:$B$52,About!$B$2)*SUMIFS('Urban and Rural'!$C$2:$C$53,'Urban and Rural'!$A$2:$A$53,About!$B$1)</f>
        <v>228.14606665977468</v>
      </c>
      <c r="AE8" s="65">
        <f>INDEX('REEDS calc-noIRA'!$C$64:$AG$113,MATCH(About!$B$2,'REEDS calc-noIRA'!$B$64:$B$113,0),MATCH(AE$1,'REEDS calc-noIRA'!$C$63:$AG$63,0))*SUMIFS('res v com'!$E$3:$E$52,'res v com'!$B$3:$B$52,About!$B$2)*SUMIFS('Urban and Rural'!$C$2:$C$53,'Urban and Rural'!$A$2:$A$53,About!$B$1)</f>
        <v>228.69207581589939</v>
      </c>
      <c r="AF8" s="65">
        <f>INDEX('REEDS calc-noIRA'!$C$64:$AG$113,MATCH(About!$B$2,'REEDS calc-noIRA'!$B$64:$B$113,0),MATCH(AF$1,'REEDS calc-noIRA'!$C$63:$AG$63,0))*SUMIFS('res v com'!$E$3:$E$52,'res v com'!$B$3:$B$52,About!$B$2)*SUMIFS('Urban and Rural'!$C$2:$C$53,'Urban and Rural'!$A$2:$A$53,About!$B$1)</f>
        <v>229.23808497202413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61.86247694584943</v>
      </c>
      <c r="C8" s="65">
        <f>INDEX('REEDS calc-noIRA'!$C$64:$AG$113,MATCH(About!$B$2,'REEDS calc-noIRA'!$B$64:$B$113,0),MATCH(C$1,'REEDS calc-noIRA'!$C$63:$AG$63,0))*SUMIFS('res v com'!$E$3:$E$52,'res v com'!$B$3:$B$52,About!$B$2)*SUMIFS('Urban and Rural'!$B$2:$B$53,'Urban and Rural'!$A$2:$A$53,About!$B$1)</f>
        <v>61.86247694584943</v>
      </c>
      <c r="D8" s="65">
        <f>INDEX('REEDS calc-noIRA'!$C$64:$AG$113,MATCH(About!$B$2,'REEDS calc-noIRA'!$B$64:$B$113,0),MATCH(D$1,'REEDS calc-noIRA'!$C$63:$AG$63,0))*SUMIFS('res v com'!$E$3:$E$52,'res v com'!$B$3:$B$52,About!$B$2)*SUMIFS('Urban and Rural'!$B$2:$B$53,'Urban and Rural'!$A$2:$A$53,About!$B$1)</f>
        <v>61.86247694584943</v>
      </c>
      <c r="E8" s="65">
        <f>INDEX('REEDS calc-noIRA'!$C$64:$AG$113,MATCH(About!$B$2,'REEDS calc-noIRA'!$B$64:$B$113,0),MATCH(E$1,'REEDS calc-noIRA'!$C$63:$AG$63,0))*SUMIFS('res v com'!$E$3:$E$52,'res v com'!$B$3:$B$52,About!$B$2)*SUMIFS('Urban and Rural'!$B$2:$B$53,'Urban and Rural'!$A$2:$A$53,About!$B$1)</f>
        <v>86.347874115383817</v>
      </c>
      <c r="F8" s="65">
        <f>INDEX('REEDS calc-noIRA'!$C$64:$AG$113,MATCH(About!$B$2,'REEDS calc-noIRA'!$B$64:$B$113,0),MATCH(F$1,'REEDS calc-noIRA'!$C$63:$AG$63,0))*SUMIFS('res v com'!$E$3:$E$52,'res v com'!$B$3:$B$52,About!$B$2)*SUMIFS('Urban and Rural'!$B$2:$B$53,'Urban and Rural'!$A$2:$A$53,About!$B$1)</f>
        <v>110.83327128491823</v>
      </c>
      <c r="G8" s="65">
        <f>INDEX('REEDS calc-noIRA'!$C$64:$AG$113,MATCH(About!$B$2,'REEDS calc-noIRA'!$B$64:$B$113,0),MATCH(G$1,'REEDS calc-noIRA'!$C$63:$AG$63,0))*SUMIFS('res v com'!$E$3:$E$52,'res v com'!$B$3:$B$52,About!$B$2)*SUMIFS('Urban and Rural'!$B$2:$B$53,'Urban and Rural'!$A$2:$A$53,About!$B$1)</f>
        <v>156.48214740961191</v>
      </c>
      <c r="H8" s="65">
        <f>INDEX('REEDS calc-noIRA'!$C$64:$AG$113,MATCH(About!$B$2,'REEDS calc-noIRA'!$B$64:$B$113,0),MATCH(H$1,'REEDS calc-noIRA'!$C$63:$AG$63,0))*SUMIFS('res v com'!$E$3:$E$52,'res v com'!$B$3:$B$52,About!$B$2)*SUMIFS('Urban and Rural'!$B$2:$B$53,'Urban and Rural'!$A$2:$A$53,About!$B$1)</f>
        <v>202.13102353430557</v>
      </c>
      <c r="I8" s="65">
        <f>INDEX('REEDS calc-noIRA'!$C$64:$AG$113,MATCH(About!$B$2,'REEDS calc-noIRA'!$B$64:$B$113,0),MATCH(I$1,'REEDS calc-noIRA'!$C$63:$AG$63,0))*SUMIFS('res v com'!$E$3:$E$52,'res v com'!$B$3:$B$52,About!$B$2)*SUMIFS('Urban and Rural'!$B$2:$B$53,'Urban and Rural'!$A$2:$A$53,About!$B$1)</f>
        <v>274.37724483237474</v>
      </c>
      <c r="J8" s="65">
        <f>INDEX('REEDS calc-noIRA'!$C$64:$AG$113,MATCH(About!$B$2,'REEDS calc-noIRA'!$B$64:$B$113,0),MATCH(J$1,'REEDS calc-noIRA'!$C$63:$AG$63,0))*SUMIFS('res v com'!$E$3:$E$52,'res v com'!$B$3:$B$52,About!$B$2)*SUMIFS('Urban and Rural'!$B$2:$B$53,'Urban and Rural'!$A$2:$A$53,About!$B$1)</f>
        <v>346.62346613044389</v>
      </c>
      <c r="K8" s="65">
        <f>INDEX('REEDS calc-noIRA'!$C$64:$AG$113,MATCH(About!$B$2,'REEDS calc-noIRA'!$B$64:$B$113,0),MATCH(K$1,'REEDS calc-noIRA'!$C$63:$AG$63,0))*SUMIFS('res v com'!$E$3:$E$52,'res v com'!$B$3:$B$52,About!$B$2)*SUMIFS('Urban and Rural'!$B$2:$B$53,'Urban and Rural'!$A$2:$A$53,About!$B$1)</f>
        <v>456.33476503832111</v>
      </c>
      <c r="L8" s="65">
        <f>INDEX('REEDS calc-noIRA'!$C$64:$AG$113,MATCH(About!$B$2,'REEDS calc-noIRA'!$B$64:$B$113,0),MATCH(L$1,'REEDS calc-noIRA'!$C$63:$AG$63,0))*SUMIFS('res v com'!$E$3:$E$52,'res v com'!$B$3:$B$52,About!$B$2)*SUMIFS('Urban and Rural'!$B$2:$B$53,'Urban and Rural'!$A$2:$A$53,About!$B$1)</f>
        <v>566.04606394619827</v>
      </c>
      <c r="M8" s="65">
        <f>INDEX('REEDS calc-noIRA'!$C$64:$AG$113,MATCH(About!$B$2,'REEDS calc-noIRA'!$B$64:$B$113,0),MATCH(M$1,'REEDS calc-noIRA'!$C$63:$AG$63,0))*SUMIFS('res v com'!$E$3:$E$52,'res v com'!$B$3:$B$52,About!$B$2)*SUMIFS('Urban and Rural'!$B$2:$B$53,'Urban and Rural'!$A$2:$A$53,About!$B$1)</f>
        <v>655.4738622338499</v>
      </c>
      <c r="N8" s="65">
        <f>INDEX('REEDS calc-noIRA'!$C$64:$AG$113,MATCH(About!$B$2,'REEDS calc-noIRA'!$B$64:$B$113,0),MATCH(N$1,'REEDS calc-noIRA'!$C$63:$AG$63,0))*SUMIFS('res v com'!$E$3:$E$52,'res v com'!$B$3:$B$52,About!$B$2)*SUMIFS('Urban and Rural'!$B$2:$B$53,'Urban and Rural'!$A$2:$A$53,About!$B$1)</f>
        <v>744.90166052150153</v>
      </c>
      <c r="O8" s="65">
        <f>INDEX('REEDS calc-noIRA'!$C$64:$AG$113,MATCH(About!$B$2,'REEDS calc-noIRA'!$B$64:$B$113,0),MATCH(O$1,'REEDS calc-noIRA'!$C$63:$AG$63,0))*SUMIFS('res v com'!$E$3:$E$52,'res v com'!$B$3:$B$52,About!$B$2)*SUMIFS('Urban and Rural'!$B$2:$B$53,'Urban and Rural'!$A$2:$A$53,About!$B$1)</f>
        <v>848.16711812599101</v>
      </c>
      <c r="P8" s="65">
        <f>INDEX('REEDS calc-noIRA'!$C$64:$AG$113,MATCH(About!$B$2,'REEDS calc-noIRA'!$B$64:$B$113,0),MATCH(P$1,'REEDS calc-noIRA'!$C$63:$AG$63,0))*SUMIFS('res v com'!$E$3:$E$52,'res v com'!$B$3:$B$52,About!$B$2)*SUMIFS('Urban and Rural'!$B$2:$B$53,'Urban and Rural'!$A$2:$A$53,About!$B$1)</f>
        <v>951.43257573048038</v>
      </c>
      <c r="Q8" s="65">
        <f>INDEX('REEDS calc-noIRA'!$C$64:$AG$113,MATCH(About!$B$2,'REEDS calc-noIRA'!$B$64:$B$113,0),MATCH(Q$1,'REEDS calc-noIRA'!$C$63:$AG$63,0))*SUMIFS('res v com'!$E$3:$E$52,'res v com'!$B$3:$B$52,About!$B$2)*SUMIFS('Urban and Rural'!$B$2:$B$53,'Urban and Rural'!$A$2:$A$53,About!$B$1)</f>
        <v>1095.5290280758973</v>
      </c>
      <c r="R8" s="65">
        <f>INDEX('REEDS calc-noIRA'!$C$64:$AG$113,MATCH(About!$B$2,'REEDS calc-noIRA'!$B$64:$B$113,0),MATCH(R$1,'REEDS calc-noIRA'!$C$63:$AG$63,0))*SUMIFS('res v com'!$E$3:$E$52,'res v com'!$B$3:$B$52,About!$B$2)*SUMIFS('Urban and Rural'!$B$2:$B$53,'Urban and Rural'!$A$2:$A$53,About!$B$1)</f>
        <v>1239.6254804213145</v>
      </c>
      <c r="S8" s="65">
        <f>INDEX('REEDS calc-noIRA'!$C$64:$AG$113,MATCH(About!$B$2,'REEDS calc-noIRA'!$B$64:$B$113,0),MATCH(S$1,'REEDS calc-noIRA'!$C$63:$AG$63,0))*SUMIFS('res v com'!$E$3:$E$52,'res v com'!$B$3:$B$52,About!$B$2)*SUMIFS('Urban and Rural'!$B$2:$B$53,'Urban and Rural'!$A$2:$A$53,About!$B$1)</f>
        <v>1386.2958693964144</v>
      </c>
      <c r="T8" s="65">
        <f>INDEX('REEDS calc-noIRA'!$C$64:$AG$113,MATCH(About!$B$2,'REEDS calc-noIRA'!$B$64:$B$113,0),MATCH(T$1,'REEDS calc-noIRA'!$C$63:$AG$63,0))*SUMIFS('res v com'!$E$3:$E$52,'res v com'!$B$3:$B$52,About!$B$2)*SUMIFS('Urban and Rural'!$B$2:$B$53,'Urban and Rural'!$A$2:$A$53,About!$B$1)</f>
        <v>1532.9662583715144</v>
      </c>
      <c r="U8" s="65">
        <f>INDEX('REEDS calc-noIRA'!$C$64:$AG$113,MATCH(About!$B$2,'REEDS calc-noIRA'!$B$64:$B$113,0),MATCH(U$1,'REEDS calc-noIRA'!$C$63:$AG$63,0))*SUMIFS('res v com'!$E$3:$E$52,'res v com'!$B$3:$B$52,About!$B$2)*SUMIFS('Urban and Rural'!$B$2:$B$53,'Urban and Rural'!$A$2:$A$53,About!$B$1)</f>
        <v>1632.755801553014</v>
      </c>
      <c r="V8" s="65">
        <f>INDEX('REEDS calc-noIRA'!$C$64:$AG$113,MATCH(About!$B$2,'REEDS calc-noIRA'!$B$64:$B$113,0),MATCH(V$1,'REEDS calc-noIRA'!$C$63:$AG$63,0))*SUMIFS('res v com'!$E$3:$E$52,'res v com'!$B$3:$B$52,About!$B$2)*SUMIFS('Urban and Rural'!$B$2:$B$53,'Urban and Rural'!$A$2:$A$53,About!$B$1)</f>
        <v>1732.5453447345137</v>
      </c>
      <c r="W8" s="65">
        <f>INDEX('REEDS calc-noIRA'!$C$64:$AG$113,MATCH(About!$B$2,'REEDS calc-noIRA'!$B$64:$B$113,0),MATCH(W$1,'REEDS calc-noIRA'!$C$63:$AG$63,0))*SUMIFS('res v com'!$E$3:$E$52,'res v com'!$B$3:$B$52,About!$B$2)*SUMIFS('Urban and Rural'!$B$2:$B$53,'Urban and Rural'!$A$2:$A$53,About!$B$1)</f>
        <v>1734.4812970713683</v>
      </c>
      <c r="X8" s="65">
        <f>INDEX('REEDS calc-noIRA'!$C$64:$AG$113,MATCH(About!$B$2,'REEDS calc-noIRA'!$B$64:$B$113,0),MATCH(X$1,'REEDS calc-noIRA'!$C$63:$AG$63,0))*SUMIFS('res v com'!$E$3:$E$52,'res v com'!$B$3:$B$52,About!$B$2)*SUMIFS('Urban and Rural'!$B$2:$B$53,'Urban and Rural'!$A$2:$A$53,About!$B$1)</f>
        <v>1736.4172494082227</v>
      </c>
      <c r="Y8" s="65">
        <f>INDEX('REEDS calc-noIRA'!$C$64:$AG$113,MATCH(About!$B$2,'REEDS calc-noIRA'!$B$64:$B$113,0),MATCH(Y$1,'REEDS calc-noIRA'!$C$63:$AG$63,0))*SUMIFS('res v com'!$E$3:$E$52,'res v com'!$B$3:$B$52,About!$B$2)*SUMIFS('Urban and Rural'!$B$2:$B$53,'Urban and Rural'!$A$2:$A$53,About!$B$1)</f>
        <v>1738.3532017450771</v>
      </c>
      <c r="Z8" s="65">
        <f>INDEX('REEDS calc-noIRA'!$C$64:$AG$113,MATCH(About!$B$2,'REEDS calc-noIRA'!$B$64:$B$113,0),MATCH(Z$1,'REEDS calc-noIRA'!$C$63:$AG$63,0))*SUMIFS('res v com'!$E$3:$E$52,'res v com'!$B$3:$B$52,About!$B$2)*SUMIFS('Urban and Rural'!$B$2:$B$53,'Urban and Rural'!$A$2:$A$53,About!$B$1)</f>
        <v>1740.2891540819317</v>
      </c>
      <c r="AA8" s="65">
        <f>INDEX('REEDS calc-noIRA'!$C$64:$AG$113,MATCH(About!$B$2,'REEDS calc-noIRA'!$B$64:$B$113,0),MATCH(AA$1,'REEDS calc-noIRA'!$C$63:$AG$63,0))*SUMIFS('res v com'!$E$3:$E$52,'res v com'!$B$3:$B$52,About!$B$2)*SUMIFS('Urban and Rural'!$B$2:$B$53,'Urban and Rural'!$A$2:$A$53,About!$B$1)</f>
        <v>1743.3690782541994</v>
      </c>
      <c r="AB8" s="65">
        <f>INDEX('REEDS calc-noIRA'!$C$64:$AG$113,MATCH(About!$B$2,'REEDS calc-noIRA'!$B$64:$B$113,0),MATCH(AB$1,'REEDS calc-noIRA'!$C$63:$AG$63,0))*SUMIFS('res v com'!$E$3:$E$52,'res v com'!$B$3:$B$52,About!$B$2)*SUMIFS('Urban and Rural'!$B$2:$B$53,'Urban and Rural'!$A$2:$A$53,About!$B$1)</f>
        <v>1746.4490024264674</v>
      </c>
      <c r="AC8" s="65">
        <f>INDEX('REEDS calc-noIRA'!$C$64:$AG$113,MATCH(About!$B$2,'REEDS calc-noIRA'!$B$64:$B$113,0),MATCH(AC$1,'REEDS calc-noIRA'!$C$63:$AG$63,0))*SUMIFS('res v com'!$E$3:$E$52,'res v com'!$B$3:$B$52,About!$B$2)*SUMIFS('Urban and Rural'!$B$2:$B$53,'Urban and Rural'!$A$2:$A$53,About!$B$1)</f>
        <v>1751.090888143244</v>
      </c>
      <c r="AD8" s="65">
        <f>INDEX('REEDS calc-noIRA'!$C$64:$AG$113,MATCH(About!$B$2,'REEDS calc-noIRA'!$B$64:$B$113,0),MATCH(AD$1,'REEDS calc-noIRA'!$C$63:$AG$63,0))*SUMIFS('res v com'!$E$3:$E$52,'res v com'!$B$3:$B$52,About!$B$2)*SUMIFS('Urban and Rural'!$B$2:$B$53,'Urban and Rural'!$A$2:$A$53,About!$B$1)</f>
        <v>1755.7327738600204</v>
      </c>
      <c r="AE8" s="65">
        <f>INDEX('REEDS calc-noIRA'!$C$64:$AG$113,MATCH(About!$B$2,'REEDS calc-noIRA'!$B$64:$B$113,0),MATCH(AE$1,'REEDS calc-noIRA'!$C$63:$AG$63,0))*SUMIFS('res v com'!$E$3:$E$52,'res v com'!$B$3:$B$52,About!$B$2)*SUMIFS('Urban and Rural'!$B$2:$B$53,'Urban and Rural'!$A$2:$A$53,About!$B$1)</f>
        <v>1759.934670409328</v>
      </c>
      <c r="AF8" s="65">
        <f>INDEX('REEDS calc-noIRA'!$C$64:$AG$113,MATCH(About!$B$2,'REEDS calc-noIRA'!$B$64:$B$113,0),MATCH(AF$1,'REEDS calc-noIRA'!$C$63:$AG$63,0))*SUMIFS('res v com'!$E$3:$E$52,'res v com'!$B$3:$B$52,About!$B$2)*SUMIFS('Urban and Rural'!$B$2:$B$53,'Urban and Rural'!$A$2:$A$53,About!$B$1)</f>
        <v>1764.1365669586355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57.917077924565824</v>
      </c>
      <c r="C8" s="65">
        <f>INDEX('REEDS calc-noIRA'!$C$64:$AG$113,MATCH(About!$B$2,'REEDS calc-noIRA'!$B$64:$B$113,0),MATCH(C$1,'REEDS calc-noIRA'!$C$63:$AG$63,0))*SUMIFS('res v com'!$F$3:$F$52,'res v com'!$B$3:$B$52,About!$B$2)</f>
        <v>57.917077924565824</v>
      </c>
      <c r="D8" s="65">
        <f>INDEX('REEDS calc-noIRA'!$C$64:$AG$113,MATCH(About!$B$2,'REEDS calc-noIRA'!$B$64:$B$113,0),MATCH(D$1,'REEDS calc-noIRA'!$C$63:$AG$63,0))*SUMIFS('res v com'!$F$3:$F$52,'res v com'!$B$3:$B$52,About!$B$2)</f>
        <v>57.917077924565824</v>
      </c>
      <c r="E8" s="65">
        <f>INDEX('REEDS calc-noIRA'!$C$64:$AG$113,MATCH(About!$B$2,'REEDS calc-noIRA'!$B$64:$B$113,0),MATCH(E$1,'REEDS calc-noIRA'!$C$63:$AG$63,0))*SUMIFS('res v com'!$F$3:$F$52,'res v com'!$B$3:$B$52,About!$B$2)</f>
        <v>80.84087156967324</v>
      </c>
      <c r="F8" s="65">
        <f>INDEX('REEDS calc-noIRA'!$C$64:$AG$113,MATCH(About!$B$2,'REEDS calc-noIRA'!$B$64:$B$113,0),MATCH(F$1,'REEDS calc-noIRA'!$C$63:$AG$63,0))*SUMIFS('res v com'!$F$3:$F$52,'res v com'!$B$3:$B$52,About!$B$2)</f>
        <v>103.76466521478066</v>
      </c>
      <c r="G8" s="65">
        <f>INDEX('REEDS calc-noIRA'!$C$64:$AG$113,MATCH(About!$B$2,'REEDS calc-noIRA'!$B$64:$B$113,0),MATCH(G$1,'REEDS calc-noIRA'!$C$63:$AG$63,0))*SUMIFS('res v com'!$F$3:$F$52,'res v com'!$B$3:$B$52,About!$B$2)</f>
        <v>146.50219604460821</v>
      </c>
      <c r="H8" s="65">
        <f>INDEX('REEDS calc-noIRA'!$C$64:$AG$113,MATCH(About!$B$2,'REEDS calc-noIRA'!$B$64:$B$113,0),MATCH(H$1,'REEDS calc-noIRA'!$C$63:$AG$63,0))*SUMIFS('res v com'!$F$3:$F$52,'res v com'!$B$3:$B$52,About!$B$2)</f>
        <v>189.23972687443577</v>
      </c>
      <c r="I8" s="65">
        <f>INDEX('REEDS calc-noIRA'!$C$64:$AG$113,MATCH(About!$B$2,'REEDS calc-noIRA'!$B$64:$B$113,0),MATCH(I$1,'REEDS calc-noIRA'!$C$63:$AG$63,0))*SUMIFS('res v com'!$F$3:$F$52,'res v com'!$B$3:$B$52,About!$B$2)</f>
        <v>256.8783057877626</v>
      </c>
      <c r="J8" s="65">
        <f>INDEX('REEDS calc-noIRA'!$C$64:$AG$113,MATCH(About!$B$2,'REEDS calc-noIRA'!$B$64:$B$113,0),MATCH(J$1,'REEDS calc-noIRA'!$C$63:$AG$63,0))*SUMIFS('res v com'!$F$3:$F$52,'res v com'!$B$3:$B$52,About!$B$2)</f>
        <v>324.5168847010894</v>
      </c>
      <c r="K8" s="65">
        <f>INDEX('REEDS calc-noIRA'!$C$64:$AG$113,MATCH(About!$B$2,'REEDS calc-noIRA'!$B$64:$B$113,0),MATCH(K$1,'REEDS calc-noIRA'!$C$63:$AG$63,0))*SUMIFS('res v com'!$F$3:$F$52,'res v com'!$B$3:$B$52,About!$B$2)</f>
        <v>427.23113349547401</v>
      </c>
      <c r="L8" s="65">
        <f>INDEX('REEDS calc-noIRA'!$C$64:$AG$113,MATCH(About!$B$2,'REEDS calc-noIRA'!$B$64:$B$113,0),MATCH(L$1,'REEDS calc-noIRA'!$C$63:$AG$63,0))*SUMIFS('res v com'!$F$3:$F$52,'res v com'!$B$3:$B$52,About!$B$2)</f>
        <v>529.94538228985857</v>
      </c>
      <c r="M8" s="65">
        <f>INDEX('REEDS calc-noIRA'!$C$64:$AG$113,MATCH(About!$B$2,'REEDS calc-noIRA'!$B$64:$B$113,0),MATCH(M$1,'REEDS calc-noIRA'!$C$63:$AG$63,0))*SUMIFS('res v com'!$F$3:$F$52,'res v com'!$B$3:$B$52,About!$B$2)</f>
        <v>613.66974991551956</v>
      </c>
      <c r="N8" s="65">
        <f>INDEX('REEDS calc-noIRA'!$C$64:$AG$113,MATCH(About!$B$2,'REEDS calc-noIRA'!$B$64:$B$113,0),MATCH(N$1,'REEDS calc-noIRA'!$C$63:$AG$63,0))*SUMIFS('res v com'!$F$3:$F$52,'res v com'!$B$3:$B$52,About!$B$2)</f>
        <v>697.39411754118055</v>
      </c>
      <c r="O8" s="65">
        <f>INDEX('REEDS calc-noIRA'!$C$64:$AG$113,MATCH(About!$B$2,'REEDS calc-noIRA'!$B$64:$B$113,0),MATCH(O$1,'REEDS calc-noIRA'!$C$63:$AG$63,0))*SUMIFS('res v com'!$F$3:$F$52,'res v com'!$B$3:$B$52,About!$B$2)</f>
        <v>794.07362101839192</v>
      </c>
      <c r="P8" s="65">
        <f>INDEX('REEDS calc-noIRA'!$C$64:$AG$113,MATCH(About!$B$2,'REEDS calc-noIRA'!$B$64:$B$113,0),MATCH(P$1,'REEDS calc-noIRA'!$C$63:$AG$63,0))*SUMIFS('res v com'!$F$3:$F$52,'res v com'!$B$3:$B$52,About!$B$2)</f>
        <v>890.75312449560329</v>
      </c>
      <c r="Q8" s="65">
        <f>INDEX('REEDS calc-noIRA'!$C$64:$AG$113,MATCH(About!$B$2,'REEDS calc-noIRA'!$B$64:$B$113,0),MATCH(Q$1,'REEDS calc-noIRA'!$C$63:$AG$63,0))*SUMIFS('res v com'!$F$3:$F$52,'res v com'!$B$3:$B$52,About!$B$2)</f>
        <v>1025.6595471150574</v>
      </c>
      <c r="R8" s="65">
        <f>INDEX('REEDS calc-noIRA'!$C$64:$AG$113,MATCH(About!$B$2,'REEDS calc-noIRA'!$B$64:$B$113,0),MATCH(R$1,'REEDS calc-noIRA'!$C$63:$AG$63,0))*SUMIFS('res v com'!$F$3:$F$52,'res v com'!$B$3:$B$52,About!$B$2)</f>
        <v>1160.5659697345118</v>
      </c>
      <c r="S8" s="65">
        <f>INDEX('REEDS calc-noIRA'!$C$64:$AG$113,MATCH(About!$B$2,'REEDS calc-noIRA'!$B$64:$B$113,0),MATCH(S$1,'REEDS calc-noIRA'!$C$63:$AG$63,0))*SUMIFS('res v com'!$F$3:$F$52,'res v com'!$B$3:$B$52,About!$B$2)</f>
        <v>1297.8821712007575</v>
      </c>
      <c r="T8" s="65">
        <f>INDEX('REEDS calc-noIRA'!$C$64:$AG$113,MATCH(About!$B$2,'REEDS calc-noIRA'!$B$64:$B$113,0),MATCH(T$1,'REEDS calc-noIRA'!$C$63:$AG$63,0))*SUMIFS('res v com'!$F$3:$F$52,'res v com'!$B$3:$B$52,About!$B$2)</f>
        <v>1435.1983726670035</v>
      </c>
      <c r="U8" s="65">
        <f>INDEX('REEDS calc-noIRA'!$C$64:$AG$113,MATCH(About!$B$2,'REEDS calc-noIRA'!$B$64:$B$113,0),MATCH(U$1,'REEDS calc-noIRA'!$C$63:$AG$63,0))*SUMIFS('res v com'!$F$3:$F$52,'res v com'!$B$3:$B$52,About!$B$2)</f>
        <v>1528.6236448810271</v>
      </c>
      <c r="V8" s="65">
        <f>INDEX('REEDS calc-noIRA'!$C$64:$AG$113,MATCH(About!$B$2,'REEDS calc-noIRA'!$B$64:$B$113,0),MATCH(V$1,'REEDS calc-noIRA'!$C$63:$AG$63,0))*SUMIFS('res v com'!$F$3:$F$52,'res v com'!$B$3:$B$52,About!$B$2)</f>
        <v>1622.0489170950507</v>
      </c>
      <c r="W8" s="65">
        <f>INDEX('REEDS calc-noIRA'!$C$64:$AG$113,MATCH(About!$B$2,'REEDS calc-noIRA'!$B$64:$B$113,0),MATCH(W$1,'REEDS calc-noIRA'!$C$63:$AG$63,0))*SUMIFS('res v com'!$F$3:$F$52,'res v com'!$B$3:$B$52,About!$B$2)</f>
        <v>1623.8614003302432</v>
      </c>
      <c r="X8" s="65">
        <f>INDEX('REEDS calc-noIRA'!$C$64:$AG$113,MATCH(About!$B$2,'REEDS calc-noIRA'!$B$64:$B$113,0),MATCH(X$1,'REEDS calc-noIRA'!$C$63:$AG$63,0))*SUMIFS('res v com'!$F$3:$F$52,'res v com'!$B$3:$B$52,About!$B$2)</f>
        <v>1625.673883565436</v>
      </c>
      <c r="Y8" s="65">
        <f>INDEX('REEDS calc-noIRA'!$C$64:$AG$113,MATCH(About!$B$2,'REEDS calc-noIRA'!$B$64:$B$113,0),MATCH(Y$1,'REEDS calc-noIRA'!$C$63:$AG$63,0))*SUMIFS('res v com'!$F$3:$F$52,'res v com'!$B$3:$B$52,About!$B$2)</f>
        <v>1627.4863668006287</v>
      </c>
      <c r="Z8" s="65">
        <f>INDEX('REEDS calc-noIRA'!$C$64:$AG$113,MATCH(About!$B$2,'REEDS calc-noIRA'!$B$64:$B$113,0),MATCH(Z$1,'REEDS calc-noIRA'!$C$63:$AG$63,0))*SUMIFS('res v com'!$F$3:$F$52,'res v com'!$B$3:$B$52,About!$B$2)</f>
        <v>1629.2988500358213</v>
      </c>
      <c r="AA8" s="65">
        <f>INDEX('REEDS calc-noIRA'!$C$64:$AG$113,MATCH(About!$B$2,'REEDS calc-noIRA'!$B$64:$B$113,0),MATCH(AA$1,'REEDS calc-noIRA'!$C$63:$AG$63,0))*SUMIFS('res v com'!$F$3:$F$52,'res v com'!$B$3:$B$52,About!$B$2)</f>
        <v>1632.1823460918092</v>
      </c>
      <c r="AB8" s="65">
        <f>INDEX('REEDS calc-noIRA'!$C$64:$AG$113,MATCH(About!$B$2,'REEDS calc-noIRA'!$B$64:$B$113,0),MATCH(AB$1,'REEDS calc-noIRA'!$C$63:$AG$63,0))*SUMIFS('res v com'!$F$3:$F$52,'res v com'!$B$3:$B$52,About!$B$2)</f>
        <v>1635.065842147797</v>
      </c>
      <c r="AC8" s="65">
        <f>INDEX('REEDS calc-noIRA'!$C$64:$AG$113,MATCH(About!$B$2,'REEDS calc-noIRA'!$B$64:$B$113,0),MATCH(AC$1,'REEDS calc-noIRA'!$C$63:$AG$63,0))*SUMIFS('res v com'!$F$3:$F$52,'res v com'!$B$3:$B$52,About!$B$2)</f>
        <v>1639.4116826321797</v>
      </c>
      <c r="AD8" s="65">
        <f>INDEX('REEDS calc-noIRA'!$C$64:$AG$113,MATCH(About!$B$2,'REEDS calc-noIRA'!$B$64:$B$113,0),MATCH(AD$1,'REEDS calc-noIRA'!$C$63:$AG$63,0))*SUMIFS('res v com'!$F$3:$F$52,'res v com'!$B$3:$B$52,About!$B$2)</f>
        <v>1643.7575231165627</v>
      </c>
      <c r="AE8" s="65">
        <f>INDEX('REEDS calc-noIRA'!$C$64:$AG$113,MATCH(About!$B$2,'REEDS calc-noIRA'!$B$64:$B$113,0),MATCH(AE$1,'REEDS calc-noIRA'!$C$63:$AG$63,0))*SUMIFS('res v com'!$F$3:$F$52,'res v com'!$B$3:$B$52,About!$B$2)</f>
        <v>1647.6914355929453</v>
      </c>
      <c r="AF8" s="65">
        <f>INDEX('REEDS calc-noIRA'!$C$64:$AG$113,MATCH(About!$B$2,'REEDS calc-noIRA'!$B$64:$B$113,0),MATCH(AF$1,'REEDS calc-noIRA'!$C$63:$AG$63,0))*SUMIFS('res v com'!$F$3:$F$52,'res v com'!$B$3:$B$52,About!$B$2)</f>
        <v>1651.6253480693281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-46.317659659243546</v>
      </c>
      <c r="E8" s="74">
        <f>'DESC-urban-residential'!F8-'BDESC-urban-residential'!F8</f>
        <v>-92.63531931848712</v>
      </c>
      <c r="F8" s="74">
        <f>'DESC-urban-residential'!G8-'BDESC-urban-residential'!G8</f>
        <v>-164.91013991244165</v>
      </c>
      <c r="G8" s="74">
        <f>'DESC-urban-residential'!H8-'BDESC-urban-residential'!H8</f>
        <v>-237.18496050639627</v>
      </c>
      <c r="H8" s="74">
        <f>'DESC-urban-residential'!I8-'BDESC-urban-residential'!I8</f>
        <v>-333.51178893993045</v>
      </c>
      <c r="I8" s="74">
        <f>'DESC-urban-residential'!J8-'BDESC-urban-residential'!J8</f>
        <v>-429.83861737346473</v>
      </c>
      <c r="J8" s="74">
        <f>'DESC-urban-residential'!K8-'BDESC-urban-residential'!K8</f>
        <v>-549.24727753231468</v>
      </c>
      <c r="K8" s="74">
        <f>'DESC-urban-residential'!L8-'BDESC-urban-residential'!L8</f>
        <v>-668.65593769116458</v>
      </c>
      <c r="L8" s="74">
        <f>'DESC-urban-residential'!M8-'BDESC-urban-residential'!M8</f>
        <v>-687.49627384209964</v>
      </c>
      <c r="M8" s="74">
        <f>'DESC-urban-residential'!N8-'BDESC-urban-residential'!N8</f>
        <v>-706.33660999303447</v>
      </c>
      <c r="N8" s="74">
        <f>'DESC-urban-residential'!O8-'BDESC-urban-residential'!O8</f>
        <v>-617.46979789390025</v>
      </c>
      <c r="O8" s="74">
        <f>'DESC-urban-residential'!P8-'BDESC-urban-residential'!P8</f>
        <v>-528.60298579476591</v>
      </c>
      <c r="P8" s="74">
        <f>'DESC-urban-residential'!Q8-'BDESC-urban-residential'!Q8</f>
        <v>-388.03964646410873</v>
      </c>
      <c r="Q8" s="74">
        <f>'DESC-urban-residential'!R8-'BDESC-urban-residential'!R8</f>
        <v>-247.47630713345052</v>
      </c>
      <c r="R8" s="74">
        <f>'DESC-urban-residential'!S8-'BDESC-urban-residential'!S8</f>
        <v>-103.1774597709973</v>
      </c>
      <c r="S8" s="74">
        <f>'DESC-urban-residential'!T8-'BDESC-urban-residential'!T8</f>
        <v>41.121387591455914</v>
      </c>
      <c r="T8" s="74">
        <f>'DESC-urban-residential'!U8-'BDESC-urban-residential'!U8</f>
        <v>135.68385946344824</v>
      </c>
      <c r="U8" s="74">
        <f>'DESC-urban-residential'!V8-'BDESC-urban-residential'!V8</f>
        <v>230.2463313354408</v>
      </c>
      <c r="V8" s="74">
        <f>'DESC-urban-residential'!W8-'BDESC-urban-residential'!W8</f>
        <v>227.89898912700505</v>
      </c>
      <c r="W8" s="74">
        <f>'DESC-urban-residential'!X8-'BDESC-urban-residential'!X8</f>
        <v>225.55164691856908</v>
      </c>
      <c r="X8" s="74">
        <f>'DESC-urban-residential'!Y8-'BDESC-urban-residential'!Y8</f>
        <v>220.10678097116579</v>
      </c>
      <c r="Y8" s="74">
        <f>'DESC-urban-residential'!Z8-'BDESC-urban-residential'!Z8</f>
        <v>214.6619150237625</v>
      </c>
      <c r="Z8" s="74">
        <f>'DESC-urban-residential'!AA8-'BDESC-urban-residential'!AA8</f>
        <v>210.09482746545496</v>
      </c>
      <c r="AA8" s="74">
        <f>'DESC-urban-residential'!AB8-'BDESC-urban-residential'!AB8</f>
        <v>205.52773990714763</v>
      </c>
      <c r="AB8" s="74">
        <f>'DESC-urban-residential'!AC8-'BDESC-urban-residential'!AC8</f>
        <v>198.89270326174687</v>
      </c>
      <c r="AC8" s="74">
        <f>'DESC-urban-residential'!AD8-'BDESC-urban-residential'!AD8</f>
        <v>192.25766661634634</v>
      </c>
      <c r="AD8" s="74">
        <f>'DESC-urban-residential'!AE8-'BDESC-urban-residential'!AE8</f>
        <v>179.25378677185972</v>
      </c>
      <c r="AE8" s="74">
        <f>'DESC-urban-residential'!AF8-'BDESC-urban-residential'!AF8</f>
        <v>166.24990692737288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-6.0186789387717088</v>
      </c>
      <c r="E8" s="74">
        <f>'DESC-rural-residential'!F8-'BDESC-rural-residential'!F8</f>
        <v>-12.037357877543419</v>
      </c>
      <c r="F8" s="74">
        <f>'DESC-rural-residential'!G8-'BDESC-rural-residential'!G8</f>
        <v>-21.429001231560029</v>
      </c>
      <c r="G8" s="74">
        <f>'DESC-rural-residential'!H8-'BDESC-rural-residential'!H8</f>
        <v>-30.820644585576645</v>
      </c>
      <c r="H8" s="74">
        <f>'DESC-rural-residential'!I8-'BDESC-rural-residential'!I8</f>
        <v>-43.337690088239171</v>
      </c>
      <c r="I8" s="74">
        <f>'DESC-rural-residential'!J8-'BDESC-rural-residential'!J8</f>
        <v>-55.854735590901718</v>
      </c>
      <c r="J8" s="74">
        <f>'DESC-rural-residential'!K8-'BDESC-rural-residential'!K8</f>
        <v>-71.37111515956569</v>
      </c>
      <c r="K8" s="74">
        <f>'DESC-rural-residential'!L8-'BDESC-rural-residential'!L8</f>
        <v>-86.887494728229697</v>
      </c>
      <c r="L8" s="74">
        <f>'DESC-rural-residential'!M8-'BDESC-rural-residential'!M8</f>
        <v>-89.335674002079941</v>
      </c>
      <c r="M8" s="74">
        <f>'DESC-rural-residential'!N8-'BDESC-rural-residential'!N8</f>
        <v>-91.783853275930227</v>
      </c>
      <c r="N8" s="74">
        <f>'DESC-rural-residential'!O8-'BDESC-rural-residential'!O8</f>
        <v>-80.23618842689028</v>
      </c>
      <c r="O8" s="74">
        <f>'DESC-rural-residential'!P8-'BDESC-rural-residential'!P8</f>
        <v>-68.688523577850361</v>
      </c>
      <c r="P8" s="74">
        <f>'DESC-rural-residential'!Q8-'BDESC-rural-residential'!Q8</f>
        <v>-50.423230896465668</v>
      </c>
      <c r="Q8" s="74">
        <f>'DESC-rural-residential'!R8-'BDESC-rural-residential'!R8</f>
        <v>-32.157938215080861</v>
      </c>
      <c r="R8" s="74">
        <f>'DESC-rural-residential'!S8-'BDESC-rural-residential'!S8</f>
        <v>-13.407240535214243</v>
      </c>
      <c r="S8" s="74">
        <f>'DESC-rural-residential'!T8-'BDESC-rural-residential'!T8</f>
        <v>5.3434571446524046</v>
      </c>
      <c r="T8" s="74">
        <f>'DESC-rural-residential'!U8-'BDESC-rural-residential'!U8</f>
        <v>17.631235975476187</v>
      </c>
      <c r="U8" s="74">
        <f>'DESC-rural-residential'!V8-'BDESC-rural-residential'!V8</f>
        <v>29.91901480629997</v>
      </c>
      <c r="V8" s="74">
        <f>'DESC-rural-residential'!W8-'BDESC-rural-residential'!W8</f>
        <v>29.613992937407176</v>
      </c>
      <c r="W8" s="74">
        <f>'DESC-rural-residential'!X8-'BDESC-rural-residential'!X8</f>
        <v>29.308971068514381</v>
      </c>
      <c r="X8" s="74">
        <f>'DESC-rural-residential'!Y8-'BDESC-rural-residential'!Y8</f>
        <v>28.601446114896987</v>
      </c>
      <c r="Y8" s="74">
        <f>'DESC-rural-residential'!Z8-'BDESC-rural-residential'!Z8</f>
        <v>27.89392116127965</v>
      </c>
      <c r="Z8" s="74">
        <f>'DESC-rural-residential'!AA8-'BDESC-rural-residential'!AA8</f>
        <v>27.300457806245362</v>
      </c>
      <c r="AA8" s="74">
        <f>'DESC-rural-residential'!AB8-'BDESC-rural-residential'!AB8</f>
        <v>26.706994451211074</v>
      </c>
      <c r="AB8" s="74">
        <f>'DESC-rural-residential'!AC8-'BDESC-rural-residential'!AC8</f>
        <v>25.844814548136355</v>
      </c>
      <c r="AC8" s="74">
        <f>'DESC-rural-residential'!AD8-'BDESC-rural-residential'!AD8</f>
        <v>24.982634645061722</v>
      </c>
      <c r="AD8" s="74">
        <f>'DESC-rural-residential'!AE8-'BDESC-rural-residential'!AE8</f>
        <v>23.292864947755589</v>
      </c>
      <c r="AE8" s="74">
        <f>'DESC-rural-residential'!AF8-'BDESC-rural-residential'!AF8</f>
        <v>21.603095250449428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-43.363661401985155</v>
      </c>
      <c r="E8" s="74">
        <f>'DESC-commercial'!F8-'BDESC-commercial'!F8</f>
        <v>-86.727322803970324</v>
      </c>
      <c r="F8" s="74">
        <f>'DESC-commercial'!G8-'BDESC-commercial'!G8</f>
        <v>-154.39267703781709</v>
      </c>
      <c r="G8" s="74">
        <f>'DESC-commercial'!H8-'BDESC-commercial'!H8</f>
        <v>-222.05803127166385</v>
      </c>
      <c r="H8" s="74">
        <f>'DESC-commercial'!I8-'BDESC-commercial'!I8</f>
        <v>-312.24143006273988</v>
      </c>
      <c r="I8" s="74">
        <f>'DESC-commercial'!J8-'BDESC-commercial'!J8</f>
        <v>-402.424828853816</v>
      </c>
      <c r="J8" s="74">
        <f>'DESC-commercial'!K8-'BDESC-commercial'!K8</f>
        <v>-514.21797094448539</v>
      </c>
      <c r="K8" s="74">
        <f>'DESC-commercial'!L8-'BDESC-commercial'!L8</f>
        <v>-626.01111303515495</v>
      </c>
      <c r="L8" s="74">
        <f>'DESC-commercial'!M8-'BDESC-commercial'!M8</f>
        <v>-643.64987033764487</v>
      </c>
      <c r="M8" s="74">
        <f>'DESC-commercial'!N8-'BDESC-commercial'!N8</f>
        <v>-661.28862764013456</v>
      </c>
      <c r="N8" s="74">
        <f>'DESC-commercial'!O8-'BDESC-commercial'!O8</f>
        <v>-578.08946822466885</v>
      </c>
      <c r="O8" s="74">
        <f>'DESC-commercial'!P8-'BDESC-commercial'!P8</f>
        <v>-494.89030880920291</v>
      </c>
      <c r="P8" s="74">
        <f>'DESC-commercial'!Q8-'BDESC-commercial'!Q8</f>
        <v>-363.29166809397566</v>
      </c>
      <c r="Q8" s="74">
        <f>'DESC-commercial'!R8-'BDESC-commercial'!R8</f>
        <v>-231.69302737874773</v>
      </c>
      <c r="R8" s="74">
        <f>'DESC-commercial'!S8-'BDESC-commercial'!S8</f>
        <v>-96.597117875613094</v>
      </c>
      <c r="S8" s="74">
        <f>'DESC-commercial'!T8-'BDESC-commercial'!T8</f>
        <v>38.498791627521769</v>
      </c>
      <c r="T8" s="74">
        <f>'DESC-commercial'!U8-'BDESC-commercial'!U8</f>
        <v>127.03035910652534</v>
      </c>
      <c r="U8" s="74">
        <f>'DESC-commercial'!V8-'BDESC-commercial'!V8</f>
        <v>215.56192658552845</v>
      </c>
      <c r="V8" s="74">
        <f>'DESC-commercial'!W8-'BDESC-commercial'!W8</f>
        <v>213.36429066285723</v>
      </c>
      <c r="W8" s="74">
        <f>'DESC-commercial'!X8-'BDESC-commercial'!X8</f>
        <v>211.16665474018623</v>
      </c>
      <c r="X8" s="74">
        <f>'DESC-commercial'!Y8-'BDESC-commercial'!Y8</f>
        <v>206.06904564120691</v>
      </c>
      <c r="Y8" s="74">
        <f>'DESC-commercial'!Z8-'BDESC-commercial'!Z8</f>
        <v>200.97143654222737</v>
      </c>
      <c r="Z8" s="74">
        <f>'DESC-commercial'!AA8-'BDESC-commercial'!AA8</f>
        <v>196.69562381920423</v>
      </c>
      <c r="AA8" s="74">
        <f>'DESC-commercial'!AB8-'BDESC-commercial'!AB8</f>
        <v>192.41981109618064</v>
      </c>
      <c r="AB8" s="74">
        <f>'DESC-commercial'!AC8-'BDESC-commercial'!AC8</f>
        <v>186.20793673556591</v>
      </c>
      <c r="AC8" s="74">
        <f>'DESC-commercial'!AD8-'BDESC-commercial'!AD8</f>
        <v>179.99606237495163</v>
      </c>
      <c r="AD8" s="74">
        <f>'DESC-commercial'!AE8-'BDESC-commercial'!AE8</f>
        <v>167.82153009855938</v>
      </c>
      <c r="AE8" s="74">
        <f>'DESC-commercial'!AF8-'BDESC-commercial'!AF8</f>
        <v>155.64699782216712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2025-01-29T23:36:25Z</dcterms:modified>
</cp:coreProperties>
</file>