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561F9126-F8A6-4A8F-9D77-AD0EE4337955}"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<sst xmlns="http://schemas.openxmlformats.org/spreadsheetml/2006/main" count="42862" uniqueCount="4483">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</sst>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80">
        <v>46283</v>
      </c>
      <c r="G1" s="381" t="s">
        <v>3999</v>
      </c>
      <c r="H1" s="381" t="s">
        <v>4000</v>
      </c>
    </row>
    <row r="2" spans="1:8" x14ac:dyDescent="0.25">
      <c r="B2" t="str">
        <f>_xlfn.XLOOKUP(B1,H:H,G:G,0,0,1)</f>
        <v>IL</v>
      </c>
      <c r="C2" t="str">
        <f>_xlfn.XLOOKUP(B2,G:G, H:H, 0,0,1)</f>
        <v>Illinois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211.23686000000001</v>
      </c>
      <c r="E2" s="437">
        <f>SUMIFS('frozen policy trendline'!E:E,'frozen policy trendline'!$A:$A,About!$B$2)-SUMIFS('frozen policy trendline'!E:E,'frozen policy trendline'!$A:$A,About!$B$2,'frozen policy trendline'!$B:$B,"Output Total CO2e Emissions by Sector[LULUCF sector]")</f>
        <v>209.68728999999999</v>
      </c>
      <c r="F2" s="437">
        <f>SUMIFS('frozen policy trendline'!F:F,'frozen policy trendline'!$A:$A,About!$B$2)-SUMIFS('frozen policy trendline'!F:F,'frozen policy trendline'!$A:$A,About!$B$2,'frozen policy trendline'!$B:$B,"Output Total CO2e Emissions by Sector[LULUCF sector]")</f>
        <v>201.00631999999999</v>
      </c>
      <c r="G2" s="437">
        <f>SUMIFS('frozen policy trendline'!G:G,'frozen policy trendline'!$A:$A,About!$B$2)-SUMIFS('frozen policy trendline'!G:G,'frozen policy trendline'!$A:$A,About!$B$2,'frozen policy trendline'!$B:$B,"Output Total CO2e Emissions by Sector[LULUCF sector]")</f>
        <v>198.22291000000001</v>
      </c>
      <c r="H2" s="437">
        <f>SUMIFS('frozen policy trendline'!H:H,'frozen policy trendline'!$A:$A,About!$B$2)-SUMIFS('frozen policy trendline'!H:H,'frozen policy trendline'!$A:$A,About!$B$2,'frozen policy trendline'!$B:$B,"Output Total CO2e Emissions by Sector[LULUCF sector]")</f>
        <v>193.97154</v>
      </c>
      <c r="I2" s="437">
        <f>SUMIFS('frozen policy trendline'!I:I,'frozen policy trendline'!$A:$A,About!$B$2)-SUMIFS('frozen policy trendline'!I:I,'frozen policy trendline'!$A:$A,About!$B$2,'frozen policy trendline'!$B:$B,"Output Total CO2e Emissions by Sector[LULUCF sector]")</f>
        <v>189.28937999999999</v>
      </c>
      <c r="J2" s="437">
        <f>SUMIFS('frozen policy trendline'!J:J,'frozen policy trendline'!$A:$A,About!$B$2)-SUMIFS('frozen policy trendline'!J:J,'frozen policy trendline'!$A:$A,About!$B$2,'frozen policy trendline'!$B:$B,"Output Total CO2e Emissions by Sector[LULUCF sector]")</f>
        <v>181.03066000000001</v>
      </c>
      <c r="K2" s="437">
        <f>SUMIFS('frozen policy trendline'!K:K,'frozen policy trendline'!$A:$A,About!$B$2)-SUMIFS('frozen policy trendline'!K:K,'frozen policy trendline'!$A:$A,About!$B$2,'frozen policy trendline'!$B:$B,"Output Total CO2e Emissions by Sector[LULUCF sector]")</f>
        <v>176.71681999999998</v>
      </c>
      <c r="L2" s="437">
        <f>SUMIFS('frozen policy trendline'!L:L,'frozen policy trendline'!$A:$A,About!$B$2)-SUMIFS('frozen policy trendline'!L:L,'frozen policy trendline'!$A:$A,About!$B$2,'frozen policy trendline'!$B:$B,"Output Total CO2e Emissions by Sector[LULUCF sector]")</f>
        <v>174.82384500000001</v>
      </c>
      <c r="M2" s="437">
        <f>SUMIFS('frozen policy trendline'!M:M,'frozen policy trendline'!$A:$A,About!$B$2)-SUMIFS('frozen policy trendline'!M:M,'frozen policy trendline'!$A:$A,About!$B$2,'frozen policy trendline'!$B:$B,"Output Total CO2e Emissions by Sector[LULUCF sector]")</f>
        <v>171.145805</v>
      </c>
      <c r="N2" s="437">
        <f>SUMIFS('frozen policy trendline'!N:N,'frozen policy trendline'!$A:$A,About!$B$2)-SUMIFS('frozen policy trendline'!N:N,'frozen policy trendline'!$A:$A,About!$B$2,'frozen policy trendline'!$B:$B,"Output Total CO2e Emissions by Sector[LULUCF sector]")</f>
        <v>163.885437</v>
      </c>
      <c r="O2" s="437">
        <f>SUMIFS('frozen policy trendline'!O:O,'frozen policy trendline'!$A:$A,About!$B$2)-SUMIFS('frozen policy trendline'!O:O,'frozen policy trendline'!$A:$A,About!$B$2,'frozen policy trendline'!$B:$B,"Output Total CO2e Emissions by Sector[LULUCF sector]")</f>
        <v>161.44879599999999</v>
      </c>
      <c r="P2" s="437">
        <f>SUMIFS('frozen policy trendline'!P:P,'frozen policy trendline'!$A:$A,About!$B$2)-SUMIFS('frozen policy trendline'!P:P,'frozen policy trendline'!$A:$A,About!$B$2,'frozen policy trendline'!$B:$B,"Output Total CO2e Emissions by Sector[LULUCF sector]")</f>
        <v>159.05647900000002</v>
      </c>
      <c r="Q2" s="437">
        <f>SUMIFS('frozen policy trendline'!Q:Q,'frozen policy trendline'!$A:$A,About!$B$2)-SUMIFS('frozen policy trendline'!Q:Q,'frozen policy trendline'!$A:$A,About!$B$2,'frozen policy trendline'!$B:$B,"Output Total CO2e Emissions by Sector[LULUCF sector]")</f>
        <v>157.29740699999999</v>
      </c>
      <c r="R2" s="437">
        <f>SUMIFS('frozen policy trendline'!R:R,'frozen policy trendline'!$A:$A,About!$B$2)-SUMIFS('frozen policy trendline'!R:R,'frozen policy trendline'!$A:$A,About!$B$2,'frozen policy trendline'!$B:$B,"Output Total CO2e Emissions by Sector[LULUCF sector]")</f>
        <v>155.11375100000001</v>
      </c>
      <c r="S2" s="437">
        <f>SUMIFS('frozen policy trendline'!S:S,'frozen policy trendline'!$A:$A,About!$B$2)-SUMIFS('frozen policy trendline'!S:S,'frozen policy trendline'!$A:$A,About!$B$2,'frozen policy trendline'!$B:$B,"Output Total CO2e Emissions by Sector[LULUCF sector]")</f>
        <v>153.4623</v>
      </c>
      <c r="T2" s="437">
        <f>SUMIFS('frozen policy trendline'!T:T,'frozen policy trendline'!$A:$A,About!$B$2)-SUMIFS('frozen policy trendline'!T:T,'frozen policy trendline'!$A:$A,About!$B$2,'frozen policy trendline'!$B:$B,"Output Total CO2e Emissions by Sector[LULUCF sector]")</f>
        <v>151.95159000000001</v>
      </c>
      <c r="U2" s="437">
        <f>SUMIFS('frozen policy trendline'!U:U,'frozen policy trendline'!$A:$A,About!$B$2)-SUMIFS('frozen policy trendline'!U:U,'frozen policy trendline'!$A:$A,About!$B$2,'frozen policy trendline'!$B:$B,"Output Total CO2e Emissions by Sector[LULUCF sector]")</f>
        <v>151.10112999999998</v>
      </c>
      <c r="V2" s="437">
        <f>SUMIFS('frozen policy trendline'!V:V,'frozen policy trendline'!$A:$A,About!$B$2)-SUMIFS('frozen policy trendline'!V:V,'frozen policy trendline'!$A:$A,About!$B$2,'frozen policy trendline'!$B:$B,"Output Total CO2e Emissions by Sector[LULUCF sector]")</f>
        <v>149.50480999999999</v>
      </c>
      <c r="W2" s="437">
        <f>SUMIFS('frozen policy trendline'!W:W,'frozen policy trendline'!$A:$A,About!$B$2)-SUMIFS('frozen policy trendline'!W:W,'frozen policy trendline'!$A:$A,About!$B$2,'frozen policy trendline'!$B:$B,"Output Total CO2e Emissions by Sector[LULUCF sector]")</f>
        <v>147.87378000000001</v>
      </c>
      <c r="X2" s="437">
        <f>SUMIFS('frozen policy trendline'!X:X,'frozen policy trendline'!$A:$A,About!$B$2)-SUMIFS('frozen policy trendline'!X:X,'frozen policy trendline'!$A:$A,About!$B$2,'frozen policy trendline'!$B:$B,"Output Total CO2e Emissions by Sector[LULUCF sector]")</f>
        <v>143.07966999999999</v>
      </c>
      <c r="Y2" s="437">
        <f>SUMIFS('frozen policy trendline'!Y:Y,'frozen policy trendline'!$A:$A,About!$B$2)-SUMIFS('frozen policy trendline'!Y:Y,'frozen policy trendline'!$A:$A,About!$B$2,'frozen policy trendline'!$B:$B,"Output Total CO2e Emissions by Sector[LULUCF sector]")</f>
        <v>144.76687000000001</v>
      </c>
      <c r="Z2" s="437">
        <f>SUMIFS('frozen policy trendline'!Z:Z,'frozen policy trendline'!$A:$A,About!$B$2)-SUMIFS('frozen policy trendline'!Z:Z,'frozen policy trendline'!$A:$A,About!$B$2,'frozen policy trendline'!$B:$B,"Output Total CO2e Emissions by Sector[LULUCF sector]")</f>
        <v>144.19561000000002</v>
      </c>
      <c r="AA2" s="437">
        <f>SUMIFS('frozen policy trendline'!AA:AA,'frozen policy trendline'!$A:$A,About!$B$2)-SUMIFS('frozen policy trendline'!AA:AA,'frozen policy trendline'!$A:$A,About!$B$2,'frozen policy trendline'!$B:$B,"Output Total CO2e Emissions by Sector[LULUCF sector]")</f>
        <v>141.67382999999998</v>
      </c>
      <c r="AB2" s="437">
        <f>SUMIFS('frozen policy trendline'!AB:AB,'frozen policy trendline'!$A:$A,About!$B$2)-SUMIFS('frozen policy trendline'!AB:AB,'frozen policy trendline'!$A:$A,About!$B$2,'frozen policy trendline'!$B:$B,"Output Total CO2e Emissions by Sector[LULUCF sector]")</f>
        <v>137.83270999999999</v>
      </c>
      <c r="AC2" s="437">
        <f>SUMIFS('frozen policy trendline'!AC:AC,'frozen policy trendline'!$A:$A,About!$B$2)-SUMIFS('frozen policy trendline'!AC:AC,'frozen policy trendline'!$A:$A,About!$B$2,'frozen policy trendline'!$B:$B,"Output Total CO2e Emissions by Sector[LULUCF sector]")</f>
        <v>137.50125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IL</v>
      </c>
      <c r="C1" s="409">
        <f>SUM(C4:C87)</f>
        <v>198.02707047094952</v>
      </c>
      <c r="D1" s="409">
        <f t="shared" ref="D1:AG1" si="0">SUM(D4:D87)</f>
        <v>198.77389729976179</v>
      </c>
      <c r="E1" s="409">
        <f t="shared" si="0"/>
        <v>195.49549726912647</v>
      </c>
      <c r="F1" s="409">
        <f t="shared" si="0"/>
        <v>209.90956152689955</v>
      </c>
      <c r="G1" s="409">
        <f t="shared" si="0"/>
        <v>212.64570264977226</v>
      </c>
      <c r="H1" s="409">
        <f t="shared" si="0"/>
        <v>218.34709069469778</v>
      </c>
      <c r="I1" s="409">
        <f t="shared" si="0"/>
        <v>231.96816039786907</v>
      </c>
      <c r="J1" s="409">
        <f t="shared" si="0"/>
        <v>239.12501229058807</v>
      </c>
      <c r="K1" s="409">
        <f t="shared" si="0"/>
        <v>225.51290019489039</v>
      </c>
      <c r="L1" s="409">
        <f t="shared" si="0"/>
        <v>234.6070472529295</v>
      </c>
      <c r="M1" s="409">
        <f t="shared" si="0"/>
        <v>242.54990724039286</v>
      </c>
      <c r="N1" s="409">
        <f t="shared" si="0"/>
        <v>235.00741804469507</v>
      </c>
      <c r="O1" s="409">
        <f t="shared" si="0"/>
        <v>240.95629134134521</v>
      </c>
      <c r="P1" s="409">
        <f t="shared" si="0"/>
        <v>242.5289448703648</v>
      </c>
      <c r="Q1" s="409">
        <f t="shared" si="0"/>
        <v>247.56228261562171</v>
      </c>
      <c r="R1" s="409">
        <f t="shared" si="0"/>
        <v>253.41786941022954</v>
      </c>
      <c r="S1" s="409">
        <f t="shared" si="0"/>
        <v>246.83207854283222</v>
      </c>
      <c r="T1" s="409">
        <f t="shared" si="0"/>
        <v>253.47701036889296</v>
      </c>
      <c r="U1" s="409">
        <f t="shared" si="0"/>
        <v>250.85318371533518</v>
      </c>
      <c r="V1" s="409">
        <f t="shared" si="0"/>
        <v>233.98303675024161</v>
      </c>
      <c r="W1" s="409">
        <f t="shared" si="0"/>
        <v>239.86239571990598</v>
      </c>
      <c r="X1" s="409">
        <f t="shared" si="0"/>
        <v>236.99009090132267</v>
      </c>
      <c r="Y1" s="409">
        <f t="shared" si="0"/>
        <v>224.55020130183928</v>
      </c>
      <c r="Z1" s="409">
        <f t="shared" si="0"/>
        <v>238.25169690868975</v>
      </c>
      <c r="AA1" s="409">
        <f t="shared" si="0"/>
        <v>238.79077609442467</v>
      </c>
      <c r="AB1" s="409">
        <f t="shared" si="0"/>
        <v>226.18595144133747</v>
      </c>
      <c r="AC1" s="409">
        <f t="shared" si="0"/>
        <v>209.59568761868255</v>
      </c>
      <c r="AD1" s="409">
        <f t="shared" si="0"/>
        <v>208.17618032399207</v>
      </c>
      <c r="AE1" s="409">
        <f t="shared" si="0"/>
        <v>213.99681801821947</v>
      </c>
      <c r="AF1" s="409">
        <f t="shared" si="0"/>
        <v>204.64991493656925</v>
      </c>
      <c r="AG1" s="409">
        <f t="shared" si="0"/>
        <v>172.77633686456838</v>
      </c>
      <c r="AH1" s="409">
        <f>SUM(AH4:AH87)</f>
        <v>186.77729576036458</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413" t="s">
        <v>2216</v>
      </c>
      <c r="B5" s="414" t="s">
        <v>4212</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413" t="s">
        <v>2216</v>
      </c>
      <c r="B6" s="414" t="s">
        <v>4216</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413" t="s">
        <v>2216</v>
      </c>
      <c r="B7" s="414" t="s">
        <v>4218</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413" t="s">
        <v>2216</v>
      </c>
      <c r="B8" s="414" t="s">
        <v>4220</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413" t="s">
        <v>2216</v>
      </c>
      <c r="B9" s="414" t="s">
        <v>4230</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413" t="s">
        <v>2216</v>
      </c>
      <c r="B10" s="414" t="s">
        <v>4239</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413" t="s">
        <v>2216</v>
      </c>
      <c r="B11" s="414" t="s">
        <v>4234</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413" t="s">
        <v>2216</v>
      </c>
      <c r="B14" s="414" t="s">
        <v>4267</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413" t="s">
        <v>2216</v>
      </c>
      <c r="B17" s="414" t="s">
        <v>4247</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413" t="s">
        <v>2216</v>
      </c>
      <c r="B23" s="414" t="s">
        <v>4255</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413" t="s">
        <v>2216</v>
      </c>
      <c r="B26" s="414" t="s">
        <v>4275</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7.7404675632500003E-2</v>
      </c>
      <c r="D28" s="415">
        <f>SUMIFS('EPA Export Aggregation'!G:G,'EPA Export Aggregation'!$A:$A,$B28,'EPA Export Aggregation'!$D:$D,$A$1)*IF($A28="CH4",About!$D$58,IF($A28="N2O",About!$D$59,1))</f>
        <v>9.9038161532200006E-2</v>
      </c>
      <c r="E28" s="415">
        <f>SUMIFS('EPA Export Aggregation'!H:H,'EPA Export Aggregation'!$A:$A,$B28,'EPA Export Aggregation'!$D:$D,$A$1)*IF($A28="CH4",About!$D$58,IF($A28="N2O",About!$D$59,1))</f>
        <v>0.18390714155499999</v>
      </c>
      <c r="F28" s="415">
        <f>SUMIFS('EPA Export Aggregation'!I:I,'EPA Export Aggregation'!$A:$A,$B28,'EPA Export Aggregation'!$D:$D,$A$1)*IF($A28="CH4",About!$D$58,IF($A28="N2O",About!$D$59,1))</f>
        <v>0.195731631446</v>
      </c>
      <c r="G28" s="415">
        <f>SUMIFS('EPA Export Aggregation'!J:J,'EPA Export Aggregation'!$A:$A,$B28,'EPA Export Aggregation'!$D:$D,$A$1)*IF($A28="CH4",About!$D$58,IF($A28="N2O",About!$D$59,1))</f>
        <v>0.19295529624819999</v>
      </c>
      <c r="H28" s="415">
        <f>SUMIFS('EPA Export Aggregation'!K:K,'EPA Export Aggregation'!$A:$A,$B28,'EPA Export Aggregation'!$D:$D,$A$1)*IF($A28="CH4",About!$D$58,IF($A28="N2O",About!$D$59,1))</f>
        <v>0.181849955457</v>
      </c>
      <c r="I28" s="415">
        <f>SUMIFS('EPA Export Aggregation'!L:L,'EPA Export Aggregation'!$A:$A,$B28,'EPA Export Aggregation'!$D:$D,$A$1)*IF($A28="CH4",About!$D$58,IF($A28="N2O",About!$D$59,1))</f>
        <v>0.1943434638471</v>
      </c>
      <c r="J28" s="415">
        <f>SUMIFS('EPA Export Aggregation'!M:M,'EPA Export Aggregation'!$A:$A,$B28,'EPA Export Aggregation'!$D:$D,$A$1)*IF($A28="CH4",About!$D$58,IF($A28="N2O",About!$D$59,1))</f>
        <v>0.2040606370395</v>
      </c>
      <c r="K28" s="415">
        <f>SUMIFS('EPA Export Aggregation'!N:N,'EPA Export Aggregation'!$A:$A,$B28,'EPA Export Aggregation'!$D:$D,$A$1)*IF($A28="CH4",About!$D$58,IF($A28="N2O",About!$D$59,1))</f>
        <v>0.1860144582537</v>
      </c>
      <c r="L28" s="415">
        <f>SUMIFS('EPA Export Aggregation'!O:O,'EPA Export Aggregation'!$A:$A,$B28,'EPA Export Aggregation'!$D:$D,$A$1)*IF($A28="CH4",About!$D$58,IF($A28="N2O",About!$D$59,1))</f>
        <v>0.181849955457</v>
      </c>
      <c r="M28" s="415">
        <f>SUMIFS('EPA Export Aggregation'!P:P,'EPA Export Aggregation'!$A:$A,$B28,'EPA Export Aggregation'!$D:$D,$A$1)*IF($A28="CH4",About!$D$58,IF($A28="N2O",About!$D$59,1))</f>
        <v>0.1985079666439</v>
      </c>
      <c r="N28" s="415">
        <f>SUMIFS('EPA Export Aggregation'!Q:Q,'EPA Export Aggregation'!$A:$A,$B28,'EPA Export Aggregation'!$D:$D,$A$1)*IF($A28="CH4",About!$D$58,IF($A28="N2O",About!$D$59,1))</f>
        <v>0.14992210068209999</v>
      </c>
      <c r="O28" s="415">
        <f>SUMIFS('EPA Export Aggregation'!R:R,'EPA Export Aggregation'!$A:$A,$B28,'EPA Export Aggregation'!$D:$D,$A$1)*IF($A28="CH4",About!$D$58,IF($A28="N2O",About!$D$59,1))</f>
        <v>0.15686293867660001</v>
      </c>
      <c r="P28" s="415">
        <f>SUMIFS('EPA Export Aggregation'!S:S,'EPA Export Aggregation'!$A:$A,$B28,'EPA Export Aggregation'!$D:$D,$A$1)*IF($A28="CH4",About!$D$58,IF($A28="N2O",About!$D$59,1))</f>
        <v>0.2304358214187</v>
      </c>
      <c r="Q28" s="415">
        <f>SUMIFS('EPA Export Aggregation'!T:T,'EPA Export Aggregation'!$A:$A,$B28,'EPA Export Aggregation'!$D:$D,$A$1)*IF($A28="CH4",About!$D$58,IF($A28="N2O",About!$D$59,1))</f>
        <v>0.2165541454297</v>
      </c>
      <c r="R28" s="415">
        <f>SUMIFS('EPA Export Aggregation'!U:U,'EPA Export Aggregation'!$A:$A,$B28,'EPA Export Aggregation'!$D:$D,$A$1)*IF($A28="CH4",About!$D$58,IF($A28="N2O",About!$D$59,1))</f>
        <v>0.2165541454297</v>
      </c>
      <c r="S28" s="415">
        <f>SUMIFS('EPA Export Aggregation'!V:V,'EPA Export Aggregation'!$A:$A,$B28,'EPA Export Aggregation'!$D:$D,$A$1)*IF($A28="CH4",About!$D$58,IF($A28="N2O",About!$D$59,1))</f>
        <v>0.2165541454297</v>
      </c>
      <c r="T28" s="415">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413" t="s">
        <v>2216</v>
      </c>
      <c r="B29" s="414" t="s">
        <v>4236</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413" t="s">
        <v>2216</v>
      </c>
      <c r="B30" s="414" t="s">
        <v>4280</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413" t="s">
        <v>2216</v>
      </c>
      <c r="B33" s="414" t="s">
        <v>4257</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15">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15">
        <f>SUMIFS('EPA Export Aggregation'!R:R,'EPA Export Aggregation'!$A:$A,$B33,'EPA Export Aggregation'!$D:$D,$A$1)*IF($A33="CH4",About!$D$58,IF($A33="N2O",About!$D$59,1))</f>
        <v>0.67143009760210004</v>
      </c>
      <c r="P33" s="415">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15">
        <f>SUMIFS('EPA Export Aggregation'!U:U,'EPA Export Aggregation'!$A:$A,$B33,'EPA Export Aggregation'!$D:$D,$A$1)*IF($A33="CH4",About!$D$58,IF($A33="N2O",About!$D$59,1))</f>
        <v>1.4308844494779001</v>
      </c>
      <c r="S33" s="415">
        <f>SUMIFS('EPA Export Aggregation'!V:V,'EPA Export Aggregation'!$A:$A,$B33,'EPA Export Aggregation'!$D:$D,$A$1)*IF($A33="CH4",About!$D$58,IF($A33="N2O",About!$D$59,1))</f>
        <v>1.5783142398490999</v>
      </c>
      <c r="T33" s="415">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15">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15">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15">
        <f>SUMIFS('EPA Export Aggregation'!AD:AD,'EPA Export Aggregation'!$A:$A,$B33,'EPA Export Aggregation'!$D:$D,$A$1)*IF($A33="CH4",About!$D$58,IF($A33="N2O",About!$D$59,1))</f>
        <v>0.63674577292919998</v>
      </c>
      <c r="AB33" s="415">
        <f>SUMIFS('EPA Export Aggregation'!AE:AE,'EPA Export Aggregation'!$A:$A,$B33,'EPA Export Aggregation'!$D:$D,$A$1)*IF($A33="CH4",About!$D$58,IF($A33="N2O",About!$D$59,1))</f>
        <v>0.74463897720280003</v>
      </c>
      <c r="AC33" s="415">
        <f>SUMIFS('EPA Export Aggregation'!AF:AF,'EPA Export Aggregation'!$A:$A,$B33,'EPA Export Aggregation'!$D:$D,$A$1)*IF($A33="CH4",About!$D$58,IF($A33="N2O",About!$D$59,1))</f>
        <v>0.56136046098439996</v>
      </c>
      <c r="AD33" s="415">
        <f>SUMIFS('EPA Export Aggregation'!AG:AG,'EPA Export Aggregation'!$A:$A,$B33,'EPA Export Aggregation'!$D:$D,$A$1)*IF($A33="CH4",About!$D$58,IF($A33="N2O",About!$D$59,1))</f>
        <v>0.7692150474985</v>
      </c>
      <c r="AE33" s="415">
        <f>SUMIFS('EPA Export Aggregation'!AH:AH,'EPA Export Aggregation'!$A:$A,$B33,'EPA Export Aggregation'!$D:$D,$A$1)*IF($A33="CH4",About!$D$58,IF($A33="N2O",About!$D$59,1))</f>
        <v>0.64110891451509999</v>
      </c>
      <c r="AF33" s="415">
        <f>SUMIFS('EPA Export Aggregation'!AI:AI,'EPA Export Aggregation'!$A:$A,$B33,'EPA Export Aggregation'!$D:$D,$A$1)*IF($A33="CH4",About!$D$58,IF($A33="N2O",About!$D$59,1))</f>
        <v>0.52494963366080005</v>
      </c>
      <c r="AG33" s="415">
        <f>SUMIFS('EPA Export Aggregation'!AJ:AJ,'EPA Export Aggregation'!$A:$A,$B33,'EPA Export Aggregation'!$D:$D,$A$1)*IF($A33="CH4",About!$D$58,IF($A33="N2O",About!$D$59,1))</f>
        <v>0.64220904879480001</v>
      </c>
      <c r="AH33" s="415">
        <f>SUMIFS('EPA Export Aggregation'!AK:AK,'EPA Export Aggregation'!$A:$A,$B33,'EPA Export Aggregation'!$D:$D,$A$1)*IF($A33="CH4",About!$D$58,IF($A33="N2O",About!$D$59,1))</f>
        <v>0.67118932964839995</v>
      </c>
    </row>
    <row r="34" spans="1:34" x14ac:dyDescent="0.25">
      <c r="A34" s="413" t="s">
        <v>2216</v>
      </c>
      <c r="B34" s="414" t="s">
        <v>4251</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2026-09-18T22:18:34Z</dcterms:modified>
</cp:coreProperties>
</file>