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trans\BCDTRtSY\"/>
    </mc:Choice>
  </mc:AlternateContent>
  <xr:revisionPtr revIDLastSave="0" documentId="8_{C877F51F-355D-430A-9172-CA980FA90DAA}"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3" i="24"/>
  <c r="J3" i="63"/>
  <c r="J3" i="24" s="1"/>
  <c r="R3" i="63"/>
  <c r="R3" i="24" s="1"/>
  <c r="Z3" i="63"/>
  <c r="Z3" i="24" s="1"/>
  <c r="AC3" i="63"/>
  <c r="AC3" i="24" s="1"/>
  <c r="F3" i="63"/>
  <c r="F3" i="24" s="1"/>
  <c r="N3" i="63"/>
  <c r="N3" i="24" s="1"/>
  <c r="AE3" i="63"/>
  <c r="AE3" i="24" s="1"/>
  <c r="K3" i="63"/>
  <c r="K3" i="24" s="1"/>
  <c r="S3" i="63"/>
  <c r="S3" i="24" s="1"/>
  <c r="AA3" i="63"/>
  <c r="AA3" i="24" s="1"/>
  <c r="E3" i="63"/>
  <c r="E3" i="24" s="1"/>
  <c r="U3" i="63"/>
  <c r="U3" i="24" s="1"/>
  <c r="AD3" i="63"/>
  <c r="AD3" i="24" s="1"/>
  <c r="L3" i="63"/>
  <c r="L3" i="24" s="1"/>
  <c r="T3" i="63"/>
  <c r="T3" i="24" s="1"/>
  <c r="AB3" i="63"/>
  <c r="AB3" i="24" s="1"/>
  <c r="M3" i="63"/>
  <c r="M3" i="24" s="1"/>
  <c r="V3" i="63"/>
  <c r="V3" i="24" s="1"/>
  <c r="G3" i="63"/>
  <c r="G3" i="24" s="1"/>
  <c r="O3" i="63"/>
  <c r="O3" i="24" s="1"/>
  <c r="W3" i="63"/>
  <c r="W3" i="24" s="1"/>
  <c r="P3" i="63"/>
  <c r="P3" i="24" s="1"/>
  <c r="Q3" i="63"/>
  <c r="Q3" i="24" s="1"/>
  <c r="Y3" i="63"/>
  <c r="Y3" i="24" s="1"/>
  <c r="AF3" i="63"/>
  <c r="AF3" i="24" s="1"/>
  <c r="X3" i="63"/>
  <c r="X3" i="24" s="1"/>
  <c r="H3" i="63"/>
  <c r="H3" i="24" s="1"/>
  <c r="I3" i="63"/>
  <c r="I3" i="24" s="1"/>
  <c r="D4" i="62"/>
  <c r="D4" i="63"/>
  <c r="J3" i="62"/>
  <c r="J3" i="23" s="1"/>
  <c r="R3" i="62"/>
  <c r="R3" i="23" s="1"/>
  <c r="Z3" i="62"/>
  <c r="Z3" i="23" s="1"/>
  <c r="M3" i="62"/>
  <c r="M3" i="23" s="1"/>
  <c r="V3" i="62"/>
  <c r="V3" i="23" s="1"/>
  <c r="O3" i="62"/>
  <c r="O3" i="23" s="1"/>
  <c r="D3" i="23"/>
  <c r="K3" i="62"/>
  <c r="K3" i="23" s="1"/>
  <c r="S3" i="62"/>
  <c r="S3" i="23" s="1"/>
  <c r="AA3" i="62"/>
  <c r="AA3" i="23" s="1"/>
  <c r="U3" i="62"/>
  <c r="U3" i="23" s="1"/>
  <c r="F3" i="62"/>
  <c r="F3" i="23" s="1"/>
  <c r="AD3" i="62"/>
  <c r="AD3" i="23" s="1"/>
  <c r="W3" i="62"/>
  <c r="W3" i="23" s="1"/>
  <c r="L3" i="62"/>
  <c r="L3" i="23" s="1"/>
  <c r="T3" i="62"/>
  <c r="T3" i="23" s="1"/>
  <c r="AB3" i="62"/>
  <c r="AB3" i="23" s="1"/>
  <c r="AC3" i="62"/>
  <c r="AC3" i="23" s="1"/>
  <c r="N3" i="62"/>
  <c r="N3" i="23" s="1"/>
  <c r="G3" i="62"/>
  <c r="G3" i="23" s="1"/>
  <c r="AE3" i="62"/>
  <c r="AE3" i="23" s="1"/>
  <c r="H3" i="62"/>
  <c r="H3" i="23" s="1"/>
  <c r="Q3" i="62"/>
  <c r="Q3" i="23" s="1"/>
  <c r="I3" i="62"/>
  <c r="I3" i="23" s="1"/>
  <c r="X3" i="62"/>
  <c r="X3" i="23" s="1"/>
  <c r="E3" i="62"/>
  <c r="E3" i="23" s="1"/>
  <c r="P3" i="62"/>
  <c r="P3" i="23" s="1"/>
  <c r="Y3" i="62"/>
  <c r="Y3" i="23" s="1"/>
  <c r="AF3" i="62"/>
  <c r="AF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4" i="62" l="1"/>
  <c r="F4" i="23" s="1"/>
  <c r="N4" i="62"/>
  <c r="N4" i="23" s="1"/>
  <c r="V4" i="62"/>
  <c r="V4" i="23" s="1"/>
  <c r="AD4" i="62"/>
  <c r="AD4" i="23" s="1"/>
  <c r="Q4" i="62"/>
  <c r="Q4" i="23" s="1"/>
  <c r="J4" i="62"/>
  <c r="J4" i="23" s="1"/>
  <c r="AA4" i="62"/>
  <c r="AA4" i="23" s="1"/>
  <c r="G4" i="62"/>
  <c r="G4" i="23" s="1"/>
  <c r="O4" i="62"/>
  <c r="O4" i="23" s="1"/>
  <c r="W4" i="62"/>
  <c r="W4" i="23" s="1"/>
  <c r="AE4" i="62"/>
  <c r="AE4" i="23" s="1"/>
  <c r="Y4" i="62"/>
  <c r="Y4" i="23" s="1"/>
  <c r="R4" i="62"/>
  <c r="R4" i="23" s="1"/>
  <c r="K4" i="62"/>
  <c r="K4" i="23" s="1"/>
  <c r="H4" i="62"/>
  <c r="H4" i="23" s="1"/>
  <c r="P4" i="62"/>
  <c r="P4" i="23" s="1"/>
  <c r="X4" i="62"/>
  <c r="X4" i="23" s="1"/>
  <c r="AF4" i="62"/>
  <c r="AF4" i="23" s="1"/>
  <c r="D4" i="23"/>
  <c r="I4" i="62"/>
  <c r="I4" i="23" s="1"/>
  <c r="E4" i="62"/>
  <c r="E4" i="23" s="1"/>
  <c r="Z4" i="62"/>
  <c r="Z4" i="23" s="1"/>
  <c r="S4" i="62"/>
  <c r="S4" i="23" s="1"/>
  <c r="L4" i="62"/>
  <c r="L4" i="23" s="1"/>
  <c r="M4" i="62"/>
  <c r="M4" i="23" s="1"/>
  <c r="AC4" i="62"/>
  <c r="AC4" i="23" s="1"/>
  <c r="T4" i="62"/>
  <c r="T4" i="23" s="1"/>
  <c r="AB4" i="62"/>
  <c r="AB4" i="23" s="1"/>
  <c r="U4" i="62"/>
  <c r="U4" i="23" s="1"/>
  <c r="AF4" i="63"/>
  <c r="AF4" i="24" s="1"/>
  <c r="AA4" i="63"/>
  <c r="AA4" i="24" s="1"/>
  <c r="D4" i="24"/>
  <c r="Y4" i="63"/>
  <c r="Y4" i="24" s="1"/>
  <c r="Q4" i="63"/>
  <c r="Q4" i="24" s="1"/>
  <c r="S4" i="63"/>
  <c r="S4" i="24" s="1"/>
  <c r="K4" i="63"/>
  <c r="K4" i="24" s="1"/>
  <c r="E4" i="63"/>
  <c r="E4" i="24" s="1"/>
  <c r="I4" i="63"/>
  <c r="I4" i="24" s="1"/>
  <c r="J4" i="63"/>
  <c r="J4" i="24" s="1"/>
  <c r="AC4" i="63"/>
  <c r="AC4" i="24" s="1"/>
  <c r="AE4" i="63"/>
  <c r="AE4" i="24" s="1"/>
  <c r="F4" i="63"/>
  <c r="F4" i="24" s="1"/>
  <c r="H4" i="63"/>
  <c r="H4" i="24" s="1"/>
  <c r="N4" i="63"/>
  <c r="N4" i="24" s="1"/>
  <c r="X4" i="63"/>
  <c r="X4" i="24" s="1"/>
  <c r="AD4" i="63"/>
  <c r="AD4" i="24" s="1"/>
  <c r="R4" i="63"/>
  <c r="R4" i="24" s="1"/>
  <c r="P4" i="63"/>
  <c r="P4" i="24" s="1"/>
  <c r="V4" i="63"/>
  <c r="V4" i="24" s="1"/>
  <c r="T4" i="63"/>
  <c r="T4" i="24" s="1"/>
  <c r="AB4" i="63"/>
  <c r="AB4" i="24" s="1"/>
  <c r="G4" i="63"/>
  <c r="G4" i="24" s="1"/>
  <c r="M4" i="63"/>
  <c r="M4" i="24" s="1"/>
  <c r="Z4" i="63"/>
  <c r="Z4" i="24" s="1"/>
  <c r="L4" i="63"/>
  <c r="L4" i="24" s="1"/>
  <c r="O4" i="63"/>
  <c r="O4" i="24" s="1"/>
  <c r="U4" i="63"/>
  <c r="U4" i="24" s="1"/>
  <c r="W4" i="63"/>
  <c r="W4" i="24" s="1"/>
  <c r="F2" i="62"/>
  <c r="F2" i="23" s="1"/>
  <c r="N2" i="62"/>
  <c r="N2" i="23" s="1"/>
  <c r="V2" i="62"/>
  <c r="V2" i="23" s="1"/>
  <c r="AD2" i="62"/>
  <c r="AD2" i="23" s="1"/>
  <c r="I2" i="62"/>
  <c r="I2" i="23" s="1"/>
  <c r="Y2" i="62"/>
  <c r="Y2" i="23" s="1"/>
  <c r="E2" i="62"/>
  <c r="E2" i="23" s="1"/>
  <c r="J2" i="62"/>
  <c r="J2" i="23" s="1"/>
  <c r="G2" i="62"/>
  <c r="G2" i="23" s="1"/>
  <c r="O2" i="62"/>
  <c r="O2" i="23" s="1"/>
  <c r="W2" i="62"/>
  <c r="W2" i="23" s="1"/>
  <c r="AE2" i="62"/>
  <c r="AE2" i="23" s="1"/>
  <c r="D2" i="23"/>
  <c r="Q2" i="62"/>
  <c r="Q2" i="23" s="1"/>
  <c r="R2" i="62"/>
  <c r="R2" i="23" s="1"/>
  <c r="H2" i="62"/>
  <c r="H2" i="23" s="1"/>
  <c r="P2" i="62"/>
  <c r="P2" i="23" s="1"/>
  <c r="X2" i="62"/>
  <c r="X2" i="23" s="1"/>
  <c r="AF2" i="62"/>
  <c r="AF2" i="23" s="1"/>
  <c r="Z2" i="62"/>
  <c r="Z2" i="23" s="1"/>
  <c r="K2" i="62"/>
  <c r="K2" i="23" s="1"/>
  <c r="S2" i="62"/>
  <c r="S2" i="23" s="1"/>
  <c r="AA2" i="62"/>
  <c r="AA2" i="23" s="1"/>
  <c r="L2" i="62"/>
  <c r="L2" i="23" s="1"/>
  <c r="M2" i="62"/>
  <c r="M2" i="23" s="1"/>
  <c r="AC2" i="62"/>
  <c r="AC2" i="23" s="1"/>
  <c r="T2" i="62"/>
  <c r="T2" i="23" s="1"/>
  <c r="U2" i="62"/>
  <c r="U2" i="23" s="1"/>
  <c r="AB2" i="62"/>
  <c r="AB2" i="23" s="1"/>
  <c r="G2" i="63"/>
  <c r="G2" i="24" s="1"/>
  <c r="O2" i="63"/>
  <c r="O2" i="24" s="1"/>
  <c r="W2" i="63"/>
  <c r="W2" i="24" s="1"/>
  <c r="AE2" i="63"/>
  <c r="AE2" i="24" s="1"/>
  <c r="Z2" i="63"/>
  <c r="Z2" i="24" s="1"/>
  <c r="K2" i="63"/>
  <c r="K2" i="24" s="1"/>
  <c r="T2" i="63"/>
  <c r="T2" i="24" s="1"/>
  <c r="H2" i="63"/>
  <c r="H2" i="24" s="1"/>
  <c r="P2" i="63"/>
  <c r="P2" i="24" s="1"/>
  <c r="X2" i="63"/>
  <c r="X2" i="24" s="1"/>
  <c r="AF2" i="63"/>
  <c r="AF2" i="24" s="1"/>
  <c r="R2" i="63"/>
  <c r="R2" i="24" s="1"/>
  <c r="AA2" i="63"/>
  <c r="AA2" i="24" s="1"/>
  <c r="AB2" i="63"/>
  <c r="AB2" i="24" s="1"/>
  <c r="D2" i="24"/>
  <c r="I2" i="63"/>
  <c r="I2" i="24" s="1"/>
  <c r="Q2" i="63"/>
  <c r="Q2" i="24" s="1"/>
  <c r="Y2" i="63"/>
  <c r="Y2" i="24" s="1"/>
  <c r="E2" i="63"/>
  <c r="E2" i="24" s="1"/>
  <c r="J2" i="63"/>
  <c r="J2" i="24" s="1"/>
  <c r="S2" i="63"/>
  <c r="S2" i="24" s="1"/>
  <c r="L2" i="63"/>
  <c r="L2" i="24" s="1"/>
  <c r="M2" i="63"/>
  <c r="M2" i="24" s="1"/>
  <c r="N2" i="63"/>
  <c r="N2" i="24" s="1"/>
  <c r="V2" i="63"/>
  <c r="V2" i="24" s="1"/>
  <c r="U2" i="63"/>
  <c r="U2" i="24" s="1"/>
  <c r="AC2" i="63"/>
  <c r="AC2" i="24" s="1"/>
  <c r="AD2" i="63"/>
  <c r="AD2" i="24" s="1"/>
  <c r="F2" i="63"/>
  <c r="F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<sst xmlns="http://schemas.openxmlformats.org/spreadsheetml/2006/main" count="53128" uniqueCount="4272">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</sst>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4227</v>
      </c>
      <c r="C1" s="104">
        <v>45660</v>
      </c>
      <c r="E1" s="106" t="s">
        <v>3851</v>
      </c>
      <c r="F1" s="106" t="s">
        <v>3851</v>
      </c>
    </row>
    <row r="2" spans="1:6">
      <c r="B2" t="str">
        <f>LOOKUP(B1,E2:F51,F2:F51)</f>
        <v>IL</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IL</v>
      </c>
    </row>
    <row r="2" spans="1:8">
      <c r="E2">
        <v>2021</v>
      </c>
      <c r="F2">
        <v>2022</v>
      </c>
      <c r="G2" t="s">
        <v>4265</v>
      </c>
      <c r="H2" t="s">
        <v>4266</v>
      </c>
    </row>
    <row r="3" spans="1:8">
      <c r="A3" t="s">
        <v>4105</v>
      </c>
      <c r="C3" t="s">
        <v>4195</v>
      </c>
      <c r="D3" t="s">
        <v>4196</v>
      </c>
      <c r="E3" s="107">
        <f>SUMIFS('SEDS 2022'!F:F,'SEDS 2022'!$C:$C,$A3,'SEDS 2022'!$B:$B,$A$1)</f>
        <v>888855</v>
      </c>
      <c r="F3" s="107">
        <f>SUMIFS('SEDS 2022'!G:G,'SEDS 2022'!$C:$C,$A3,'SEDS 2022'!$B:$B,$A$1)</f>
        <v>889926</v>
      </c>
      <c r="G3" s="82">
        <f>F3/E3</f>
        <v>1.0012049209376108</v>
      </c>
    </row>
    <row r="4" spans="1:8">
      <c r="A4" t="s">
        <v>3864</v>
      </c>
      <c r="C4" t="s">
        <v>4197</v>
      </c>
      <c r="D4" t="s">
        <v>4198</v>
      </c>
      <c r="E4" s="107">
        <f>SUMIFS('SEDS 2022'!F:F,'SEDS 2022'!$C:$C,$A4,'SEDS 2022'!$B:$B,$A$1)</f>
        <v>20789</v>
      </c>
      <c r="F4" s="107">
        <f>SUMIFS('SEDS 2022'!G:G,'SEDS 2022'!$C:$C,$A4,'SEDS 2022'!$B:$B,$A$1)</f>
        <v>20850</v>
      </c>
      <c r="G4" s="82">
        <f t="shared" ref="G4:G12" si="0">F4/E4</f>
        <v>1.002934244071384</v>
      </c>
    </row>
    <row r="5" spans="1:8">
      <c r="A5" t="s">
        <v>3909</v>
      </c>
      <c r="C5" t="s">
        <v>4199</v>
      </c>
      <c r="D5" t="s">
        <v>4200</v>
      </c>
      <c r="E5" s="107">
        <f>SUMIFS('SEDS 2022'!F:F,'SEDS 2022'!$C:$C,$A5,'SEDS 2022'!$B:$B,$A$1)</f>
        <v>34224</v>
      </c>
      <c r="F5" s="107">
        <f>SUMIFS('SEDS 2022'!G:G,'SEDS 2022'!$C:$C,$A5,'SEDS 2022'!$B:$B,$A$1)</f>
        <v>33724</v>
      </c>
      <c r="G5" s="82">
        <f t="shared" si="0"/>
        <v>0.98539036933146329</v>
      </c>
    </row>
    <row r="6" spans="1:8">
      <c r="A6" t="s">
        <v>3916</v>
      </c>
      <c r="C6" t="s">
        <v>4201</v>
      </c>
      <c r="D6" t="s">
        <v>4202</v>
      </c>
      <c r="E6" s="107">
        <f>SUMIFS('SEDS 2022'!F:F,'SEDS 2022'!$C:$C,$A6,'SEDS 2022'!$B:$B,$A$1)</f>
        <v>1551</v>
      </c>
      <c r="F6" s="107">
        <f>SUMIFS('SEDS 2022'!G:G,'SEDS 2022'!$C:$C,$A6,'SEDS 2022'!$B:$B,$A$1)</f>
        <v>1552</v>
      </c>
      <c r="G6" s="82">
        <f t="shared" si="0"/>
        <v>1.0006447453255964</v>
      </c>
    </row>
    <row r="7" spans="1:8">
      <c r="A7" t="s">
        <v>4070</v>
      </c>
      <c r="C7" t="s">
        <v>4203</v>
      </c>
      <c r="D7" t="s">
        <v>4204</v>
      </c>
      <c r="E7" s="107">
        <f>SUMIFS('SEDS 2022'!F:F,'SEDS 2022'!$C:$C,$A7,'SEDS 2022'!$B:$B,$A$1)</f>
        <v>49</v>
      </c>
      <c r="F7" s="107">
        <f>SUMIFS('SEDS 2022'!G:G,'SEDS 2022'!$C:$C,$A7,'SEDS 2022'!$B:$B,$A$1)</f>
        <v>50</v>
      </c>
      <c r="G7" s="82">
        <f t="shared" si="0"/>
        <v>1.0204081632653061</v>
      </c>
    </row>
    <row r="8" spans="1:8">
      <c r="A8" t="s">
        <v>3973</v>
      </c>
      <c r="B8" t="s">
        <v>3859</v>
      </c>
      <c r="C8" t="s">
        <v>4205</v>
      </c>
      <c r="D8" t="s">
        <v>4206</v>
      </c>
      <c r="E8" s="107">
        <f>SUMIFS('SEDS 2022'!F:F,'SEDS 2022'!$C:$C,$A8,'SEDS 2022'!$B:$B,$A$1)</f>
        <v>146467</v>
      </c>
      <c r="F8" s="107">
        <f>SUMIFS('SEDS 2022'!G:G,'SEDS 2022'!$C:$C,$A8,'SEDS 2022'!$B:$B,$A$1)</f>
        <v>154230</v>
      </c>
      <c r="G8" s="82">
        <f t="shared" si="0"/>
        <v>1.0530017000416476</v>
      </c>
      <c r="H8" t="s">
        <v>122</v>
      </c>
    </row>
    <row r="9" spans="1:8">
      <c r="A9" t="s">
        <v>4055</v>
      </c>
      <c r="C9" t="s">
        <v>4207</v>
      </c>
      <c r="D9" t="s">
        <v>4208</v>
      </c>
      <c r="E9" s="107">
        <f>SUMIFS('SEDS 2022'!F:F,'SEDS 2022'!$C:$C,$A9,'SEDS 2022'!$B:$B,$A$1)</f>
        <v>178</v>
      </c>
      <c r="F9" s="107">
        <f>SUMIFS('SEDS 2022'!G:G,'SEDS 2022'!$C:$C,$A9,'SEDS 2022'!$B:$B,$A$1)</f>
        <v>283</v>
      </c>
      <c r="G9" s="82">
        <f t="shared" si="0"/>
        <v>1.5898876404494382</v>
      </c>
    </row>
    <row r="10" spans="1:8">
      <c r="A10" t="s">
        <v>4004</v>
      </c>
      <c r="C10" t="s">
        <v>4209</v>
      </c>
      <c r="D10" t="s">
        <v>4210</v>
      </c>
      <c r="E10" s="107">
        <f>SUMIFS('SEDS 2022'!F:F,'SEDS 2022'!$C:$C,$A10,'SEDS 2022'!$B:$B,$A$1)</f>
        <v>19271</v>
      </c>
      <c r="F10" s="107">
        <f>SUMIFS('SEDS 2022'!G:G,'SEDS 2022'!$C:$C,$A10,'SEDS 2022'!$B:$B,$A$1)</f>
        <v>19806</v>
      </c>
      <c r="G10" s="82">
        <f t="shared" si="0"/>
        <v>1.0277619220590524</v>
      </c>
    </row>
    <row r="11" spans="1:8">
      <c r="A11" t="s">
        <v>3892</v>
      </c>
      <c r="C11" t="s">
        <v>4211</v>
      </c>
      <c r="D11" t="s">
        <v>4212</v>
      </c>
      <c r="E11" s="107">
        <f>SUMIFS('SEDS 2022'!F:F,'SEDS 2022'!$C:$C,$A11,'SEDS 2022'!$B:$B,$A$1)</f>
        <v>229571</v>
      </c>
      <c r="F11" s="107">
        <f>SUMIFS('SEDS 2022'!G:G,'SEDS 2022'!$C:$C,$A11,'SEDS 2022'!$B:$B,$A$1)</f>
        <v>229813</v>
      </c>
      <c r="G11" s="82">
        <f t="shared" si="0"/>
        <v>1.001054140113516</v>
      </c>
      <c r="H11" t="s">
        <v>124</v>
      </c>
    </row>
    <row r="12" spans="1:8">
      <c r="A12" t="s">
        <v>3993</v>
      </c>
      <c r="C12" t="s">
        <v>4213</v>
      </c>
      <c r="D12" t="s">
        <v>4214</v>
      </c>
      <c r="E12" s="107">
        <f>SUMIFS('SEDS 2022'!F:F,'SEDS 2022'!$C:$C,$A12,'SEDS 2022'!$B:$B,$A$1)</f>
        <v>475387</v>
      </c>
      <c r="F12" s="107">
        <f>SUMIFS('SEDS 2022'!G:G,'SEDS 2022'!$C:$C,$A12,'SEDS 2022'!$B:$B,$A$1)</f>
        <v>467325</v>
      </c>
      <c r="G12" s="82">
        <f t="shared" si="0"/>
        <v>0.98304118539211216</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0.98304118539211216</v>
      </c>
      <c r="E2">
        <f>$D$2*INDEX('AEO 2023 Table 7'!18:18,MATCH(E$1,'AEO 2023 Table 7'!1:1,0))/INDEX('AEO 2023 Table 7'!18:18,MATCH($D$1,'AEO 2023 Table 7'!1:1,0))</f>
        <v>1.0031151090126216</v>
      </c>
      <c r="F2">
        <f>$D$2*INDEX('AEO 2023 Table 7'!18:18,MATCH(F$1,'AEO 2023 Table 7'!1:1,0))/INDEX('AEO 2023 Table 7'!18:18,MATCH($D$1,'AEO 2023 Table 7'!1:1,0))</f>
        <v>1.0104267113454088</v>
      </c>
      <c r="G2">
        <f>$D$2*INDEX('AEO 2023 Table 7'!18:18,MATCH(G$1,'AEO 2023 Table 7'!1:1,0))/INDEX('AEO 2023 Table 7'!18:18,MATCH($D$1,'AEO 2023 Table 7'!1:1,0))</f>
        <v>1.0141792029558665</v>
      </c>
      <c r="H2">
        <f>$D$2*INDEX('AEO 2023 Table 7'!18:18,MATCH(H$1,'AEO 2023 Table 7'!1:1,0))/INDEX('AEO 2023 Table 7'!18:18,MATCH($D$1,'AEO 2023 Table 7'!1:1,0))</f>
        <v>1.0213975333464109</v>
      </c>
      <c r="I2">
        <f>$D$2*INDEX('AEO 2023 Table 7'!18:18,MATCH(I$1,'AEO 2023 Table 7'!1:1,0))/INDEX('AEO 2023 Table 7'!18:18,MATCH($D$1,'AEO 2023 Table 7'!1:1,0))</f>
        <v>1.0309732415030144</v>
      </c>
      <c r="J2">
        <f>$D$2*INDEX('AEO 2023 Table 7'!18:18,MATCH(J$1,'AEO 2023 Table 7'!1:1,0))/INDEX('AEO 2023 Table 7'!18:18,MATCH($D$1,'AEO 2023 Table 7'!1:1,0))</f>
        <v>1.0398324005612301</v>
      </c>
      <c r="K2">
        <f>$D$2*INDEX('AEO 2023 Table 7'!18:18,MATCH(K$1,'AEO 2023 Table 7'!1:1,0))/INDEX('AEO 2023 Table 7'!18:18,MATCH($D$1,'AEO 2023 Table 7'!1:1,0))</f>
        <v>1.0467523447513576</v>
      </c>
      <c r="L2">
        <f>$D$2*INDEX('AEO 2023 Table 7'!18:18,MATCH(L$1,'AEO 2023 Table 7'!1:1,0))/INDEX('AEO 2023 Table 7'!18:18,MATCH($D$1,'AEO 2023 Table 7'!1:1,0))</f>
        <v>1.0520318820763144</v>
      </c>
      <c r="M2">
        <f>$D$2*INDEX('AEO 2023 Table 7'!18:18,MATCH(M$1,'AEO 2023 Table 7'!1:1,0))/INDEX('AEO 2023 Table 7'!18:18,MATCH($D$1,'AEO 2023 Table 7'!1:1,0))</f>
        <v>1.0565027797533812</v>
      </c>
      <c r="N2">
        <f>$D$2*INDEX('AEO 2023 Table 7'!18:18,MATCH(N$1,'AEO 2023 Table 7'!1:1,0))/INDEX('AEO 2023 Table 7'!18:18,MATCH($D$1,'AEO 2023 Table 7'!1:1,0))</f>
        <v>1.0602633748122026</v>
      </c>
      <c r="O2">
        <f>$D$2*INDEX('AEO 2023 Table 7'!18:18,MATCH(O$1,'AEO 2023 Table 7'!1:1,0))/INDEX('AEO 2023 Table 7'!18:18,MATCH($D$1,'AEO 2023 Table 7'!1:1,0))</f>
        <v>1.0656941732797087</v>
      </c>
      <c r="P2">
        <f>$D$2*INDEX('AEO 2023 Table 7'!18:18,MATCH(P$1,'AEO 2023 Table 7'!1:1,0))/INDEX('AEO 2023 Table 7'!18:18,MATCH($D$1,'AEO 2023 Table 7'!1:1,0))</f>
        <v>1.0726293110033434</v>
      </c>
      <c r="Q2">
        <f>$D$2*INDEX('AEO 2023 Table 7'!18:18,MATCH(Q$1,'AEO 2023 Table 7'!1:1,0))/INDEX('AEO 2023 Table 7'!18:18,MATCH($D$1,'AEO 2023 Table 7'!1:1,0))</f>
        <v>1.078963033732723</v>
      </c>
      <c r="R2">
        <f>$D$2*INDEX('AEO 2023 Table 7'!18:18,MATCH(R$1,'AEO 2023 Table 7'!1:1,0))/INDEX('AEO 2023 Table 7'!18:18,MATCH($D$1,'AEO 2023 Table 7'!1:1,0))</f>
        <v>1.0841087825650984</v>
      </c>
      <c r="S2">
        <f>$D$2*INDEX('AEO 2023 Table 7'!18:18,MATCH(S$1,'AEO 2023 Table 7'!1:1,0))/INDEX('AEO 2023 Table 7'!18:18,MATCH($D$1,'AEO 2023 Table 7'!1:1,0))</f>
        <v>1.0900889998794561</v>
      </c>
      <c r="T2">
        <f>$D$2*INDEX('AEO 2023 Table 7'!18:18,MATCH(T$1,'AEO 2023 Table 7'!1:1,0))/INDEX('AEO 2023 Table 7'!18:18,MATCH($D$1,'AEO 2023 Table 7'!1:1,0))</f>
        <v>1.0968370868641253</v>
      </c>
      <c r="U2">
        <f>$D$2*INDEX('AEO 2023 Table 7'!18:18,MATCH(U$1,'AEO 2023 Table 7'!1:1,0))/INDEX('AEO 2023 Table 7'!18:18,MATCH($D$1,'AEO 2023 Table 7'!1:1,0))</f>
        <v>1.1036360726182177</v>
      </c>
      <c r="V2">
        <f>$D$2*INDEX('AEO 2023 Table 7'!18:18,MATCH(V$1,'AEO 2023 Table 7'!1:1,0))/INDEX('AEO 2023 Table 7'!18:18,MATCH($D$1,'AEO 2023 Table 7'!1:1,0))</f>
        <v>1.1114022179688929</v>
      </c>
      <c r="W2">
        <f>$D$2*INDEX('AEO 2023 Table 7'!18:18,MATCH(W$1,'AEO 2023 Table 7'!1:1,0))/INDEX('AEO 2023 Table 7'!18:18,MATCH($D$1,'AEO 2023 Table 7'!1:1,0))</f>
        <v>1.1193603097334559</v>
      </c>
      <c r="X2">
        <f>$D$2*INDEX('AEO 2023 Table 7'!18:18,MATCH(X$1,'AEO 2023 Table 7'!1:1,0))/INDEX('AEO 2023 Table 7'!18:18,MATCH($D$1,'AEO 2023 Table 7'!1:1,0))</f>
        <v>1.1276594990047348</v>
      </c>
      <c r="Y2">
        <f>$D$2*INDEX('AEO 2023 Table 7'!18:18,MATCH(Y$1,'AEO 2023 Table 7'!1:1,0))/INDEX('AEO 2023 Table 7'!18:18,MATCH($D$1,'AEO 2023 Table 7'!1:1,0))</f>
        <v>1.1357196413896447</v>
      </c>
      <c r="Z2">
        <f>$D$2*INDEX('AEO 2023 Table 7'!18:18,MATCH(Z$1,'AEO 2023 Table 7'!1:1,0))/INDEX('AEO 2023 Table 7'!18:18,MATCH($D$1,'AEO 2023 Table 7'!1:1,0))</f>
        <v>1.1440663525901658</v>
      </c>
      <c r="AA2">
        <f>$D$2*INDEX('AEO 2023 Table 7'!18:18,MATCH(AA$1,'AEO 2023 Table 7'!1:1,0))/INDEX('AEO 2023 Table 7'!18:18,MATCH($D$1,'AEO 2023 Table 7'!1:1,0))</f>
        <v>1.1529395237891475</v>
      </c>
      <c r="AB2">
        <f>$D$2*INDEX('AEO 2023 Table 7'!18:18,MATCH(AB$1,'AEO 2023 Table 7'!1:1,0))/INDEX('AEO 2023 Table 7'!18:18,MATCH($D$1,'AEO 2023 Table 7'!1:1,0))</f>
        <v>1.1632491693336069</v>
      </c>
      <c r="AC2">
        <f>$D$2*INDEX('AEO 2023 Table 7'!18:18,MATCH(AC$1,'AEO 2023 Table 7'!1:1,0))/INDEX('AEO 2023 Table 7'!18:18,MATCH($D$1,'AEO 2023 Table 7'!1:1,0))</f>
        <v>1.1743172306405338</v>
      </c>
      <c r="AD2">
        <f>$D$2*INDEX('AEO 2023 Table 7'!18:18,MATCH(AD$1,'AEO 2023 Table 7'!1:1,0))/INDEX('AEO 2023 Table 7'!18:18,MATCH($D$1,'AEO 2023 Table 7'!1:1,0))</f>
        <v>1.1857361808040212</v>
      </c>
      <c r="AE2">
        <f>$D$2*INDEX('AEO 2023 Table 7'!18:18,MATCH(AE$1,'AEO 2023 Table 7'!1:1,0))/INDEX('AEO 2023 Table 7'!18:18,MATCH($D$1,'AEO 2023 Table 7'!1:1,0))</f>
        <v>1.1973053790925774</v>
      </c>
      <c r="AF2">
        <f>$D$2*INDEX('AEO 2023 Table 7'!18:18,MATCH(AF$1,'AEO 2023 Table 7'!1:1,0))/INDEX('AEO 2023 Table 7'!18:18,MATCH($D$1,'AEO 2023 Table 7'!1:1,0))</f>
        <v>1.2099311266082569</v>
      </c>
    </row>
    <row r="3" spans="1:32">
      <c r="A3" t="s">
        <v>124</v>
      </c>
      <c r="B3">
        <f>INDEX('AEO 2021 Table 7'!22:22,MATCH(B$1,'AEO 2021 Table 7'!1:1,0))/INDEX('AEO 2021 Table 7'!22:22,MATCH(B$1,'AEO 2021 Table 7'!1:1,0))</f>
        <v>1</v>
      </c>
      <c r="C3">
        <v>1</v>
      </c>
      <c r="D3" s="108">
        <f>'seds growth'!G11</f>
        <v>1.001054140113516</v>
      </c>
      <c r="E3">
        <f>$D$3*INDEX('AEO 2023 Table 7'!22:22,MATCH(E$1,'AEO 2023 Table 7'!1:1,0))/INDEX('AEO 2023 Table 7'!22:22,MATCH($D$1,'AEO 2023 Table 7'!1:1,0))</f>
        <v>1.0661446279860682</v>
      </c>
      <c r="F3">
        <f>$D$3*INDEX('AEO 2023 Table 7'!22:22,MATCH(F$1,'AEO 2023 Table 7'!1:1,0))/INDEX('AEO 2023 Table 7'!22:22,MATCH($D$1,'AEO 2023 Table 7'!1:1,0))</f>
        <v>1.1031459278292703</v>
      </c>
      <c r="G3">
        <f>$D$3*INDEX('AEO 2023 Table 7'!22:22,MATCH(G$1,'AEO 2023 Table 7'!1:1,0))/INDEX('AEO 2023 Table 7'!22:22,MATCH($D$1,'AEO 2023 Table 7'!1:1,0))</f>
        <v>1.126097105639928</v>
      </c>
      <c r="H3">
        <f>$D$3*INDEX('AEO 2023 Table 7'!22:22,MATCH(H$1,'AEO 2023 Table 7'!1:1,0))/INDEX('AEO 2023 Table 7'!22:22,MATCH($D$1,'AEO 2023 Table 7'!1:1,0))</f>
        <v>1.1428421905801063</v>
      </c>
      <c r="I3">
        <f>$D$3*INDEX('AEO 2023 Table 7'!22:22,MATCH(I$1,'AEO 2023 Table 7'!1:1,0))/INDEX('AEO 2023 Table 7'!22:22,MATCH($D$1,'AEO 2023 Table 7'!1:1,0))</f>
        <v>1.155405241576543</v>
      </c>
      <c r="J3">
        <f>$D$3*INDEX('AEO 2023 Table 7'!22:22,MATCH(J$1,'AEO 2023 Table 7'!1:1,0))/INDEX('AEO 2023 Table 7'!22:22,MATCH($D$1,'AEO 2023 Table 7'!1:1,0))</f>
        <v>1.1649993077021616</v>
      </c>
      <c r="K3">
        <f>$D$3*INDEX('AEO 2023 Table 7'!22:22,MATCH(K$1,'AEO 2023 Table 7'!1:1,0))/INDEX('AEO 2023 Table 7'!22:22,MATCH($D$1,'AEO 2023 Table 7'!1:1,0))</f>
        <v>1.172170173755285</v>
      </c>
      <c r="L3">
        <f>$D$3*INDEX('AEO 2023 Table 7'!22:22,MATCH(L$1,'AEO 2023 Table 7'!1:1,0))/INDEX('AEO 2023 Table 7'!22:22,MATCH($D$1,'AEO 2023 Table 7'!1:1,0))</f>
        <v>1.177448238503076</v>
      </c>
      <c r="M3">
        <f>$D$3*INDEX('AEO 2023 Table 7'!22:22,MATCH(M$1,'AEO 2023 Table 7'!1:1,0))/INDEX('AEO 2023 Table 7'!22:22,MATCH($D$1,'AEO 2023 Table 7'!1:1,0))</f>
        <v>1.1810755880531629</v>
      </c>
      <c r="N3">
        <f>$D$3*INDEX('AEO 2023 Table 7'!22:22,MATCH(N$1,'AEO 2023 Table 7'!1:1,0))/INDEX('AEO 2023 Table 7'!22:22,MATCH($D$1,'AEO 2023 Table 7'!1:1,0))</f>
        <v>1.1839933089729231</v>
      </c>
      <c r="O3">
        <f>$D$3*INDEX('AEO 2023 Table 7'!22:22,MATCH(O$1,'AEO 2023 Table 7'!1:1,0))/INDEX('AEO 2023 Table 7'!22:22,MATCH($D$1,'AEO 2023 Table 7'!1:1,0))</f>
        <v>1.186587900418848</v>
      </c>
      <c r="P3">
        <f>$D$3*INDEX('AEO 2023 Table 7'!22:22,MATCH(P$1,'AEO 2023 Table 7'!1:1,0))/INDEX('AEO 2023 Table 7'!22:22,MATCH($D$1,'AEO 2023 Table 7'!1:1,0))</f>
        <v>1.1891214725880628</v>
      </c>
      <c r="Q3">
        <f>$D$3*INDEX('AEO 2023 Table 7'!22:22,MATCH(Q$1,'AEO 2023 Table 7'!1:1,0))/INDEX('AEO 2023 Table 7'!22:22,MATCH($D$1,'AEO 2023 Table 7'!1:1,0))</f>
        <v>1.1911586013692264</v>
      </c>
      <c r="R3">
        <f>$D$3*INDEX('AEO 2023 Table 7'!22:22,MATCH(R$1,'AEO 2023 Table 7'!1:1,0))/INDEX('AEO 2023 Table 7'!22:22,MATCH($D$1,'AEO 2023 Table 7'!1:1,0))</f>
        <v>1.1929074289005934</v>
      </c>
      <c r="S3">
        <f>$D$3*INDEX('AEO 2023 Table 7'!22:22,MATCH(S$1,'AEO 2023 Table 7'!1:1,0))/INDEX('AEO 2023 Table 7'!22:22,MATCH($D$1,'AEO 2023 Table 7'!1:1,0))</f>
        <v>1.1944291341952005</v>
      </c>
      <c r="T3">
        <f>$D$3*INDEX('AEO 2023 Table 7'!22:22,MATCH(T$1,'AEO 2023 Table 7'!1:1,0))/INDEX('AEO 2023 Table 7'!22:22,MATCH($D$1,'AEO 2023 Table 7'!1:1,0))</f>
        <v>1.1951345868615639</v>
      </c>
      <c r="U3">
        <f>$D$3*INDEX('AEO 2023 Table 7'!22:22,MATCH(U$1,'AEO 2023 Table 7'!1:1,0))/INDEX('AEO 2023 Table 7'!22:22,MATCH($D$1,'AEO 2023 Table 7'!1:1,0))</f>
        <v>1.1954219353982707</v>
      </c>
      <c r="V3">
        <f>$D$3*INDEX('AEO 2023 Table 7'!22:22,MATCH(V$1,'AEO 2023 Table 7'!1:1,0))/INDEX('AEO 2023 Table 7'!22:22,MATCH($D$1,'AEO 2023 Table 7'!1:1,0))</f>
        <v>1.1954186265743652</v>
      </c>
      <c r="W3">
        <f>$D$3*INDEX('AEO 2023 Table 7'!22:22,MATCH(W$1,'AEO 2023 Table 7'!1:1,0))/INDEX('AEO 2023 Table 7'!22:22,MATCH($D$1,'AEO 2023 Table 7'!1:1,0))</f>
        <v>1.1951196971539899</v>
      </c>
      <c r="X3">
        <f>$D$3*INDEX('AEO 2023 Table 7'!22:22,MATCH(X$1,'AEO 2023 Table 7'!1:1,0))/INDEX('AEO 2023 Table 7'!22:22,MATCH($D$1,'AEO 2023 Table 7'!1:1,0))</f>
        <v>1.1946671299118976</v>
      </c>
      <c r="Y3">
        <f>$D$3*INDEX('AEO 2023 Table 7'!22:22,MATCH(Y$1,'AEO 2023 Table 7'!1:1,0))/INDEX('AEO 2023 Table 7'!22:22,MATCH($D$1,'AEO 2023 Table 7'!1:1,0))</f>
        <v>1.1937919345791883</v>
      </c>
      <c r="Z3">
        <f>$D$3*INDEX('AEO 2023 Table 7'!22:22,MATCH(Z$1,'AEO 2023 Table 7'!1:1,0))/INDEX('AEO 2023 Table 7'!22:22,MATCH($D$1,'AEO 2023 Table 7'!1:1,0))</f>
        <v>1.1929401577329124</v>
      </c>
      <c r="AA3">
        <f>$D$3*INDEX('AEO 2023 Table 7'!22:22,MATCH(AA$1,'AEO 2023 Table 7'!1:1,0))/INDEX('AEO 2023 Table 7'!22:22,MATCH($D$1,'AEO 2023 Table 7'!1:1,0))</f>
        <v>1.1919240293213094</v>
      </c>
      <c r="AB3">
        <f>$D$3*INDEX('AEO 2023 Table 7'!22:22,MATCH(AB$1,'AEO 2023 Table 7'!1:1,0))/INDEX('AEO 2023 Table 7'!22:22,MATCH($D$1,'AEO 2023 Table 7'!1:1,0))</f>
        <v>1.1912444368252271</v>
      </c>
      <c r="AC3">
        <f>$D$3*INDEX('AEO 2023 Table 7'!22:22,MATCH(AC$1,'AEO 2023 Table 7'!1:1,0))/INDEX('AEO 2023 Table 7'!22:22,MATCH($D$1,'AEO 2023 Table 7'!1:1,0))</f>
        <v>1.1900705744961069</v>
      </c>
      <c r="AD3">
        <f>$D$3*INDEX('AEO 2023 Table 7'!22:22,MATCH(AD$1,'AEO 2023 Table 7'!1:1,0))/INDEX('AEO 2023 Table 7'!22:22,MATCH($D$1,'AEO 2023 Table 7'!1:1,0))</f>
        <v>1.1889956003628073</v>
      </c>
      <c r="AE3">
        <f>$D$3*INDEX('AEO 2023 Table 7'!22:22,MATCH(AE$1,'AEO 2023 Table 7'!1:1,0))/INDEX('AEO 2023 Table 7'!22:22,MATCH($D$1,'AEO 2023 Table 7'!1:1,0))</f>
        <v>1.1877100538171432</v>
      </c>
      <c r="AF3">
        <f>$D$3*INDEX('AEO 2023 Table 7'!22:22,MATCH(AF$1,'AEO 2023 Table 7'!1:1,0))/INDEX('AEO 2023 Table 7'!22:22,MATCH($D$1,'AEO 2023 Table 7'!1:1,0))</f>
        <v>1.1865894692577685</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1.0530017000416476</v>
      </c>
      <c r="E4">
        <f>$D$4*'AEO 2023 Table 7'!G65/'AEO 2023 Table 7'!$F$65*'calibration multiplier'!$E$3</f>
        <v>1.1301544800824326</v>
      </c>
      <c r="F4">
        <f>$D$4*'AEO 2023 Table 7'!H65/'AEO 2023 Table 7'!$F$65*'calibration multiplier'!$E$3</f>
        <v>1.1463225258998031</v>
      </c>
      <c r="G4">
        <f>$D$4*'AEO 2023 Table 7'!I65/'AEO 2023 Table 7'!$F$65*'calibration multiplier'!$E$3</f>
        <v>1.148542133537517</v>
      </c>
      <c r="H4">
        <f>$D$4*'AEO 2023 Table 7'!J65/'AEO 2023 Table 7'!$F$65*'calibration multiplier'!$E$3</f>
        <v>1.1631142258604714</v>
      </c>
      <c r="I4">
        <f>$D$4*'AEO 2023 Table 7'!K65/'AEO 2023 Table 7'!$F$65*'calibration multiplier'!$E$3</f>
        <v>1.1775142497511186</v>
      </c>
      <c r="J4">
        <f>$D$4*'AEO 2023 Table 7'!L65/'AEO 2023 Table 7'!$F$65*'calibration multiplier'!$E$3</f>
        <v>1.1889072087243207</v>
      </c>
      <c r="K4">
        <f>$D$4*'AEO 2023 Table 7'!M65/'AEO 2023 Table 7'!$F$65*'calibration multiplier'!$E$3</f>
        <v>1.1973813911678342</v>
      </c>
      <c r="L4">
        <f>$D$4*'AEO 2023 Table 7'!N65/'AEO 2023 Table 7'!$F$65*'calibration multiplier'!$E$3</f>
        <v>1.2033286472451892</v>
      </c>
      <c r="M4">
        <f>$D$4*'AEO 2023 Table 7'!O65/'AEO 2023 Table 7'!$F$65*'calibration multiplier'!$E$3</f>
        <v>1.2092815387515501</v>
      </c>
      <c r="N4">
        <f>$D$4*'AEO 2023 Table 7'!P65/'AEO 2023 Table 7'!$F$65*'calibration multiplier'!$E$3</f>
        <v>1.2187317774988518</v>
      </c>
      <c r="O4">
        <f>$D$4*'AEO 2023 Table 7'!Q65/'AEO 2023 Table 7'!$F$65*'calibration multiplier'!$E$3</f>
        <v>1.2286918347235365</v>
      </c>
      <c r="P4">
        <f>$D$4*'AEO 2023 Table 7'!R65/'AEO 2023 Table 7'!$F$65*'calibration multiplier'!$E$3</f>
        <v>1.2376916148456489</v>
      </c>
      <c r="Q4">
        <f>$D$4*'AEO 2023 Table 7'!S65/'AEO 2023 Table 7'!$F$65*'calibration multiplier'!$E$3</f>
        <v>1.2484068195570983</v>
      </c>
      <c r="R4">
        <f>$D$4*'AEO 2023 Table 7'!T65/'AEO 2023 Table 7'!$F$65*'calibration multiplier'!$E$3</f>
        <v>1.2622703506064019</v>
      </c>
      <c r="S4">
        <f>$D$4*'AEO 2023 Table 7'!U65/'AEO 2023 Table 7'!$F$65*'calibration multiplier'!$E$3</f>
        <v>1.2788272410251662</v>
      </c>
      <c r="T4">
        <f>$D$4*'AEO 2023 Table 7'!V65/'AEO 2023 Table 7'!$F$65*'calibration multiplier'!$E$3</f>
        <v>1.2962132908983031</v>
      </c>
      <c r="U4">
        <f>$D$4*'AEO 2023 Table 7'!W65/'AEO 2023 Table 7'!$F$65*'calibration multiplier'!$E$3</f>
        <v>1.3143653834209492</v>
      </c>
      <c r="V4">
        <f>$D$4*'AEO 2023 Table 7'!X65/'AEO 2023 Table 7'!$F$65*'calibration multiplier'!$E$3</f>
        <v>1.335462926837244</v>
      </c>
      <c r="W4">
        <f>$D$4*'AEO 2023 Table 7'!Y65/'AEO 2023 Table 7'!$F$65*'calibration multiplier'!$E$3</f>
        <v>1.355659928698427</v>
      </c>
      <c r="X4">
        <f>$D$4*'AEO 2023 Table 7'!Z65/'AEO 2023 Table 7'!$F$65*'calibration multiplier'!$E$3</f>
        <v>1.3762085813295664</v>
      </c>
      <c r="Y4">
        <f>$D$4*'AEO 2023 Table 7'!AA65/'AEO 2023 Table 7'!$F$65*'calibration multiplier'!$E$3</f>
        <v>1.3970698124228884</v>
      </c>
      <c r="Z4">
        <f>$D$4*'AEO 2023 Table 7'!AB65/'AEO 2023 Table 7'!$F$65*'calibration multiplier'!$E$3</f>
        <v>1.4178776947882903</v>
      </c>
      <c r="AA4">
        <f>$D$4*'AEO 2023 Table 7'!AC65/'AEO 2023 Table 7'!$F$65*'calibration multiplier'!$E$3</f>
        <v>1.4381310509395304</v>
      </c>
      <c r="AB4">
        <f>$D$4*'AEO 2023 Table 7'!AD65/'AEO 2023 Table 7'!$F$65*'calibration multiplier'!$E$3</f>
        <v>1.457860687888507</v>
      </c>
      <c r="AC4">
        <f>$D$4*'AEO 2023 Table 7'!AE65/'AEO 2023 Table 7'!$F$65*'calibration multiplier'!$E$3</f>
        <v>1.4790138342043251</v>
      </c>
      <c r="AD4">
        <f>$D$4*'AEO 2023 Table 7'!AF65/'AEO 2023 Table 7'!$F$65*'calibration multiplier'!$E$3</f>
        <v>1.5003781212602232</v>
      </c>
      <c r="AE4">
        <f>$D$4*'AEO 2023 Table 7'!AG65/'AEO 2023 Table 7'!$F$65*'calibration multiplier'!$E$3</f>
        <v>1.52143471389241</v>
      </c>
      <c r="AF4">
        <f>$D$4*'AEO 2023 Table 7'!AH65/'AEO 2023 Table 7'!$F$65*'calibration multiplier'!$E$3</f>
        <v>1.5449182979497209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0.98304118539211216</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0.980941043122741</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0.97929016025952953</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0.98533595065534285</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0.99552568375609685</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1.0041091192973959</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1.0117373253765092</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1.018798507836975</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1.026353108175283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1.0351962068017568</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1.0476753096768028</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1.0595580079680893</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1.070643520696686</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1.0827604379087206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1.0937624531667909</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1.1069412456995649</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1.1201441148765277</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1.1325564827639636</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1.1465684432176875</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1.1611745331987748</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1.1760932465942509</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1.190655393591693</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1.2045416499275479</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1.2182467388398839</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1.2333775960642674</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1.2490645201693924</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1.2641033722897694</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1.2801517319937752</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1.2986912287231751</v>
      </c>
    </row>
    <row r="3" spans="1:32">
      <c r="A3" t="s">
        <v>124</v>
      </c>
      <c r="B3">
        <v>1</v>
      </c>
      <c r="C3">
        <v>1</v>
      </c>
      <c r="D3" s="108">
        <f>'seds growth'!G11</f>
        <v>1.001054140113516</v>
      </c>
      <c r="E3">
        <f>$D$3*INDEX('AEO 2023 Table 49'!50:50,MATCH(E1,'AEO 2023 Table 49'!13:13,0))/INDEX('AEO 2023 Table 49'!50:50,MATCH($D$1,'AEO 2023 Table 49'!13:13,0))</f>
        <v>0.9853877488017494</v>
      </c>
      <c r="F3">
        <f>$D$3*INDEX('AEO 2023 Table 49'!50:50,MATCH(F1,'AEO 2023 Table 49'!13:13,0))/INDEX('AEO 2023 Table 49'!50:50,MATCH($D$1,'AEO 2023 Table 49'!13:13,0))</f>
        <v>0.97307742815947795</v>
      </c>
      <c r="G3">
        <f>$D$3*INDEX('AEO 2023 Table 49'!50:50,MATCH(G1,'AEO 2023 Table 49'!13:13,0))/INDEX('AEO 2023 Table 49'!50:50,MATCH($D$1,'AEO 2023 Table 49'!13:13,0))</f>
        <v>0.97210423010095937</v>
      </c>
      <c r="H3">
        <f>$D$3*INDEX('AEO 2023 Table 49'!50:50,MATCH(H1,'AEO 2023 Table 49'!13:13,0))/INDEX('AEO 2023 Table 49'!50:50,MATCH($D$1,'AEO 2023 Table 49'!13:13,0))</f>
        <v>0.97819312350944643</v>
      </c>
      <c r="I3">
        <f>$D$3*INDEX('AEO 2023 Table 49'!50:50,MATCH(I1,'AEO 2023 Table 49'!13:13,0))/INDEX('AEO 2023 Table 49'!50:50,MATCH($D$1,'AEO 2023 Table 49'!13:13,0))</f>
        <v>0.98252501603344355</v>
      </c>
      <c r="J3">
        <f>$D$3*INDEX('AEO 2023 Table 49'!50:50,MATCH(J1,'AEO 2023 Table 49'!13:13,0))/INDEX('AEO 2023 Table 49'!50:50,MATCH($D$1,'AEO 2023 Table 49'!13:13,0))</f>
        <v>0.98566938920452862</v>
      </c>
      <c r="K3">
        <f>$D$3*INDEX('AEO 2023 Table 49'!50:50,MATCH(K1,'AEO 2023 Table 49'!13:13,0))/INDEX('AEO 2023 Table 49'!50:50,MATCH($D$1,'AEO 2023 Table 49'!13:13,0))</f>
        <v>0.98629950719676085</v>
      </c>
      <c r="L3">
        <f>$D$3*INDEX('AEO 2023 Table 49'!50:50,MATCH(L1,'AEO 2023 Table 49'!13:13,0))/INDEX('AEO 2023 Table 49'!50:50,MATCH($D$1,'AEO 2023 Table 49'!13:13,0))</f>
        <v>0.98652689392421689</v>
      </c>
      <c r="M3">
        <f>$D$3*INDEX('AEO 2023 Table 49'!50:50,MATCH(M1,'AEO 2023 Table 49'!13:13,0))/INDEX('AEO 2023 Table 49'!50:50,MATCH($D$1,'AEO 2023 Table 49'!13:13,0))</f>
        <v>0.9867863070267332</v>
      </c>
      <c r="N3">
        <f>$D$3*INDEX('AEO 2023 Table 49'!50:50,MATCH(N1,'AEO 2023 Table 49'!13:13,0))/INDEX('AEO 2023 Table 49'!50:50,MATCH($D$1,'AEO 2023 Table 49'!13:13,0))</f>
        <v>0.98901304235792853</v>
      </c>
      <c r="O3">
        <f>$D$3*INDEX('AEO 2023 Table 49'!50:50,MATCH(O1,'AEO 2023 Table 49'!13:13,0))/INDEX('AEO 2023 Table 49'!50:50,MATCH($D$1,'AEO 2023 Table 49'!13:13,0))</f>
        <v>0.98899613226054717</v>
      </c>
      <c r="P3">
        <f>$D$3*INDEX('AEO 2023 Table 49'!50:50,MATCH(P1,'AEO 2023 Table 49'!13:13,0))/INDEX('AEO 2023 Table 49'!50:50,MATCH($D$1,'AEO 2023 Table 49'!13:13,0))</f>
        <v>0.9863046530497005</v>
      </c>
      <c r="Q3">
        <f>$D$3*INDEX('AEO 2023 Table 49'!50:50,MATCH(Q1,'AEO 2023 Table 49'!13:13,0))/INDEX('AEO 2023 Table 49'!50:50,MATCH($D$1,'AEO 2023 Table 49'!13:13,0))</f>
        <v>0.98405748959263084</v>
      </c>
      <c r="R3">
        <f>$D$3*INDEX('AEO 2023 Table 49'!50:50,MATCH(R1,'AEO 2023 Table 49'!13:13,0))/INDEX('AEO 2023 Table 49'!50:50,MATCH($D$1,'AEO 2023 Table 49'!13:13,0))</f>
        <v>0.98011174487185448</v>
      </c>
      <c r="S3">
        <f>$D$3*INDEX('AEO 2023 Table 49'!50:50,MATCH(S1,'AEO 2023 Table 49'!13:13,0))/INDEX('AEO 2023 Table 49'!50:50,MATCH($D$1,'AEO 2023 Table 49'!13:13,0))</f>
        <v>0.97934215338168151</v>
      </c>
      <c r="T3">
        <f>$D$3*INDEX('AEO 2023 Table 49'!50:50,MATCH(T1,'AEO 2023 Table 49'!13:13,0))/INDEX('AEO 2023 Table 49'!50:50,MATCH($D$1,'AEO 2023 Table 49'!13:13,0))</f>
        <v>0.97927964813572377</v>
      </c>
      <c r="U3">
        <f>$D$3*INDEX('AEO 2023 Table 49'!50:50,MATCH(U1,'AEO 2023 Table 49'!13:13,0))/INDEX('AEO 2023 Table 49'!50:50,MATCH($D$1,'AEO 2023 Table 49'!13:13,0))</f>
        <v>0.97813119121485648</v>
      </c>
      <c r="V3">
        <f>$D$3*INDEX('AEO 2023 Table 49'!50:50,MATCH(V1,'AEO 2023 Table 49'!13:13,0))/INDEX('AEO 2023 Table 49'!50:50,MATCH($D$1,'AEO 2023 Table 49'!13:13,0))</f>
        <v>0.97803420714779676</v>
      </c>
      <c r="W3">
        <f>$D$3*INDEX('AEO 2023 Table 49'!50:50,MATCH(W1,'AEO 2023 Table 49'!13:13,0))/INDEX('AEO 2023 Table 49'!50:50,MATCH($D$1,'AEO 2023 Table 49'!13:13,0))</f>
        <v>0.97723324255421729</v>
      </c>
      <c r="X3">
        <f>$D$3*INDEX('AEO 2023 Table 49'!50:50,MATCH(X1,'AEO 2023 Table 49'!13:13,0))/INDEX('AEO 2023 Table 49'!50:50,MATCH($D$1,'AEO 2023 Table 49'!13:13,0))</f>
        <v>0.97706468240365563</v>
      </c>
      <c r="Y3">
        <f>$D$3*INDEX('AEO 2023 Table 49'!50:50,MATCH(Y1,'AEO 2023 Table 49'!13:13,0))/INDEX('AEO 2023 Table 49'!50:50,MATCH($D$1,'AEO 2023 Table 49'!13:13,0))</f>
        <v>0.97630146834412912</v>
      </c>
      <c r="Z3">
        <f>$D$3*INDEX('AEO 2023 Table 49'!50:50,MATCH(Z1,'AEO 2023 Table 49'!13:13,0))/INDEX('AEO 2023 Table 49'!50:50,MATCH($D$1,'AEO 2023 Table 49'!13:13,0))</f>
        <v>0.97490192485698013</v>
      </c>
      <c r="AA3">
        <f>$D$3*INDEX('AEO 2023 Table 49'!50:50,MATCH(AA1,'AEO 2023 Table 49'!13:13,0))/INDEX('AEO 2023 Table 49'!50:50,MATCH($D$1,'AEO 2023 Table 49'!13:13,0))</f>
        <v>0.9727944008931072</v>
      </c>
      <c r="AB3">
        <f>$D$3*INDEX('AEO 2023 Table 49'!50:50,MATCH(AB1,'AEO 2023 Table 49'!13:13,0))/INDEX('AEO 2023 Table 49'!50:50,MATCH($D$1,'AEO 2023 Table 49'!13:13,0))</f>
        <v>0.97062731140571568</v>
      </c>
      <c r="AC3">
        <f>$D$3*INDEX('AEO 2023 Table 49'!50:50,MATCH(AC1,'AEO 2023 Table 49'!13:13,0))/INDEX('AEO 2023 Table 49'!50:50,MATCH($D$1,'AEO 2023 Table 49'!13:13,0))</f>
        <v>0.96782953097472402</v>
      </c>
      <c r="AD3">
        <f>$D$3*INDEX('AEO 2023 Table 49'!50:50,MATCH(AD1,'AEO 2023 Table 49'!13:13,0))/INDEX('AEO 2023 Table 49'!50:50,MATCH($D$1,'AEO 2023 Table 49'!13:13,0))</f>
        <v>0.96465313142857922</v>
      </c>
      <c r="AE3">
        <f>$D$3*INDEX('AEO 2023 Table 49'!50:50,MATCH(AE1,'AEO 2023 Table 49'!13:13,0))/INDEX('AEO 2023 Table 49'!50:50,MATCH($D$1,'AEO 2023 Table 49'!13:13,0))</f>
        <v>0.96330538917071107</v>
      </c>
      <c r="AF3">
        <f>$D$3*INDEX('AEO 2023 Table 49'!50:50,MATCH(AF1,'AEO 2023 Table 49'!13:13,0))/INDEX('AEO 2023 Table 49'!50:50,MATCH($D$1,'AEO 2023 Table 49'!13:13,0))</f>
        <v>0.96314638713409062</v>
      </c>
    </row>
    <row r="4" spans="1:32">
      <c r="A4" t="s">
        <v>122</v>
      </c>
      <c r="B4">
        <v>1</v>
      </c>
      <c r="C4">
        <v>1</v>
      </c>
      <c r="D4" s="108">
        <f>'seds growth'!G8</f>
        <v>1.0530017000416476</v>
      </c>
      <c r="E4">
        <f>$D$4*'AEO 2023 Table 7'!G65/'AEO 2023 Table 7'!$F$65</f>
        <v>1.1301544800824326</v>
      </c>
      <c r="F4">
        <f>$D$4*'AEO 2023 Table 7'!H65/'AEO 2023 Table 7'!$F$65</f>
        <v>1.1463225258998031</v>
      </c>
      <c r="G4">
        <f>$D$4*'AEO 2023 Table 7'!I65/'AEO 2023 Table 7'!$F$65</f>
        <v>1.148542133537517</v>
      </c>
      <c r="H4">
        <f>$D$4*'AEO 2023 Table 7'!J65/'AEO 2023 Table 7'!$F$65</f>
        <v>1.1631142258604714</v>
      </c>
      <c r="I4">
        <f>$D$4*'AEO 2023 Table 7'!K65/'AEO 2023 Table 7'!$F$65</f>
        <v>1.1775142497511186</v>
      </c>
      <c r="J4">
        <f>$D$4*'AEO 2023 Table 7'!L65/'AEO 2023 Table 7'!$F$65</f>
        <v>1.1889072087243207</v>
      </c>
      <c r="K4">
        <f>$D$4*'AEO 2023 Table 7'!M65/'AEO 2023 Table 7'!$F$65</f>
        <v>1.1973813911678342</v>
      </c>
      <c r="L4">
        <f>$D$4*'AEO 2023 Table 7'!N65/'AEO 2023 Table 7'!$F$65</f>
        <v>1.2033286472451892</v>
      </c>
      <c r="M4">
        <f>$D$4*'AEO 2023 Table 7'!O65/'AEO 2023 Table 7'!$F$65</f>
        <v>1.2092815387515501</v>
      </c>
      <c r="N4">
        <f>$D$4*'AEO 2023 Table 7'!P65/'AEO 2023 Table 7'!$F$65</f>
        <v>1.2187317774988518</v>
      </c>
      <c r="O4">
        <f>$D$4*'AEO 2023 Table 7'!Q65/'AEO 2023 Table 7'!$F$65</f>
        <v>1.2286918347235365</v>
      </c>
      <c r="P4">
        <f>$D$4*'AEO 2023 Table 7'!R65/'AEO 2023 Table 7'!$F$65</f>
        <v>1.2376916148456489</v>
      </c>
      <c r="Q4">
        <f>$D$4*'AEO 2023 Table 7'!S65/'AEO 2023 Table 7'!$F$65</f>
        <v>1.2484068195570983</v>
      </c>
      <c r="R4">
        <f>$D$4*'AEO 2023 Table 7'!T65/'AEO 2023 Table 7'!$F$65</f>
        <v>1.2622703506064019</v>
      </c>
      <c r="S4">
        <f>$D$4*'AEO 2023 Table 7'!U65/'AEO 2023 Table 7'!$F$65</f>
        <v>1.2788272410251662</v>
      </c>
      <c r="T4">
        <f>$D$4*'AEO 2023 Table 7'!V65/'AEO 2023 Table 7'!$F$65</f>
        <v>1.2962132908983031</v>
      </c>
      <c r="U4">
        <f>$D$4*'AEO 2023 Table 7'!W65/'AEO 2023 Table 7'!$F$65</f>
        <v>1.3143653834209492</v>
      </c>
      <c r="V4">
        <f>$D$4*'AEO 2023 Table 7'!X65/'AEO 2023 Table 7'!$F$65</f>
        <v>1.335462926837244</v>
      </c>
      <c r="W4">
        <f>$D$4*'AEO 2023 Table 7'!Y65/'AEO 2023 Table 7'!$F$65</f>
        <v>1.355659928698427</v>
      </c>
      <c r="X4">
        <f>$D$4*'AEO 2023 Table 7'!Z65/'AEO 2023 Table 7'!$F$65</f>
        <v>1.3762085813295664</v>
      </c>
      <c r="Y4">
        <f>$D$4*'AEO 2023 Table 7'!AA65/'AEO 2023 Table 7'!$F$65</f>
        <v>1.3970698124228884</v>
      </c>
      <c r="Z4">
        <f>$D$4*'AEO 2023 Table 7'!AB65/'AEO 2023 Table 7'!$F$65</f>
        <v>1.4178776947882903</v>
      </c>
      <c r="AA4">
        <f>$D$4*'AEO 2023 Table 7'!AC65/'AEO 2023 Table 7'!$F$65</f>
        <v>1.4381310509395304</v>
      </c>
      <c r="AB4">
        <f>$D$4*'AEO 2023 Table 7'!AD65/'AEO 2023 Table 7'!$F$65</f>
        <v>1.457860687888507</v>
      </c>
      <c r="AC4">
        <f>$D$4*'AEO 2023 Table 7'!AE65/'AEO 2023 Table 7'!$F$65</f>
        <v>1.4790138342043251</v>
      </c>
      <c r="AD4">
        <f>$D$4*'AEO 2023 Table 7'!AF65/'AEO 2023 Table 7'!$F$65</f>
        <v>1.5003781212602232</v>
      </c>
      <c r="AE4">
        <f>$D$4*'AEO 2023 Table 7'!AG65/'AEO 2023 Table 7'!$F$65</f>
        <v>1.52143471389241</v>
      </c>
      <c r="AF4">
        <f>$D$4*'AEO 2023 Table 7'!AH65/'AEO 2023 Table 7'!$F$65</f>
        <v>1.5449182979497209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0.98304118539211216</v>
      </c>
      <c r="E2" s="108">
        <f>'growth rates from 2022 psgr'!E2</f>
        <v>1.0031151090126216</v>
      </c>
      <c r="F2" s="108">
        <f>'growth rates from 2022 psgr'!F2</f>
        <v>1.0104267113454088</v>
      </c>
      <c r="G2" s="108">
        <f>'growth rates from 2022 psgr'!G2</f>
        <v>1.0141792029558665</v>
      </c>
      <c r="H2" s="108">
        <f>'growth rates from 2022 psgr'!H2</f>
        <v>1.0213975333464109</v>
      </c>
      <c r="I2" s="108">
        <f>'growth rates from 2022 psgr'!I2</f>
        <v>1.0309732415030144</v>
      </c>
      <c r="J2" s="108">
        <f>'growth rates from 2022 psgr'!J2</f>
        <v>1.0398324005612301</v>
      </c>
      <c r="K2" s="108">
        <f>'growth rates from 2022 psgr'!K2</f>
        <v>1.0467523447513576</v>
      </c>
      <c r="L2" s="108">
        <f>'growth rates from 2022 psgr'!L2</f>
        <v>1.0520318820763144</v>
      </c>
      <c r="M2" s="108">
        <f>'growth rates from 2022 psgr'!M2</f>
        <v>1.0565027797533812</v>
      </c>
      <c r="N2" s="108">
        <f>'growth rates from 2022 psgr'!N2</f>
        <v>1.0602633748122026</v>
      </c>
      <c r="O2" s="108">
        <f>'growth rates from 2022 psgr'!O2</f>
        <v>1.0656941732797087</v>
      </c>
      <c r="P2" s="108">
        <f>'growth rates from 2022 psgr'!P2</f>
        <v>1.0726293110033434</v>
      </c>
      <c r="Q2" s="108">
        <f>'growth rates from 2022 psgr'!Q2</f>
        <v>1.078963033732723</v>
      </c>
      <c r="R2" s="108">
        <f>'growth rates from 2022 psgr'!R2</f>
        <v>1.0841087825650984</v>
      </c>
      <c r="S2" s="108">
        <f>'growth rates from 2022 psgr'!S2</f>
        <v>1.0900889998794561</v>
      </c>
      <c r="T2" s="108">
        <f>'growth rates from 2022 psgr'!T2</f>
        <v>1.0968370868641253</v>
      </c>
      <c r="U2" s="108">
        <f>'growth rates from 2022 psgr'!U2</f>
        <v>1.1036360726182177</v>
      </c>
      <c r="V2" s="108">
        <f>'growth rates from 2022 psgr'!V2</f>
        <v>1.1114022179688929</v>
      </c>
      <c r="W2" s="108">
        <f>'growth rates from 2022 psgr'!W2</f>
        <v>1.1193603097334559</v>
      </c>
      <c r="X2" s="108">
        <f>'growth rates from 2022 psgr'!X2</f>
        <v>1.1276594990047348</v>
      </c>
      <c r="Y2" s="108">
        <f>'growth rates from 2022 psgr'!Y2</f>
        <v>1.1357196413896447</v>
      </c>
      <c r="Z2" s="108">
        <f>'growth rates from 2022 psgr'!Z2</f>
        <v>1.1440663525901658</v>
      </c>
      <c r="AA2" s="108">
        <f>'growth rates from 2022 psgr'!AA2</f>
        <v>1.1529395237891475</v>
      </c>
      <c r="AB2" s="108">
        <f>'growth rates from 2022 psgr'!AB2</f>
        <v>1.1632491693336069</v>
      </c>
      <c r="AC2" s="108">
        <f>'growth rates from 2022 psgr'!AC2</f>
        <v>1.1743172306405338</v>
      </c>
      <c r="AD2" s="108">
        <f>'growth rates from 2022 psgr'!AD2</f>
        <v>1.1857361808040212</v>
      </c>
      <c r="AE2" s="108">
        <f>'growth rates from 2022 psgr'!AE2</f>
        <v>1.1973053790925774</v>
      </c>
      <c r="AF2" s="108">
        <f>'growth rates from 2022 psgr'!AF2</f>
        <v>1.2099311266082569</v>
      </c>
    </row>
    <row r="3" spans="1:32">
      <c r="A3" t="s">
        <v>124</v>
      </c>
      <c r="B3">
        <f>INDEX('AEO 2021 Table 7'!22:22,MATCH(B$1,'AEO 2021 Table 7'!1:1,0))/INDEX('AEO 2021 Table 7'!22:22,MATCH(B$1,'AEO 2021 Table 7'!1:1,0))</f>
        <v>1</v>
      </c>
      <c r="C3">
        <v>1</v>
      </c>
      <c r="D3" s="108">
        <f>'growth rates from 2022 psgr'!D3</f>
        <v>1.001054140113516</v>
      </c>
      <c r="E3" s="108">
        <f>'growth rates from 2022 psgr'!E3</f>
        <v>1.0661446279860682</v>
      </c>
      <c r="F3" s="108">
        <f>'growth rates from 2022 psgr'!F3</f>
        <v>1.1031459278292703</v>
      </c>
      <c r="G3" s="108">
        <f>'growth rates from 2022 psgr'!G3</f>
        <v>1.126097105639928</v>
      </c>
      <c r="H3" s="108">
        <f>'growth rates from 2022 psgr'!H3</f>
        <v>1.1428421905801063</v>
      </c>
      <c r="I3" s="108">
        <f>'growth rates from 2022 psgr'!I3</f>
        <v>1.155405241576543</v>
      </c>
      <c r="J3" s="108">
        <f>'growth rates from 2022 psgr'!J3</f>
        <v>1.1649993077021616</v>
      </c>
      <c r="K3" s="108">
        <f>'growth rates from 2022 psgr'!K3</f>
        <v>1.172170173755285</v>
      </c>
      <c r="L3" s="108">
        <f>'growth rates from 2022 psgr'!L3</f>
        <v>1.177448238503076</v>
      </c>
      <c r="M3" s="108">
        <f>'growth rates from 2022 psgr'!M3</f>
        <v>1.1810755880531629</v>
      </c>
      <c r="N3" s="108">
        <f>'growth rates from 2022 psgr'!N3</f>
        <v>1.1839933089729231</v>
      </c>
      <c r="O3" s="108">
        <f>'growth rates from 2022 psgr'!O3</f>
        <v>1.186587900418848</v>
      </c>
      <c r="P3" s="108">
        <f>'growth rates from 2022 psgr'!P3</f>
        <v>1.1891214725880628</v>
      </c>
      <c r="Q3" s="108">
        <f>'growth rates from 2022 psgr'!Q3</f>
        <v>1.1911586013692264</v>
      </c>
      <c r="R3" s="108">
        <f>'growth rates from 2022 psgr'!R3</f>
        <v>1.1929074289005934</v>
      </c>
      <c r="S3" s="108">
        <f>'growth rates from 2022 psgr'!S3</f>
        <v>1.1944291341952005</v>
      </c>
      <c r="T3" s="108">
        <f>'growth rates from 2022 psgr'!T3</f>
        <v>1.1951345868615639</v>
      </c>
      <c r="U3" s="108">
        <f>'growth rates from 2022 psgr'!U3</f>
        <v>1.1954219353982707</v>
      </c>
      <c r="V3" s="108">
        <f>'growth rates from 2022 psgr'!V3</f>
        <v>1.1954186265743652</v>
      </c>
      <c r="W3" s="108">
        <f>'growth rates from 2022 psgr'!W3</f>
        <v>1.1951196971539899</v>
      </c>
      <c r="X3" s="108">
        <f>'growth rates from 2022 psgr'!X3</f>
        <v>1.1946671299118976</v>
      </c>
      <c r="Y3" s="108">
        <f>'growth rates from 2022 psgr'!Y3</f>
        <v>1.1937919345791883</v>
      </c>
      <c r="Z3" s="108">
        <f>'growth rates from 2022 psgr'!Z3</f>
        <v>1.1929401577329124</v>
      </c>
      <c r="AA3" s="108">
        <f>'growth rates from 2022 psgr'!AA3</f>
        <v>1.1919240293213094</v>
      </c>
      <c r="AB3" s="108">
        <f>'growth rates from 2022 psgr'!AB3</f>
        <v>1.1912444368252271</v>
      </c>
      <c r="AC3" s="108">
        <f>'growth rates from 2022 psgr'!AC3</f>
        <v>1.1900705744961069</v>
      </c>
      <c r="AD3" s="108">
        <f>'growth rates from 2022 psgr'!AD3</f>
        <v>1.1889956003628073</v>
      </c>
      <c r="AE3" s="108">
        <f>'growth rates from 2022 psgr'!AE3</f>
        <v>1.1877100538171432</v>
      </c>
      <c r="AF3" s="108">
        <f>'growth rates from 2022 psgr'!AF3</f>
        <v>1.1865894692577685</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1.0530017000416476</v>
      </c>
      <c r="E4" s="108">
        <f>'growth rates from 2022 psgr'!E4</f>
        <v>1.1301544800824326</v>
      </c>
      <c r="F4" s="108">
        <f>'growth rates from 2022 psgr'!F4</f>
        <v>1.1463225258998031</v>
      </c>
      <c r="G4" s="108">
        <f>'growth rates from 2022 psgr'!G4</f>
        <v>1.148542133537517</v>
      </c>
      <c r="H4" s="108">
        <f>'growth rates from 2022 psgr'!H4</f>
        <v>1.1631142258604714</v>
      </c>
      <c r="I4" s="108">
        <f>'growth rates from 2022 psgr'!I4</f>
        <v>1.1775142497511186</v>
      </c>
      <c r="J4" s="108">
        <f>'growth rates from 2022 psgr'!J4</f>
        <v>1.1889072087243207</v>
      </c>
      <c r="K4" s="108">
        <f>'growth rates from 2022 psgr'!K4</f>
        <v>1.1973813911678342</v>
      </c>
      <c r="L4" s="108">
        <f>'growth rates from 2022 psgr'!L4</f>
        <v>1.2033286472451892</v>
      </c>
      <c r="M4" s="108">
        <f>'growth rates from 2022 psgr'!M4</f>
        <v>1.2092815387515501</v>
      </c>
      <c r="N4" s="108">
        <f>'growth rates from 2022 psgr'!N4</f>
        <v>1.2187317774988518</v>
      </c>
      <c r="O4" s="108">
        <f>'growth rates from 2022 psgr'!O4</f>
        <v>1.2286918347235365</v>
      </c>
      <c r="P4" s="108">
        <f>'growth rates from 2022 psgr'!P4</f>
        <v>1.2376916148456489</v>
      </c>
      <c r="Q4" s="108">
        <f>'growth rates from 2022 psgr'!Q4</f>
        <v>1.2484068195570983</v>
      </c>
      <c r="R4" s="108">
        <f>'growth rates from 2022 psgr'!R4</f>
        <v>1.2622703506064019</v>
      </c>
      <c r="S4" s="108">
        <f>'growth rates from 2022 psgr'!S4</f>
        <v>1.2788272410251662</v>
      </c>
      <c r="T4" s="108">
        <f>'growth rates from 2022 psgr'!T4</f>
        <v>1.2962132908983031</v>
      </c>
      <c r="U4" s="108">
        <f>'growth rates from 2022 psgr'!U4</f>
        <v>1.3143653834209492</v>
      </c>
      <c r="V4" s="108">
        <f>'growth rates from 2022 psgr'!V4</f>
        <v>1.335462926837244</v>
      </c>
      <c r="W4" s="108">
        <f>'growth rates from 2022 psgr'!W4</f>
        <v>1.355659928698427</v>
      </c>
      <c r="X4" s="108">
        <f>'growth rates from 2022 psgr'!X4</f>
        <v>1.3762085813295664</v>
      </c>
      <c r="Y4" s="108">
        <f>'growth rates from 2022 psgr'!Y4</f>
        <v>1.3970698124228884</v>
      </c>
      <c r="Z4" s="108">
        <f>'growth rates from 2022 psgr'!Z4</f>
        <v>1.4178776947882903</v>
      </c>
      <c r="AA4" s="108">
        <f>'growth rates from 2022 psgr'!AA4</f>
        <v>1.4381310509395304</v>
      </c>
      <c r="AB4" s="108">
        <f>'growth rates from 2022 psgr'!AB4</f>
        <v>1.457860687888507</v>
      </c>
      <c r="AC4" s="108">
        <f>'growth rates from 2022 psgr'!AC4</f>
        <v>1.4790138342043251</v>
      </c>
      <c r="AD4" s="108">
        <f>'growth rates from 2022 psgr'!AD4</f>
        <v>1.5003781212602232</v>
      </c>
      <c r="AE4" s="108">
        <f>'growth rates from 2022 psgr'!AE4</f>
        <v>1.52143471389241</v>
      </c>
      <c r="AF4" s="108">
        <f>'growth rates from 2022 psgr'!AF4</f>
        <v>1.5449182979497209</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0.98304118539211216</v>
      </c>
      <c r="E2" s="108">
        <f>'growth rates from 2022 frgt'!E2</f>
        <v>0.980941043122741</v>
      </c>
      <c r="F2" s="108">
        <f>'growth rates from 2022 frgt'!F2</f>
        <v>0.97929016025952953</v>
      </c>
      <c r="G2" s="108">
        <f>'growth rates from 2022 frgt'!G2</f>
        <v>0.98533595065534285</v>
      </c>
      <c r="H2" s="108">
        <f>'growth rates from 2022 frgt'!H2</f>
        <v>0.99552568375609685</v>
      </c>
      <c r="I2" s="108">
        <f>'growth rates from 2022 frgt'!I2</f>
        <v>1.0041091192973959</v>
      </c>
      <c r="J2" s="108">
        <f>'growth rates from 2022 frgt'!J2</f>
        <v>1.0117373253765092</v>
      </c>
      <c r="K2" s="108">
        <f>'growth rates from 2022 frgt'!K2</f>
        <v>1.018798507836975</v>
      </c>
      <c r="L2" s="108">
        <f>'growth rates from 2022 frgt'!L2</f>
        <v>1.026353108175283</v>
      </c>
      <c r="M2" s="108">
        <f>'growth rates from 2022 frgt'!M2</f>
        <v>1.0351962068017568</v>
      </c>
      <c r="N2" s="108">
        <f>'growth rates from 2022 frgt'!N2</f>
        <v>1.0476753096768028</v>
      </c>
      <c r="O2" s="108">
        <f>'growth rates from 2022 frgt'!O2</f>
        <v>1.0595580079680893</v>
      </c>
      <c r="P2" s="108">
        <f>'growth rates from 2022 frgt'!P2</f>
        <v>1.070643520696686</v>
      </c>
      <c r="Q2" s="108">
        <f>'growth rates from 2022 frgt'!Q2</f>
        <v>1.0827604379087206</v>
      </c>
      <c r="R2" s="108">
        <f>'growth rates from 2022 frgt'!R2</f>
        <v>1.0937624531667909</v>
      </c>
      <c r="S2" s="108">
        <f>'growth rates from 2022 frgt'!S2</f>
        <v>1.1069412456995649</v>
      </c>
      <c r="T2" s="108">
        <f>'growth rates from 2022 frgt'!T2</f>
        <v>1.1201441148765277</v>
      </c>
      <c r="U2" s="108">
        <f>'growth rates from 2022 frgt'!U2</f>
        <v>1.1325564827639636</v>
      </c>
      <c r="V2" s="108">
        <f>'growth rates from 2022 frgt'!V2</f>
        <v>1.1465684432176875</v>
      </c>
      <c r="W2" s="108">
        <f>'growth rates from 2022 frgt'!W2</f>
        <v>1.1611745331987748</v>
      </c>
      <c r="X2" s="108">
        <f>'growth rates from 2022 frgt'!X2</f>
        <v>1.1760932465942509</v>
      </c>
      <c r="Y2" s="108">
        <f>'growth rates from 2022 frgt'!Y2</f>
        <v>1.190655393591693</v>
      </c>
      <c r="Z2" s="108">
        <f>'growth rates from 2022 frgt'!Z2</f>
        <v>1.2045416499275479</v>
      </c>
      <c r="AA2" s="108">
        <f>'growth rates from 2022 frgt'!AA2</f>
        <v>1.2182467388398839</v>
      </c>
      <c r="AB2" s="108">
        <f>'growth rates from 2022 frgt'!AB2</f>
        <v>1.2333775960642674</v>
      </c>
      <c r="AC2" s="108">
        <f>'growth rates from 2022 frgt'!AC2</f>
        <v>1.2490645201693924</v>
      </c>
      <c r="AD2" s="108">
        <f>'growth rates from 2022 frgt'!AD2</f>
        <v>1.2641033722897694</v>
      </c>
      <c r="AE2" s="108">
        <f>'growth rates from 2022 frgt'!AE2</f>
        <v>1.2801517319937752</v>
      </c>
      <c r="AF2" s="108">
        <f>'growth rates from 2022 frgt'!AF2</f>
        <v>1.2986912287231751</v>
      </c>
    </row>
    <row r="3" spans="1:32">
      <c r="A3" t="s">
        <v>124</v>
      </c>
      <c r="B3">
        <v>1</v>
      </c>
      <c r="C3">
        <v>1</v>
      </c>
      <c r="D3" s="108">
        <f>'growth rates from 2022 frgt'!D3</f>
        <v>1.001054140113516</v>
      </c>
      <c r="E3" s="108">
        <f>'growth rates from 2022 frgt'!E3</f>
        <v>0.9853877488017494</v>
      </c>
      <c r="F3" s="108">
        <f>'growth rates from 2022 frgt'!F3</f>
        <v>0.97307742815947795</v>
      </c>
      <c r="G3" s="108">
        <f>'growth rates from 2022 frgt'!G3</f>
        <v>0.97210423010095937</v>
      </c>
      <c r="H3" s="108">
        <f>'growth rates from 2022 frgt'!H3</f>
        <v>0.97819312350944643</v>
      </c>
      <c r="I3" s="108">
        <f>'growth rates from 2022 frgt'!I3</f>
        <v>0.98252501603344355</v>
      </c>
      <c r="J3" s="108">
        <f>'growth rates from 2022 frgt'!J3</f>
        <v>0.98566938920452862</v>
      </c>
      <c r="K3" s="108">
        <f>'growth rates from 2022 frgt'!K3</f>
        <v>0.98629950719676085</v>
      </c>
      <c r="L3" s="108">
        <f>'growth rates from 2022 frgt'!L3</f>
        <v>0.98652689392421689</v>
      </c>
      <c r="M3" s="108">
        <f>'growth rates from 2022 frgt'!M3</f>
        <v>0.9867863070267332</v>
      </c>
      <c r="N3" s="108">
        <f>'growth rates from 2022 frgt'!N3</f>
        <v>0.98901304235792853</v>
      </c>
      <c r="O3" s="108">
        <f>'growth rates from 2022 frgt'!O3</f>
        <v>0.98899613226054717</v>
      </c>
      <c r="P3" s="108">
        <f>'growth rates from 2022 frgt'!P3</f>
        <v>0.9863046530497005</v>
      </c>
      <c r="Q3" s="108">
        <f>'growth rates from 2022 frgt'!Q3</f>
        <v>0.98405748959263084</v>
      </c>
      <c r="R3" s="108">
        <f>'growth rates from 2022 frgt'!R3</f>
        <v>0.98011174487185448</v>
      </c>
      <c r="S3" s="108">
        <f>'growth rates from 2022 frgt'!S3</f>
        <v>0.97934215338168151</v>
      </c>
      <c r="T3" s="108">
        <f>'growth rates from 2022 frgt'!T3</f>
        <v>0.97927964813572377</v>
      </c>
      <c r="U3" s="108">
        <f>'growth rates from 2022 frgt'!U3</f>
        <v>0.97813119121485648</v>
      </c>
      <c r="V3" s="108">
        <f>'growth rates from 2022 frgt'!V3</f>
        <v>0.97803420714779676</v>
      </c>
      <c r="W3" s="108">
        <f>'growth rates from 2022 frgt'!W3</f>
        <v>0.97723324255421729</v>
      </c>
      <c r="X3" s="108">
        <f>'growth rates from 2022 frgt'!X3</f>
        <v>0.97706468240365563</v>
      </c>
      <c r="Y3" s="108">
        <f>'growth rates from 2022 frgt'!Y3</f>
        <v>0.97630146834412912</v>
      </c>
      <c r="Z3" s="108">
        <f>'growth rates from 2022 frgt'!Z3</f>
        <v>0.97490192485698013</v>
      </c>
      <c r="AA3" s="108">
        <f>'growth rates from 2022 frgt'!AA3</f>
        <v>0.9727944008931072</v>
      </c>
      <c r="AB3" s="108">
        <f>'growth rates from 2022 frgt'!AB3</f>
        <v>0.97062731140571568</v>
      </c>
      <c r="AC3" s="108">
        <f>'growth rates from 2022 frgt'!AC3</f>
        <v>0.96782953097472402</v>
      </c>
      <c r="AD3" s="108">
        <f>'growth rates from 2022 frgt'!AD3</f>
        <v>0.96465313142857922</v>
      </c>
      <c r="AE3" s="108">
        <f>'growth rates from 2022 frgt'!AE3</f>
        <v>0.96330538917071107</v>
      </c>
      <c r="AF3" s="108">
        <f>'growth rates from 2022 frgt'!AF3</f>
        <v>0.96314638713409062</v>
      </c>
    </row>
    <row r="4" spans="1:32">
      <c r="A4" t="s">
        <v>122</v>
      </c>
      <c r="B4">
        <v>1</v>
      </c>
      <c r="C4">
        <v>1</v>
      </c>
      <c r="D4" s="108">
        <f>'growth rates from 2022 frgt'!D4</f>
        <v>1.0530017000416476</v>
      </c>
      <c r="E4" s="108">
        <f>'growth rates from 2022 frgt'!E4</f>
        <v>1.1301544800824326</v>
      </c>
      <c r="F4" s="108">
        <f>'growth rates from 2022 frgt'!F4</f>
        <v>1.1463225258998031</v>
      </c>
      <c r="G4" s="108">
        <f>'growth rates from 2022 frgt'!G4</f>
        <v>1.148542133537517</v>
      </c>
      <c r="H4" s="108">
        <f>'growth rates from 2022 frgt'!H4</f>
        <v>1.1631142258604714</v>
      </c>
      <c r="I4" s="108">
        <f>'growth rates from 2022 frgt'!I4</f>
        <v>1.1775142497511186</v>
      </c>
      <c r="J4" s="108">
        <f>'growth rates from 2022 frgt'!J4</f>
        <v>1.1889072087243207</v>
      </c>
      <c r="K4" s="108">
        <f>'growth rates from 2022 frgt'!K4</f>
        <v>1.1973813911678342</v>
      </c>
      <c r="L4" s="108">
        <f>'growth rates from 2022 frgt'!L4</f>
        <v>1.2033286472451892</v>
      </c>
      <c r="M4" s="108">
        <f>'growth rates from 2022 frgt'!M4</f>
        <v>1.2092815387515501</v>
      </c>
      <c r="N4" s="108">
        <f>'growth rates from 2022 frgt'!N4</f>
        <v>1.2187317774988518</v>
      </c>
      <c r="O4" s="108">
        <f>'growth rates from 2022 frgt'!O4</f>
        <v>1.2286918347235365</v>
      </c>
      <c r="P4" s="108">
        <f>'growth rates from 2022 frgt'!P4</f>
        <v>1.2376916148456489</v>
      </c>
      <c r="Q4" s="108">
        <f>'growth rates from 2022 frgt'!Q4</f>
        <v>1.2484068195570983</v>
      </c>
      <c r="R4" s="108">
        <f>'growth rates from 2022 frgt'!R4</f>
        <v>1.2622703506064019</v>
      </c>
      <c r="S4" s="108">
        <f>'growth rates from 2022 frgt'!S4</f>
        <v>1.2788272410251662</v>
      </c>
      <c r="T4" s="108">
        <f>'growth rates from 2022 frgt'!T4</f>
        <v>1.2962132908983031</v>
      </c>
      <c r="U4" s="108">
        <f>'growth rates from 2022 frgt'!U4</f>
        <v>1.3143653834209492</v>
      </c>
      <c r="V4" s="108">
        <f>'growth rates from 2022 frgt'!V4</f>
        <v>1.335462926837244</v>
      </c>
      <c r="W4" s="108">
        <f>'growth rates from 2022 frgt'!W4</f>
        <v>1.355659928698427</v>
      </c>
      <c r="X4" s="108">
        <f>'growth rates from 2022 frgt'!X4</f>
        <v>1.3762085813295664</v>
      </c>
      <c r="Y4" s="108">
        <f>'growth rates from 2022 frgt'!Y4</f>
        <v>1.3970698124228884</v>
      </c>
      <c r="Z4" s="108">
        <f>'growth rates from 2022 frgt'!Z4</f>
        <v>1.4178776947882903</v>
      </c>
      <c r="AA4" s="108">
        <f>'growth rates from 2022 frgt'!AA4</f>
        <v>1.4381310509395304</v>
      </c>
      <c r="AB4" s="108">
        <f>'growth rates from 2022 frgt'!AB4</f>
        <v>1.457860687888507</v>
      </c>
      <c r="AC4" s="108">
        <f>'growth rates from 2022 frgt'!AC4</f>
        <v>1.4790138342043251</v>
      </c>
      <c r="AD4" s="108">
        <f>'growth rates from 2022 frgt'!AD4</f>
        <v>1.5003781212602232</v>
      </c>
      <c r="AE4" s="108">
        <f>'growth rates from 2022 frgt'!AE4</f>
        <v>1.52143471389241</v>
      </c>
      <c r="AF4" s="108">
        <f>'growth rates from 2022 frgt'!AF4</f>
        <v>1.5449182979497209</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2025-01-03T23:20:13Z</dcterms:modified>
</cp:coreProperties>
</file>