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L\land\BLAPE\"/>
    </mc:Choice>
  </mc:AlternateContent>
  <xr:revisionPtr revIDLastSave="0" documentId="8_{B68666E9-FE6A-4AAC-B0F3-C8EC3AA6C653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/>
  <c r="S23" i="4"/>
  <c r="AA23" i="4"/>
  <c r="AI23" i="4"/>
  <c r="I23" i="4"/>
  <c r="D23" i="4"/>
  <c r="L23" i="4"/>
  <c r="T23" i="4"/>
  <c r="AB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F2" i="7" l="1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<sst xmlns="http://schemas.openxmlformats.org/spreadsheetml/2006/main" count="15367" uniqueCount="462">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</sst>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37</v>
      </c>
      <c r="C1" s="57">
        <v>44412</v>
      </c>
      <c r="H1" s="53" t="s">
        <v>2</v>
      </c>
    </row>
    <row r="2" spans="1:8" x14ac:dyDescent="0.25">
      <c r="B2" s="2" t="str">
        <f>LOOKUP(B1,F2:G51,G2:G51)</f>
        <v>IL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Illinois</v>
      </c>
      <c r="B18" s="2">
        <f>SUMIFS('LULUCF Dataframe EPA'!AD2:AD766,'LULUCF Dataframe EPA'!A2:A766,Data!A18)</f>
        <v>-21.482064710158241</v>
      </c>
      <c r="C18" s="2">
        <f>B18/D11</f>
        <v>-22.733484332419199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-22733484332419.039</v>
      </c>
      <c r="C23" s="56">
        <f>$B$23*C11</f>
        <v>-22107774521288.563</v>
      </c>
      <c r="D23" s="56">
        <f t="shared" ref="D23:AK23" si="0">$B$23*D11</f>
        <v>-21482064710158.09</v>
      </c>
      <c r="E23" s="56">
        <f t="shared" si="0"/>
        <v>-20856354899027.613</v>
      </c>
      <c r="F23" s="56">
        <f t="shared" si="0"/>
        <v>-20230645087897.141</v>
      </c>
      <c r="G23" s="56">
        <f t="shared" si="0"/>
        <v>-19604935276766.824</v>
      </c>
      <c r="H23" s="56">
        <f t="shared" si="0"/>
        <v>-19630327788244.574</v>
      </c>
      <c r="I23" s="56">
        <f t="shared" si="0"/>
        <v>-19655720299722.305</v>
      </c>
      <c r="J23" s="56">
        <f t="shared" si="0"/>
        <v>-19681112811200.035</v>
      </c>
      <c r="K23" s="56">
        <f t="shared" si="0"/>
        <v>-19706505322677.758</v>
      </c>
      <c r="L23" s="56">
        <f t="shared" si="0"/>
        <v>-19731897834155.488</v>
      </c>
      <c r="M23" s="56">
        <f t="shared" si="0"/>
        <v>-19757290345633.223</v>
      </c>
      <c r="N23" s="56">
        <f t="shared" si="0"/>
        <v>-19782682857110.953</v>
      </c>
      <c r="O23" s="56">
        <f t="shared" si="0"/>
        <v>-19808075368588.684</v>
      </c>
      <c r="P23" s="56">
        <f t="shared" si="0"/>
        <v>-19833467880066.414</v>
      </c>
      <c r="Q23" s="56">
        <f t="shared" si="0"/>
        <v>-19858860391544.145</v>
      </c>
      <c r="R23" s="56">
        <f t="shared" si="0"/>
        <v>-19884252903021.871</v>
      </c>
      <c r="S23" s="56">
        <f t="shared" si="0"/>
        <v>-19909645414499.59</v>
      </c>
      <c r="T23" s="56">
        <f t="shared" si="0"/>
        <v>-19935037925977.32</v>
      </c>
      <c r="U23" s="56">
        <f t="shared" si="0"/>
        <v>-19960430437455.051</v>
      </c>
      <c r="V23" s="56">
        <f t="shared" si="0"/>
        <v>-19985822948932.781</v>
      </c>
      <c r="W23" s="56">
        <f t="shared" si="0"/>
        <v>-20011215460410.512</v>
      </c>
      <c r="X23" s="56">
        <f t="shared" si="0"/>
        <v>-20036607971888.23</v>
      </c>
      <c r="Y23" s="56">
        <f t="shared" si="0"/>
        <v>-20062000483365.961</v>
      </c>
      <c r="Z23" s="56">
        <f t="shared" si="0"/>
        <v>-20087392994843.691</v>
      </c>
      <c r="AA23" s="56">
        <f t="shared" si="0"/>
        <v>-20112785506321.422</v>
      </c>
      <c r="AB23" s="56">
        <f t="shared" si="0"/>
        <v>-20138178017799.141</v>
      </c>
      <c r="AC23" s="56">
        <f t="shared" si="0"/>
        <v>-20163570529276.871</v>
      </c>
      <c r="AD23" s="56">
        <f t="shared" si="0"/>
        <v>-20188963040754.602</v>
      </c>
      <c r="AE23" s="56">
        <f t="shared" si="0"/>
        <v>-20214355552232.332</v>
      </c>
      <c r="AF23" s="56">
        <f t="shared" si="0"/>
        <v>-20239748063710.063</v>
      </c>
      <c r="AG23" s="56">
        <f t="shared" si="0"/>
        <v>-20265140575187.785</v>
      </c>
      <c r="AH23" s="56">
        <f t="shared" si="0"/>
        <v>-20290533086665.516</v>
      </c>
      <c r="AI23" s="56">
        <f t="shared" si="0"/>
        <v>-20315925598143.246</v>
      </c>
      <c r="AJ23" s="56">
        <f t="shared" si="0"/>
        <v>-20341318109620.977</v>
      </c>
      <c r="AK23" s="56">
        <f t="shared" si="0"/>
        <v>-20366710621098.707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-0.10410958904109562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-22733484332419.039</v>
      </c>
      <c r="C2" s="25">
        <f>$B$2*Data!C$11</f>
        <v>-22107774521288.563</v>
      </c>
      <c r="D2" s="25">
        <f>$B$2*Data!D$11</f>
        <v>-21482064710158.09</v>
      </c>
      <c r="E2" s="25">
        <f>$B$2*Data!E$11</f>
        <v>-20856354899027.613</v>
      </c>
      <c r="F2" s="25">
        <f>$B$2*Data!F$11</f>
        <v>-20230645087897.141</v>
      </c>
      <c r="G2" s="25">
        <f>$B$2*Data!G$11</f>
        <v>-19604935276766.824</v>
      </c>
      <c r="H2" s="25">
        <f>$B$2*Data!H$11</f>
        <v>-19630327788244.574</v>
      </c>
      <c r="I2" s="25">
        <f>$B$2*Data!I$11</f>
        <v>-19655720299722.305</v>
      </c>
      <c r="J2" s="25">
        <f>$B$2*Data!J$11</f>
        <v>-19681112811200.035</v>
      </c>
      <c r="K2" s="25">
        <f>$B$2*Data!K$11</f>
        <v>-19706505322677.758</v>
      </c>
      <c r="L2" s="25">
        <f>$B$2*Data!L$11</f>
        <v>-19731897834155.488</v>
      </c>
      <c r="M2" s="25">
        <f>$B$2*Data!M$11</f>
        <v>-19757290345633.223</v>
      </c>
      <c r="N2" s="25">
        <f>$B$2*Data!N$11</f>
        <v>-19782682857110.953</v>
      </c>
      <c r="O2" s="25">
        <f>$B$2*Data!O$11</f>
        <v>-19808075368588.684</v>
      </c>
      <c r="P2" s="25">
        <f>$B$2*Data!P$11</f>
        <v>-19833467880066.414</v>
      </c>
      <c r="Q2" s="25">
        <f>$B$2*Data!Q$11</f>
        <v>-19858860391544.145</v>
      </c>
      <c r="R2" s="25">
        <f>$B$2*Data!R$11</f>
        <v>-19884252903021.871</v>
      </c>
      <c r="S2" s="25">
        <f>$B$2*Data!S$11</f>
        <v>-19909645414499.59</v>
      </c>
      <c r="T2" s="25">
        <f>$B$2*Data!T$11</f>
        <v>-19935037925977.32</v>
      </c>
      <c r="U2" s="25">
        <f>$B$2*Data!U$11</f>
        <v>-19960430437455.051</v>
      </c>
      <c r="V2" s="25">
        <f>$B$2*Data!V$11</f>
        <v>-19985822948932.781</v>
      </c>
      <c r="W2" s="25">
        <f>$B$2*Data!W$11</f>
        <v>-20011215460410.512</v>
      </c>
      <c r="X2" s="25">
        <f>$B$2*Data!X$11</f>
        <v>-20036607971888.23</v>
      </c>
      <c r="Y2" s="25">
        <f>$B$2*Data!Y$11</f>
        <v>-20062000483365.961</v>
      </c>
      <c r="Z2" s="25">
        <f>$B$2*Data!Z$11</f>
        <v>-20087392994843.691</v>
      </c>
      <c r="AA2" s="25">
        <f>$B$2*Data!AA$11</f>
        <v>-20112785506321.422</v>
      </c>
      <c r="AB2" s="25">
        <f>$B$2*Data!AB$11</f>
        <v>-20138178017799.141</v>
      </c>
      <c r="AC2" s="25">
        <f>$B$2*Data!AC$11</f>
        <v>-20163570529276.871</v>
      </c>
      <c r="AD2" s="25">
        <f>$B$2*Data!AD$11</f>
        <v>-20188963040754.602</v>
      </c>
      <c r="AE2" s="25">
        <f>$B$2*Data!AE$11</f>
        <v>-20214355552232.332</v>
      </c>
      <c r="AF2" s="25">
        <f>$B$2*Data!AF$11</f>
        <v>-20239748063710.063</v>
      </c>
      <c r="AG2" s="25">
        <f>$B$2*Data!AG$11</f>
        <v>-20265140575187.785</v>
      </c>
      <c r="AH2" s="25">
        <f>$B$2*Data!AH$11</f>
        <v>-20290533086665.516</v>
      </c>
      <c r="AI2" s="25">
        <f>$B$2*Data!AI$11</f>
        <v>-20315925598143.246</v>
      </c>
      <c r="AJ2" s="25">
        <f>$B$2*Data!AJ$11</f>
        <v>-20341318109620.977</v>
      </c>
      <c r="AK2" s="25">
        <f>$B$2*Data!AK$11</f>
        <v>-20366710621098.707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9774754582.0447769</v>
      </c>
      <c r="C11" s="25">
        <f>(ABS(C$2)*'data from RPEpUACE'!$B11)+SUMIFS('Override Calcs'!$E$4:$E$6,'Override Calcs'!$A$4:$A$6,About!$B$2,'Override Calcs'!$B$4:$B$6,"CH4")</f>
        <v>9505717079.7444344</v>
      </c>
      <c r="D11" s="25">
        <f>(ABS(D$2)*'data from RPEpUACE'!$B11)+SUMIFS('Override Calcs'!$E$4:$E$6,'Override Calcs'!$A$4:$A$6,About!$B$2,'Override Calcs'!$B$4:$B$6,"CH4")</f>
        <v>9236679577.4440918</v>
      </c>
      <c r="E11" s="25">
        <f>(ABS(E$2)*'data from RPEpUACE'!$B11)+SUMIFS('Override Calcs'!$E$4:$E$6,'Override Calcs'!$A$4:$A$6,About!$B$2,'Override Calcs'!$B$4:$B$6,"CH4")</f>
        <v>8967642075.1437492</v>
      </c>
      <c r="F11" s="25">
        <f>(ABS(F$2)*'data from RPEpUACE'!$B11)+SUMIFS('Override Calcs'!$E$4:$E$6,'Override Calcs'!$A$4:$A$6,About!$B$2,'Override Calcs'!$B$4:$B$6,"CH4")</f>
        <v>8698604572.8434086</v>
      </c>
      <c r="G11" s="25">
        <f>(ABS(G$2)*'data from RPEpUACE'!$B11)+SUMIFS('Override Calcs'!$E$4:$E$6,'Override Calcs'!$A$4:$A$6,About!$B$2,'Override Calcs'!$B$4:$B$6,"CH4")</f>
        <v>8429567070.5431347</v>
      </c>
      <c r="H11" s="25">
        <f>(ABS(H$2)*'data from RPEpUACE'!$B11)+SUMIFS('Override Calcs'!$E$4:$E$6,'Override Calcs'!$A$4:$A$6,About!$B$2,'Override Calcs'!$B$4:$B$6,"CH4")</f>
        <v>8440485131.5093899</v>
      </c>
      <c r="I11" s="25">
        <f>(ABS(I$2)*'data from RPEpUACE'!$B11)+SUMIFS('Override Calcs'!$E$4:$E$6,'Override Calcs'!$A$4:$A$6,About!$B$2,'Override Calcs'!$B$4:$B$6,"CH4")</f>
        <v>8451403192.4756365</v>
      </c>
      <c r="J11" s="25">
        <f>(ABS(J$2)*'data from RPEpUACE'!$B11)+SUMIFS('Override Calcs'!$E$4:$E$6,'Override Calcs'!$A$4:$A$6,About!$B$2,'Override Calcs'!$B$4:$B$6,"CH4")</f>
        <v>8462321253.441884</v>
      </c>
      <c r="K11" s="25">
        <f>(ABS(K$2)*'data from RPEpUACE'!$B11)+SUMIFS('Override Calcs'!$E$4:$E$6,'Override Calcs'!$A$4:$A$6,About!$B$2,'Override Calcs'!$B$4:$B$6,"CH4")</f>
        <v>8473239314.4081268</v>
      </c>
      <c r="L11" s="25">
        <f>(ABS(L$2)*'data from RPEpUACE'!$B11)+SUMIFS('Override Calcs'!$E$4:$E$6,'Override Calcs'!$A$4:$A$6,About!$B$2,'Override Calcs'!$B$4:$B$6,"CH4")</f>
        <v>8484157375.3743744</v>
      </c>
      <c r="M11" s="25">
        <f>(ABS(M$2)*'data from RPEpUACE'!$B11)+SUMIFS('Override Calcs'!$E$4:$E$6,'Override Calcs'!$A$4:$A$6,About!$B$2,'Override Calcs'!$B$4:$B$6,"CH4")</f>
        <v>8495075436.3406229</v>
      </c>
      <c r="N11" s="25">
        <f>(ABS(N$2)*'data from RPEpUACE'!$B11)+SUMIFS('Override Calcs'!$E$4:$E$6,'Override Calcs'!$A$4:$A$6,About!$B$2,'Override Calcs'!$B$4:$B$6,"CH4")</f>
        <v>8505993497.3068695</v>
      </c>
      <c r="O11" s="25">
        <f>(ABS(O$2)*'data from RPEpUACE'!$B11)+SUMIFS('Override Calcs'!$E$4:$E$6,'Override Calcs'!$A$4:$A$6,About!$B$2,'Override Calcs'!$B$4:$B$6,"CH4")</f>
        <v>8516911558.2731161</v>
      </c>
      <c r="P11" s="25">
        <f>(ABS(P$2)*'data from RPEpUACE'!$B11)+SUMIFS('Override Calcs'!$E$4:$E$6,'Override Calcs'!$A$4:$A$6,About!$B$2,'Override Calcs'!$B$4:$B$6,"CH4")</f>
        <v>8527829619.2393637</v>
      </c>
      <c r="Q11" s="25">
        <f>(ABS(Q$2)*'data from RPEpUACE'!$B11)+SUMIFS('Override Calcs'!$E$4:$E$6,'Override Calcs'!$A$4:$A$6,About!$B$2,'Override Calcs'!$B$4:$B$6,"CH4")</f>
        <v>8538747680.2056103</v>
      </c>
      <c r="R11" s="25">
        <f>(ABS(R$2)*'data from RPEpUACE'!$B11)+SUMIFS('Override Calcs'!$E$4:$E$6,'Override Calcs'!$A$4:$A$6,About!$B$2,'Override Calcs'!$B$4:$B$6,"CH4")</f>
        <v>8549665741.1718559</v>
      </c>
      <c r="S11" s="25">
        <f>(ABS(S$2)*'data from RPEpUACE'!$B11)+SUMIFS('Override Calcs'!$E$4:$E$6,'Override Calcs'!$A$4:$A$6,About!$B$2,'Override Calcs'!$B$4:$B$6,"CH4")</f>
        <v>8560583802.1380978</v>
      </c>
      <c r="T11" s="25">
        <f>(ABS(T$2)*'data from RPEpUACE'!$B11)+SUMIFS('Override Calcs'!$E$4:$E$6,'Override Calcs'!$A$4:$A$6,About!$B$2,'Override Calcs'!$B$4:$B$6,"CH4")</f>
        <v>8571501863.1043444</v>
      </c>
      <c r="U11" s="25">
        <f>(ABS(U$2)*'data from RPEpUACE'!$B11)+SUMIFS('Override Calcs'!$E$4:$E$6,'Override Calcs'!$A$4:$A$6,About!$B$2,'Override Calcs'!$B$4:$B$6,"CH4")</f>
        <v>8582419924.070591</v>
      </c>
      <c r="V11" s="25">
        <f>(ABS(V$2)*'data from RPEpUACE'!$B11)+SUMIFS('Override Calcs'!$E$4:$E$6,'Override Calcs'!$A$4:$A$6,About!$B$2,'Override Calcs'!$B$4:$B$6,"CH4")</f>
        <v>8593337985.0368385</v>
      </c>
      <c r="W11" s="25">
        <f>(ABS(W$2)*'data from RPEpUACE'!$B11)+SUMIFS('Override Calcs'!$E$4:$E$6,'Override Calcs'!$A$4:$A$6,About!$B$2,'Override Calcs'!$B$4:$B$6,"CH4")</f>
        <v>8604256046.0030861</v>
      </c>
      <c r="X11" s="25">
        <f>(ABS(X$2)*'data from RPEpUACE'!$B11)+SUMIFS('Override Calcs'!$E$4:$E$6,'Override Calcs'!$A$4:$A$6,About!$B$2,'Override Calcs'!$B$4:$B$6,"CH4")</f>
        <v>8615174106.9693279</v>
      </c>
      <c r="Y11" s="25">
        <f>(ABS(Y$2)*'data from RPEpUACE'!$B11)+SUMIFS('Override Calcs'!$E$4:$E$6,'Override Calcs'!$A$4:$A$6,About!$B$2,'Override Calcs'!$B$4:$B$6,"CH4")</f>
        <v>8626092167.9355736</v>
      </c>
      <c r="Z11" s="25">
        <f>(ABS(Z$2)*'data from RPEpUACE'!$B11)+SUMIFS('Override Calcs'!$E$4:$E$6,'Override Calcs'!$A$4:$A$6,About!$B$2,'Override Calcs'!$B$4:$B$6,"CH4")</f>
        <v>8637010228.9018211</v>
      </c>
      <c r="AA11" s="25">
        <f>(ABS(AA$2)*'data from RPEpUACE'!$B11)+SUMIFS('Override Calcs'!$E$4:$E$6,'Override Calcs'!$A$4:$A$6,About!$B$2,'Override Calcs'!$B$4:$B$6,"CH4")</f>
        <v>8647928289.8680687</v>
      </c>
      <c r="AB11" s="25">
        <f>(ABS(AB$2)*'data from RPEpUACE'!$B11)+SUMIFS('Override Calcs'!$E$4:$E$6,'Override Calcs'!$A$4:$A$6,About!$B$2,'Override Calcs'!$B$4:$B$6,"CH4")</f>
        <v>8658846350.8343105</v>
      </c>
      <c r="AC11" s="25">
        <f>(ABS(AC$2)*'data from RPEpUACE'!$B11)+SUMIFS('Override Calcs'!$E$4:$E$6,'Override Calcs'!$A$4:$A$6,About!$B$2,'Override Calcs'!$B$4:$B$6,"CH4")</f>
        <v>8669764411.8005562</v>
      </c>
      <c r="AD11" s="25">
        <f>(ABS(AD$2)*'data from RPEpUACE'!$B11)+SUMIFS('Override Calcs'!$E$4:$E$6,'Override Calcs'!$A$4:$A$6,About!$B$2,'Override Calcs'!$B$4:$B$6,"CH4")</f>
        <v>8680682472.7668037</v>
      </c>
      <c r="AE11" s="25">
        <f>(ABS(AE$2)*'data from RPEpUACE'!$B11)+SUMIFS('Override Calcs'!$E$4:$E$6,'Override Calcs'!$A$4:$A$6,About!$B$2,'Override Calcs'!$B$4:$B$6,"CH4")</f>
        <v>8691600533.7330513</v>
      </c>
      <c r="AF11" s="25">
        <f>(ABS(AF$2)*'data from RPEpUACE'!$B11)+SUMIFS('Override Calcs'!$E$4:$E$6,'Override Calcs'!$A$4:$A$6,About!$B$2,'Override Calcs'!$B$4:$B$6,"CH4")</f>
        <v>8702518594.699297</v>
      </c>
      <c r="AG11" s="25">
        <f>(ABS(AG$2)*'data from RPEpUACE'!$B11)+SUMIFS('Override Calcs'!$E$4:$E$6,'Override Calcs'!$A$4:$A$6,About!$B$2,'Override Calcs'!$B$4:$B$6,"CH4")</f>
        <v>8713436655.6655407</v>
      </c>
      <c r="AH11" s="25">
        <f>(ABS(AH$2)*'data from RPEpUACE'!$B11)+SUMIFS('Override Calcs'!$E$4:$E$6,'Override Calcs'!$A$4:$A$6,About!$B$2,'Override Calcs'!$B$4:$B$6,"CH4")</f>
        <v>8724354716.6317883</v>
      </c>
      <c r="AI11" s="25">
        <f>(ABS(AI$2)*'data from RPEpUACE'!$B11)+SUMIFS('Override Calcs'!$E$4:$E$6,'Override Calcs'!$A$4:$A$6,About!$B$2,'Override Calcs'!$B$4:$B$6,"CH4")</f>
        <v>8735272777.5980358</v>
      </c>
      <c r="AJ11" s="25">
        <f>(ABS(AJ$2)*'data from RPEpUACE'!$B11)+SUMIFS('Override Calcs'!$E$4:$E$6,'Override Calcs'!$A$4:$A$6,About!$B$2,'Override Calcs'!$B$4:$B$6,"CH4")</f>
        <v>8746190838.5642815</v>
      </c>
      <c r="AK11" s="25">
        <f>(ABS(AK$2)*'data from RPEpUACE'!$B11)+SUMIFS('Override Calcs'!$E$4:$E$6,'Override Calcs'!$A$4:$A$6,About!$B$2,'Override Calcs'!$B$4:$B$6,"CH4")</f>
        <v>8757108899.530529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795757277.51999164</v>
      </c>
      <c r="C12" s="25">
        <f>(ABS(C$2)*'data from RPEpUACE'!$B12)+SUMIFS('Override Calcs'!$E$4:$E$6,'Override Calcs'!$A$4:$A$6,About!$B$2,'Override Calcs'!$B$4:$B$6,"N2O")</f>
        <v>773855085.64557278</v>
      </c>
      <c r="D12" s="25">
        <f>(ABS(D$2)*'data from RPEpUACE'!$B12)+SUMIFS('Override Calcs'!$E$4:$E$6,'Override Calcs'!$A$4:$A$6,About!$B$2,'Override Calcs'!$B$4:$B$6,"N2O")</f>
        <v>751952893.77115417</v>
      </c>
      <c r="E12" s="25">
        <f>(ABS(E$2)*'data from RPEpUACE'!$B12)+SUMIFS('Override Calcs'!$E$4:$E$6,'Override Calcs'!$A$4:$A$6,About!$B$2,'Override Calcs'!$B$4:$B$6,"N2O")</f>
        <v>730050701.89673531</v>
      </c>
      <c r="F12" s="25">
        <f>(ABS(F$2)*'data from RPEpUACE'!$B12)+SUMIFS('Override Calcs'!$E$4:$E$6,'Override Calcs'!$A$4:$A$6,About!$B$2,'Override Calcs'!$B$4:$B$6,"N2O")</f>
        <v>708148510.02231658</v>
      </c>
      <c r="G12" s="25">
        <f>(ABS(G$2)*'data from RPEpUACE'!$B12)+SUMIFS('Override Calcs'!$E$4:$E$6,'Override Calcs'!$A$4:$A$6,About!$B$2,'Override Calcs'!$B$4:$B$6,"N2O")</f>
        <v>686246318.14790332</v>
      </c>
      <c r="H12" s="25">
        <f>(ABS(H$2)*'data from RPEpUACE'!$B12)+SUMIFS('Override Calcs'!$E$4:$E$6,'Override Calcs'!$A$4:$A$6,About!$B$2,'Override Calcs'!$B$4:$B$6,"N2O")</f>
        <v>687135151.35567141</v>
      </c>
      <c r="I12" s="25">
        <f>(ABS(I$2)*'data from RPEpUACE'!$B12)+SUMIFS('Override Calcs'!$E$4:$E$6,'Override Calcs'!$A$4:$A$6,About!$B$2,'Override Calcs'!$B$4:$B$6,"N2O")</f>
        <v>688023984.56343889</v>
      </c>
      <c r="J12" s="25">
        <f>(ABS(J$2)*'data from RPEpUACE'!$B12)+SUMIFS('Override Calcs'!$E$4:$E$6,'Override Calcs'!$A$4:$A$6,About!$B$2,'Override Calcs'!$B$4:$B$6,"N2O")</f>
        <v>688912817.77120626</v>
      </c>
      <c r="K12" s="25">
        <f>(ABS(K$2)*'data from RPEpUACE'!$B12)+SUMIFS('Override Calcs'!$E$4:$E$6,'Override Calcs'!$A$4:$A$6,About!$B$2,'Override Calcs'!$B$4:$B$6,"N2O")</f>
        <v>689801650.97897339</v>
      </c>
      <c r="L12" s="25">
        <f>(ABS(L$2)*'data from RPEpUACE'!$B12)+SUMIFS('Override Calcs'!$E$4:$E$6,'Override Calcs'!$A$4:$A$6,About!$B$2,'Override Calcs'!$B$4:$B$6,"N2O")</f>
        <v>690690484.18674076</v>
      </c>
      <c r="M12" s="25">
        <f>(ABS(M$2)*'data from RPEpUACE'!$B12)+SUMIFS('Override Calcs'!$E$4:$E$6,'Override Calcs'!$A$4:$A$6,About!$B$2,'Override Calcs'!$B$4:$B$6,"N2O")</f>
        <v>691579317.39450824</v>
      </c>
      <c r="N12" s="25">
        <f>(ABS(N$2)*'data from RPEpUACE'!$B12)+SUMIFS('Override Calcs'!$E$4:$E$6,'Override Calcs'!$A$4:$A$6,About!$B$2,'Override Calcs'!$B$4:$B$6,"N2O")</f>
        <v>692468150.60227573</v>
      </c>
      <c r="O12" s="25">
        <f>(ABS(O$2)*'data from RPEpUACE'!$B12)+SUMIFS('Override Calcs'!$E$4:$E$6,'Override Calcs'!$A$4:$A$6,About!$B$2,'Override Calcs'!$B$4:$B$6,"N2O")</f>
        <v>693356983.8100431</v>
      </c>
      <c r="P12" s="25">
        <f>(ABS(P$2)*'data from RPEpUACE'!$B12)+SUMIFS('Override Calcs'!$E$4:$E$6,'Override Calcs'!$A$4:$A$6,About!$B$2,'Override Calcs'!$B$4:$B$6,"N2O")</f>
        <v>694245817.01781046</v>
      </c>
      <c r="Q12" s="25">
        <f>(ABS(Q$2)*'data from RPEpUACE'!$B12)+SUMIFS('Override Calcs'!$E$4:$E$6,'Override Calcs'!$A$4:$A$6,About!$B$2,'Override Calcs'!$B$4:$B$6,"N2O")</f>
        <v>695134650.22557795</v>
      </c>
      <c r="R12" s="25">
        <f>(ABS(R$2)*'data from RPEpUACE'!$B12)+SUMIFS('Override Calcs'!$E$4:$E$6,'Override Calcs'!$A$4:$A$6,About!$B$2,'Override Calcs'!$B$4:$B$6,"N2O")</f>
        <v>696023483.4333452</v>
      </c>
      <c r="S12" s="25">
        <f>(ABS(S$2)*'data from RPEpUACE'!$B12)+SUMIFS('Override Calcs'!$E$4:$E$6,'Override Calcs'!$A$4:$A$6,About!$B$2,'Override Calcs'!$B$4:$B$6,"N2O")</f>
        <v>696912316.64111209</v>
      </c>
      <c r="T12" s="25">
        <f>(ABS(T$2)*'data from RPEpUACE'!$B12)+SUMIFS('Override Calcs'!$E$4:$E$6,'Override Calcs'!$A$4:$A$6,About!$B$2,'Override Calcs'!$B$4:$B$6,"N2O")</f>
        <v>697801149.84887958</v>
      </c>
      <c r="U12" s="25">
        <f>(ABS(U$2)*'data from RPEpUACE'!$B12)+SUMIFS('Override Calcs'!$E$4:$E$6,'Override Calcs'!$A$4:$A$6,About!$B$2,'Override Calcs'!$B$4:$B$6,"N2O")</f>
        <v>698689983.05664694</v>
      </c>
      <c r="V12" s="25">
        <f>(ABS(V$2)*'data from RPEpUACE'!$B12)+SUMIFS('Override Calcs'!$E$4:$E$6,'Override Calcs'!$A$4:$A$6,About!$B$2,'Override Calcs'!$B$4:$B$6,"N2O")</f>
        <v>699578816.26441431</v>
      </c>
      <c r="W12" s="25">
        <f>(ABS(W$2)*'data from RPEpUACE'!$B12)+SUMIFS('Override Calcs'!$E$4:$E$6,'Override Calcs'!$A$4:$A$6,About!$B$2,'Override Calcs'!$B$4:$B$6,"N2O")</f>
        <v>700467649.4721818</v>
      </c>
      <c r="X12" s="25">
        <f>(ABS(X$2)*'data from RPEpUACE'!$B12)+SUMIFS('Override Calcs'!$E$4:$E$6,'Override Calcs'!$A$4:$A$6,About!$B$2,'Override Calcs'!$B$4:$B$6,"N2O")</f>
        <v>701356482.67994869</v>
      </c>
      <c r="Y12" s="25">
        <f>(ABS(Y$2)*'data from RPEpUACE'!$B12)+SUMIFS('Override Calcs'!$E$4:$E$6,'Override Calcs'!$A$4:$A$6,About!$B$2,'Override Calcs'!$B$4:$B$6,"N2O")</f>
        <v>702245315.88771617</v>
      </c>
      <c r="Z12" s="25">
        <f>(ABS(Z$2)*'data from RPEpUACE'!$B12)+SUMIFS('Override Calcs'!$E$4:$E$6,'Override Calcs'!$A$4:$A$6,About!$B$2,'Override Calcs'!$B$4:$B$6,"N2O")</f>
        <v>703134149.09548354</v>
      </c>
      <c r="AA12" s="25">
        <f>(ABS(AA$2)*'data from RPEpUACE'!$B12)+SUMIFS('Override Calcs'!$E$4:$E$6,'Override Calcs'!$A$4:$A$6,About!$B$2,'Override Calcs'!$B$4:$B$6,"N2O")</f>
        <v>704022982.30325091</v>
      </c>
      <c r="AB12" s="25">
        <f>(ABS(AB$2)*'data from RPEpUACE'!$B12)+SUMIFS('Override Calcs'!$E$4:$E$6,'Override Calcs'!$A$4:$A$6,About!$B$2,'Override Calcs'!$B$4:$B$6,"N2O")</f>
        <v>704911815.51101792</v>
      </c>
      <c r="AC12" s="25">
        <f>(ABS(AC$2)*'data from RPEpUACE'!$B12)+SUMIFS('Override Calcs'!$E$4:$E$6,'Override Calcs'!$A$4:$A$6,About!$B$2,'Override Calcs'!$B$4:$B$6,"N2O")</f>
        <v>705800648.71878529</v>
      </c>
      <c r="AD12" s="25">
        <f>(ABS(AD$2)*'data from RPEpUACE'!$B12)+SUMIFS('Override Calcs'!$E$4:$E$6,'Override Calcs'!$A$4:$A$6,About!$B$2,'Override Calcs'!$B$4:$B$6,"N2O")</f>
        <v>706689481.92655277</v>
      </c>
      <c r="AE12" s="25">
        <f>(ABS(AE$2)*'data from RPEpUACE'!$B12)+SUMIFS('Override Calcs'!$E$4:$E$6,'Override Calcs'!$A$4:$A$6,About!$B$2,'Override Calcs'!$B$4:$B$6,"N2O")</f>
        <v>707578315.13432014</v>
      </c>
      <c r="AF12" s="25">
        <f>(ABS(AF$2)*'data from RPEpUACE'!$B12)+SUMIFS('Override Calcs'!$E$4:$E$6,'Override Calcs'!$A$4:$A$6,About!$B$2,'Override Calcs'!$B$4:$B$6,"N2O")</f>
        <v>708467148.34208751</v>
      </c>
      <c r="AG12" s="25">
        <f>(ABS(AG$2)*'data from RPEpUACE'!$B12)+SUMIFS('Override Calcs'!$E$4:$E$6,'Override Calcs'!$A$4:$A$6,About!$B$2,'Override Calcs'!$B$4:$B$6,"N2O")</f>
        <v>709355981.54985464</v>
      </c>
      <c r="AH12" s="25">
        <f>(ABS(AH$2)*'data from RPEpUACE'!$B12)+SUMIFS('Override Calcs'!$E$4:$E$6,'Override Calcs'!$A$4:$A$6,About!$B$2,'Override Calcs'!$B$4:$B$6,"N2O")</f>
        <v>710244814.757622</v>
      </c>
      <c r="AI12" s="25">
        <f>(ABS(AI$2)*'data from RPEpUACE'!$B12)+SUMIFS('Override Calcs'!$E$4:$E$6,'Override Calcs'!$A$4:$A$6,About!$B$2,'Override Calcs'!$B$4:$B$6,"N2O")</f>
        <v>711133647.96538949</v>
      </c>
      <c r="AJ12" s="25">
        <f>(ABS(AJ$2)*'data from RPEpUACE'!$B12)+SUMIFS('Override Calcs'!$E$4:$E$6,'Override Calcs'!$A$4:$A$6,About!$B$2,'Override Calcs'!$B$4:$B$6,"N2O")</f>
        <v>712022481.17315686</v>
      </c>
      <c r="AK12" s="25">
        <f>(ABS(AK$2)*'data from RPEpUACE'!$B12)+SUMIFS('Override Calcs'!$E$4:$E$6,'Override Calcs'!$A$4:$A$6,About!$B$2,'Override Calcs'!$B$4:$B$6,"N2O")</f>
        <v>712911314.38092422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2021-08-04T19:38:16Z</dcterms:modified>
</cp:coreProperties>
</file>