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1E300547-DE38-4A80-ABB1-EA5CFCDD2F81}"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<sst xmlns="http://schemas.openxmlformats.org/spreadsheetml/2006/main" count="39510" uniqueCount="4472">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</sst>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80">
        <v>46274</v>
      </c>
      <c r="G1" s="381" t="s">
        <v>3999</v>
      </c>
      <c r="H1" s="381" t="s">
        <v>4000</v>
      </c>
    </row>
    <row r="2" spans="1:8" x14ac:dyDescent="0.25">
      <c r="B2" t="str">
        <f>_xlfn.XLOOKUP(B1,H:H,G:G,0,0,1)</f>
        <v>IL</v>
      </c>
      <c r="C2" t="str">
        <f>_xlfn.XLOOKUP(B2,G:G, H:H, 0,0,1)</f>
        <v>Illinois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IL</v>
      </c>
      <c r="C1" s="419">
        <f>SUM(C4:C87)</f>
        <v>198.02707047094952</v>
      </c>
      <c r="D1" s="419">
        <f t="shared" ref="D1:AG1" si="0">SUM(D4:D87)</f>
        <v>198.77389729976179</v>
      </c>
      <c r="E1" s="419">
        <f t="shared" si="0"/>
        <v>195.49549726912647</v>
      </c>
      <c r="F1" s="419">
        <f t="shared" si="0"/>
        <v>209.90956152689955</v>
      </c>
      <c r="G1" s="419">
        <f t="shared" si="0"/>
        <v>212.64570264977226</v>
      </c>
      <c r="H1" s="419">
        <f t="shared" si="0"/>
        <v>218.34709069469778</v>
      </c>
      <c r="I1" s="419">
        <f t="shared" si="0"/>
        <v>231.96816039786907</v>
      </c>
      <c r="J1" s="419">
        <f t="shared" si="0"/>
        <v>239.12501229058807</v>
      </c>
      <c r="K1" s="419">
        <f t="shared" si="0"/>
        <v>225.51290019489039</v>
      </c>
      <c r="L1" s="419">
        <f t="shared" si="0"/>
        <v>234.6070472529295</v>
      </c>
      <c r="M1" s="419">
        <f t="shared" si="0"/>
        <v>242.54990724039286</v>
      </c>
      <c r="N1" s="419">
        <f t="shared" si="0"/>
        <v>235.00741804469507</v>
      </c>
      <c r="O1" s="419">
        <f t="shared" si="0"/>
        <v>240.95629134134521</v>
      </c>
      <c r="P1" s="419">
        <f t="shared" si="0"/>
        <v>242.5289448703648</v>
      </c>
      <c r="Q1" s="419">
        <f t="shared" si="0"/>
        <v>247.56228261562171</v>
      </c>
      <c r="R1" s="419">
        <f t="shared" si="0"/>
        <v>253.41786941022954</v>
      </c>
      <c r="S1" s="419">
        <f t="shared" si="0"/>
        <v>246.83207854283222</v>
      </c>
      <c r="T1" s="419">
        <f t="shared" si="0"/>
        <v>253.47701036889296</v>
      </c>
      <c r="U1" s="419">
        <f t="shared" si="0"/>
        <v>250.85318371533518</v>
      </c>
      <c r="V1" s="419">
        <f t="shared" si="0"/>
        <v>233.98303675024161</v>
      </c>
      <c r="W1" s="419">
        <f t="shared" si="0"/>
        <v>239.86239571990598</v>
      </c>
      <c r="X1" s="419">
        <f t="shared" si="0"/>
        <v>236.99009090132267</v>
      </c>
      <c r="Y1" s="419">
        <f t="shared" si="0"/>
        <v>224.55020130183928</v>
      </c>
      <c r="Z1" s="419">
        <f t="shared" si="0"/>
        <v>238.25169690868975</v>
      </c>
      <c r="AA1" s="419">
        <f t="shared" si="0"/>
        <v>238.79077609442467</v>
      </c>
      <c r="AB1" s="419">
        <f t="shared" si="0"/>
        <v>226.18595144133747</v>
      </c>
      <c r="AC1" s="419">
        <f t="shared" si="0"/>
        <v>209.59568761868255</v>
      </c>
      <c r="AD1" s="419">
        <f t="shared" si="0"/>
        <v>208.17618032399207</v>
      </c>
      <c r="AE1" s="419">
        <f t="shared" si="0"/>
        <v>213.99681801821947</v>
      </c>
      <c r="AF1" s="419">
        <f t="shared" si="0"/>
        <v>204.64991493656925</v>
      </c>
      <c r="AG1" s="419">
        <f t="shared" si="0"/>
        <v>172.77633686456838</v>
      </c>
      <c r="AH1" s="419">
        <f>SUM(AH4:AH87)</f>
        <v>186.77729576036458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423" t="s">
        <v>2216</v>
      </c>
      <c r="B5" s="424" t="s">
        <v>4213</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423" t="s">
        <v>2216</v>
      </c>
      <c r="B6" s="424" t="s">
        <v>4217</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423" t="s">
        <v>2216</v>
      </c>
      <c r="B7" s="424" t="s">
        <v>4219</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423" t="s">
        <v>2216</v>
      </c>
      <c r="B8" s="424" t="s">
        <v>4221</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423" t="s">
        <v>2216</v>
      </c>
      <c r="B9" s="424" t="s">
        <v>4231</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423" t="s">
        <v>2216</v>
      </c>
      <c r="B10" s="424" t="s">
        <v>4240</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423" t="s">
        <v>2216</v>
      </c>
      <c r="B11" s="424" t="s">
        <v>4235</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423" t="s">
        <v>2216</v>
      </c>
      <c r="B14" s="424" t="s">
        <v>4268</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423" t="s">
        <v>2216</v>
      </c>
      <c r="B17" s="424" t="s">
        <v>4248</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423" t="s">
        <v>2216</v>
      </c>
      <c r="B23" s="424" t="s">
        <v>4256</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423" t="s">
        <v>2216</v>
      </c>
      <c r="B26" s="424" t="s">
        <v>4276</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7.7404675632500003E-2</v>
      </c>
      <c r="D28" s="425">
        <f>SUMIFS('EPA Export Aggregation'!G:G,'EPA Export Aggregation'!$A:$A,$B28,'EPA Export Aggregation'!$D:$D,$A$1)*IF($A28="CH4",About!$D$58,IF($A28="N2O",About!$D$59,1))</f>
        <v>9.9038161532200006E-2</v>
      </c>
      <c r="E28" s="425">
        <f>SUMIFS('EPA Export Aggregation'!H:H,'EPA Export Aggregation'!$A:$A,$B28,'EPA Export Aggregation'!$D:$D,$A$1)*IF($A28="CH4",About!$D$58,IF($A28="N2O",About!$D$59,1))</f>
        <v>0.18390714155499999</v>
      </c>
      <c r="F28" s="425">
        <f>SUMIFS('EPA Export Aggregation'!I:I,'EPA Export Aggregation'!$A:$A,$B28,'EPA Export Aggregation'!$D:$D,$A$1)*IF($A28="CH4",About!$D$58,IF($A28="N2O",About!$D$59,1))</f>
        <v>0.195731631446</v>
      </c>
      <c r="G28" s="425">
        <f>SUMIFS('EPA Export Aggregation'!J:J,'EPA Export Aggregation'!$A:$A,$B28,'EPA Export Aggregation'!$D:$D,$A$1)*IF($A28="CH4",About!$D$58,IF($A28="N2O",About!$D$59,1))</f>
        <v>0.19295529624819999</v>
      </c>
      <c r="H28" s="425">
        <f>SUMIFS('EPA Export Aggregation'!K:K,'EPA Export Aggregation'!$A:$A,$B28,'EPA Export Aggregation'!$D:$D,$A$1)*IF($A28="CH4",About!$D$58,IF($A28="N2O",About!$D$59,1))</f>
        <v>0.181849955457</v>
      </c>
      <c r="I28" s="425">
        <f>SUMIFS('EPA Export Aggregation'!L:L,'EPA Export Aggregation'!$A:$A,$B28,'EPA Export Aggregation'!$D:$D,$A$1)*IF($A28="CH4",About!$D$58,IF($A28="N2O",About!$D$59,1))</f>
        <v>0.1943434638471</v>
      </c>
      <c r="J28" s="425">
        <f>SUMIFS('EPA Export Aggregation'!M:M,'EPA Export Aggregation'!$A:$A,$B28,'EPA Export Aggregation'!$D:$D,$A$1)*IF($A28="CH4",About!$D$58,IF($A28="N2O",About!$D$59,1))</f>
        <v>0.2040606370395</v>
      </c>
      <c r="K28" s="425">
        <f>SUMIFS('EPA Export Aggregation'!N:N,'EPA Export Aggregation'!$A:$A,$B28,'EPA Export Aggregation'!$D:$D,$A$1)*IF($A28="CH4",About!$D$58,IF($A28="N2O",About!$D$59,1))</f>
        <v>0.1860144582537</v>
      </c>
      <c r="L28" s="425">
        <f>SUMIFS('EPA Export Aggregation'!O:O,'EPA Export Aggregation'!$A:$A,$B28,'EPA Export Aggregation'!$D:$D,$A$1)*IF($A28="CH4",About!$D$58,IF($A28="N2O",About!$D$59,1))</f>
        <v>0.181849955457</v>
      </c>
      <c r="M28" s="425">
        <f>SUMIFS('EPA Export Aggregation'!P:P,'EPA Export Aggregation'!$A:$A,$B28,'EPA Export Aggregation'!$D:$D,$A$1)*IF($A28="CH4",About!$D$58,IF($A28="N2O",About!$D$59,1))</f>
        <v>0.1985079666439</v>
      </c>
      <c r="N28" s="425">
        <f>SUMIFS('EPA Export Aggregation'!Q:Q,'EPA Export Aggregation'!$A:$A,$B28,'EPA Export Aggregation'!$D:$D,$A$1)*IF($A28="CH4",About!$D$58,IF($A28="N2O",About!$D$59,1))</f>
        <v>0.14992210068209999</v>
      </c>
      <c r="O28" s="425">
        <f>SUMIFS('EPA Export Aggregation'!R:R,'EPA Export Aggregation'!$A:$A,$B28,'EPA Export Aggregation'!$D:$D,$A$1)*IF($A28="CH4",About!$D$58,IF($A28="N2O",About!$D$59,1))</f>
        <v>0.15686293867660001</v>
      </c>
      <c r="P28" s="425">
        <f>SUMIFS('EPA Export Aggregation'!S:S,'EPA Export Aggregation'!$A:$A,$B28,'EPA Export Aggregation'!$D:$D,$A$1)*IF($A28="CH4",About!$D$58,IF($A28="N2O",About!$D$59,1))</f>
        <v>0.2304358214187</v>
      </c>
      <c r="Q28" s="425">
        <f>SUMIFS('EPA Export Aggregation'!T:T,'EPA Export Aggregation'!$A:$A,$B28,'EPA Export Aggregation'!$D:$D,$A$1)*IF($A28="CH4",About!$D$58,IF($A28="N2O",About!$D$59,1))</f>
        <v>0.2165541454297</v>
      </c>
      <c r="R28" s="425">
        <f>SUMIFS('EPA Export Aggregation'!U:U,'EPA Export Aggregation'!$A:$A,$B28,'EPA Export Aggregation'!$D:$D,$A$1)*IF($A28="CH4",About!$D$58,IF($A28="N2O",About!$D$59,1))</f>
        <v>0.2165541454297</v>
      </c>
      <c r="S28" s="425">
        <f>SUMIFS('EPA Export Aggregation'!V:V,'EPA Export Aggregation'!$A:$A,$B28,'EPA Export Aggregation'!$D:$D,$A$1)*IF($A28="CH4",About!$D$58,IF($A28="N2O",About!$D$59,1))</f>
        <v>0.2165541454297</v>
      </c>
      <c r="T28" s="425">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423" t="s">
        <v>2216</v>
      </c>
      <c r="B29" s="424" t="s">
        <v>4237</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423" t="s">
        <v>2216</v>
      </c>
      <c r="B30" s="424" t="s">
        <v>4281</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423" t="s">
        <v>2216</v>
      </c>
      <c r="B33" s="424" t="s">
        <v>4258</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25">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25">
        <f>SUMIFS('EPA Export Aggregation'!R:R,'EPA Export Aggregation'!$A:$A,$B33,'EPA Export Aggregation'!$D:$D,$A$1)*IF($A33="CH4",About!$D$58,IF($A33="N2O",About!$D$59,1))</f>
        <v>0.67143009760210004</v>
      </c>
      <c r="P33" s="425">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25">
        <f>SUMIFS('EPA Export Aggregation'!U:U,'EPA Export Aggregation'!$A:$A,$B33,'EPA Export Aggregation'!$D:$D,$A$1)*IF($A33="CH4",About!$D$58,IF($A33="N2O",About!$D$59,1))</f>
        <v>1.4308844494779001</v>
      </c>
      <c r="S33" s="425">
        <f>SUMIFS('EPA Export Aggregation'!V:V,'EPA Export Aggregation'!$A:$A,$B33,'EPA Export Aggregation'!$D:$D,$A$1)*IF($A33="CH4",About!$D$58,IF($A33="N2O",About!$D$59,1))</f>
        <v>1.5783142398490999</v>
      </c>
      <c r="T33" s="425">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25">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25">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25">
        <f>SUMIFS('EPA Export Aggregation'!AD:AD,'EPA Export Aggregation'!$A:$A,$B33,'EPA Export Aggregation'!$D:$D,$A$1)*IF($A33="CH4",About!$D$58,IF($A33="N2O",About!$D$59,1))</f>
        <v>0.63674577292919998</v>
      </c>
      <c r="AB33" s="425">
        <f>SUMIFS('EPA Export Aggregation'!AE:AE,'EPA Export Aggregation'!$A:$A,$B33,'EPA Export Aggregation'!$D:$D,$A$1)*IF($A33="CH4",About!$D$58,IF($A33="N2O",About!$D$59,1))</f>
        <v>0.74463897720280003</v>
      </c>
      <c r="AC33" s="425">
        <f>SUMIFS('EPA Export Aggregation'!AF:AF,'EPA Export Aggregation'!$A:$A,$B33,'EPA Export Aggregation'!$D:$D,$A$1)*IF($A33="CH4",About!$D$58,IF($A33="N2O",About!$D$59,1))</f>
        <v>0.56136046098439996</v>
      </c>
      <c r="AD33" s="425">
        <f>SUMIFS('EPA Export Aggregation'!AG:AG,'EPA Export Aggregation'!$A:$A,$B33,'EPA Export Aggregation'!$D:$D,$A$1)*IF($A33="CH4",About!$D$58,IF($A33="N2O",About!$D$59,1))</f>
        <v>0.7692150474985</v>
      </c>
      <c r="AE33" s="425">
        <f>SUMIFS('EPA Export Aggregation'!AH:AH,'EPA Export Aggregation'!$A:$A,$B33,'EPA Export Aggregation'!$D:$D,$A$1)*IF($A33="CH4",About!$D$58,IF($A33="N2O",About!$D$59,1))</f>
        <v>0.64110891451509999</v>
      </c>
      <c r="AF33" s="425">
        <f>SUMIFS('EPA Export Aggregation'!AI:AI,'EPA Export Aggregation'!$A:$A,$B33,'EPA Export Aggregation'!$D:$D,$A$1)*IF($A33="CH4",About!$D$58,IF($A33="N2O",About!$D$59,1))</f>
        <v>0.52494963366080005</v>
      </c>
      <c r="AG33" s="425">
        <f>SUMIFS('EPA Export Aggregation'!AJ:AJ,'EPA Export Aggregation'!$A:$A,$B33,'EPA Export Aggregation'!$D:$D,$A$1)*IF($A33="CH4",About!$D$58,IF($A33="N2O",About!$D$59,1))</f>
        <v>0.64220904879480001</v>
      </c>
      <c r="AH33" s="425">
        <f>SUMIFS('EPA Export Aggregation'!AK:AK,'EPA Export Aggregation'!$A:$A,$B33,'EPA Export Aggregation'!$D:$D,$A$1)*IF($A33="CH4",About!$D$58,IF($A33="N2O",About!$D$59,1))</f>
        <v>0.67118932964839995</v>
      </c>
    </row>
    <row r="34" spans="1:34" x14ac:dyDescent="0.25">
      <c r="A34" s="423" t="s">
        <v>2216</v>
      </c>
      <c r="B34" s="424" t="s">
        <v>4252</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2026-09-09T18:39:05Z</dcterms:modified>
</cp:coreProperties>
</file>