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eng\Desktop\Dropbox_Free_Zone\EPS\Model Repos\eps-india\"/>
    </mc:Choice>
  </mc:AlternateContent>
  <xr:revisionPtr revIDLastSave="0" documentId="13_ncr:1_{F05D791B-5B2B-4A38-943E-6B49047BBAEB}" xr6:coauthVersionLast="47" xr6:coauthVersionMax="47" xr10:uidLastSave="{00000000-0000-0000-0000-000000000000}"/>
  <bookViews>
    <workbookView xWindow="705" yWindow="690" windowWidth="26250" windowHeight="14190" firstSheet="4" activeTab="8"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<sst xmlns="http://schemas.openxmlformats.org/spreadsheetml/2006/main" count="15225" uniqueCount="2057">
  <si>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</si>
  <si>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</si>
  <si>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</si>
  <si>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</si>
  <si>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</si>
  <si>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</si>
  <si>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</si>
  <si>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</si>
  <si>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</si>
  <si>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</si>
  <si>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</si>
  <si>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</si>
  <si>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</si>
  <si>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</si>
  <si>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</si>
  <si>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</si>
  <si>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</si>
  <si>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</si>
  <si>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</si>
  <si>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</si>
  <si>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</si>
  <si>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</si>
  <si>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</si>
  <si>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</si>
  <si>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</si>
  <si>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</si>
  <si>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</si>
  <si>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</si>
  <si>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</si>
  <si>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</si>
  <si>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</si>
  <si>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</si>
  <si>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</si>
  <si>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</si>
  <si>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</si>
  <si>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</si>
  <si>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</si>
  <si>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</si>
  <si>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</si>
  <si>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</si>
  <si>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</si>
  <si>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</si>
  <si>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</si>
  <si>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</si>
  <si>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</si>
  <si>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</si>
  <si>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</si>
  <si>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</si>
  <si>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</si>
  <si>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</si>
  <si>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</si>
  <si>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</si>
  <si>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</si>
  <si>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</si>
  <si>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</si>
  <si>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</si>
  <si>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</si>
  <si>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</si>
  <si>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</si>
  <si>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</si>
  <si>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</si>
  <si>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</si>
  <si>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</si>
  <si>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</si>
  <si>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</si>
  <si>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</si>
  <si>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</si>
  <si>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</si>
  <si>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</si>
  <si>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</si>
  <si>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</si>
  <si>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</si>
  <si>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</si>
  <si>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</si>
  <si>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</si>
  <si>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</si>
  <si>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</si>
  <si>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</si>
  <si>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</si>
  <si>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</si>
  <si>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</si>
  <si>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</si>
  <si>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</si>
  <si>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</si>
  <si>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</si>
  <si>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</si>
  <si>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</si>
  <si>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</si>
  <si>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</si>
  <si>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</si>
  <si>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</si>
  <si>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</si>
  <si>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</si>
  <si>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</si>
  <si>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</si>
  <si>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</si>
  <si>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</si>
  <si>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</si>
  <si>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</si>
  <si>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</si>
  <si>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</si>
  <si>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</si>
  <si>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</si>
  <si>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</si>
  <si>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</si>
  <si>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</si>
  <si>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</si>
  <si>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</si>
  <si>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</si>
  <si>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</si>
  <si>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</si>
  <si>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</si>
  <si>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</si>
  <si>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</si>
  <si>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</si>
  <si>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</si>
  <si>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</si>
  <si>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</si>
  <si>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</si>
  <si>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</si>
  <si>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</si>
  <si>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</si>
  <si>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</si>
  <si>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</si>
  <si>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</si>
  <si>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</si>
  <si>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</si>
  <si>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</si>
  <si>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</si>
  <si>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</si>
  <si>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</si>
  <si>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</si>
  <si>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</si>
  <si>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</si>
  <si>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</si>
  <si>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</si>
  <si>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</si>
  <si>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</si>
  <si>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</si>
  <si>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</si>
  <si>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</si>
  <si>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</si>
  <si>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</si>
  <si>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</si>
  <si>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</si>
  <si>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</si>
  <si>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</si>
  <si>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</si>
  <si>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</si>
  <si>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</si>
  <si>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</si>
  <si>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</si>
  <si>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</si>
  <si>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</si>
  <si>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</si>
  <si>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</si>
  <si>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</si>
  <si>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</si>
  <si>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</si>
  <si>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</si>
  <si>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</si>
  <si>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</si>
  <si>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</si>
  <si>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</si>
  <si>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</si>
  <si>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</si>
  <si>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</si>
  <si>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</si>
  <si>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</si>
  <si>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</si>
  <si>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</si>
  <si>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</si>
  <si>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</si>
  <si>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</si>
  <si>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</si>
  <si>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</si>
  <si>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</si>
  <si>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</si>
  <si>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</si>
  <si>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</si>
  <si>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</si>
  <si>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</si>
  <si>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</si>
  <si>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</si>
  <si>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</si>
  <si>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</si>
  <si>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</si>
  <si>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</si>
  <si>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</si>
  <si>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</si>
  <si>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</si>
  <si>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</si>
  <si>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</si>
  <si>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</si>
  <si>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</si>
  <si>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</si>
  <si>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</si>
  <si>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</si>
  <si>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</si>
  <si>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</si>
  <si>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</si>
  <si>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</si>
  <si>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</si>
  <si>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</si>
  <si>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</si>
  <si>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</si>
  <si>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</si>
  <si>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</si>
  <si>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</si>
  <si>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</si>
  <si>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</si>
  <si>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</si>
  <si>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</si>
  <si>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</si>
  <si>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</si>
  <si>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</si>
  <si>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</si>
  <si>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</si>
  <si>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</si>
  <si>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</si>
  <si>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</si>
  <si>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</si>
  <si>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</si>
  <si>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</si>
  <si>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</si>
  <si>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</si>
  <si>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</si>
  <si>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</si>
  <si>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</si>
  <si>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</si>
  <si>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</si>
  <si>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</si>
  <si>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</si>
  <si>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</si>
  <si>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</si>
  <si>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</si>
  <si>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</si>
  <si>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</si>
  <si>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</si>
  <si>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</si>
  <si>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</si>
  <si>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</si>
  <si>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</si>
  <si>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</si>
  <si>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</si>
  <si>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</si>
  <si>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</si>
  <si>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</si>
  <si>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</si>
  <si>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</si>
  <si>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</si>
  <si>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</si>
  <si>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</si>
  <si>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</si>
  <si>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</si>
  <si>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</si>
  <si>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</si>
  <si>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</si>
  <si>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</si>
  <si>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</si>
  <si>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</si>
  <si>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</si>
  <si>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</si>
  <si>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</si>
  <si>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</si>
  <si>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</si>
  <si>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</si>
  <si>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</si>
  <si>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</si>
  <si>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</si>
  <si>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</si>
  <si>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</si>
  <si>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</si>
  <si>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</si>
  <si>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</si>
  <si>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</si>
  <si>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</si>
  <si>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</si>
  <si>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</si>
  <si>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</si>
  <si>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</si>
  <si>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</si>
  <si>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</si>
  <si>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</si>
  <si>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</si>
  <si>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</si>
  <si>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</si>
  <si>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</si>
  <si>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</si>
  <si>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</si>
  <si>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</si>
  <si>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</si>
  <si>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</si>
  <si>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</si>
  <si>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</si>
  <si>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</si>
  <si>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</si>
  <si>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</si>
  <si>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</si>
  <si>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</si>
  <si>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</si>
  <si>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</si>
  <si>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</si>
  <si>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</si>
  <si>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</si>
  <si>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</si>
  <si>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</si>
  <si>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</si>
  <si>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</si>
  <si>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</si>
  <si>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</si>
  <si>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</si>
  <si>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</si>
  <si>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</si>
  <si>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</si>
  <si>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</si>
  <si>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</si>
  <si>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</si>
  <si>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</si>
  <si>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</si>
  <si>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</si>
  <si>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</si>
  <si>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</si>
  <si>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</si>
  <si>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</si>
  <si>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</si>
  <si>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</si>
  <si>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</si>
  <si>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</si>
  <si>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</si>
  <si>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</si>
  <si>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</si>
  <si>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</si>
  <si>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</si>
  <si>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</si>
  <si>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</si>
  <si>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</si>
  <si>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</si>
  <si>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</si>
  <si>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</si>
  <si>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</si>
  <si>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</si>
  <si>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</si>
  <si>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</si>
  <si>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</si>
  <si>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</si>
  <si>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</si>
  <si>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</si>
  <si>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</si>
  <si>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</si>
  <si>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</si>
  <si>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</si>
  <si>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</si>
  <si>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</si>
  <si>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</si>
  <si>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</si>
  <si>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</si>
  <si>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</si>
  <si>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</si>
  <si>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</si>
  <si>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</si>
  <si>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</si>
  <si>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</si>
  <si>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</si>
  <si>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</si>
  <si>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</si>
  <si>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</si>
  <si>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</si>
  <si>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</si>
  <si>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</si>
  <si>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</si>
  <si>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</si>
  <si>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</si>
  <si>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</si>
  <si>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</si>
  <si>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</si>
  <si>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</si>
  <si>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</si>
  <si>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</si>
  <si>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</si>
  <si>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</si>
  <si>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</si>
  <si>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</si>
  <si>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</si>
  <si>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</si>
  <si>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</si>
  <si>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</si>
  <si>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</si>
  <si>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</si>
  <si>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</si>
  <si>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</si>
  <si>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</si>
  <si>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</si>
  <si>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</si>
  <si>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</si>
  <si>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</si>
  <si>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</si>
  <si>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</si>
  <si>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</si>
  <si>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</si>
  <si>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</si>
  <si>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</si>
  <si>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</si>
  <si>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</si>
  <si>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</si>
  <si>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</si>
  <si>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</si>
  <si>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</si>
  <si>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</si>
  <si>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</si>
  <si>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</si>
  <si>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</si>
  <si>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</si>
  <si>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</si>
  <si>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</si>
  <si>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</si>
  <si>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</si>
  <si>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</si>
  <si>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</si>
  <si>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</si>
  <si>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</si>
  <si>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</si>
  <si>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</si>
  <si>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</si>
  <si>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</si>
  <si>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</si>
  <si>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</si>
  <si>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</si>
  <si>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</si>
  <si>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</si>
  <si>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</si>
  <si>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</si>
  <si>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</si>
  <si>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</si>
  <si>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</si>
  <si>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</si>
  <si>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</si>
  <si>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</si>
  <si>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</si>
  <si>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</si>
  <si>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</si>
  <si>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</si>
  <si>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</si>
  <si>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</si>
  <si>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</si>
  <si>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</si>
  <si>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</si>
  <si>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</si>
  <si>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</si>
  <si>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</si>
  <si>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</si>
  <si>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</si>
  <si>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</si>
  <si>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</si>
  <si>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</si>
  <si>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</si>
  <si>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</si>
  <si>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</si>
  <si>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</si>
  <si>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</si>
  <si>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</si>
  <si>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</si>
  <si>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</si>
  <si>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</si>
  <si>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</si>
  <si>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</si>
  <si>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</si>
  <si>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</si>
  <si>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</si>
  <si>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</si>
  <si>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</si>
  <si>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</si>
  <si>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</si>
  <si>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</si>
  <si>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</si>
  <si>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</si>
  <si>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</si>
  <si>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</si>
  <si>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</si>
  <si>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</si>
  <si>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</si>
  <si>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</si>
  <si>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</si>
  <si>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</si>
  <si>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</si>
  <si>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</si>
  <si>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</si>
  <si>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</si>
  <si>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</si>
  <si>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</si>
  <si>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</si>
  <si>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</si>
  <si>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</si>
  <si>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</si>
  <si>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</si>
  <si>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</si>
  <si>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</si>
  <si>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</si>
  <si>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</si>
  <si>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</si>
  <si>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</si>
  <si>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</si>
  <si>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</si>
  <si>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</si>
  <si>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</si>
  <si>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</si>
  <si>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</si>
  <si>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</si>
  <si>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</si>
  <si>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</si>
  <si>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</si>
  <si>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</si>
  <si>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</si>
  <si>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</si>
  <si>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</si>
  <si>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</si>
  <si>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</si>
  <si>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</si>
  <si>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</si>
  <si>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</si>
  <si>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</si>
  <si>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</si>
  <si>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</si>
  <si>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</si>
  <si>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</si>
  <si>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</si>
  <si>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</si>
  <si>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</si>
  <si>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</si>
  <si>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</si>
  <si>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</si>
  <si>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</si>
  <si>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</si>
  <si>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</si>
  <si>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</si>
  <si>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</si>
  <si>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</si>
  <si>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</si>
  <si>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</si>
  <si>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</si>
  <si>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</si>
  <si>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</si>
  <si>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</si>
  <si>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</si>
  <si>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</si>
  <si>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</si>
  <si>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</si>
  <si>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</si>
  <si>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</si>
  <si>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</si>
  <si>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</si>
  <si>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</si>
  <si>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</si>
  <si>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</si>
  <si>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</si>
  <si>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</si>
  <si>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</si>
  <si>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</si>
  <si>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</si>
  <si>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</si>
  <si>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</si>
  <si>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</si>
  <si>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</si>
  <si>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</si>
  <si>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</si>
  <si>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</si>
  <si>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</si>
  <si>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</si>
  <si>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</si>
  <si>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</si>
  <si>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</si>
  <si>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</si>
  <si>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</si>
  <si>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</si>
  <si>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</si>
  <si>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</si>
  <si>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</si>
  <si>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</si>
  <si>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</si>
  <si>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</si>
  <si>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</si>
  <si>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</si>
  <si>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</si>
  <si>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</si>
  <si>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</si>
  <si>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</si>
  <si>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</si>
  <si>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</si>
  <si>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</si>
  <si>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</si>
  <si>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</si>
  <si>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</si>
  <si>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</si>
  <si>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</si>
  <si>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</si>
  <si>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</si>
  <si>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</si>
  <si>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</si>
  <si>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</si>
  <si>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</si>
  <si>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</si>
  <si>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</si>
  <si>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</si>
  <si>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</si>
  <si>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</si>
  <si>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</si>
  <si>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</si>
  <si>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</si>
  <si>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</si>
  <si>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</si>
  <si>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</si>
  <si>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</si>
  <si>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</si>
  <si>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</si>
  <si>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</si>
  <si>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</si>
  <si>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</si>
  <si>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</si>
  <si>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</si>
  <si>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</si>
  <si>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</si>
  <si>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</si>
  <si>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</si>
  <si>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</si>
  <si>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</si>
  <si>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</si>
  <si>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</si>
  <si>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</si>
  <si>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</si>
  <si>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</si>
  <si>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</si>
  <si>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</si>
  <si>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</si>
  <si>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</si>
  <si>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</si>
  <si>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</si>
  <si>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</si>
  <si>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</si>
  <si>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</si>
  <si>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</si>
  <si>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</si>
  <si>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</si>
  <si>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</si>
  <si>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</si>
  <si>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</si>
  <si>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</si>
  <si>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</si>
  <si>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</si>
  <si>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</si>
  <si>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</si>
  <si>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</si>
  <si>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</si>
  <si>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</si>
  <si>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</si>
  <si>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</si>
  <si>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</si>
  <si>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</si>
  <si>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</si>
  <si>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</si>
  <si>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</si>
  <si>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</si>
  <si>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</si>
  <si>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</si>
  <si>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</si>
  <si>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</si>
  <si>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</si>
  <si>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</si>
  <si>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</si>
  <si>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</si>
  <si>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</si>
  <si>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</si>
  <si>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</si>
  <si>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</si>
  <si>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</si>
  <si>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</si>
  <si>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</si>
  <si>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</si>
  <si>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</si>
  <si>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</si>
  <si>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</si>
  <si>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</si>
  <si>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</si>
  <si>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</si>
  <si>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</si>
  <si>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</si>
  <si>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</si>
  <si>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</si>
  <si>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</si>
  <si>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</si>
  <si>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</si>
  <si>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</si>
  <si>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</si>
  <si>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</si>
  <si>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</si>
  <si>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</si>
  <si>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</si>
  <si>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</si>
  <si>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</si>
  <si>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</si>
  <si>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</si>
  <si>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</si>
  <si>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</si>
  <si>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</si>
  <si>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</si>
  <si>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</si>
  <si>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</si>
  <si>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</si>
  <si>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</si>
  <si>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</si>
  <si>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</si>
  <si>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</si>
  <si>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</si>
  <si>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</si>
  <si>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</si>
  <si>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</si>
  <si>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</si>
  <si>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</si>
  <si>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</si>
  <si>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</si>
  <si>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</si>
  <si>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</si>
  <si>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</si>
  <si>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</si>
  <si>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</si>
  <si>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</si>
  <si>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</si>
  <si>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</si>
  <si>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</si>
  <si>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</si>
  <si>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</si>
  <si>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</si>
  <si>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</si>
  <si>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</si>
  <si>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</si>
  <si>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</si>
  <si>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</si>
  <si>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</si>
  <si>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</si>
  <si>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</si>
  <si>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</si>
  <si>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</si>
  <si>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</si>
  <si>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</si>
  <si>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</si>
  <si>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</si>
  <si>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</si>
  <si>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</si>
  <si>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</si>
  <si>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</si>
  <si>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</si>
  <si>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</si>
  <si>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</si>
  <si>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</si>
  <si>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</si>
  <si>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</si>
  <si>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</si>
  <si>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</si>
  <si>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</si>
  <si>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</si>
  <si>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</si>
  <si>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</si>
  <si>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</si>
  <si>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</si>
  <si>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</si>
  <si>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</si>
  <si>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</si>
  <si>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</si>
  <si>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</si>
  <si>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</si>
  <si>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</si>
  <si>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</si>
  <si>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</si>
  <si>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</si>
  <si>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</si>
  <si>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</si>
  <si>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</si>
  <si>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</si>
  <si>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</si>
  <si>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</si>
  <si>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</si>
  <si>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</si>
  <si>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</si>
  <si>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</si>
  <si>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</si>
  <si>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</si>
  <si>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</si>
  <si>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</si>
  <si>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</si>
  <si>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</si>
  <si>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</si>
  <si>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</si>
  <si>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</si>
  <si>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</si>
  <si>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</si>
  <si>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</si>
  <si>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</si>
  <si>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</si>
  <si>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</si>
  <si>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</si>
  <si>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</si>
  <si>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</si>
  <si>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</si>
  <si>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</si>
  <si>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</si>
  <si>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</si>
  <si>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</si>
  <si>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</si>
  <si>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</si>
  <si>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</si>
  <si>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</si>
  <si>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</si>
  <si>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</si>
  <si>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</si>
  <si>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</si>
  <si>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</si>
  <si>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</si>
  <si>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</si>
  <si>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</si>
  <si>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</si>
  <si>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</si>
  <si>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</si>
  <si>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</si>
  <si>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</si>
  <si>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</si>
  <si>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</si>
  <si>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</si>
  <si>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</si>
  <si>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</si>
  <si>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</si>
  <si>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</si>
  <si>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</si>
  <si>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</si>
  <si>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</si>
  <si>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</si>
  <si>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</si>
  <si>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</si>
  <si>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</si>
  <si>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</si>
  <si>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</si>
  <si>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</si>
  <si>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</si>
  <si>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</si>
  <si>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</si>
  <si>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</si>
  <si>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</si>
  <si>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</si>
  <si>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</si>
  <si>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</si>
  <si>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</si>
  <si>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</si>
  <si>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</si>
  <si>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</si>
  <si>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</si>
  <si>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</si>
  <si>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</si>
  <si>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</si>
  <si>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</si>
  <si>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</si>
  <si>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</si>
  <si>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</si>
  <si>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</si>
  <si>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</si>
  <si>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</si>
  <si>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</si>
  <si>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</si>
  <si>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</si>
  <si>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</si>
  <si>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</si>
  <si>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</si>
  <si>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</si>
  <si>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</si>
  <si>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</si>
  <si>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</si>
  <si>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</si>
  <si>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</si>
  <si>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</si>
  <si>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</si>
  <si>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</si>
  <si>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</si>
  <si>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</si>
  <si>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</si>
  <si>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</si>
  <si>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</si>
  <si>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</si>
  <si>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</si>
  <si>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</si>
  <si>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</si>
  <si>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</si>
  <si>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</si>
  <si>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</si>
  <si>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</si>
  <si>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</si>
  <si>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</si>
  <si>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</si>
  <si>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</si>
  <si>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</si>
  <si>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</si>
  <si>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</si>
  <si>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</si>
  <si>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</si>
  <si>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</si>
  <si>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</si>
  <si>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</si>
  <si>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</si>
  <si>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</si>
  <si>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</si>
  <si>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</si>
  <si>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</si>
  <si>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</si>
  <si>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</si>
  <si>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</si>
  <si>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</si>
  <si>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</si>
  <si>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</si>
  <si>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</si>
  <si>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</si>
  <si>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</si>
  <si>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</si>
  <si>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</si>
  <si>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</si>
  <si>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</si>
  <si>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</si>
  <si>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</si>
  <si>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</si>
  <si>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</si>
  <si>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</si>
  <si>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</si>
  <si>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</si>
  <si>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</si>
  <si>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</si>
  <si>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</si>
  <si>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</si>
  <si>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</si>
  <si>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</si>
  <si>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</si>
  <si>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</si>
  <si>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</si>
  <si>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</si>
  <si>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</si>
  <si>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</si>
  <si>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</si>
  <si>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</si>
  <si>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</si>
  <si>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</si>
  <si>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</si>
  <si>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</si>
  <si>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</si>
  <si>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</si>
  <si>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</si>
  <si>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</si>
  <si>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</si>
  <si>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</si>
  <si>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</si>
  <si>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</si>
  <si>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</si>
  <si>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</si>
  <si>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</si>
  <si>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</si>
  <si>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</si>
  <si>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</si>
  <si>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</si>
  <si>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</si>
  <si>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</si>
  <si>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</si>
  <si>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</si>
  <si>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</si>
  <si>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</si>
  <si>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</si>
  <si>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</si>
  <si>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</si>
  <si>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</si>
  <si>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</si>
  <si>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</si>
  <si>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</si>
  <si>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</si>
  <si>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</si>
  <si>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</si>
  <si>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</si>
  <si>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</si>
  <si>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</si>
  <si>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</si>
  <si>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</si>
  <si>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</si>
  <si>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</si>
  <si>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</si>
  <si>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</si>
  <si>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</si>
  <si>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</si>
  <si>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</si>
  <si>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</si>
  <si>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</si>
  <si>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</si>
  <si>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</si>
  <si>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</si>
  <si>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</si>
  <si>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</si>
  <si>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</si>
  <si>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</si>
  <si>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</si>
  <si>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</si>
  <si>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</si>
  <si>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</si>
  <si>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</si>
  <si>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</si>
  <si>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</si>
  <si>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</si>
  <si>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</si>
  <si>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</si>
  <si>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</si>
  <si>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</si>
  <si>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</si>
  <si>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</si>
  <si>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</si>
  <si>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</si>
  <si>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</si>
  <si>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</si>
  <si>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</si>
  <si>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</si>
  <si>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</si>
  <si>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</si>
  <si>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</si>
  <si>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</si>
  <si>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</si>
  <si>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</si>
  <si>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</si>
  <si>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</si>
  <si>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</si>
  <si>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</si>
  <si>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</si>
  <si>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</si>
  <si>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</si>
  <si>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</si>
  <si>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</si>
  <si>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</si>
  <si>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</si>
  <si>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</si>
  <si>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</si>
  <si>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</si>
  <si>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</si>
  <si>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</si>
  <si>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</si>
  <si>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</si>
  <si>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</si>
  <si>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</si>
  <si>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</si>
  <si>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</si>
  <si>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</si>
  <si>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</si>
  <si>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</si>
  <si>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</si>
  <si>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</si>
  <si>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</si>
  <si>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</si>
  <si>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</si>
  <si>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</si>
  <si>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</si>
  <si>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</si>
  <si>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</si>
  <si>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</si>
  <si>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</si>
  <si>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</si>
  <si>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</si>
  <si>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</si>
  <si>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</si>
  <si>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</si>
  <si>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</si>
  <si>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</si>
  <si>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</si>
  <si>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</si>
  <si>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</si>
  <si>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</si>
  <si>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</si>
  <si>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</si>
  <si>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</si>
  <si>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</si>
  <si>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</si>
  <si>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</si>
  <si>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</si>
  <si>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</si>
  <si>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</si>
  <si>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</si>
  <si>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</si>
  <si>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</si>
  <si>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</si>
  <si>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</si>
  <si>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</si>
  <si>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</si>
  <si>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</si>
  <si>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</si>
  <si>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</si>
  <si>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</si>
  <si>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</si>
  <si>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</si>
  <si>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</si>
  <si>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</si>
  <si>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</si>
  <si>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</si>
  <si>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</si>
  <si>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</si>
  <si>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</si>
  <si>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</si>
  <si>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</si>
  <si>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</si>
  <si>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</si>
  <si>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</si>
  <si>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</si>
  <si>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</si>
  <si>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</si>
  <si>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</si>
  <si>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</si>
  <si>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</si>
  <si>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</si>
  <si>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</si>
  <si>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</si>
  <si>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</si>
  <si>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</si>
  <si>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</si>
  <si>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</si>
  <si>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</si>
  <si>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</si>
  <si>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</si>
  <si>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</si>
  <si>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</si>
  <si>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</si>
  <si>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</si>
  <si>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</si>
  <si>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</si>
  <si>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</si>
  <si>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</si>
  <si>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</si>
  <si>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</si>
  <si>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</si>
  <si>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</si>
  <si>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</si>
  <si>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</si>
  <si>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</si>
  <si>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</si>
  <si>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</si>
  <si>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</si>
  <si>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</si>
  <si>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</si>
  <si>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</si>
  <si>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</si>
  <si>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</si>
  <si>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</si>
  <si>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</si>
  <si>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</si>
  <si>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</si>
  <si>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</si>
  <si>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</si>
  <si>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</si>
  <si>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</si>
  <si>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</si>
  <si>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</si>
  <si>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</si>
  <si>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</si>
  <si>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</si>
  <si>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</si>
  <si>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</si>
  <si>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</si>
  <si>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</si>
  <si>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</si>
  <si>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</si>
  <si>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</si>
  <si>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</si>
  <si>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</si>
  <si>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</si>
  <si>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</si>
  <si>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</si>
  <si>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</si>
  <si>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</si>
  <si>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</si>
  <si>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</si>
  <si>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</si>
  <si>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</si>
  <si>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</si>
  <si>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</si>
  <si>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</si>
  <si>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</si>
  <si>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</si>
  <si>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</si>
  <si>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</si>
  <si>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</si>
  <si>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</si>
  <si>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</si>
  <si>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</si>
  <si>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</si>
  <si>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</si>
  <si>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</si>
  <si>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</si>
  <si>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</si>
  <si>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</si>
  <si>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</si>
  <si>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</si>
  <si>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</si>
  <si>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</si>
  <si>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</si>
  <si>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</si>
  <si>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</si>
  <si>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</si>
  <si>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</si>
  <si>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</si>
  <si>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</si>
  <si>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</si>
  <si>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</si>
  <si>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</si>
  <si>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</si>
  <si>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</si>
  <si>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</si>
  <si>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</si>
  <si>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</si>
  <si>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</si>
  <si>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</si>
  <si>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</si>
  <si>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</si>
  <si>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</si>
  <si>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</si>
  <si>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</si>
  <si>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</si>
  <si>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</si>
  <si>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</si>
  <si>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</si>
  <si>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</si>
  <si>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</si>
  <si>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</si>
  <si>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</si>
  <si>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</si>
  <si>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</si>
  <si>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</si>
  <si>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</si>
  <si>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</si>
  <si>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</si>
  <si>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</si>
  <si>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</si>
  <si>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</si>
  <si>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</si>
  <si>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</si>
  <si>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</si>
  <si>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</si>
  <si>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</si>
  <si>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</si>
  <si>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</si>
  <si>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</si>
  <si>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</si>
  <si>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</si>
  <si>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</si>
  <si>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</si>
  <si>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</si>
  <si>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</si>
  <si>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</si>
  <si>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</si>
  <si>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</si>
  <si>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</si>
  <si>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</si>
  <si>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</si>
  <si>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</si>
  <si>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</si>
  <si>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</si>
  <si>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</si>
  <si>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</si>
  <si>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</si>
  <si>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</si>
  <si>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</si>
  <si>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</si>
  <si>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</si>
  <si>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</si>
  <si>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</si>
  <si>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</si>
  <si>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</si>
  <si>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</si>
  <si>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</si>
  <si>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</si>
  <si>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</si>
  <si>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</si>
  <si>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</si>
  <si>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</si>
  <si>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</si>
  <si>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</si>
  <si>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</si>
  <si>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</si>
  <si>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</si>
  <si>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</si>
  <si>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</si>
  <si>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</si>
  <si>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</si>
  <si>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</si>
  <si>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</si>
  <si>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</si>
  <si>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</si>
  <si>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</si>
  <si>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</si>
  <si>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</si>
  <si>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</si>
  <si>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</si>
  <si>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</si>
  <si>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</si>
  <si>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</si>
  <si>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</si>
  <si>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</si>
  <si>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</si>
  <si>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</si>
  <si>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</si>
  <si>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</si>
  <si>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</si>
  <si>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</si>
  <si>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</si>
  <si>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</si>
  <si>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</si>
  <si>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</si>
  <si>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</si>
  <si>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</si>
  <si>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</si>
  <si>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</si>
  <si>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</si>
  <si>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</si>
  <si>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</si>
  <si>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</si>
  <si>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</si>
  <si>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</si>
  <si>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</si>
  <si>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</si>
  <si>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</si>
  <si>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</si>
  <si>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</si>
  <si>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</si>
  <si>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</si>
  <si>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</si>
  <si>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</si>
  <si>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</si>
  <si>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</si>
  <si>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</si>
  <si>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</si>
  <si>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</si>
  <si>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</si>
  <si>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</si>
  <si>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</si>
  <si>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</si>
  <si>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</si>
  <si>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</si>
  <si>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</si>
  <si>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</si>
  <si>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</si>
  <si>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</si>
  <si>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</si>
  <si>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</si>
  <si>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</si>
  <si>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</si>
  <si>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</si>
  <si>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</si>
  <si>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</si>
  <si>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</si>
  <si>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</si>
  <si>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</si>
  <si>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</si>
  <si>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</si>
  <si>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</si>
  <si>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</si>
  <si>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</si>
  <si>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</si>
  <si>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</si>
  <si>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</si>
  <si>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</si>
  <si>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</si>
  <si>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</si>
  <si>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</si>
  <si>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</si>
  <si>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</si>
  <si>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</si>
  <si>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</si>
  <si>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</si>
  <si>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</si>
  <si>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</si>
  <si>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</si>
  <si>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</si>
  <si>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</si>
  <si>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</si>
  <si>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</si>
  <si>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</si>
  <si>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</si>
  <si>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</si>
  <si>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</si>
  <si>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</si>
  <si>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</si>
  <si>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</si>
  <si>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</si>
  <si>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</si>
  <si>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</si>
  <si>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</si>
  <si>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</si>
  <si>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</si>
  <si>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</si>
  <si>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</si>
  <si>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</si>
  <si>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</si>
  <si>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</si>
  <si>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</si>
  <si>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</si>
  <si>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</si>
  <si>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</si>
  <si>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</si>
  <si>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</si>
  <si>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</si>
  <si>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</si>
  <si>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</si>
  <si>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</si>
  <si>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</si>
  <si>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</si>
  <si>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</si>
  <si>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</si>
  <si>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</si>
  <si>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</si>
  <si>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</si>
  <si>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</si>
  <si>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</si>
  <si>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</si>
  <si>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</si>
  <si>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</si>
  <si>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</si>
  <si>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</si>
  <si>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</si>
  <si>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</si>
  <si>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</si>
  <si>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</si>
  <si>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</si>
  <si>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</si>
  <si>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</si>
  <si>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</si>
  <si>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</si>
  <si>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</si>
  <si>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</si>
  <si>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</si>
  <si>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</si>
  <si>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</si>
  <si>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</si>
  <si>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</si>
  <si>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</si>
  <si>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</si>
  <si>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</si>
  <si>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</si>
  <si>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</si>
  <si>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</si>
  <si>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</si>
  <si>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</si>
  <si>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</si>
  <si>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</si>
  <si>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</si>
  <si>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</si>
  <si>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</si>
  <si>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</si>
  <si>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</si>
  <si>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</si>
  <si>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</si>
  <si>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</si>
  <si>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</si>
  <si>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</si>
  <si>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</si>
  <si>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</si>
  <si>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</si>
  <si>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</si>
  <si>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</si>
  <si>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</si>
  <si>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</si>
  <si>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</si>
  <si>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</si>
  <si>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</si>
  <si>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</si>
  <si>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</si>
  <si>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</si>
  <si>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</si>
  <si>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</si>
  <si>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</si>
  <si>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</si>
  <si>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</si>
  <si>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</si>
  <si>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</si>
  <si>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</si>
  <si>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</si>
  <si>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</si>
  <si>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</si>
  <si>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</si>
  <si>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</si>
  <si>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</si>
  <si>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</si>
  <si>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</si>
  <si>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</si>
  <si>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</si>
  <si>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</si>
  <si>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</si>
  <si>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</si>
  <si>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</si>
  <si>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</si>
  <si>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</si>
  <si>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</si>
  <si>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</si>
  <si>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</si>
  <si>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</si>
  <si>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</si>
  <si>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</si>
  <si>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</si>
  <si>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</si>
  <si>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</si>
  <si>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</si>
  <si>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</si>
  <si>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</si>
  <si>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</si>
  <si>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</si>
  <si>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</si>
  <si>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</si>
  <si>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</si>
  <si>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</si>
  <si>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</si>
  <si>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</si>
  <si>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</si>
  <si>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</si>
  <si>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</si>
  <si>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</si>
  <si>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</si>
  <si>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</si>
  <si>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</si>
  <si>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</si>
  <si>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</si>
  <si>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</si>
  <si>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</si>
  <si>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</si>
  <si>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</si>
  <si>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</si>
  <si>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</si>
  <si>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</si>
  <si>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</si>
  <si>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</si>
  <si>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</si>
  <si>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</si>
  <si>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</si>
  <si>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</si>
  <si>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</si>
  <si>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</si>
  <si>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</si>
  <si>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</si>
  <si>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</si>
  <si>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</si>
  <si>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</si>
  <si>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</si>
  <si>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</si>
  <si>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</si>
  <si>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</si>
  <si>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</si>
  <si>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</si>
  <si>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</si>
  <si>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</si>
  <si>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</si>
  <si>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</si>
  <si>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</si>
  <si>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</si>
  <si>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</si>
  <si>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</si>
  <si>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</si>
  <si>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</si>
  <si>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</si>
  <si>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</si>
  <si>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</si>
  <si>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</si>
  <si>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</si>
  <si>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</si>
  <si>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</si>
  <si>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</si>
  <si>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</si>
  <si>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</si>
  <si>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</si>
  <si>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</si>
  <si>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</si>
  <si>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</si>
  <si>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</si>
  <si>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</si>
  <si>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</si>
  <si>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</si>
  <si>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</si>
  <si>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</si>
  <si>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</si>
  <si>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</si>
  <si>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</si>
  <si>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</si>
  <si>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</si>
  <si>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</si>
  <si>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</si>
  <si>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</si>
  <si>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</si>
  <si>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</si>
  <si>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</si>
  <si>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</si>
  <si>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</si>
  <si>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</si>
  <si>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</si>
  <si>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</si>
  <si>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</si>
  <si>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</si>
  <si>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</si>
  <si>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</si>
  <si>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</si>
  <si>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</si>
  <si>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</si>
  <si>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</si>
  <si>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</si>
  <si>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</si>
  <si>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</si>
  <si>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</si>
  <si>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</si>
  <si>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</si>
  <si>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</si>
  <si>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</si>
  <si>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</si>
  <si>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</si>
  <si>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</si>
  <si>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</si>
  <si>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</si>
  <si>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</si>
  <si>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</si>
  <si>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</si>
  <si>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</si>
  <si>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</si>
  <si>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</si>
  <si>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</si>
  <si>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</si>
  <si>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</si>
  <si>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</si>
  <si>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</si>
  <si>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</si>
  <si>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</si>
  <si>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</si>
  <si>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</si>
  <si>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</si>
  <si>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</si>
  <si>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</si>
  <si>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</si>
  <si>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</si>
  <si>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</si>
  <si>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</si>
  <si>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</si>
  <si>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</si>
  <si>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</si>
  <si>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</si>
  <si>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</si>
  <si>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</si>
  <si>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</si>
  <si>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</si>
  <si>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</si>
  <si>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</si>
  <si>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</si>
  <si>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</si>
  <si>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</si>
  <si>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</si>
  <si>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</si>
  <si>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</si>
  <si>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</si>
  <si>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</si>
  <si>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</si>
  <si>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</si>
  <si>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</si>
  <si>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</si>
  <si>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</si>
  <si>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</si>
  <si>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</si>
  <si>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</si>
  <si>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</si>
  <si>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</si>
  <si>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</si>
  <si>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</si>
  <si>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</si>
  <si>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</si>
  <si>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</si>
  <si>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</si>
  <si>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</si>
  <si>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</si>
  <si>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</si>
  <si>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</si>
  <si>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</si>
  <si>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</si>
  <si>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</si>
  <si>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</si>
  <si>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</si>
  <si>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</si>
  <si>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</si>
  <si>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</si>
  <si>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</si>
  <si>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</si>
  <si>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</si>
  <si>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</si>
  <si>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</si>
  <si>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</si>
  <si>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</si>
  <si>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</si>
  <si>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</si>
  <si>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</si>
  <si>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</si>
  <si>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</si>
  <si>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</si>
  <si>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</si>
  <si>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</si>
  <si>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</si>
  <si>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</si>
  <si>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</si>
  <si>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</si>
  <si>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</si>
  <si>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</si>
  <si>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</si>
  <si>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</si>
  <si>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</si>
  <si>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</si>
  <si>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</si>
  <si>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</si>
  <si>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</si>
  <si>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</si>
  <si>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</si>
  <si>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</si>
  <si>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</si>
  <si>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</si>
  <si>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</si>
  <si>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</si>
  <si>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</si>
  <si>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</si>
  <si>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</si>
  <si>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</si>
  <si>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</si>
  <si>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</si>
  <si>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</si>
  <si>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</si>
  <si>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</si>
  <si>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</si>
  <si>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</si>
  <si>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</si>
  <si>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</si>
  <si>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</si>
  <si>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</si>
  <si>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</si>
  <si>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</si>
  <si>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</si>
  <si>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</si>
  <si>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</si>
  <si>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</si>
  <si>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</si>
  <si>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</si>
  <si>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</si>
  <si>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</si>
  <si>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</si>
  <si>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</si>
  <si>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</si>
  <si>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</si>
  <si>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</si>
  <si>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</si>
  <si>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</si>
  <si>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</si>
  <si>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</si>
  <si>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</si>
  <si>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</si>
  <si>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</si>
  <si>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</si>
  <si>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</si>
  <si>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</si>
  <si>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</si>
  <si>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</si>
  <si>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</si>
  <si>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</si>
  <si>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</si>
  <si>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</si>
  <si>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</si>
  <si>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</si>
  <si>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</si>
  <si>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</si>
  <si>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</si>
  <si>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</si>
  <si>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</si>
  <si>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</si>
  <si>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</si>
  <si>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</si>
  <si>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</si>
  <si>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</si>
  <si>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</si>
  <si>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</si>
  <si>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</si>
  <si>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</si>
  <si>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</si>
  <si>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</si>
  <si>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</si>
  <si>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</si>
  <si>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</si>
  <si>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</si>
  <si>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</si>
  <si>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</si>
  <si>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</si>
  <si>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</si>
  <si>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</si>
  <si>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</si>
  <si>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</si>
  <si>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</si>
  <si>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</si>
  <si>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</si>
  <si>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</si>
  <si>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</si>
  <si>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</si>
  <si>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</si>
  <si>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</si>
  <si>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</si>
  <si>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</si>
  <si>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</si>
  <si>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</si>
  <si>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</si>
  <si>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</si>
  <si>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</si>
  <si>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</si>
  <si>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</si>
  <si>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</si>
  <si>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</si>
  <si>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</si>
  <si>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</si>
  <si>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</si>
  <si>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</si>
  <si>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</si>
  <si>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</si>
  <si>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</si>
  <si>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</si>
  <si>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</si>
  <si>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</si>
  <si>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</si>
  <si>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</si>
  <si>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</si>
  <si>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</si>
  <si>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</si>
  <si>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</si>
  <si>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</si>
  <si>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</si>
  <si>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</si>
  <si>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</si>
  <si>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</si>
  <si>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</si>
  <si>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</si>
  <si>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</si>
  <si>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</si>
  <si>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</si>
  <si>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</si>
  <si>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</si>
  <si>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</si>
  <si>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</si>
  <si>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</si>
  <si>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</si>
  <si>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</si>
  <si>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</si>
  <si>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</si>
  <si>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</si>
  <si>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</si>
  <si>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</si>
  <si>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</si>
  <si>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</si>
  <si>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</si>
  <si>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</si>
  <si>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</si>
  <si>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</si>
  <si>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</si>
  <si>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</si>
  <si>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</si>
  <si>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</si>
  <si>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</si>
  <si>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</si>
  <si>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</si>
  <si>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</si>
  <si>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</si>
  <si>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</si>
  <si>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</si>
  <si>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</si>
  <si>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</si>
  <si>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</si>
  <si>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</si>
  <si>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</si>
  <si>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</si>
  <si>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</si>
  <si>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</si>
  <si>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</si>
  <si>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</si>
  <si>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</si>
  <si>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</si>
  <si>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</si>
  <si>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</si>
  <si>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</si>
  <si>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</si>
  <si>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</si>
  <si>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</si>
  <si>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</si>
  <si>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</si>
  <si>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</si>
  <si>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</si>
  <si>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</si>
  <si>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</si>
  <si>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</si>
  <si>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</si>
  <si>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</si>
  <si>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</si>
  <si>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</si>
  <si>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</si>
  <si>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</si>
  <si>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</si>
  <si>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</si>
  <si>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</si>
  <si>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</si>
  <si>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</si>
  <si>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</si>
  <si>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</si>
  <si>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</si>
  <si>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</si>
  <si>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</si>
  <si>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</si>
  <si>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</si>
  <si>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</si>
  <si>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</si>
  <si>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</si>
  <si>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</si>
  <si>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</si>
  <si>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</si>
  <si>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</si>
  <si>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</si>
  <si>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</si>
  <si>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</si>
  <si>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</si>
  <si>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</si>
  <si>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</si>
  <si>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</si>
  <si>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</si>
  <si>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</si>
  <si>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</si>
  <si>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</si>
  <si>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</si>
  <si>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</si>
  <si>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</si>
  <si>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</si>
  <si>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</si>
  <si>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</si>
  <si>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</si>
  <si>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</si>
  <si>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</si>
  <si>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</si>
  <si>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</si>
  <si>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</si>
  <si>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</si>
  <si>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</si>
  <si>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</si>
  <si>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</si>
  <si>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</si>
  <si>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</si>
  <si>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</si>
  <si>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</si>
  <si>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</si>
  <si>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</si>
  <si>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</si>
  <si>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</si>
  <si>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</si>
  <si>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</si>
  <si>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</si>
  <si>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</si>
  <si>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</si>
  <si>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</si>
  <si>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</si>
  <si>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</si>
  <si>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</si>
  <si>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</si>
  <si>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</si>
  <si>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</si>
  <si>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</si>
  <si>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</si>
  <si>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</si>
  <si>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</si>
  <si>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</si>
  <si>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</si>
  <si>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</si>
  <si>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</si>
  <si>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</si>
  <si>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</si>
  <si>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</si>
  <si>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</si>
  <si>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</si>
  <si>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</si>
  <si>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</si>
  <si>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</si>
  <si>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</si>
  <si>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</si>
  <si>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</si>
  <si>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</si>
  <si>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</si>
  <si>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</si>
  <si>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</si>
  <si>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</si>
  <si>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</si>
  <si>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</si>
  <si>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</si>
  <si>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</si>
  <si>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</si>
  <si>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</si>
  <si>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</si>
  <si>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</si>
  <si>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</si>
  <si>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</si>
  <si>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</si>
  <si>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</si>
  <si>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</si>
  <si>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</si>
  <si>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</si>
  <si>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</si>
  <si>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</si>
  <si>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</si>
  <si>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</si>
  <si>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</si>
  <si>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</si>
  <si>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</si>
  <si>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</si>
  <si>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</si>
  <si>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</si>
  <si>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</si>
  <si>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</si>
  <si>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</si>
  <si>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</si>
  <si>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</si>
  <si>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</si>
  <si>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</si>
  <si>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</si>
  <si>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</si>
  <si>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</si>
  <si>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</si>
  <si>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</si>
  <si>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</si>
  <si>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</si>
  <si>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</si>
  <si>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</si>
  <si>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</si>
  <si>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</si>
  <si>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</si>
  <si>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</si>
  <si>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</si>
  <si>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</si>
  <si>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</si>
  <si>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</si>
  <si>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</si>
  <si>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</si>
  <si>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</si>
  <si>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</si>
  <si>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</si>
  <si>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</si>
  <si>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</si>
  <si>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</si>
  <si>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</si>
  <si>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</si>
  <si>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</si>
  <si>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</si>
  <si>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</si>
  <si>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</si>
  <si>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</si>
  <si>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</si>
  <si>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</si>
  <si>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</si>
  <si>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</si>
  <si>
    <t>Sequoia</t>
  </si>
  <si>
    <t>Sequoia_India_IM.cin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</si>
</sst>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30">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8" activePane="bottomLeft" state="frozen"/>
      <selection pane="bottomLeft" activeCell="I138" sqref="I138"/>
    </sheetView>
  </sheetViews>
  <sheetFormatPr defaultColWidth="9.140625" defaultRowHeight="15"/>
  <cols>
    <col min="1" max="1" width="42.5703125" style="287" customWidth="1"/>
    <col min="2" max="2" width="28.42578125" style="224" customWidth="1"/>
    <col min="3" max="3" width="36.5703125" style="287" customWidth="1"/>
    <col min="4" max="5" width="18.85546875" style="5" customWidth="1"/>
    <col min="6" max="7" width="23.140625" style="5" customWidth="1"/>
    <col min="8" max="8" width="19.42578125" style="288" customWidth="1"/>
    <col min="9" max="9" width="21.28515625" style="5" customWidth="1"/>
    <col min="10" max="10" width="21.28515625" style="288" customWidth="1"/>
    <col min="11" max="11" width="16.85546875" style="5" customWidth="1"/>
    <col min="12" max="12" width="19" style="5" customWidth="1"/>
    <col min="13" max="14" width="19.140625" style="286" customWidth="1"/>
    <col min="15" max="15" width="28.42578125" style="5" customWidth="1"/>
    <col min="16" max="16" width="117.28515625" style="5" customWidth="1"/>
    <col min="17" max="17" width="52.42578125" style="5" customWidth="1"/>
    <col min="18" max="18" width="43.42578125" style="192" customWidth="1"/>
    <col min="19" max="19" width="47.85546875" style="218" customWidth="1"/>
    <col min="20" max="20" width="37.28515625" style="285" customWidth="1"/>
    <col min="21" max="16384" width="9.14062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47</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47</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47</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47</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47</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47</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47</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47</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47</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47</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47</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47</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0.6</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0.6</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0.6</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0.6</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0.6</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0.6</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47</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0.6</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47</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0.6</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47</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0.6</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47</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0.6</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47</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0.6</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47</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0.6</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47</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0.6</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0.6</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0.6</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0.6</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0.6</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0.6</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6.95"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zoomScale="80" zoomScaleNormal="80" workbookViewId="0">
      <selection activeCell="G12" sqref="G12"/>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218" customWidth="1"/>
    <col min="14" max="14" width="67.5703125" style="5" customWidth="1"/>
    <col min="15" max="16384" width="9.14062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5">
        <v>0.6</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40625" defaultRowHeight="15"/>
  <cols>
    <col min="1" max="1" width="17.140625" style="318" customWidth="1"/>
    <col min="2" max="2" width="7" style="311" customWidth="1"/>
    <col min="3" max="3" width="32.5703125" style="318" customWidth="1"/>
    <col min="4" max="4" width="38.5703125" style="318" customWidth="1"/>
    <col min="5" max="5" width="26.5703125" style="318" customWidth="1"/>
    <col min="6" max="10" width="9.140625" style="318" customWidth="1"/>
    <col min="11" max="11" width="6.7109375" style="318" customWidth="1"/>
    <col min="12" max="12" width="31.5703125" style="318" customWidth="1"/>
    <col min="13" max="13" width="20.7109375" style="311" customWidth="1"/>
    <col min="14" max="14" width="13.42578125" style="318" customWidth="1"/>
    <col min="15" max="15" width="53.85546875" style="313" customWidth="1"/>
    <col min="16" max="17" width="11" style="318" customWidth="1"/>
    <col min="18" max="18" width="21.28515625" style="318" customWidth="1"/>
    <col min="19" max="19" width="26.42578125" style="318" customWidth="1"/>
    <col min="20" max="20" width="64.7109375" style="318" customWidth="1"/>
    <col min="21" max="21" width="178.140625" style="343" customWidth="1"/>
    <col min="22" max="16384" width="9.14062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4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6" bestFit="1" customWidth="1"/>
    <col min="3" max="16384" width="9.14062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286" customWidth="1"/>
    <col min="2" max="2" width="43.7109375" style="286" customWidth="1"/>
    <col min="3" max="3" width="44.7109375" style="286" customWidth="1"/>
    <col min="4" max="4" width="14" style="286" customWidth="1"/>
    <col min="5" max="5" width="158.140625" style="1" customWidth="1"/>
    <col min="6" max="16384" width="9.140625" style="286"/>
  </cols>
  <sheetData>
    <row r="1" spans="1:5">
      <c r="A1" s="302" t="s">
        <v>1761</v>
      </c>
    </row>
    <row r="2" spans="1:5">
      <c r="A2" s="303" t="s">
        <v>1762</v>
      </c>
    </row>
    <row r="3" spans="1:5">
      <c r="A3" s="290" t="s">
        <v>3</v>
      </c>
      <c r="B3" s="290" t="s">
        <v>0</v>
      </c>
      <c r="C3" s="290" t="s">
        <v>1</v>
      </c>
      <c r="D3" s="290" t="s">
        <v>1866</v>
      </c>
      <c r="E3" s="289" t="s">
        <v>1867</v>
      </c>
    </row>
    <row r="4" spans="1:5" ht="30">
      <c r="A4" s="62" t="s">
        <v>4</v>
      </c>
      <c r="B4" s="62" t="s">
        <v>708</v>
      </c>
      <c r="C4" s="62" t="s">
        <v>703</v>
      </c>
      <c r="D4" s="305" t="s">
        <v>1764</v>
      </c>
      <c r="E4" s="307" t="s">
        <v>1765</v>
      </c>
    </row>
    <row r="5" spans="1:5" ht="30">
      <c r="A5" s="62" t="s">
        <v>4</v>
      </c>
      <c r="B5" s="62" t="s">
        <v>787</v>
      </c>
      <c r="C5" s="62" t="s">
        <v>788</v>
      </c>
      <c r="D5" s="305" t="s">
        <v>1764</v>
      </c>
      <c r="E5" s="307" t="s">
        <v>1767</v>
      </c>
    </row>
    <row r="6" spans="1:5" ht="45">
      <c r="A6" s="62" t="s">
        <v>4</v>
      </c>
      <c r="B6" s="62" t="s">
        <v>783</v>
      </c>
      <c r="C6" s="62" t="s">
        <v>784</v>
      </c>
      <c r="D6" s="305" t="s">
        <v>1764</v>
      </c>
      <c r="E6" s="307" t="s">
        <v>1768</v>
      </c>
    </row>
    <row r="7" spans="1:5" ht="60">
      <c r="A7" s="62" t="s">
        <v>4</v>
      </c>
      <c r="B7" s="62" t="s">
        <v>488</v>
      </c>
      <c r="C7" s="62" t="s">
        <v>489</v>
      </c>
      <c r="D7" s="305" t="s">
        <v>1764</v>
      </c>
      <c r="E7" s="307" t="s">
        <v>1997</v>
      </c>
    </row>
    <row r="8" spans="1:5" ht="30">
      <c r="A8" s="62" t="s">
        <v>4</v>
      </c>
      <c r="B8" s="62" t="s">
        <v>487</v>
      </c>
      <c r="C8" s="62" t="s">
        <v>483</v>
      </c>
      <c r="D8" s="305" t="s">
        <v>1764</v>
      </c>
      <c r="E8" s="307" t="s">
        <v>1998</v>
      </c>
    </row>
    <row r="9" spans="1:5" ht="30">
      <c r="A9" s="62" t="s">
        <v>4</v>
      </c>
      <c r="B9" s="62" t="s">
        <v>11</v>
      </c>
      <c r="C9" s="62" t="s">
        <v>117</v>
      </c>
      <c r="D9" s="305" t="s">
        <v>1764</v>
      </c>
      <c r="E9" s="307" t="s">
        <v>1769</v>
      </c>
    </row>
    <row r="10" spans="1:5" ht="30">
      <c r="A10" s="62" t="s">
        <v>4</v>
      </c>
      <c r="B10" s="62" t="s">
        <v>5</v>
      </c>
      <c r="C10" s="62" t="s">
        <v>315</v>
      </c>
      <c r="D10" s="305" t="s">
        <v>1764</v>
      </c>
      <c r="E10" s="307" t="s">
        <v>1770</v>
      </c>
    </row>
    <row r="11" spans="1:5" ht="45">
      <c r="A11" s="62" t="s">
        <v>4</v>
      </c>
      <c r="B11" s="62" t="s">
        <v>830</v>
      </c>
      <c r="C11" s="62" t="s">
        <v>831</v>
      </c>
      <c r="D11" s="305" t="s">
        <v>1764</v>
      </c>
      <c r="E11" s="307" t="s">
        <v>1771</v>
      </c>
    </row>
    <row r="12" spans="1:5" ht="30">
      <c r="A12" s="62" t="s">
        <v>4</v>
      </c>
      <c r="B12" s="62" t="s">
        <v>494</v>
      </c>
      <c r="C12" s="62" t="s">
        <v>495</v>
      </c>
      <c r="D12" s="305" t="s">
        <v>1764</v>
      </c>
      <c r="E12" s="307" t="s">
        <v>1773</v>
      </c>
    </row>
    <row r="13" spans="1:5">
      <c r="A13" s="62" t="s">
        <v>4</v>
      </c>
      <c r="B13" s="62" t="s">
        <v>1400</v>
      </c>
      <c r="C13" s="62" t="s">
        <v>1401</v>
      </c>
      <c r="D13" s="305" t="s">
        <v>1764</v>
      </c>
      <c r="E13" s="307" t="s">
        <v>1985</v>
      </c>
    </row>
    <row r="14" spans="1:5" ht="30">
      <c r="A14" s="62" t="s">
        <v>74</v>
      </c>
      <c r="B14" s="62" t="s">
        <v>15</v>
      </c>
      <c r="C14" s="62" t="s">
        <v>822</v>
      </c>
      <c r="D14" s="305" t="s">
        <v>1764</v>
      </c>
      <c r="E14" s="307" t="s">
        <v>1774</v>
      </c>
    </row>
    <row r="15" spans="1:5" ht="30">
      <c r="A15" s="62" t="s">
        <v>74</v>
      </c>
      <c r="B15" s="62" t="s">
        <v>106</v>
      </c>
      <c r="C15" s="62" t="s">
        <v>316</v>
      </c>
      <c r="D15" s="305" t="s">
        <v>1764</v>
      </c>
      <c r="E15" s="307" t="s">
        <v>1776</v>
      </c>
    </row>
    <row r="16" spans="1:5" ht="45">
      <c r="A16" s="62" t="s">
        <v>74</v>
      </c>
      <c r="B16" s="62" t="s">
        <v>14</v>
      </c>
      <c r="C16" s="62" t="s">
        <v>7</v>
      </c>
      <c r="D16" s="305" t="s">
        <v>1764</v>
      </c>
      <c r="E16" s="307" t="s">
        <v>1778</v>
      </c>
    </row>
    <row r="17" spans="1:5" ht="30">
      <c r="A17" s="62" t="s">
        <v>74</v>
      </c>
      <c r="B17" s="62" t="s">
        <v>273</v>
      </c>
      <c r="C17" s="62" t="s">
        <v>317</v>
      </c>
      <c r="D17" s="305" t="s">
        <v>1764</v>
      </c>
      <c r="E17" s="307" t="s">
        <v>1779</v>
      </c>
    </row>
    <row r="18" spans="1:5">
      <c r="A18" s="62" t="s">
        <v>74</v>
      </c>
      <c r="B18" s="62" t="s">
        <v>277</v>
      </c>
      <c r="C18" s="62" t="s">
        <v>280</v>
      </c>
      <c r="D18" s="305" t="s">
        <v>1764</v>
      </c>
      <c r="E18" s="307" t="s">
        <v>1780</v>
      </c>
    </row>
    <row r="19" spans="1:5" ht="75">
      <c r="A19" s="62" t="s">
        <v>74</v>
      </c>
      <c r="B19" s="62" t="s">
        <v>13</v>
      </c>
      <c r="C19" s="62" t="s">
        <v>132</v>
      </c>
      <c r="D19" s="305" t="s">
        <v>1764</v>
      </c>
      <c r="E19" s="307" t="s">
        <v>2000</v>
      </c>
    </row>
    <row r="20" spans="1:5" ht="30">
      <c r="A20" s="62" t="s">
        <v>74</v>
      </c>
      <c r="B20" s="62" t="s">
        <v>797</v>
      </c>
      <c r="C20" s="62" t="s">
        <v>796</v>
      </c>
      <c r="D20" s="305" t="s">
        <v>1764</v>
      </c>
      <c r="E20" s="307" t="s">
        <v>1781</v>
      </c>
    </row>
    <row r="21" spans="1:5" ht="30">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45">
      <c r="A24" s="62" t="s">
        <v>8</v>
      </c>
      <c r="B24" s="62" t="s">
        <v>1101</v>
      </c>
      <c r="C24" s="62" t="s">
        <v>1102</v>
      </c>
      <c r="D24" s="305" t="s">
        <v>1764</v>
      </c>
      <c r="E24" s="307" t="s">
        <v>2001</v>
      </c>
    </row>
    <row r="25" spans="1:5" ht="30">
      <c r="A25" s="62" t="s">
        <v>8</v>
      </c>
      <c r="B25" s="62" t="s">
        <v>282</v>
      </c>
      <c r="C25" s="62" t="s">
        <v>285</v>
      </c>
      <c r="D25" s="305" t="s">
        <v>1764</v>
      </c>
      <c r="E25" s="307" t="s">
        <v>1784</v>
      </c>
    </row>
    <row r="26" spans="1:5" ht="30">
      <c r="A26" s="62" t="s">
        <v>8</v>
      </c>
      <c r="B26" s="62" t="s">
        <v>283</v>
      </c>
      <c r="C26" s="62" t="s">
        <v>284</v>
      </c>
      <c r="D26" s="305" t="s">
        <v>1764</v>
      </c>
      <c r="E26" s="307" t="s">
        <v>2002</v>
      </c>
    </row>
    <row r="27" spans="1:5">
      <c r="A27" s="62" t="s">
        <v>8</v>
      </c>
      <c r="B27" s="62" t="s">
        <v>319</v>
      </c>
      <c r="C27" s="62" t="s">
        <v>318</v>
      </c>
      <c r="D27" s="305" t="s">
        <v>1764</v>
      </c>
      <c r="E27" s="308"/>
    </row>
    <row r="28" spans="1:5" ht="30">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30">
      <c r="A31" s="62" t="s">
        <v>8</v>
      </c>
      <c r="B31" s="62" t="s">
        <v>138</v>
      </c>
      <c r="C31" s="62" t="s">
        <v>296</v>
      </c>
      <c r="D31" s="305" t="s">
        <v>1764</v>
      </c>
      <c r="E31" s="307" t="s">
        <v>1789</v>
      </c>
    </row>
    <row r="32" spans="1:5">
      <c r="A32" s="62" t="s">
        <v>8</v>
      </c>
      <c r="B32" s="62" t="s">
        <v>1707</v>
      </c>
      <c r="C32" s="62" t="s">
        <v>1708</v>
      </c>
      <c r="D32" s="305" t="s">
        <v>1764</v>
      </c>
      <c r="E32" s="308" t="s">
        <v>1790</v>
      </c>
    </row>
    <row r="33" spans="1:5" ht="30">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30">
      <c r="A36" s="62" t="s">
        <v>8</v>
      </c>
      <c r="B36" s="62" t="s">
        <v>267</v>
      </c>
      <c r="C36" s="62" t="s">
        <v>268</v>
      </c>
      <c r="D36" s="305" t="s">
        <v>1764</v>
      </c>
      <c r="E36" s="308" t="s">
        <v>1792</v>
      </c>
    </row>
    <row r="37" spans="1:5" ht="30">
      <c r="A37" s="62" t="s">
        <v>8</v>
      </c>
      <c r="B37" s="62" t="s">
        <v>638</v>
      </c>
      <c r="C37" s="62" t="s">
        <v>639</v>
      </c>
      <c r="D37" s="305" t="s">
        <v>1764</v>
      </c>
      <c r="E37" s="307" t="s">
        <v>1794</v>
      </c>
    </row>
    <row r="38" spans="1:5">
      <c r="A38" s="62" t="s">
        <v>8</v>
      </c>
      <c r="B38" s="62" t="s">
        <v>264</v>
      </c>
      <c r="C38" s="62" t="s">
        <v>297</v>
      </c>
      <c r="D38" s="305" t="s">
        <v>1764</v>
      </c>
      <c r="E38" s="307" t="s">
        <v>1796</v>
      </c>
    </row>
    <row r="39" spans="1:5" ht="30">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30">
      <c r="A43" s="62" t="s">
        <v>9</v>
      </c>
      <c r="B43" s="62" t="s">
        <v>25</v>
      </c>
      <c r="C43" s="62" t="s">
        <v>298</v>
      </c>
      <c r="D43" s="305" t="s">
        <v>1764</v>
      </c>
      <c r="E43" s="307" t="s">
        <v>1800</v>
      </c>
    </row>
    <row r="44" spans="1:5" ht="45">
      <c r="A44" s="62" t="s">
        <v>9</v>
      </c>
      <c r="B44" s="62" t="s">
        <v>23</v>
      </c>
      <c r="C44" s="62" t="s">
        <v>61</v>
      </c>
      <c r="D44" s="305" t="s">
        <v>1764</v>
      </c>
      <c r="E44" s="307" t="s">
        <v>1801</v>
      </c>
    </row>
    <row r="45" spans="1:5" ht="30">
      <c r="A45" s="62" t="s">
        <v>9</v>
      </c>
      <c r="B45" s="62" t="s">
        <v>107</v>
      </c>
      <c r="C45" s="62" t="s">
        <v>299</v>
      </c>
      <c r="D45" s="305" t="s">
        <v>1764</v>
      </c>
      <c r="E45" s="307" t="s">
        <v>1803</v>
      </c>
    </row>
    <row r="46" spans="1:5">
      <c r="A46" s="62" t="s">
        <v>9</v>
      </c>
      <c r="B46" s="62" t="s">
        <v>24</v>
      </c>
      <c r="C46" s="62" t="s">
        <v>300</v>
      </c>
      <c r="D46" s="305" t="s">
        <v>1764</v>
      </c>
      <c r="E46" s="307" t="s">
        <v>1804</v>
      </c>
    </row>
    <row r="47" spans="1:5" ht="30">
      <c r="A47" s="62" t="s">
        <v>9</v>
      </c>
      <c r="B47" s="62" t="s">
        <v>1046</v>
      </c>
      <c r="C47" s="62" t="s">
        <v>717</v>
      </c>
      <c r="D47" s="305" t="s">
        <v>1764</v>
      </c>
      <c r="E47" s="307" t="s">
        <v>1806</v>
      </c>
    </row>
    <row r="48" spans="1:5">
      <c r="A48" s="62" t="s">
        <v>9</v>
      </c>
      <c r="B48" s="62" t="s">
        <v>1144</v>
      </c>
      <c r="C48" s="62" t="s">
        <v>1147</v>
      </c>
      <c r="D48" s="305" t="s">
        <v>1764</v>
      </c>
      <c r="E48" s="307" t="s">
        <v>1807</v>
      </c>
    </row>
    <row r="49" spans="1:5" ht="30">
      <c r="A49" s="62" t="s">
        <v>9</v>
      </c>
      <c r="B49" s="62" t="s">
        <v>1145</v>
      </c>
      <c r="C49" s="62" t="s">
        <v>1148</v>
      </c>
      <c r="D49" s="305" t="s">
        <v>1764</v>
      </c>
      <c r="E49" s="307" t="s">
        <v>1808</v>
      </c>
    </row>
    <row r="50" spans="1:5" ht="30">
      <c r="A50" s="62" t="s">
        <v>9</v>
      </c>
      <c r="B50" s="62" t="s">
        <v>1146</v>
      </c>
      <c r="C50" s="62" t="s">
        <v>1149</v>
      </c>
      <c r="D50" s="305" t="s">
        <v>1764</v>
      </c>
      <c r="E50" s="307" t="s">
        <v>1809</v>
      </c>
    </row>
    <row r="51" spans="1:5" ht="30">
      <c r="A51" s="62" t="s">
        <v>9</v>
      </c>
      <c r="B51" s="62" t="s">
        <v>1156</v>
      </c>
      <c r="C51" s="62" t="s">
        <v>1150</v>
      </c>
      <c r="D51" s="305" t="s">
        <v>1764</v>
      </c>
      <c r="E51" s="307" t="s">
        <v>1810</v>
      </c>
    </row>
    <row r="52" spans="1:5">
      <c r="A52" s="62" t="s">
        <v>9</v>
      </c>
      <c r="B52" s="62" t="s">
        <v>763</v>
      </c>
      <c r="C52" s="62" t="s">
        <v>762</v>
      </c>
      <c r="D52" s="305" t="s">
        <v>1764</v>
      </c>
      <c r="E52" s="307"/>
    </row>
    <row r="53" spans="1:5" ht="30">
      <c r="A53" s="62" t="s">
        <v>9</v>
      </c>
      <c r="B53" s="62" t="s">
        <v>22</v>
      </c>
      <c r="C53" s="62" t="s">
        <v>301</v>
      </c>
      <c r="D53" s="305" t="s">
        <v>1764</v>
      </c>
      <c r="E53" s="307" t="s">
        <v>1988</v>
      </c>
    </row>
    <row r="54" spans="1:5" ht="30">
      <c r="A54" s="62" t="s">
        <v>9</v>
      </c>
      <c r="B54" s="62" t="s">
        <v>20</v>
      </c>
      <c r="C54" s="62" t="s">
        <v>302</v>
      </c>
      <c r="D54" s="305" t="s">
        <v>1764</v>
      </c>
      <c r="E54" s="307" t="s">
        <v>1989</v>
      </c>
    </row>
    <row r="55" spans="1:5" ht="30">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45">
      <c r="A60" s="62" t="s">
        <v>149</v>
      </c>
      <c r="B60" s="62" t="s">
        <v>1141</v>
      </c>
      <c r="C60" s="62" t="s">
        <v>1142</v>
      </c>
      <c r="D60" s="305" t="s">
        <v>1764</v>
      </c>
      <c r="E60" s="307" t="s">
        <v>1990</v>
      </c>
    </row>
    <row r="61" spans="1:5">
      <c r="A61" s="62" t="s">
        <v>149</v>
      </c>
      <c r="B61" s="62" t="s">
        <v>152</v>
      </c>
      <c r="C61" s="62" t="s">
        <v>454</v>
      </c>
      <c r="D61" s="305" t="s">
        <v>1764</v>
      </c>
      <c r="E61" s="307" t="s">
        <v>1815</v>
      </c>
    </row>
    <row r="62" spans="1:5" ht="30">
      <c r="A62" s="62" t="s">
        <v>149</v>
      </c>
      <c r="B62" s="62" t="s">
        <v>150</v>
      </c>
      <c r="C62" s="62" t="s">
        <v>1174</v>
      </c>
      <c r="D62" s="305" t="s">
        <v>1764</v>
      </c>
      <c r="E62" s="307" t="s">
        <v>1816</v>
      </c>
    </row>
    <row r="63" spans="1:5">
      <c r="A63" s="62" t="s">
        <v>149</v>
      </c>
      <c r="B63" s="62" t="s">
        <v>455</v>
      </c>
      <c r="C63" s="62" t="s">
        <v>456</v>
      </c>
      <c r="D63" s="305" t="s">
        <v>1764</v>
      </c>
      <c r="E63" s="307"/>
    </row>
    <row r="64" spans="1:5" ht="60">
      <c r="A64" s="62" t="s">
        <v>149</v>
      </c>
      <c r="B64" s="62" t="s">
        <v>769</v>
      </c>
      <c r="C64" s="62" t="s">
        <v>770</v>
      </c>
      <c r="D64" s="305" t="s">
        <v>1764</v>
      </c>
      <c r="E64" s="307" t="s">
        <v>2003</v>
      </c>
    </row>
    <row r="65" spans="1:5" ht="30">
      <c r="A65" s="62" t="s">
        <v>813</v>
      </c>
      <c r="B65" s="62" t="s">
        <v>817</v>
      </c>
      <c r="C65" s="62" t="s">
        <v>303</v>
      </c>
      <c r="D65" s="305" t="s">
        <v>1764</v>
      </c>
      <c r="E65" s="307" t="s">
        <v>1818</v>
      </c>
    </row>
    <row r="66" spans="1:5">
      <c r="A66" s="62" t="s">
        <v>813</v>
      </c>
      <c r="B66" s="62" t="s">
        <v>1100</v>
      </c>
      <c r="C66" s="62" t="s">
        <v>1099</v>
      </c>
      <c r="D66" s="305" t="s">
        <v>1764</v>
      </c>
      <c r="E66" s="307" t="s">
        <v>1820</v>
      </c>
    </row>
    <row r="67" spans="1:5" ht="30">
      <c r="A67" s="62" t="s">
        <v>813</v>
      </c>
      <c r="B67" s="62" t="s">
        <v>814</v>
      </c>
      <c r="C67" s="62" t="s">
        <v>815</v>
      </c>
      <c r="D67" s="305" t="s">
        <v>1764</v>
      </c>
      <c r="E67" s="307" t="s">
        <v>1822</v>
      </c>
    </row>
    <row r="68" spans="1:5" ht="60">
      <c r="A68" s="62" t="s">
        <v>10</v>
      </c>
      <c r="B68" s="62" t="s">
        <v>27</v>
      </c>
      <c r="C68" s="62" t="s">
        <v>737</v>
      </c>
      <c r="D68" s="305" t="s">
        <v>1764</v>
      </c>
      <c r="E68" s="307" t="s">
        <v>2009</v>
      </c>
    </row>
    <row r="69" spans="1:5" ht="30">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5">
      <c r="A76" s="62" t="s">
        <v>1016</v>
      </c>
      <c r="B76" s="62" t="s">
        <v>331</v>
      </c>
      <c r="C76" s="62" t="s">
        <v>305</v>
      </c>
      <c r="D76" s="305" t="s">
        <v>1764</v>
      </c>
      <c r="E76" s="307" t="s">
        <v>1826</v>
      </c>
    </row>
    <row r="77" spans="1:5" ht="45">
      <c r="A77" s="62" t="s">
        <v>1016</v>
      </c>
      <c r="B77" s="62" t="s">
        <v>331</v>
      </c>
      <c r="C77" s="62" t="s">
        <v>306</v>
      </c>
      <c r="D77" s="305" t="s">
        <v>1764</v>
      </c>
      <c r="E77" s="307" t="s">
        <v>1826</v>
      </c>
    </row>
    <row r="78" spans="1:5" ht="45">
      <c r="A78" s="62" t="s">
        <v>1016</v>
      </c>
      <c r="B78" s="62" t="s">
        <v>331</v>
      </c>
      <c r="C78" s="62" t="s">
        <v>307</v>
      </c>
      <c r="D78" s="305" t="s">
        <v>1764</v>
      </c>
      <c r="E78" s="307" t="s">
        <v>1826</v>
      </c>
    </row>
    <row r="79" spans="1:5" ht="45">
      <c r="A79" s="62" t="s">
        <v>1016</v>
      </c>
      <c r="B79" s="62" t="s">
        <v>331</v>
      </c>
      <c r="C79" s="62" t="s">
        <v>308</v>
      </c>
      <c r="D79" s="305" t="s">
        <v>1764</v>
      </c>
      <c r="E79" s="307" t="s">
        <v>1826</v>
      </c>
    </row>
    <row r="80" spans="1:5" ht="45">
      <c r="A80" s="62" t="s">
        <v>1016</v>
      </c>
      <c r="B80" s="62" t="s">
        <v>331</v>
      </c>
      <c r="C80" s="62" t="s">
        <v>309</v>
      </c>
      <c r="D80" s="305" t="s">
        <v>1764</v>
      </c>
      <c r="E80" s="307" t="s">
        <v>1826</v>
      </c>
    </row>
    <row r="81" spans="1:5" ht="75">
      <c r="A81" s="62" t="s">
        <v>1016</v>
      </c>
      <c r="B81" s="62" t="s">
        <v>1172</v>
      </c>
      <c r="C81" s="62" t="s">
        <v>1173</v>
      </c>
      <c r="D81" s="305" t="s">
        <v>1764</v>
      </c>
      <c r="E81" s="307" t="s">
        <v>1828</v>
      </c>
    </row>
    <row r="82" spans="1:5" ht="45">
      <c r="A82" s="62" t="s">
        <v>1016</v>
      </c>
      <c r="B82" s="62" t="s">
        <v>350</v>
      </c>
      <c r="C82" s="62" t="s">
        <v>310</v>
      </c>
      <c r="D82" s="305" t="s">
        <v>1764</v>
      </c>
      <c r="E82" s="307" t="s">
        <v>1830</v>
      </c>
    </row>
    <row r="83" spans="1:5" ht="45">
      <c r="A83" s="62" t="s">
        <v>1016</v>
      </c>
      <c r="B83" s="62" t="s">
        <v>350</v>
      </c>
      <c r="C83" s="62" t="s">
        <v>311</v>
      </c>
      <c r="D83" s="305" t="s">
        <v>1764</v>
      </c>
      <c r="E83" s="307" t="s">
        <v>1830</v>
      </c>
    </row>
    <row r="84" spans="1:5" ht="45">
      <c r="A84" s="62" t="s">
        <v>1016</v>
      </c>
      <c r="B84" s="62" t="s">
        <v>350</v>
      </c>
      <c r="C84" s="62" t="s">
        <v>312</v>
      </c>
      <c r="D84" s="305" t="s">
        <v>1764</v>
      </c>
      <c r="E84" s="307" t="s">
        <v>1830</v>
      </c>
    </row>
    <row r="85" spans="1:5" ht="45">
      <c r="A85" s="62" t="s">
        <v>1016</v>
      </c>
      <c r="B85" s="62" t="s">
        <v>350</v>
      </c>
      <c r="C85" s="62" t="s">
        <v>313</v>
      </c>
      <c r="D85" s="305" t="s">
        <v>1764</v>
      </c>
      <c r="E85" s="307" t="s">
        <v>1830</v>
      </c>
    </row>
    <row r="86" spans="1:5" ht="45">
      <c r="A86" s="62" t="s">
        <v>1016</v>
      </c>
      <c r="B86" s="62" t="s">
        <v>350</v>
      </c>
      <c r="C86" s="62" t="s">
        <v>314</v>
      </c>
      <c r="D86" s="305" t="s">
        <v>1764</v>
      </c>
      <c r="E86" s="307" t="s">
        <v>1830</v>
      </c>
    </row>
    <row r="87" spans="1:5" ht="45">
      <c r="A87" s="62" t="s">
        <v>1194</v>
      </c>
      <c r="B87" s="62" t="s">
        <v>1195</v>
      </c>
      <c r="C87" s="62" t="s">
        <v>1198</v>
      </c>
      <c r="D87" s="305" t="s">
        <v>1764</v>
      </c>
      <c r="E87" s="307" t="s">
        <v>1831</v>
      </c>
    </row>
    <row r="88" spans="1:5" ht="105">
      <c r="A88" s="62" t="s">
        <v>1344</v>
      </c>
      <c r="B88" s="62" t="s">
        <v>1345</v>
      </c>
      <c r="C88" s="62" t="s">
        <v>1352</v>
      </c>
      <c r="D88" s="305" t="s">
        <v>1764</v>
      </c>
      <c r="E88" s="307" t="s">
        <v>1991</v>
      </c>
    </row>
    <row r="89" spans="1:5" ht="105">
      <c r="A89" s="62" t="s">
        <v>1344</v>
      </c>
      <c r="B89" s="62" t="s">
        <v>1346</v>
      </c>
      <c r="C89" s="62" t="s">
        <v>1353</v>
      </c>
      <c r="D89" s="305" t="s">
        <v>1764</v>
      </c>
      <c r="E89" s="307" t="s">
        <v>1991</v>
      </c>
    </row>
    <row r="90" spans="1:5" ht="105">
      <c r="A90" s="62" t="s">
        <v>1344</v>
      </c>
      <c r="B90" s="62" t="s">
        <v>482</v>
      </c>
      <c r="C90" s="62" t="s">
        <v>1354</v>
      </c>
      <c r="D90" s="305" t="s">
        <v>1764</v>
      </c>
      <c r="E90" s="307" t="s">
        <v>1991</v>
      </c>
    </row>
    <row r="91" spans="1:5" ht="105">
      <c r="A91" s="62" t="s">
        <v>1344</v>
      </c>
      <c r="B91" s="62" t="s">
        <v>1347</v>
      </c>
      <c r="C91" s="62" t="s">
        <v>1355</v>
      </c>
      <c r="D91" s="305" t="s">
        <v>1764</v>
      </c>
      <c r="E91" s="307" t="s">
        <v>1991</v>
      </c>
    </row>
    <row r="92" spans="1:5" ht="105">
      <c r="A92" s="62" t="s">
        <v>1344</v>
      </c>
      <c r="B92" s="62" t="s">
        <v>1348</v>
      </c>
      <c r="C92" s="62" t="s">
        <v>1356</v>
      </c>
      <c r="D92" s="305" t="s">
        <v>1764</v>
      </c>
      <c r="E92" s="307" t="s">
        <v>1991</v>
      </c>
    </row>
    <row r="93" spans="1:5" ht="105">
      <c r="A93" s="62" t="s">
        <v>1344</v>
      </c>
      <c r="B93" s="62" t="s">
        <v>277</v>
      </c>
      <c r="C93" s="62" t="s">
        <v>1357</v>
      </c>
      <c r="D93" s="305" t="s">
        <v>1764</v>
      </c>
      <c r="E93" s="307" t="s">
        <v>1991</v>
      </c>
    </row>
    <row r="94" spans="1:5" ht="105">
      <c r="A94" s="62" t="s">
        <v>1344</v>
      </c>
      <c r="B94" s="62" t="s">
        <v>1349</v>
      </c>
      <c r="C94" s="62" t="s">
        <v>1358</v>
      </c>
      <c r="D94" s="305" t="s">
        <v>1764</v>
      </c>
      <c r="E94" s="307" t="s">
        <v>1991</v>
      </c>
    </row>
    <row r="95" spans="1:5" ht="105">
      <c r="A95" s="62" t="s">
        <v>1344</v>
      </c>
      <c r="B95" s="62" t="s">
        <v>1350</v>
      </c>
      <c r="C95" s="62" t="s">
        <v>1359</v>
      </c>
      <c r="D95" s="305" t="s">
        <v>1764</v>
      </c>
      <c r="E95" s="307" t="s">
        <v>1991</v>
      </c>
    </row>
    <row r="96" spans="1:5" ht="10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6" customWidth="1"/>
    <col min="2" max="2" width="27.42578125" style="46" customWidth="1"/>
    <col min="3" max="3" width="9" style="2" customWidth="1"/>
    <col min="4" max="4" width="18.7109375" style="46" customWidth="1"/>
    <col min="5" max="5" width="18.140625" style="46" customWidth="1"/>
    <col min="6" max="6" width="34.140625" style="2" customWidth="1"/>
    <col min="7" max="7" width="95" style="46" customWidth="1"/>
    <col min="8" max="8" width="37.42578125" style="46" customWidth="1"/>
    <col min="9" max="9" width="34.28515625" style="46" customWidth="1"/>
    <col min="10" max="10" width="25.42578125" style="46" customWidth="1"/>
    <col min="11" max="11" width="11.140625" style="46" customWidth="1"/>
    <col min="12" max="13" width="16" style="46" customWidth="1"/>
    <col min="14" max="14" width="37.42578125" style="46" customWidth="1"/>
    <col min="15" max="15" width="25.42578125" style="46" customWidth="1"/>
    <col min="16" max="16" width="11.140625" style="46" customWidth="1"/>
    <col min="17" max="18" width="16" style="46" customWidth="1"/>
    <col min="19" max="19" width="37.42578125" style="46" customWidth="1"/>
    <col min="20" max="16384" width="9.140625" style="46"/>
  </cols>
  <sheetData>
    <row r="1" spans="1:19" s="55" customFormat="1" ht="30">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45">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90">
      <c r="A4" s="59" t="s">
        <v>642</v>
      </c>
      <c r="B4" s="58" t="s">
        <v>645</v>
      </c>
      <c r="C4" s="100">
        <v>1</v>
      </c>
      <c r="D4" s="57" t="s">
        <v>68</v>
      </c>
      <c r="E4" s="57" t="s">
        <v>69</v>
      </c>
      <c r="F4" s="2" t="str">
        <f>UnitControlCenter!$B$3</f>
        <v>million metric tons / year</v>
      </c>
      <c r="G4" s="57" t="s">
        <v>1166</v>
      </c>
      <c r="H4" s="57" t="s">
        <v>1167</v>
      </c>
      <c r="I4" s="57" t="s">
        <v>1168</v>
      </c>
    </row>
    <row r="5" spans="1:19" ht="30">
      <c r="A5" s="59" t="s">
        <v>642</v>
      </c>
      <c r="B5" s="58" t="s">
        <v>646</v>
      </c>
      <c r="C5" s="100">
        <v>1</v>
      </c>
      <c r="D5" s="57" t="s">
        <v>68</v>
      </c>
      <c r="E5" s="57" t="s">
        <v>69</v>
      </c>
      <c r="F5" s="2" t="str">
        <f>UnitControlCenter!$B$3</f>
        <v>million metric tons / year</v>
      </c>
      <c r="G5" s="57" t="s">
        <v>1169</v>
      </c>
      <c r="H5" s="57" t="s">
        <v>1170</v>
      </c>
      <c r="I5" s="57" t="s">
        <v>1171</v>
      </c>
    </row>
    <row r="6" spans="1:19" ht="30">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7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7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5">
      <c r="A28" s="58" t="s">
        <v>649</v>
      </c>
      <c r="B28" s="58" t="s">
        <v>645</v>
      </c>
      <c r="C28" s="100">
        <v>1</v>
      </c>
      <c r="D28" s="57" t="s">
        <v>68</v>
      </c>
      <c r="E28" s="57" t="s">
        <v>69</v>
      </c>
      <c r="F28" s="2" t="str">
        <f>UnitControlCenter!$B$3</f>
        <v>million metric tons / year</v>
      </c>
      <c r="G28" s="57" t="s">
        <v>1260</v>
      </c>
      <c r="H28" s="46" t="s">
        <v>1261</v>
      </c>
      <c r="I28" s="57" t="s">
        <v>1262</v>
      </c>
    </row>
    <row r="29" spans="1:19" ht="105">
      <c r="A29" s="58" t="s">
        <v>649</v>
      </c>
      <c r="B29" s="58" t="s">
        <v>836</v>
      </c>
      <c r="C29" s="100">
        <v>1</v>
      </c>
      <c r="D29" s="57" t="s">
        <v>68</v>
      </c>
      <c r="E29" s="57" t="s">
        <v>69</v>
      </c>
      <c r="F29" s="2" t="str">
        <f>UnitControlCenter!$B$3</f>
        <v>million metric tons / year</v>
      </c>
      <c r="G29" s="57" t="s">
        <v>1263</v>
      </c>
      <c r="H29" s="46" t="s">
        <v>1264</v>
      </c>
      <c r="I29" s="57" t="s">
        <v>1265</v>
      </c>
    </row>
    <row r="30" spans="1:19" ht="60">
      <c r="A30" s="58" t="s">
        <v>649</v>
      </c>
      <c r="B30" s="58" t="s">
        <v>650</v>
      </c>
      <c r="C30" s="108">
        <v>1</v>
      </c>
      <c r="D30" s="57" t="s">
        <v>68</v>
      </c>
      <c r="E30" s="57" t="s">
        <v>69</v>
      </c>
      <c r="F30" s="4" t="str">
        <f>UnitControlCenter!$B$3</f>
        <v>million metric tons / year</v>
      </c>
      <c r="G30" s="99" t="s">
        <v>1266</v>
      </c>
      <c r="H30" s="99" t="s">
        <v>1267</v>
      </c>
      <c r="I30" s="57" t="s">
        <v>1268</v>
      </c>
    </row>
    <row r="31" spans="1:19" ht="15.7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7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5.75"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75">
      <c r="A43" s="58" t="s">
        <v>651</v>
      </c>
      <c r="B43" s="58" t="s">
        <v>1329</v>
      </c>
      <c r="C43" s="117">
        <v>1</v>
      </c>
      <c r="D43" s="57" t="s">
        <v>68</v>
      </c>
      <c r="E43" s="57" t="s">
        <v>69</v>
      </c>
      <c r="F43" s="2" t="str">
        <f>UnitControlCenter!$B$8</f>
        <v>2018 lakh crores / year</v>
      </c>
      <c r="G43" s="2" t="s">
        <v>1330</v>
      </c>
      <c r="H43" s="2" t="s">
        <v>1331</v>
      </c>
      <c r="I43" s="2" t="s">
        <v>1332</v>
      </c>
    </row>
    <row r="44" spans="1:19" ht="30">
      <c r="A44" s="58" t="s">
        <v>651</v>
      </c>
      <c r="B44" s="91" t="s">
        <v>1334</v>
      </c>
      <c r="C44" s="108">
        <v>1</v>
      </c>
      <c r="D44" s="57" t="s">
        <v>66</v>
      </c>
      <c r="E44" s="57" t="s">
        <v>67</v>
      </c>
      <c r="F44" s="4" t="str">
        <f>UnitControlCenter!$B$9</f>
        <v>2018 lakh crores</v>
      </c>
      <c r="G44" s="99" t="s">
        <v>1336</v>
      </c>
      <c r="H44" s="99"/>
      <c r="I44" s="57"/>
    </row>
    <row r="45" spans="1:19" ht="30.7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35.7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45">
      <c r="A47" s="58" t="s">
        <v>1232</v>
      </c>
      <c r="B47" s="91" t="s">
        <v>1249</v>
      </c>
      <c r="C47" s="111">
        <v>1</v>
      </c>
      <c r="D47" s="57" t="s">
        <v>68</v>
      </c>
      <c r="E47" s="57" t="s">
        <v>67</v>
      </c>
      <c r="F47" s="4" t="str">
        <f>UnitControlCenter!$B$10</f>
        <v>jobs</v>
      </c>
      <c r="G47" s="99" t="s">
        <v>1240</v>
      </c>
      <c r="H47" s="99" t="s">
        <v>1239</v>
      </c>
      <c r="I47" s="57" t="s">
        <v>716</v>
      </c>
    </row>
    <row r="48" spans="1:19" ht="30">
      <c r="A48" s="58" t="s">
        <v>1232</v>
      </c>
      <c r="B48" s="91" t="s">
        <v>1250</v>
      </c>
      <c r="C48" s="114">
        <v>1</v>
      </c>
      <c r="D48" s="57" t="s">
        <v>68</v>
      </c>
      <c r="E48" s="57" t="s">
        <v>67</v>
      </c>
      <c r="F48" s="4" t="str">
        <f>UnitControlCenter!$B$10</f>
        <v>jobs</v>
      </c>
      <c r="G48" s="99" t="s">
        <v>1253</v>
      </c>
      <c r="H48" s="99" t="s">
        <v>1254</v>
      </c>
      <c r="I48" s="57" t="s">
        <v>1255</v>
      </c>
    </row>
    <row r="49" spans="1:19" ht="30">
      <c r="A49" s="58" t="s">
        <v>1232</v>
      </c>
      <c r="B49" s="91" t="s">
        <v>1313</v>
      </c>
      <c r="C49" s="116">
        <v>1</v>
      </c>
      <c r="D49" s="57" t="s">
        <v>68</v>
      </c>
      <c r="E49" s="57" t="s">
        <v>67</v>
      </c>
      <c r="F49" s="4" t="str">
        <f>UnitControlCenter!$B$10</f>
        <v>jobs</v>
      </c>
      <c r="G49" s="99" t="s">
        <v>1317</v>
      </c>
      <c r="H49" s="99" t="s">
        <v>1316</v>
      </c>
      <c r="I49" s="57" t="s">
        <v>1328</v>
      </c>
    </row>
    <row r="50" spans="1:19" ht="45">
      <c r="A50" s="58" t="s">
        <v>1232</v>
      </c>
      <c r="B50" s="91" t="s">
        <v>1381</v>
      </c>
      <c r="C50" s="120">
        <v>1</v>
      </c>
      <c r="D50" s="57" t="s">
        <v>68</v>
      </c>
      <c r="E50" s="57" t="s">
        <v>67</v>
      </c>
      <c r="F50" s="4" t="str">
        <f>UnitControlCenter!$B$10</f>
        <v>jobs</v>
      </c>
      <c r="G50" s="99" t="s">
        <v>1380</v>
      </c>
      <c r="H50" s="99" t="s">
        <v>1239</v>
      </c>
      <c r="I50" s="57" t="s">
        <v>716</v>
      </c>
    </row>
    <row r="51" spans="1:19" ht="45">
      <c r="A51" s="58" t="s">
        <v>1232</v>
      </c>
      <c r="B51" s="91" t="s">
        <v>1234</v>
      </c>
      <c r="C51" s="111">
        <v>1</v>
      </c>
      <c r="D51" s="57" t="s">
        <v>68</v>
      </c>
      <c r="E51" s="57" t="s">
        <v>67</v>
      </c>
      <c r="F51" s="2" t="str">
        <f>UnitControlCenter!$B$8</f>
        <v>2018 lakh crores / year</v>
      </c>
      <c r="G51" s="99" t="s">
        <v>1241</v>
      </c>
      <c r="H51" s="99" t="s">
        <v>1243</v>
      </c>
      <c r="I51" s="57" t="s">
        <v>716</v>
      </c>
    </row>
    <row r="52" spans="1:19" ht="45">
      <c r="A52" s="58" t="s">
        <v>1232</v>
      </c>
      <c r="B52" s="91" t="s">
        <v>1256</v>
      </c>
      <c r="C52" s="115">
        <v>1</v>
      </c>
      <c r="D52" s="57" t="s">
        <v>68</v>
      </c>
      <c r="E52" s="57" t="s">
        <v>67</v>
      </c>
      <c r="F52" s="2" t="str">
        <f>UnitControlCenter!$B$12</f>
        <v>% change</v>
      </c>
      <c r="G52" s="99" t="s">
        <v>1258</v>
      </c>
      <c r="H52" s="99" t="s">
        <v>1243</v>
      </c>
      <c r="I52" s="57" t="s">
        <v>716</v>
      </c>
    </row>
    <row r="53" spans="1:19" ht="30">
      <c r="A53" s="58" t="s">
        <v>1232</v>
      </c>
      <c r="B53" s="91" t="s">
        <v>1314</v>
      </c>
      <c r="C53" s="116">
        <v>1</v>
      </c>
      <c r="D53" s="57" t="s">
        <v>68</v>
      </c>
      <c r="E53" s="57" t="s">
        <v>67</v>
      </c>
      <c r="F53" s="2" t="str">
        <f>UnitControlCenter!$B$8</f>
        <v>2018 lakh crores / year</v>
      </c>
      <c r="G53" s="99" t="s">
        <v>1318</v>
      </c>
      <c r="H53" s="99" t="s">
        <v>1316</v>
      </c>
      <c r="I53" s="57" t="s">
        <v>1328</v>
      </c>
    </row>
    <row r="54" spans="1:19" ht="45">
      <c r="A54" s="58" t="s">
        <v>1232</v>
      </c>
      <c r="B54" s="91" t="s">
        <v>1248</v>
      </c>
      <c r="C54" s="111">
        <v>1</v>
      </c>
      <c r="D54" s="57" t="s">
        <v>68</v>
      </c>
      <c r="E54" s="57" t="s">
        <v>67</v>
      </c>
      <c r="F54" s="2" t="str">
        <f>UnitControlCenter!$B$8</f>
        <v>2018 lakh crores / year</v>
      </c>
      <c r="G54" s="99" t="s">
        <v>1244</v>
      </c>
      <c r="H54" s="99" t="s">
        <v>1242</v>
      </c>
      <c r="I54" s="57" t="s">
        <v>716</v>
      </c>
    </row>
    <row r="55" spans="1:19" ht="30">
      <c r="A55" s="58" t="s">
        <v>1232</v>
      </c>
      <c r="B55" s="91" t="s">
        <v>1246</v>
      </c>
      <c r="C55" s="108">
        <v>1</v>
      </c>
      <c r="D55" s="57" t="s">
        <v>66</v>
      </c>
      <c r="E55" s="57" t="s">
        <v>67</v>
      </c>
      <c r="F55" s="4" t="str">
        <f>UnitControlCenter!$B$13</f>
        <v>2018 INR / employee-year</v>
      </c>
      <c r="G55" s="99" t="s">
        <v>1247</v>
      </c>
      <c r="H55" s="99"/>
      <c r="I55" s="57"/>
    </row>
    <row r="56" spans="1:19" ht="30.7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90">
      <c r="A57" s="58" t="s">
        <v>1233</v>
      </c>
      <c r="B57" s="58" t="s">
        <v>1017</v>
      </c>
      <c r="C57" s="100">
        <v>1</v>
      </c>
      <c r="D57" s="57" t="s">
        <v>68</v>
      </c>
      <c r="E57" s="57" t="s">
        <v>67</v>
      </c>
      <c r="F57" s="2" t="str">
        <f>UnitControlCenter!$B$8</f>
        <v>2018 lakh crores / year</v>
      </c>
      <c r="G57" s="2" t="s">
        <v>1018</v>
      </c>
      <c r="H57" s="2" t="s">
        <v>1019</v>
      </c>
      <c r="I57" s="2" t="s">
        <v>993</v>
      </c>
    </row>
    <row r="58" spans="1:19" ht="45">
      <c r="A58" s="58" t="s">
        <v>1233</v>
      </c>
      <c r="B58" s="58" t="s">
        <v>1021</v>
      </c>
      <c r="C58" s="100">
        <v>1</v>
      </c>
      <c r="D58" s="57" t="s">
        <v>68</v>
      </c>
      <c r="E58" s="57" t="s">
        <v>67</v>
      </c>
      <c r="F58" s="2" t="str">
        <f>UnitControlCenter!$B$8</f>
        <v>2018 lakh crores / year</v>
      </c>
      <c r="G58" s="2" t="s">
        <v>1031</v>
      </c>
      <c r="H58" s="2" t="s">
        <v>1032</v>
      </c>
      <c r="I58" s="2" t="s">
        <v>1033</v>
      </c>
    </row>
    <row r="59" spans="1:19" ht="60">
      <c r="A59" s="58" t="s">
        <v>1233</v>
      </c>
      <c r="B59" s="58" t="s">
        <v>1022</v>
      </c>
      <c r="C59" s="100">
        <v>1</v>
      </c>
      <c r="D59" s="57" t="s">
        <v>68</v>
      </c>
      <c r="E59" s="57" t="s">
        <v>67</v>
      </c>
      <c r="F59" s="2" t="str">
        <f>UnitControlCenter!$B$8</f>
        <v>2018 lakh crores / year</v>
      </c>
      <c r="G59" s="2" t="s">
        <v>1042</v>
      </c>
      <c r="H59" s="2" t="s">
        <v>1040</v>
      </c>
      <c r="I59" s="2" t="s">
        <v>1041</v>
      </c>
    </row>
    <row r="60" spans="1:19" ht="45">
      <c r="A60" s="58" t="s">
        <v>1233</v>
      </c>
      <c r="B60" s="58" t="s">
        <v>1023</v>
      </c>
      <c r="C60" s="100">
        <v>1</v>
      </c>
      <c r="D60" s="57" t="s">
        <v>68</v>
      </c>
      <c r="E60" s="57" t="s">
        <v>67</v>
      </c>
      <c r="F60" s="2" t="str">
        <f>UnitControlCenter!$B$8</f>
        <v>2018 lakh crores / year</v>
      </c>
      <c r="G60" s="2" t="s">
        <v>1036</v>
      </c>
      <c r="H60" s="2" t="s">
        <v>1032</v>
      </c>
      <c r="I60" s="2" t="s">
        <v>1034</v>
      </c>
    </row>
    <row r="61" spans="1:19" ht="45">
      <c r="A61" s="58" t="s">
        <v>1233</v>
      </c>
      <c r="B61" s="58" t="s">
        <v>1024</v>
      </c>
      <c r="C61" s="100">
        <v>1</v>
      </c>
      <c r="D61" s="57" t="s">
        <v>68</v>
      </c>
      <c r="E61" s="57" t="s">
        <v>67</v>
      </c>
      <c r="F61" s="2" t="str">
        <f>UnitControlCenter!$B$8</f>
        <v>2018 lakh crores / year</v>
      </c>
      <c r="G61" s="2" t="s">
        <v>1037</v>
      </c>
      <c r="H61" s="2" t="s">
        <v>1032</v>
      </c>
      <c r="I61" s="2" t="s">
        <v>1035</v>
      </c>
    </row>
    <row r="62" spans="1:19" ht="60">
      <c r="A62" s="58" t="s">
        <v>1233</v>
      </c>
      <c r="B62" s="58" t="s">
        <v>1025</v>
      </c>
      <c r="C62" s="100">
        <v>1</v>
      </c>
      <c r="D62" s="57" t="s">
        <v>68</v>
      </c>
      <c r="E62" s="57" t="s">
        <v>67</v>
      </c>
      <c r="F62" s="2" t="str">
        <f>UnitControlCenter!$B$8</f>
        <v>2018 lakh crores / year</v>
      </c>
      <c r="G62" s="2" t="s">
        <v>1043</v>
      </c>
      <c r="H62" s="2" t="s">
        <v>1040</v>
      </c>
      <c r="I62" s="2" t="s">
        <v>1041</v>
      </c>
    </row>
    <row r="63" spans="1:19" ht="60">
      <c r="A63" s="58" t="s">
        <v>1233</v>
      </c>
      <c r="B63" s="58" t="s">
        <v>1026</v>
      </c>
      <c r="C63" s="100">
        <v>1</v>
      </c>
      <c r="D63" s="57" t="s">
        <v>68</v>
      </c>
      <c r="E63" s="57" t="s">
        <v>67</v>
      </c>
      <c r="F63" s="2" t="str">
        <f>UnitControlCenter!$B$8</f>
        <v>2018 lakh crores / year</v>
      </c>
      <c r="G63" s="2" t="s">
        <v>1044</v>
      </c>
      <c r="H63" s="2" t="s">
        <v>1040</v>
      </c>
      <c r="I63" s="2" t="s">
        <v>1041</v>
      </c>
    </row>
    <row r="64" spans="1:19" ht="75">
      <c r="A64" s="58" t="s">
        <v>1233</v>
      </c>
      <c r="B64" s="58" t="s">
        <v>1027</v>
      </c>
      <c r="C64" s="100">
        <v>1</v>
      </c>
      <c r="D64" s="57" t="s">
        <v>68</v>
      </c>
      <c r="E64" s="57" t="s">
        <v>67</v>
      </c>
      <c r="F64" s="2" t="str">
        <f>UnitControlCenter!$B$8</f>
        <v>2018 lakh crores / year</v>
      </c>
      <c r="G64" s="2" t="s">
        <v>1045</v>
      </c>
      <c r="H64" s="2" t="s">
        <v>1040</v>
      </c>
      <c r="I64" s="2" t="s">
        <v>1041</v>
      </c>
    </row>
    <row r="65" spans="1:19" ht="75">
      <c r="A65" s="58" t="s">
        <v>1233</v>
      </c>
      <c r="B65" s="58" t="s">
        <v>1051</v>
      </c>
      <c r="C65" s="100">
        <v>1</v>
      </c>
      <c r="D65" s="57" t="s">
        <v>68</v>
      </c>
      <c r="E65" s="57" t="s">
        <v>67</v>
      </c>
      <c r="F65" s="2" t="str">
        <f>UnitControlCenter!$B$8</f>
        <v>2018 lakh crores / year</v>
      </c>
      <c r="G65" s="2" t="s">
        <v>1049</v>
      </c>
      <c r="H65" s="2" t="s">
        <v>1040</v>
      </c>
      <c r="I65" s="2" t="s">
        <v>1047</v>
      </c>
    </row>
    <row r="66" spans="1:19" ht="60.7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30">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30">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30">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ht="30">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30.7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5">
      <c r="A77" s="58" t="s">
        <v>799</v>
      </c>
      <c r="B77" s="58" t="s">
        <v>654</v>
      </c>
      <c r="C77" s="100">
        <v>1</v>
      </c>
      <c r="D77" s="57" t="s">
        <v>68</v>
      </c>
      <c r="E77" s="57" t="s">
        <v>69</v>
      </c>
      <c r="F77" s="2" t="str">
        <f>UnitControlCenter!$B$15</f>
        <v>terawatt-hours (TWh) / year</v>
      </c>
      <c r="G77" s="57" t="s">
        <v>837</v>
      </c>
      <c r="H77" s="176" t="s">
        <v>1689</v>
      </c>
      <c r="I77" s="57" t="s">
        <v>841</v>
      </c>
    </row>
    <row r="78" spans="1:19" ht="165">
      <c r="A78" s="58" t="s">
        <v>799</v>
      </c>
      <c r="B78" s="58" t="s">
        <v>655</v>
      </c>
      <c r="C78" s="100">
        <v>1</v>
      </c>
      <c r="D78" s="57" t="s">
        <v>68</v>
      </c>
      <c r="E78" s="57" t="s">
        <v>67</v>
      </c>
      <c r="F78" s="2" t="str">
        <f>UnitControlCenter!$B$15</f>
        <v>terawatt-hours (TWh) / year</v>
      </c>
      <c r="G78" s="57" t="s">
        <v>838</v>
      </c>
      <c r="H78" s="176" t="s">
        <v>1690</v>
      </c>
      <c r="I78" s="57" t="s">
        <v>842</v>
      </c>
    </row>
    <row r="79" spans="1:19" ht="135">
      <c r="A79" s="58" t="s">
        <v>799</v>
      </c>
      <c r="B79" s="58" t="s">
        <v>656</v>
      </c>
      <c r="C79" s="100">
        <v>1</v>
      </c>
      <c r="D79" s="57" t="s">
        <v>68</v>
      </c>
      <c r="E79" s="57" t="s">
        <v>69</v>
      </c>
      <c r="F79" s="2" t="str">
        <f>UnitControlCenter!$B$16</f>
        <v>gigawatts (GW) / year</v>
      </c>
      <c r="G79" s="57" t="s">
        <v>839</v>
      </c>
      <c r="H79" s="176" t="s">
        <v>1691</v>
      </c>
      <c r="I79" s="57" t="s">
        <v>843</v>
      </c>
    </row>
    <row r="80" spans="1:19" ht="150">
      <c r="A80" s="58" t="s">
        <v>799</v>
      </c>
      <c r="B80" s="58" t="s">
        <v>657</v>
      </c>
      <c r="C80" s="100">
        <v>1</v>
      </c>
      <c r="D80" s="57" t="s">
        <v>68</v>
      </c>
      <c r="E80" s="57" t="s">
        <v>67</v>
      </c>
      <c r="F80" s="2" t="str">
        <f>UnitControlCenter!$B$16</f>
        <v>gigawatts (GW) / year</v>
      </c>
      <c r="G80" s="57" t="s">
        <v>840</v>
      </c>
      <c r="H80" s="176" t="s">
        <v>1692</v>
      </c>
      <c r="I80" s="57" t="s">
        <v>844</v>
      </c>
    </row>
    <row r="81" spans="1:19" ht="45.75"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20">
      <c r="A82" s="58" t="s">
        <v>792</v>
      </c>
      <c r="B82" s="58" t="s">
        <v>658</v>
      </c>
      <c r="C82" s="100">
        <v>1</v>
      </c>
      <c r="D82" s="57" t="s">
        <v>68</v>
      </c>
      <c r="E82" s="57" t="s">
        <v>676</v>
      </c>
      <c r="F82" s="2" t="str">
        <f>UnitControlCenter!$B$17</f>
        <v>2018 INR / megawatt-hour (MWh)</v>
      </c>
      <c r="G82" s="57" t="s">
        <v>846</v>
      </c>
      <c r="H82" s="176" t="s">
        <v>1693</v>
      </c>
      <c r="I82" s="57" t="s">
        <v>847</v>
      </c>
    </row>
    <row r="83" spans="1:19" ht="30">
      <c r="A83" s="58" t="s">
        <v>792</v>
      </c>
      <c r="B83" s="58" t="s">
        <v>659</v>
      </c>
      <c r="C83" s="100">
        <v>1</v>
      </c>
      <c r="D83" s="57" t="s">
        <v>68</v>
      </c>
      <c r="E83" s="57" t="s">
        <v>69</v>
      </c>
      <c r="F83" s="2" t="str">
        <f>UnitControlCenter!$B$15</f>
        <v>terawatt-hours (TWh) / year</v>
      </c>
      <c r="G83" s="57" t="s">
        <v>1136</v>
      </c>
      <c r="H83" s="46" t="s">
        <v>1137</v>
      </c>
      <c r="I83" s="57" t="s">
        <v>1138</v>
      </c>
    </row>
    <row r="84" spans="1:19" ht="105">
      <c r="A84" s="58" t="s">
        <v>792</v>
      </c>
      <c r="B84" s="58" t="s">
        <v>793</v>
      </c>
      <c r="C84" s="100">
        <v>1</v>
      </c>
      <c r="D84" s="57" t="s">
        <v>68</v>
      </c>
      <c r="E84" s="57" t="s">
        <v>69</v>
      </c>
      <c r="F84" s="2" t="str">
        <f>UnitControlCenter!$B$18</f>
        <v>cubic km / yr</v>
      </c>
      <c r="G84" s="57" t="s">
        <v>848</v>
      </c>
      <c r="H84" s="176" t="s">
        <v>1694</v>
      </c>
      <c r="I84" s="57" t="s">
        <v>849</v>
      </c>
    </row>
    <row r="85" spans="1:19" ht="120.75" thickBot="1">
      <c r="A85" s="92" t="s">
        <v>792</v>
      </c>
      <c r="B85" s="92" t="s">
        <v>794</v>
      </c>
      <c r="C85" s="107">
        <v>1</v>
      </c>
      <c r="D85" s="93" t="s">
        <v>68</v>
      </c>
      <c r="E85" s="93" t="s">
        <v>69</v>
      </c>
      <c r="F85" s="96" t="str">
        <f>UnitControlCenter!$B$18</f>
        <v>cubic km / yr</v>
      </c>
      <c r="G85" s="93" t="s">
        <v>850</v>
      </c>
      <c r="H85" s="175" t="s">
        <v>1695</v>
      </c>
      <c r="I85" s="93" t="s">
        <v>851</v>
      </c>
    </row>
    <row r="86" spans="1:19" ht="90">
      <c r="A86" s="58" t="s">
        <v>1104</v>
      </c>
      <c r="B86" s="58" t="s">
        <v>1105</v>
      </c>
      <c r="C86" s="100">
        <v>1</v>
      </c>
      <c r="D86" s="57" t="s">
        <v>68</v>
      </c>
      <c r="E86" s="57" t="s">
        <v>69</v>
      </c>
      <c r="F86" s="2" t="str">
        <f>UnitControlCenter!$B$21</f>
        <v>million vehicles / year</v>
      </c>
      <c r="G86" s="57" t="s">
        <v>960</v>
      </c>
      <c r="H86" s="57" t="s">
        <v>961</v>
      </c>
      <c r="I86" s="57" t="s">
        <v>962</v>
      </c>
    </row>
    <row r="87" spans="1:19" ht="75">
      <c r="A87" s="58" t="s">
        <v>1104</v>
      </c>
      <c r="B87" s="58" t="s">
        <v>1106</v>
      </c>
      <c r="C87" s="100">
        <v>1</v>
      </c>
      <c r="D87" s="57" t="s">
        <v>68</v>
      </c>
      <c r="E87" s="57" t="s">
        <v>69</v>
      </c>
      <c r="F87" s="2" t="str">
        <f>UnitControlCenter!$B$22</f>
        <v>thousand vehicles / year</v>
      </c>
      <c r="G87" s="177" t="s">
        <v>1668</v>
      </c>
      <c r="H87" s="177" t="s">
        <v>1671</v>
      </c>
      <c r="I87" s="177" t="s">
        <v>1672</v>
      </c>
    </row>
    <row r="88" spans="1:19" ht="60">
      <c r="A88" s="58" t="s">
        <v>1104</v>
      </c>
      <c r="B88" s="58" t="s">
        <v>1107</v>
      </c>
      <c r="C88" s="100">
        <v>1</v>
      </c>
      <c r="D88" s="57" t="s">
        <v>68</v>
      </c>
      <c r="E88" s="57" t="s">
        <v>69</v>
      </c>
      <c r="F88" s="2" t="str">
        <f>UnitControlCenter!$B$22</f>
        <v>thousand vehicles / year</v>
      </c>
      <c r="G88" s="177" t="s">
        <v>1669</v>
      </c>
      <c r="H88" s="177" t="s">
        <v>1673</v>
      </c>
      <c r="I88" s="177" t="s">
        <v>1674</v>
      </c>
    </row>
    <row r="89" spans="1:19" ht="60">
      <c r="A89" s="58" t="s">
        <v>1104</v>
      </c>
      <c r="B89" s="58" t="s">
        <v>2019</v>
      </c>
      <c r="C89" s="100">
        <v>1</v>
      </c>
      <c r="D89" s="57" t="s">
        <v>68</v>
      </c>
      <c r="E89" s="57" t="s">
        <v>69</v>
      </c>
      <c r="F89" s="2" t="str">
        <f>UnitControlCenter!$B$22</f>
        <v>thousand vehicles / year</v>
      </c>
      <c r="G89" s="177" t="s">
        <v>1670</v>
      </c>
      <c r="H89" s="177" t="s">
        <v>1673</v>
      </c>
      <c r="I89" s="177" t="s">
        <v>1674</v>
      </c>
    </row>
    <row r="90" spans="1:19" ht="30">
      <c r="A90" s="58" t="s">
        <v>1104</v>
      </c>
      <c r="B90" s="178" t="s">
        <v>1675</v>
      </c>
      <c r="C90" s="100">
        <v>1</v>
      </c>
      <c r="D90" s="57" t="s">
        <v>68</v>
      </c>
      <c r="E90" s="57" t="s">
        <v>69</v>
      </c>
      <c r="F90" s="2" t="str">
        <f>UnitControlCenter!$B$22</f>
        <v>thousand vehicles / year</v>
      </c>
      <c r="G90" s="57" t="s">
        <v>1741</v>
      </c>
      <c r="H90" s="57" t="s">
        <v>1742</v>
      </c>
      <c r="I90" s="57" t="s">
        <v>1743</v>
      </c>
    </row>
    <row r="91" spans="1:19" ht="90">
      <c r="A91" s="178" t="s">
        <v>1104</v>
      </c>
      <c r="B91" s="178" t="s">
        <v>1676</v>
      </c>
      <c r="C91" s="179">
        <v>1</v>
      </c>
      <c r="D91" s="177" t="s">
        <v>68</v>
      </c>
      <c r="E91" s="177" t="s">
        <v>69</v>
      </c>
      <c r="F91" s="180" t="str">
        <f>UnitControlCenter!B22</f>
        <v>thousand vehicles / year</v>
      </c>
      <c r="G91" s="177" t="s">
        <v>1677</v>
      </c>
      <c r="H91" s="177" t="s">
        <v>1678</v>
      </c>
      <c r="I91" s="177" t="s">
        <v>1679</v>
      </c>
    </row>
    <row r="92" spans="1:19" ht="75">
      <c r="A92" s="58" t="s">
        <v>1104</v>
      </c>
      <c r="B92" s="58" t="s">
        <v>1108</v>
      </c>
      <c r="C92" s="100">
        <v>1</v>
      </c>
      <c r="D92" s="57" t="s">
        <v>68</v>
      </c>
      <c r="E92" s="57" t="s">
        <v>69</v>
      </c>
      <c r="F92" s="2" t="str">
        <f>UnitControlCenter!$B$23</f>
        <v>million vehicles</v>
      </c>
      <c r="G92" s="57" t="s">
        <v>963</v>
      </c>
      <c r="H92" s="57" t="s">
        <v>961</v>
      </c>
      <c r="I92" s="57" t="s">
        <v>962</v>
      </c>
    </row>
    <row r="93" spans="1:19" ht="60">
      <c r="A93" s="58" t="s">
        <v>1104</v>
      </c>
      <c r="B93" s="58" t="s">
        <v>1109</v>
      </c>
      <c r="C93" s="100">
        <v>1</v>
      </c>
      <c r="D93" s="57" t="s">
        <v>68</v>
      </c>
      <c r="E93" s="57" t="s">
        <v>69</v>
      </c>
      <c r="F93" s="177" t="str">
        <f>UnitControlCenter!B23</f>
        <v>million vehicles</v>
      </c>
      <c r="G93" s="177" t="s">
        <v>1680</v>
      </c>
      <c r="H93" s="177" t="s">
        <v>1671</v>
      </c>
      <c r="I93" s="177" t="s">
        <v>1672</v>
      </c>
    </row>
    <row r="94" spans="1:19" ht="45">
      <c r="A94" s="58" t="s">
        <v>1104</v>
      </c>
      <c r="B94" s="58" t="s">
        <v>1110</v>
      </c>
      <c r="C94" s="100">
        <v>1</v>
      </c>
      <c r="D94" s="57" t="s">
        <v>68</v>
      </c>
      <c r="E94" s="57" t="s">
        <v>69</v>
      </c>
      <c r="F94" s="2" t="str">
        <f>UnitControlCenter!$B$23</f>
        <v>million vehicles</v>
      </c>
      <c r="G94" s="177" t="s">
        <v>1681</v>
      </c>
      <c r="H94" s="177" t="s">
        <v>1673</v>
      </c>
      <c r="I94" s="177" t="s">
        <v>1674</v>
      </c>
    </row>
    <row r="95" spans="1:19" ht="45">
      <c r="A95" s="58" t="s">
        <v>1104</v>
      </c>
      <c r="B95" s="58" t="s">
        <v>2020</v>
      </c>
      <c r="C95" s="100">
        <v>1</v>
      </c>
      <c r="D95" s="57" t="s">
        <v>68</v>
      </c>
      <c r="E95" s="57" t="s">
        <v>69</v>
      </c>
      <c r="F95" s="2" t="str">
        <f>UnitControlCenter!$B$23</f>
        <v>million vehicles</v>
      </c>
      <c r="G95" s="177" t="s">
        <v>1682</v>
      </c>
      <c r="H95" s="177" t="s">
        <v>1673</v>
      </c>
      <c r="I95" s="177" t="s">
        <v>1674</v>
      </c>
    </row>
    <row r="96" spans="1:19" ht="30.7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5.75"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80">
      <c r="A98" s="58" t="s">
        <v>1229</v>
      </c>
      <c r="B98" s="58" t="s">
        <v>662</v>
      </c>
      <c r="C98" s="100">
        <v>1</v>
      </c>
      <c r="D98" s="57" t="s">
        <v>68</v>
      </c>
      <c r="E98" s="57" t="s">
        <v>69</v>
      </c>
      <c r="F98" s="2" t="str">
        <f>UnitControlCenter!$B$3</f>
        <v>million metric tons / year</v>
      </c>
      <c r="G98" s="177" t="s">
        <v>2012</v>
      </c>
      <c r="H98" s="177" t="s">
        <v>2021</v>
      </c>
      <c r="I98" s="177" t="s">
        <v>1686</v>
      </c>
    </row>
    <row r="99" spans="1:19" ht="105">
      <c r="A99" s="58" t="s">
        <v>1229</v>
      </c>
      <c r="B99" s="58" t="s">
        <v>663</v>
      </c>
      <c r="C99" s="100">
        <v>1</v>
      </c>
      <c r="D99" s="57" t="s">
        <v>68</v>
      </c>
      <c r="E99" s="57" t="s">
        <v>69</v>
      </c>
      <c r="F99" s="2" t="str">
        <f>UnitControlCenter!$B$25</f>
        <v>petajoules / year</v>
      </c>
      <c r="G99" s="57" t="s">
        <v>1135</v>
      </c>
      <c r="H99" s="57" t="s">
        <v>964</v>
      </c>
      <c r="I99" s="57" t="s">
        <v>965</v>
      </c>
    </row>
    <row r="100" spans="1:19" ht="135">
      <c r="A100" s="58" t="s">
        <v>1229</v>
      </c>
      <c r="B100" s="58" t="s">
        <v>714</v>
      </c>
      <c r="C100" s="108">
        <v>1</v>
      </c>
      <c r="D100" s="57" t="s">
        <v>68</v>
      </c>
      <c r="E100" s="57" t="s">
        <v>69</v>
      </c>
      <c r="F100" s="4" t="str">
        <f>UnitControlCenter!$B$25</f>
        <v>petajoules / year</v>
      </c>
      <c r="G100" s="177" t="s">
        <v>2013</v>
      </c>
      <c r="H100" s="177" t="s">
        <v>2021</v>
      </c>
      <c r="I100" s="177" t="s">
        <v>1686</v>
      </c>
    </row>
    <row r="101" spans="1:19" ht="75">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5.75"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60">
      <c r="A103" s="60" t="s">
        <v>664</v>
      </c>
      <c r="B103" s="58" t="s">
        <v>1091</v>
      </c>
      <c r="C103" s="100">
        <v>1</v>
      </c>
      <c r="D103" s="57" t="s">
        <v>68</v>
      </c>
      <c r="E103" s="57" t="s">
        <v>69</v>
      </c>
      <c r="F103" s="2" t="str">
        <f>UnitControlCenter!$B$25</f>
        <v>petajoules / year</v>
      </c>
      <c r="G103" s="57" t="s">
        <v>953</v>
      </c>
      <c r="H103" s="46" t="s">
        <v>950</v>
      </c>
      <c r="I103" s="57" t="s">
        <v>951</v>
      </c>
    </row>
    <row r="104" spans="1:19" ht="90">
      <c r="A104" s="60" t="s">
        <v>664</v>
      </c>
      <c r="B104" s="58" t="s">
        <v>1092</v>
      </c>
      <c r="C104" s="100">
        <v>1</v>
      </c>
      <c r="D104" s="57" t="s">
        <v>68</v>
      </c>
      <c r="E104" s="57" t="s">
        <v>69</v>
      </c>
      <c r="F104" s="2" t="str">
        <f>UnitControlCenter!$B$25</f>
        <v>petajoules / year</v>
      </c>
      <c r="G104" s="57" t="s">
        <v>1088</v>
      </c>
      <c r="H104" s="46" t="s">
        <v>1089</v>
      </c>
      <c r="I104" s="57" t="s">
        <v>1090</v>
      </c>
    </row>
    <row r="105" spans="1:19" ht="75">
      <c r="A105" s="60" t="s">
        <v>664</v>
      </c>
      <c r="B105" s="58" t="s">
        <v>1093</v>
      </c>
      <c r="C105" s="100">
        <v>1</v>
      </c>
      <c r="D105" s="57" t="s">
        <v>68</v>
      </c>
      <c r="E105" s="57" t="s">
        <v>69</v>
      </c>
      <c r="F105" s="2" t="str">
        <f>UnitControlCenter!$B$25</f>
        <v>petajoules / year</v>
      </c>
      <c r="G105" s="57" t="s">
        <v>1095</v>
      </c>
      <c r="H105" s="46" t="s">
        <v>950</v>
      </c>
      <c r="I105" s="57" t="s">
        <v>951</v>
      </c>
    </row>
    <row r="106" spans="1:19" ht="120.75"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5">
      <c r="A107" s="60" t="s">
        <v>1181</v>
      </c>
      <c r="B107" s="58" t="s">
        <v>710</v>
      </c>
      <c r="C107" s="100">
        <v>1</v>
      </c>
      <c r="D107" s="57" t="s">
        <v>68</v>
      </c>
      <c r="E107" s="57" t="s">
        <v>69</v>
      </c>
      <c r="F107" s="2" t="str">
        <f>UnitControlCenter!$B$3</f>
        <v>million metric tons / year</v>
      </c>
      <c r="G107" s="57" t="s">
        <v>949</v>
      </c>
      <c r="H107" s="46" t="s">
        <v>950</v>
      </c>
      <c r="I107" s="57" t="s">
        <v>951</v>
      </c>
    </row>
    <row r="108" spans="1:19" ht="45">
      <c r="A108" s="60" t="s">
        <v>1181</v>
      </c>
      <c r="B108" s="58" t="s">
        <v>711</v>
      </c>
      <c r="C108" s="100">
        <v>1</v>
      </c>
      <c r="D108" s="57" t="s">
        <v>68</v>
      </c>
      <c r="E108" s="57" t="s">
        <v>69</v>
      </c>
      <c r="F108" s="2" t="str">
        <f>UnitControlCenter!$B$3</f>
        <v>million metric tons / year</v>
      </c>
      <c r="G108" s="57" t="s">
        <v>958</v>
      </c>
      <c r="H108" s="46" t="s">
        <v>956</v>
      </c>
      <c r="I108" s="57" t="s">
        <v>957</v>
      </c>
    </row>
    <row r="109" spans="1:19" ht="75">
      <c r="A109" s="60" t="s">
        <v>1181</v>
      </c>
      <c r="B109" s="58" t="s">
        <v>712</v>
      </c>
      <c r="C109" s="100">
        <v>1</v>
      </c>
      <c r="D109" s="57" t="s">
        <v>68</v>
      </c>
      <c r="E109" s="57" t="s">
        <v>69</v>
      </c>
      <c r="F109" s="2" t="str">
        <f>UnitControlCenter!$B$3</f>
        <v>million metric tons / year</v>
      </c>
      <c r="G109" s="57" t="s">
        <v>952</v>
      </c>
      <c r="H109" s="46" t="s">
        <v>950</v>
      </c>
      <c r="I109" s="57" t="s">
        <v>951</v>
      </c>
    </row>
    <row r="110" spans="1:19" ht="45">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90">
      <c r="A111" s="60" t="s">
        <v>1181</v>
      </c>
      <c r="B111" s="58" t="s">
        <v>1179</v>
      </c>
      <c r="C111" s="108">
        <v>1</v>
      </c>
      <c r="D111" s="57" t="s">
        <v>68</v>
      </c>
      <c r="E111" s="57" t="s">
        <v>69</v>
      </c>
      <c r="F111" s="4" t="str">
        <f>UnitControlCenter!$B$3</f>
        <v>million metric tons / year</v>
      </c>
      <c r="G111" s="57" t="s">
        <v>1184</v>
      </c>
      <c r="H111" s="46" t="s">
        <v>950</v>
      </c>
      <c r="I111" s="57" t="s">
        <v>951</v>
      </c>
    </row>
    <row r="112" spans="1:19" ht="45.75"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60">
      <c r="A113" s="60" t="s">
        <v>665</v>
      </c>
      <c r="B113" s="58" t="s">
        <v>666</v>
      </c>
      <c r="C113" s="108">
        <v>1</v>
      </c>
      <c r="D113" s="57" t="s">
        <v>68</v>
      </c>
      <c r="E113" s="57" t="s">
        <v>69</v>
      </c>
      <c r="F113" s="2" t="str">
        <f>UnitControlCenter!$B$25</f>
        <v>petajoules / year</v>
      </c>
      <c r="G113" s="57" t="s">
        <v>679</v>
      </c>
      <c r="H113" s="46" t="s">
        <v>680</v>
      </c>
      <c r="I113" s="57" t="s">
        <v>942</v>
      </c>
    </row>
    <row r="114" spans="1:19" ht="30">
      <c r="A114" s="60" t="s">
        <v>665</v>
      </c>
      <c r="B114" s="58" t="s">
        <v>667</v>
      </c>
      <c r="C114" s="108">
        <v>1</v>
      </c>
      <c r="D114" s="57" t="s">
        <v>68</v>
      </c>
      <c r="E114" s="57" t="s">
        <v>69</v>
      </c>
      <c r="F114" s="2" t="str">
        <f>UnitControlCenter!$B$25</f>
        <v>petajoules / year</v>
      </c>
      <c r="G114" s="57" t="s">
        <v>697</v>
      </c>
      <c r="H114" s="46" t="s">
        <v>681</v>
      </c>
      <c r="I114" s="57" t="s">
        <v>682</v>
      </c>
    </row>
    <row r="115" spans="1:19" ht="90.75"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5">
      <c r="A116" s="58" t="s">
        <v>739</v>
      </c>
      <c r="B116" s="58" t="s">
        <v>740</v>
      </c>
      <c r="C116" s="108">
        <v>1</v>
      </c>
      <c r="D116" s="57" t="s">
        <v>68</v>
      </c>
      <c r="E116" s="57" t="s">
        <v>69</v>
      </c>
      <c r="F116" s="2" t="str">
        <f>UnitControlCenter!$B$25</f>
        <v>petajoules / year</v>
      </c>
      <c r="G116" s="57" t="s">
        <v>994</v>
      </c>
      <c r="H116" s="177" t="s">
        <v>1696</v>
      </c>
      <c r="I116" s="57" t="s">
        <v>995</v>
      </c>
    </row>
    <row r="117" spans="1:19" ht="60">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ht="30">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30">
      <c r="A126" s="58" t="s">
        <v>739</v>
      </c>
      <c r="B126" s="58" t="s">
        <v>977</v>
      </c>
      <c r="C126" s="108">
        <v>1</v>
      </c>
      <c r="D126" s="57" t="s">
        <v>66</v>
      </c>
      <c r="E126" s="57" t="s">
        <v>67</v>
      </c>
      <c r="F126" s="2" t="str">
        <f>UnitControlCenter!$B$30</f>
        <v>millions of metric tons / year</v>
      </c>
      <c r="G126" s="57" t="s">
        <v>981</v>
      </c>
      <c r="I126" s="57"/>
    </row>
    <row r="127" spans="1:19" ht="30">
      <c r="A127" s="58" t="s">
        <v>739</v>
      </c>
      <c r="B127" s="58" t="s">
        <v>978</v>
      </c>
      <c r="C127" s="108">
        <v>1</v>
      </c>
      <c r="D127" s="57" t="s">
        <v>66</v>
      </c>
      <c r="E127" s="57" t="s">
        <v>67</v>
      </c>
      <c r="F127" s="2" t="str">
        <f>UnitControlCenter!$B$27</f>
        <v>millions of metric tons / year</v>
      </c>
      <c r="G127" s="57" t="s">
        <v>982</v>
      </c>
      <c r="I127" s="57"/>
    </row>
    <row r="128" spans="1:19" ht="15.7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60">
      <c r="A129" s="58" t="s">
        <v>1116</v>
      </c>
      <c r="B129" s="58" t="s">
        <v>989</v>
      </c>
      <c r="C129" s="108">
        <v>1</v>
      </c>
      <c r="D129" s="57" t="s">
        <v>68</v>
      </c>
      <c r="E129" s="57" t="s">
        <v>69</v>
      </c>
      <c r="F129" s="2" t="str">
        <f>UnitControlCenter!$B$31</f>
        <v>petajoules / year</v>
      </c>
      <c r="G129" s="57" t="s">
        <v>996</v>
      </c>
      <c r="H129" s="46" t="s">
        <v>997</v>
      </c>
      <c r="I129" s="57" t="s">
        <v>998</v>
      </c>
    </row>
    <row r="130" spans="1:19" ht="60">
      <c r="A130" s="58" t="s">
        <v>1116</v>
      </c>
      <c r="B130" s="58" t="s">
        <v>749</v>
      </c>
      <c r="C130" s="108">
        <v>1</v>
      </c>
      <c r="D130" s="57" t="s">
        <v>68</v>
      </c>
      <c r="E130" s="57" t="s">
        <v>67</v>
      </c>
      <c r="F130" s="2" t="str">
        <f>UnitControlCenter!$B$31</f>
        <v>petajoules / year</v>
      </c>
      <c r="G130" s="57" t="s">
        <v>999</v>
      </c>
      <c r="H130" s="46" t="s">
        <v>997</v>
      </c>
      <c r="I130" s="57" t="s">
        <v>998</v>
      </c>
    </row>
    <row r="131" spans="1:19" ht="60">
      <c r="A131" s="58" t="s">
        <v>1116</v>
      </c>
      <c r="B131" s="58" t="s">
        <v>990</v>
      </c>
      <c r="C131" s="108">
        <v>1</v>
      </c>
      <c r="D131" s="57" t="s">
        <v>68</v>
      </c>
      <c r="E131" s="57" t="s">
        <v>69</v>
      </c>
      <c r="F131" s="2" t="str">
        <f>UnitControlCenter!$B$8</f>
        <v>2018 lakh crores / year</v>
      </c>
      <c r="G131" s="57" t="s">
        <v>1000</v>
      </c>
      <c r="H131" s="46" t="s">
        <v>997</v>
      </c>
      <c r="I131" s="57" t="s">
        <v>998</v>
      </c>
    </row>
    <row r="132" spans="1:19" ht="75">
      <c r="A132" s="58" t="s">
        <v>1116</v>
      </c>
      <c r="B132" s="58" t="s">
        <v>987</v>
      </c>
      <c r="C132" s="108">
        <v>1</v>
      </c>
      <c r="D132" s="57" t="s">
        <v>68</v>
      </c>
      <c r="E132" s="57" t="s">
        <v>67</v>
      </c>
      <c r="F132" s="2" t="str">
        <f>UnitControlCenter!$B$8</f>
        <v>2018 lakh crores / year</v>
      </c>
      <c r="G132" s="57" t="s">
        <v>1001</v>
      </c>
      <c r="H132" s="46" t="s">
        <v>997</v>
      </c>
      <c r="I132" s="57" t="s">
        <v>998</v>
      </c>
    </row>
    <row r="133" spans="1:19" ht="60">
      <c r="A133" s="58" t="s">
        <v>1116</v>
      </c>
      <c r="B133" s="58" t="s">
        <v>1269</v>
      </c>
      <c r="C133" s="108">
        <v>1</v>
      </c>
      <c r="D133" s="57" t="s">
        <v>68</v>
      </c>
      <c r="E133" s="57" t="s">
        <v>69</v>
      </c>
      <c r="F133" s="2" t="str">
        <f>UnitControlCenter!B3</f>
        <v>million metric tons / year</v>
      </c>
      <c r="G133" s="57" t="s">
        <v>1273</v>
      </c>
      <c r="H133" s="46" t="s">
        <v>1271</v>
      </c>
      <c r="I133" s="57" t="s">
        <v>1272</v>
      </c>
    </row>
    <row r="134" spans="1:19" ht="60">
      <c r="A134" s="58" t="s">
        <v>1116</v>
      </c>
      <c r="B134" s="58" t="s">
        <v>1270</v>
      </c>
      <c r="C134" s="108">
        <v>1</v>
      </c>
      <c r="D134" s="57" t="s">
        <v>68</v>
      </c>
      <c r="E134" s="57" t="s">
        <v>67</v>
      </c>
      <c r="F134" s="2" t="str">
        <f>UnitControlCenter!B3</f>
        <v>million metric tons / year</v>
      </c>
      <c r="G134" s="57" t="s">
        <v>1274</v>
      </c>
      <c r="H134" s="46" t="s">
        <v>1271</v>
      </c>
      <c r="I134" s="57" t="s">
        <v>1272</v>
      </c>
    </row>
    <row r="135" spans="1:19" ht="60">
      <c r="A135" s="58" t="s">
        <v>1116</v>
      </c>
      <c r="B135" s="58" t="s">
        <v>991</v>
      </c>
      <c r="C135" s="108">
        <v>1</v>
      </c>
      <c r="D135" s="57" t="s">
        <v>68</v>
      </c>
      <c r="E135" s="57" t="s">
        <v>69</v>
      </c>
      <c r="F135" s="2" t="str">
        <f>UnitControlCenter!$B$31</f>
        <v>petajoules / year</v>
      </c>
      <c r="G135" s="57" t="s">
        <v>1083</v>
      </c>
      <c r="H135" s="46" t="s">
        <v>1078</v>
      </c>
      <c r="I135" s="57" t="s">
        <v>1079</v>
      </c>
    </row>
    <row r="136" spans="1:19" ht="75">
      <c r="A136" s="58" t="s">
        <v>1116</v>
      </c>
      <c r="B136" s="58" t="s">
        <v>750</v>
      </c>
      <c r="C136" s="108">
        <v>1</v>
      </c>
      <c r="D136" s="57" t="s">
        <v>68</v>
      </c>
      <c r="E136" s="57" t="s">
        <v>67</v>
      </c>
      <c r="F136" s="2" t="str">
        <f>UnitControlCenter!$B$31</f>
        <v>petajoules / year</v>
      </c>
      <c r="G136" s="57" t="s">
        <v>1084</v>
      </c>
      <c r="H136" s="46" t="s">
        <v>1078</v>
      </c>
      <c r="I136" s="57" t="s">
        <v>1080</v>
      </c>
    </row>
    <row r="137" spans="1:19" ht="75">
      <c r="A137" s="58" t="s">
        <v>1116</v>
      </c>
      <c r="B137" s="58" t="s">
        <v>992</v>
      </c>
      <c r="C137" s="108">
        <v>1</v>
      </c>
      <c r="D137" s="57" t="s">
        <v>68</v>
      </c>
      <c r="E137" s="57" t="s">
        <v>69</v>
      </c>
      <c r="F137" s="2" t="str">
        <f>UnitControlCenter!$B$8</f>
        <v>2018 lakh crores / year</v>
      </c>
      <c r="G137" s="57" t="s">
        <v>1085</v>
      </c>
      <c r="H137" s="46" t="s">
        <v>1078</v>
      </c>
      <c r="I137" s="57" t="s">
        <v>1081</v>
      </c>
    </row>
    <row r="138" spans="1:19" ht="90">
      <c r="A138" s="58" t="s">
        <v>1116</v>
      </c>
      <c r="B138" s="58" t="s">
        <v>988</v>
      </c>
      <c r="C138" s="108">
        <v>1</v>
      </c>
      <c r="D138" s="57" t="s">
        <v>68</v>
      </c>
      <c r="E138" s="57" t="s">
        <v>67</v>
      </c>
      <c r="F138" s="2" t="str">
        <f>UnitControlCenter!$B$8</f>
        <v>2018 lakh crores / year</v>
      </c>
      <c r="G138" s="57" t="s">
        <v>1086</v>
      </c>
      <c r="H138" s="46" t="s">
        <v>1078</v>
      </c>
      <c r="I138" s="57" t="s">
        <v>1082</v>
      </c>
    </row>
    <row r="139" spans="1:19" ht="105">
      <c r="A139" s="58" t="s">
        <v>1116</v>
      </c>
      <c r="B139" s="58" t="s">
        <v>1117</v>
      </c>
      <c r="C139" s="108">
        <v>1</v>
      </c>
      <c r="D139" s="57" t="s">
        <v>68</v>
      </c>
      <c r="E139" s="57" t="s">
        <v>69</v>
      </c>
      <c r="F139" s="2" t="str">
        <f>UnitControlCenter!$B$25</f>
        <v>petajoules / year</v>
      </c>
      <c r="G139" s="57" t="s">
        <v>1119</v>
      </c>
      <c r="H139" s="46" t="s">
        <v>1121</v>
      </c>
      <c r="I139" s="57" t="s">
        <v>1122</v>
      </c>
    </row>
    <row r="140" spans="1:19" ht="120.7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75">
      <c r="A141" s="60" t="s">
        <v>669</v>
      </c>
      <c r="B141" s="58" t="s">
        <v>99</v>
      </c>
      <c r="C141" s="108">
        <v>1</v>
      </c>
      <c r="D141" s="57" t="s">
        <v>68</v>
      </c>
      <c r="E141" s="57" t="s">
        <v>676</v>
      </c>
      <c r="F141" s="2" t="str">
        <f>UnitControlCenter!$B$17</f>
        <v>2018 INR / megawatt-hour (MWh)</v>
      </c>
      <c r="G141" s="57" t="s">
        <v>1002</v>
      </c>
      <c r="H141" s="46" t="s">
        <v>1201</v>
      </c>
      <c r="I141" s="57" t="s">
        <v>1003</v>
      </c>
    </row>
    <row r="142" spans="1:19" ht="4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90">
      <c r="A146" s="60" t="s">
        <v>669</v>
      </c>
      <c r="B146" s="58" t="s">
        <v>102</v>
      </c>
      <c r="C146" s="108">
        <v>1</v>
      </c>
      <c r="D146" s="57" t="s">
        <v>68</v>
      </c>
      <c r="E146" s="57" t="s">
        <v>676</v>
      </c>
      <c r="F146" s="2" t="str">
        <f>UnitControlCenter!$B$34</f>
        <v>2018 INR / liter</v>
      </c>
      <c r="G146" s="57" t="s">
        <v>1007</v>
      </c>
      <c r="H146" s="46" t="s">
        <v>1005</v>
      </c>
      <c r="I146" s="57" t="s">
        <v>1006</v>
      </c>
    </row>
    <row r="147" spans="1:19" ht="60">
      <c r="A147" s="60" t="s">
        <v>669</v>
      </c>
      <c r="B147" s="58" t="s">
        <v>98</v>
      </c>
      <c r="C147" s="108">
        <v>1</v>
      </c>
      <c r="D147" s="57" t="s">
        <v>68</v>
      </c>
      <c r="E147" s="57" t="s">
        <v>676</v>
      </c>
      <c r="F147" s="2" t="str">
        <f>UnitControlCenter!$B$32</f>
        <v>2018 INR / metric ton</v>
      </c>
      <c r="G147" s="57" t="s">
        <v>1008</v>
      </c>
      <c r="H147" s="46" t="s">
        <v>1009</v>
      </c>
      <c r="I147" s="57" t="s">
        <v>1010</v>
      </c>
    </row>
    <row r="148" spans="1:19" ht="60">
      <c r="A148" s="60" t="s">
        <v>669</v>
      </c>
      <c r="B148" s="58" t="s">
        <v>945</v>
      </c>
      <c r="C148" s="108">
        <v>1</v>
      </c>
      <c r="D148" s="57" t="s">
        <v>68</v>
      </c>
      <c r="E148" s="57" t="s">
        <v>676</v>
      </c>
      <c r="F148" s="2" t="str">
        <f>UnitControlCenter!$B$35</f>
        <v>2018 INR / metric ton</v>
      </c>
      <c r="G148" s="57" t="s">
        <v>1075</v>
      </c>
      <c r="H148" s="46" t="s">
        <v>1076</v>
      </c>
      <c r="I148" s="57" t="s">
        <v>1077</v>
      </c>
    </row>
    <row r="149" spans="1:19" ht="60">
      <c r="A149" s="60" t="s">
        <v>669</v>
      </c>
      <c r="B149" s="58" t="s">
        <v>1011</v>
      </c>
      <c r="C149" s="108">
        <v>1</v>
      </c>
      <c r="D149" s="57" t="s">
        <v>68</v>
      </c>
      <c r="E149" s="57" t="s">
        <v>676</v>
      </c>
      <c r="F149" s="2" t="str">
        <f>UnitControlCenter!$B$34</f>
        <v>2018 INR / liter</v>
      </c>
      <c r="G149" s="57" t="s">
        <v>1015</v>
      </c>
      <c r="H149" s="46" t="s">
        <v>687</v>
      </c>
      <c r="I149" s="57" t="s">
        <v>941</v>
      </c>
    </row>
    <row r="150" spans="1:19" ht="30.7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30">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30.7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68"/>
    <col min="4" max="4" width="46" customWidth="1"/>
    <col min="5" max="5" width="9.14062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tabSelected="1"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18" t="s">
        <v>1333</v>
      </c>
    </row>
    <row r="3" spans="1:3">
      <c r="A3" s="5" t="s">
        <v>1737</v>
      </c>
      <c r="B3" s="5" t="s">
        <v>1738</v>
      </c>
    </row>
    <row r="4" spans="1:3">
      <c r="A4" s="5" t="s">
        <v>1739</v>
      </c>
      <c r="B4" s="5" t="s">
        <v>1740</v>
      </c>
    </row>
    <row r="5" spans="1:3">
      <c r="A5" s="5" t="s">
        <v>2055</v>
      </c>
      <c r="B5" s="5" t="s">
        <v>2056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5546875" defaultRowHeight="15"/>
  <cols>
    <col min="1" max="1" width="49.140625" style="2" customWidth="1"/>
    <col min="2" max="2" width="15.85546875" style="2" customWidth="1"/>
    <col min="3" max="3" width="12.85546875" style="2" customWidth="1"/>
    <col min="4" max="4" width="13.85546875" style="2" customWidth="1"/>
    <col min="5" max="5" width="69.5703125" style="2" customWidth="1"/>
    <col min="6" max="6" width="15" style="56" customWidth="1"/>
    <col min="7" max="10" width="8.85546875" style="56"/>
    <col min="11" max="11" width="18.85546875" style="56" customWidth="1"/>
    <col min="12" max="16384" width="8.85546875" style="56"/>
  </cols>
  <sheetData>
    <row r="1" spans="1:5" s="2" customFormat="1" ht="4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30">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75">
      <c r="A74" s="369" t="s">
        <v>1485</v>
      </c>
      <c r="B74" s="370"/>
      <c r="C74" s="370"/>
      <c r="D74" s="370"/>
      <c r="E74" s="370"/>
      <c r="F74" s="370"/>
    </row>
    <row r="75" spans="1:6" ht="30">
      <c r="A75" s="130"/>
      <c r="B75" s="131" t="s">
        <v>1486</v>
      </c>
      <c r="C75" s="131" t="s">
        <v>1487</v>
      </c>
      <c r="D75" s="131" t="s">
        <v>537</v>
      </c>
      <c r="E75" s="131" t="s">
        <v>538</v>
      </c>
      <c r="F75" s="132" t="s">
        <v>1488</v>
      </c>
    </row>
    <row r="76" spans="1:6" ht="17.25">
      <c r="A76" s="133" t="s">
        <v>1489</v>
      </c>
      <c r="B76" s="134">
        <v>1497029.2</v>
      </c>
      <c r="C76" s="134">
        <v>275358</v>
      </c>
      <c r="D76" s="134">
        <v>20564.2</v>
      </c>
      <c r="E76" s="134">
        <v>239.31</v>
      </c>
      <c r="F76" s="134">
        <v>1727706.1</v>
      </c>
    </row>
    <row r="77" spans="1:6" ht="17.25">
      <c r="A77" s="135" t="s">
        <v>1490</v>
      </c>
      <c r="B77" s="136">
        <v>992836.3</v>
      </c>
      <c r="C77" s="137"/>
      <c r="D77" s="136">
        <v>4266.05</v>
      </c>
      <c r="E77" s="136">
        <v>56.88</v>
      </c>
      <c r="F77" s="136">
        <v>1100056.8899999999</v>
      </c>
    </row>
    <row r="78" spans="1:6" ht="17.25">
      <c r="A78" s="371" t="s">
        <v>1491</v>
      </c>
      <c r="B78" s="372">
        <v>715829.8</v>
      </c>
      <c r="C78" s="373"/>
      <c r="D78" s="372">
        <v>8.14</v>
      </c>
      <c r="E78" s="372">
        <v>10.66</v>
      </c>
      <c r="F78" s="372">
        <v>719305.34</v>
      </c>
    </row>
    <row r="79" spans="1:6" ht="17.25">
      <c r="A79" s="371" t="s">
        <v>1492</v>
      </c>
      <c r="B79" s="372">
        <v>33787.5</v>
      </c>
      <c r="C79" s="373"/>
      <c r="D79" s="372">
        <v>1.72</v>
      </c>
      <c r="E79" s="372">
        <v>7.0000000000000007E-2</v>
      </c>
      <c r="F79" s="372">
        <v>33845.32</v>
      </c>
    </row>
    <row r="80" spans="1:6" ht="17.2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7.25">
      <c r="A85" s="371" t="s">
        <v>516</v>
      </c>
      <c r="B85" s="372">
        <v>69427</v>
      </c>
      <c r="C85" s="373"/>
      <c r="D85" s="372">
        <v>2721.94</v>
      </c>
      <c r="E85" s="372">
        <v>36.29</v>
      </c>
      <c r="F85" s="372">
        <v>137838.49</v>
      </c>
    </row>
    <row r="86" spans="1:6" ht="17.25">
      <c r="A86" s="371" t="s">
        <v>1496</v>
      </c>
      <c r="B86" s="372">
        <v>1657</v>
      </c>
      <c r="C86" s="373"/>
      <c r="D86" s="372">
        <v>0.18</v>
      </c>
      <c r="E86" s="372">
        <v>0.04</v>
      </c>
      <c r="F86" s="372">
        <v>1673.18</v>
      </c>
    </row>
    <row r="87" spans="1:6" ht="17.25">
      <c r="A87" s="371" t="s">
        <v>1497</v>
      </c>
      <c r="B87" s="372">
        <v>33277</v>
      </c>
      <c r="C87" s="373"/>
      <c r="D87" s="372">
        <v>1.2</v>
      </c>
      <c r="E87" s="372">
        <v>1.1499999999999999</v>
      </c>
      <c r="F87" s="372">
        <v>33658.699999999997</v>
      </c>
    </row>
    <row r="88" spans="1:6" ht="17.25">
      <c r="A88" s="371" t="s">
        <v>519</v>
      </c>
      <c r="B88" s="373"/>
      <c r="C88" s="373"/>
      <c r="D88" s="372">
        <v>1509.4</v>
      </c>
      <c r="E88" s="373"/>
      <c r="F88" s="372">
        <v>31697.3</v>
      </c>
    </row>
    <row r="89" spans="1:6" ht="17.25">
      <c r="A89" s="135" t="s">
        <v>1498</v>
      </c>
      <c r="B89" s="136">
        <v>405862.9</v>
      </c>
      <c r="C89" s="137"/>
      <c r="D89" s="136">
        <v>14.77</v>
      </c>
      <c r="E89" s="136">
        <v>20.56</v>
      </c>
      <c r="F89" s="136">
        <v>412546.53</v>
      </c>
    </row>
    <row r="90" spans="1:6" ht="17.25">
      <c r="A90" s="138" t="s">
        <v>1499</v>
      </c>
      <c r="B90" s="139">
        <v>130783.95</v>
      </c>
      <c r="C90" s="140"/>
      <c r="D90" s="139">
        <v>0.32</v>
      </c>
      <c r="E90" s="139">
        <v>0.46</v>
      </c>
      <c r="F90" s="139">
        <v>130933.27</v>
      </c>
    </row>
    <row r="91" spans="1:6" ht="17.25">
      <c r="A91" s="371" t="s">
        <v>1500</v>
      </c>
      <c r="B91" s="372">
        <v>129920</v>
      </c>
      <c r="C91" s="373"/>
      <c r="D91" s="373"/>
      <c r="E91" s="373"/>
      <c r="F91" s="372">
        <v>129920</v>
      </c>
    </row>
    <row r="92" spans="1:6" ht="17.25">
      <c r="A92" s="371" t="s">
        <v>1501</v>
      </c>
      <c r="B92" s="372">
        <v>277.82</v>
      </c>
      <c r="C92" s="373"/>
      <c r="D92" s="372">
        <v>0.32</v>
      </c>
      <c r="E92" s="372">
        <v>0.46</v>
      </c>
      <c r="F92" s="372">
        <v>427.14</v>
      </c>
    </row>
    <row r="93" spans="1:6" ht="17.25">
      <c r="A93" s="371" t="s">
        <v>1502</v>
      </c>
      <c r="B93" s="372">
        <v>586.12</v>
      </c>
      <c r="C93" s="373"/>
      <c r="D93" s="373"/>
      <c r="E93" s="373"/>
      <c r="F93" s="372">
        <v>586.12</v>
      </c>
    </row>
    <row r="94" spans="1:6" ht="17.25">
      <c r="A94" s="138" t="s">
        <v>931</v>
      </c>
      <c r="B94" s="139">
        <v>27888.86</v>
      </c>
      <c r="C94" s="140"/>
      <c r="D94" s="139">
        <v>11.14</v>
      </c>
      <c r="E94" s="139">
        <v>17.329999999999998</v>
      </c>
      <c r="F94" s="139">
        <v>33496.42</v>
      </c>
    </row>
    <row r="95" spans="1:6" ht="17.25">
      <c r="A95" s="371" t="s">
        <v>1503</v>
      </c>
      <c r="B95" s="372">
        <v>10056.43</v>
      </c>
      <c r="C95" s="373"/>
      <c r="D95" s="373"/>
      <c r="E95" s="373"/>
      <c r="F95" s="372">
        <v>10056.43</v>
      </c>
    </row>
    <row r="96" spans="1:6" ht="17.25">
      <c r="A96" s="371" t="s">
        <v>1504</v>
      </c>
      <c r="B96" s="373"/>
      <c r="C96" s="373"/>
      <c r="D96" s="373"/>
      <c r="E96" s="372">
        <v>16.05</v>
      </c>
      <c r="F96" s="372">
        <v>4975.5</v>
      </c>
    </row>
    <row r="97" spans="1:6" ht="17.25">
      <c r="A97" s="371" t="s">
        <v>1505</v>
      </c>
      <c r="B97" s="372">
        <v>119.58</v>
      </c>
      <c r="C97" s="373"/>
      <c r="D97" s="373"/>
      <c r="E97" s="373"/>
      <c r="F97" s="372">
        <v>119.58</v>
      </c>
    </row>
    <row r="98" spans="1:6" ht="17.25">
      <c r="A98" s="371" t="s">
        <v>1506</v>
      </c>
      <c r="B98" s="372">
        <v>88.04</v>
      </c>
      <c r="C98" s="373"/>
      <c r="D98" s="373"/>
      <c r="E98" s="373"/>
      <c r="F98" s="372">
        <v>88.04</v>
      </c>
    </row>
    <row r="99" spans="1:6" ht="17.25">
      <c r="A99" s="371" t="s">
        <v>1507</v>
      </c>
      <c r="B99" s="372">
        <v>266.18</v>
      </c>
      <c r="C99" s="373"/>
      <c r="D99" s="372">
        <v>0.91</v>
      </c>
      <c r="E99" s="373"/>
      <c r="F99" s="372">
        <v>285.37</v>
      </c>
    </row>
    <row r="100" spans="1:6" ht="17.25">
      <c r="A100" s="371" t="s">
        <v>1508</v>
      </c>
      <c r="B100" s="372">
        <v>7072.52</v>
      </c>
      <c r="C100" s="373"/>
      <c r="D100" s="372">
        <v>9.43</v>
      </c>
      <c r="E100" s="373"/>
      <c r="F100" s="372">
        <v>7270.64</v>
      </c>
    </row>
    <row r="101" spans="1:6" ht="17.25">
      <c r="A101" s="371" t="s">
        <v>1509</v>
      </c>
      <c r="B101" s="372">
        <v>198.91</v>
      </c>
      <c r="C101" s="373"/>
      <c r="D101" s="373"/>
      <c r="E101" s="373"/>
      <c r="F101" s="372">
        <v>198.91</v>
      </c>
    </row>
    <row r="102" spans="1:6" ht="17.25">
      <c r="A102" s="371" t="s">
        <v>1510</v>
      </c>
      <c r="B102" s="372">
        <v>93.64</v>
      </c>
      <c r="C102" s="373"/>
      <c r="D102" s="372">
        <v>0.19</v>
      </c>
      <c r="E102" s="373"/>
      <c r="F102" s="372">
        <v>97.71</v>
      </c>
    </row>
    <row r="103" spans="1:6" ht="17.25">
      <c r="A103" s="371" t="s">
        <v>1511</v>
      </c>
      <c r="B103" s="372">
        <v>37.840000000000003</v>
      </c>
      <c r="C103" s="373"/>
      <c r="D103" s="372">
        <v>0.01</v>
      </c>
      <c r="E103" s="373"/>
      <c r="F103" s="372">
        <v>37.979999999999997</v>
      </c>
    </row>
    <row r="104" spans="1:6" ht="17.25">
      <c r="A104" s="371" t="s">
        <v>1512</v>
      </c>
      <c r="B104" s="372">
        <v>1155.52</v>
      </c>
      <c r="C104" s="373"/>
      <c r="D104" s="372">
        <v>0.03</v>
      </c>
      <c r="E104" s="373"/>
      <c r="F104" s="372">
        <v>1156.07</v>
      </c>
    </row>
    <row r="105" spans="1:6" ht="17.25">
      <c r="A105" s="371" t="s">
        <v>1513</v>
      </c>
      <c r="B105" s="373"/>
      <c r="C105" s="373"/>
      <c r="D105" s="373"/>
      <c r="E105" s="372">
        <v>1.08</v>
      </c>
      <c r="F105" s="372">
        <v>336.22</v>
      </c>
    </row>
    <row r="106" spans="1:6" ht="17.25">
      <c r="A106" s="371" t="s">
        <v>1514</v>
      </c>
      <c r="B106" s="372">
        <v>8800.2099999999991</v>
      </c>
      <c r="C106" s="373"/>
      <c r="D106" s="372">
        <v>0.56000000000000005</v>
      </c>
      <c r="E106" s="372">
        <v>0.2</v>
      </c>
      <c r="F106" s="372">
        <v>8873.9699999999993</v>
      </c>
    </row>
    <row r="107" spans="1:6" ht="17.25">
      <c r="A107" s="138" t="s">
        <v>1515</v>
      </c>
      <c r="B107" s="139">
        <v>122371.43</v>
      </c>
      <c r="C107" s="140"/>
      <c r="D107" s="139">
        <v>0.95</v>
      </c>
      <c r="E107" s="139">
        <v>1.1100000000000001</v>
      </c>
      <c r="F107" s="139">
        <v>122736.91</v>
      </c>
    </row>
    <row r="108" spans="1:6" ht="17.25">
      <c r="A108" s="371" t="s">
        <v>1516</v>
      </c>
      <c r="B108" s="372">
        <v>116958.37</v>
      </c>
      <c r="C108" s="373"/>
      <c r="D108" s="372">
        <v>0.85</v>
      </c>
      <c r="E108" s="372">
        <v>1.0900000000000001</v>
      </c>
      <c r="F108" s="372">
        <v>117315.63</v>
      </c>
    </row>
    <row r="109" spans="1:6" ht="17.25">
      <c r="A109" s="371" t="s">
        <v>1517</v>
      </c>
      <c r="B109" s="372">
        <v>2460.6999999999998</v>
      </c>
      <c r="C109" s="373"/>
      <c r="D109" s="372">
        <v>0.08</v>
      </c>
      <c r="E109" s="373"/>
      <c r="F109" s="372">
        <v>2462.29</v>
      </c>
    </row>
    <row r="110" spans="1:6" ht="17.25">
      <c r="A110" s="371" t="s">
        <v>1518</v>
      </c>
      <c r="B110" s="372">
        <v>2728.87</v>
      </c>
      <c r="C110" s="373"/>
      <c r="D110" s="372">
        <v>0.01</v>
      </c>
      <c r="E110" s="372">
        <v>0</v>
      </c>
      <c r="F110" s="372">
        <v>2729.91</v>
      </c>
    </row>
    <row r="111" spans="1:6" ht="17.25">
      <c r="A111" s="371" t="s">
        <v>1519</v>
      </c>
      <c r="B111" s="372">
        <v>84.13</v>
      </c>
      <c r="C111" s="373"/>
      <c r="D111" s="372">
        <v>0</v>
      </c>
      <c r="E111" s="372">
        <v>0.01</v>
      </c>
      <c r="F111" s="372">
        <v>86.38</v>
      </c>
    </row>
    <row r="112" spans="1:6" ht="17.25">
      <c r="A112" s="371" t="s">
        <v>1520</v>
      </c>
      <c r="B112" s="372">
        <v>76.11</v>
      </c>
      <c r="C112" s="373"/>
      <c r="D112" s="372">
        <v>0</v>
      </c>
      <c r="E112" s="372">
        <v>0.01</v>
      </c>
      <c r="F112" s="372">
        <v>77.989999999999995</v>
      </c>
    </row>
    <row r="113" spans="1:6" ht="17.25">
      <c r="A113" s="371" t="s">
        <v>1521</v>
      </c>
      <c r="B113" s="372">
        <v>63.25</v>
      </c>
      <c r="C113" s="373"/>
      <c r="D113" s="372">
        <v>0.01</v>
      </c>
      <c r="E113" s="372">
        <v>0</v>
      </c>
      <c r="F113" s="372">
        <v>64.7</v>
      </c>
    </row>
    <row r="114" spans="1:6" ht="17.25">
      <c r="A114" s="138" t="s">
        <v>148</v>
      </c>
      <c r="B114" s="139">
        <v>123969.17</v>
      </c>
      <c r="C114" s="140"/>
      <c r="D114" s="139">
        <v>2.37</v>
      </c>
      <c r="E114" s="139">
        <v>1.65</v>
      </c>
      <c r="F114" s="139">
        <v>124530.44</v>
      </c>
    </row>
    <row r="115" spans="1:6" ht="17.25">
      <c r="A115" s="371" t="s">
        <v>1522</v>
      </c>
      <c r="B115" s="372">
        <v>5222.5</v>
      </c>
      <c r="C115" s="373"/>
      <c r="D115" s="372">
        <v>0.05</v>
      </c>
      <c r="E115" s="372">
        <v>0.08</v>
      </c>
      <c r="F115" s="372">
        <v>5248.35</v>
      </c>
    </row>
    <row r="116" spans="1:6" ht="17.25">
      <c r="A116" s="371" t="s">
        <v>1523</v>
      </c>
      <c r="B116" s="372">
        <v>27625.53</v>
      </c>
      <c r="C116" s="373"/>
      <c r="D116" s="372">
        <v>1.1200000000000001</v>
      </c>
      <c r="E116" s="372">
        <v>0.22</v>
      </c>
      <c r="F116" s="372">
        <v>27717.25</v>
      </c>
    </row>
    <row r="117" spans="1:6" ht="17.25">
      <c r="A117" s="371" t="s">
        <v>1524</v>
      </c>
      <c r="B117" s="372">
        <v>1861.11</v>
      </c>
      <c r="C117" s="373"/>
      <c r="D117" s="372">
        <v>0.03</v>
      </c>
      <c r="E117" s="372">
        <v>0.02</v>
      </c>
      <c r="F117" s="372">
        <v>1867.94</v>
      </c>
    </row>
    <row r="118" spans="1:6" ht="17.25">
      <c r="A118" s="371" t="s">
        <v>1525</v>
      </c>
      <c r="B118" s="372">
        <v>1460.26</v>
      </c>
      <c r="C118" s="373"/>
      <c r="D118" s="372">
        <v>0.06</v>
      </c>
      <c r="E118" s="372">
        <v>0.01</v>
      </c>
      <c r="F118" s="372">
        <v>1464.62</v>
      </c>
    </row>
    <row r="119" spans="1:6" ht="17.25">
      <c r="A119" s="371" t="s">
        <v>1526</v>
      </c>
      <c r="B119" s="372">
        <v>87799.77</v>
      </c>
      <c r="C119" s="373"/>
      <c r="D119" s="372">
        <v>1.1100000000000001</v>
      </c>
      <c r="E119" s="372">
        <v>1.32</v>
      </c>
      <c r="F119" s="372">
        <v>88232.28</v>
      </c>
    </row>
    <row r="120" spans="1:6" ht="17.25">
      <c r="A120" s="141" t="s">
        <v>1527</v>
      </c>
      <c r="B120" s="142">
        <v>849.49</v>
      </c>
      <c r="C120" s="143"/>
      <c r="D120" s="143"/>
      <c r="E120" s="143"/>
      <c r="F120" s="144">
        <v>849.49</v>
      </c>
    </row>
    <row r="121" spans="1:6" ht="17.25">
      <c r="A121" s="371" t="s">
        <v>1528</v>
      </c>
      <c r="B121" s="372">
        <v>776.75</v>
      </c>
      <c r="C121" s="373"/>
      <c r="D121" s="373"/>
      <c r="E121" s="373"/>
      <c r="F121" s="372">
        <v>776.75</v>
      </c>
    </row>
    <row r="122" spans="1:6" ht="17.25">
      <c r="A122" s="371" t="s">
        <v>1529</v>
      </c>
      <c r="B122" s="372">
        <v>72.75</v>
      </c>
      <c r="C122" s="373"/>
      <c r="D122" s="373"/>
      <c r="E122" s="373"/>
      <c r="F122" s="372">
        <v>72.75</v>
      </c>
    </row>
    <row r="123" spans="1:6" ht="17.25">
      <c r="A123" s="135" t="s">
        <v>1530</v>
      </c>
      <c r="B123" s="137"/>
      <c r="C123" s="137"/>
      <c r="D123" s="136">
        <v>13767.8</v>
      </c>
      <c r="E123" s="136">
        <v>146.07</v>
      </c>
      <c r="F123" s="136">
        <v>334405.5</v>
      </c>
    </row>
    <row r="124" spans="1:6" ht="17.25">
      <c r="A124" s="371" t="s">
        <v>1531</v>
      </c>
      <c r="B124" s="373"/>
      <c r="C124" s="373"/>
      <c r="D124" s="372">
        <v>10099.799999999999</v>
      </c>
      <c r="E124" s="373"/>
      <c r="F124" s="372">
        <v>212095.8</v>
      </c>
    </row>
    <row r="125" spans="1:6" ht="17.25">
      <c r="A125" s="371" t="s">
        <v>1532</v>
      </c>
      <c r="B125" s="373"/>
      <c r="C125" s="373"/>
      <c r="D125" s="372">
        <v>115</v>
      </c>
      <c r="E125" s="372">
        <v>7.0000000000000007E-2</v>
      </c>
      <c r="F125" s="372">
        <v>2436.6999999999998</v>
      </c>
    </row>
    <row r="126" spans="1:6" ht="17.25">
      <c r="A126" s="371" t="s">
        <v>1533</v>
      </c>
      <c r="B126" s="373"/>
      <c r="C126" s="373"/>
      <c r="D126" s="372">
        <v>3327</v>
      </c>
      <c r="E126" s="373"/>
      <c r="F126" s="372">
        <v>69867</v>
      </c>
    </row>
    <row r="127" spans="1:6" ht="17.25">
      <c r="A127" s="371" t="s">
        <v>1534</v>
      </c>
      <c r="B127" s="373"/>
      <c r="C127" s="373"/>
      <c r="D127" s="373"/>
      <c r="E127" s="372">
        <v>140</v>
      </c>
      <c r="F127" s="372">
        <v>43400</v>
      </c>
    </row>
    <row r="128" spans="1:6" ht="17.25">
      <c r="A128" s="371" t="s">
        <v>1535</v>
      </c>
      <c r="B128" s="373"/>
      <c r="C128" s="373"/>
      <c r="D128" s="372">
        <v>226</v>
      </c>
      <c r="E128" s="372">
        <v>6</v>
      </c>
      <c r="F128" s="372">
        <v>6606</v>
      </c>
    </row>
    <row r="129" spans="1:6" ht="17.25">
      <c r="A129" s="135" t="s">
        <v>1536</v>
      </c>
      <c r="B129" s="136">
        <v>98330</v>
      </c>
      <c r="C129" s="136">
        <v>275358</v>
      </c>
      <c r="D129" s="137"/>
      <c r="E129" s="137"/>
      <c r="F129" s="145">
        <v>-177028</v>
      </c>
    </row>
    <row r="130" spans="1:6" ht="17.25">
      <c r="A130" s="371" t="s">
        <v>1537</v>
      </c>
      <c r="B130" s="373"/>
      <c r="C130" s="372">
        <v>67800</v>
      </c>
      <c r="D130" s="373"/>
      <c r="E130" s="373"/>
      <c r="F130" s="376">
        <v>-67800</v>
      </c>
    </row>
    <row r="131" spans="1:6" ht="17.25">
      <c r="A131" s="371" t="s">
        <v>1538</v>
      </c>
      <c r="B131" s="373"/>
      <c r="C131" s="372">
        <v>207520</v>
      </c>
      <c r="D131" s="373"/>
      <c r="E131" s="373"/>
      <c r="F131" s="376">
        <v>-207520</v>
      </c>
    </row>
    <row r="132" spans="1:6" ht="17.25">
      <c r="A132" s="371" t="s">
        <v>1539</v>
      </c>
      <c r="B132" s="372">
        <v>10490</v>
      </c>
      <c r="C132" s="373"/>
      <c r="D132" s="373"/>
      <c r="E132" s="373"/>
      <c r="F132" s="372">
        <v>10490</v>
      </c>
    </row>
    <row r="133" spans="1:6" ht="17.25">
      <c r="A133" s="371" t="s">
        <v>1540</v>
      </c>
      <c r="B133" s="373"/>
      <c r="C133" s="372">
        <v>38</v>
      </c>
      <c r="D133" s="373"/>
      <c r="E133" s="373"/>
      <c r="F133" s="376">
        <v>-38</v>
      </c>
    </row>
    <row r="134" spans="1:6" ht="17.25">
      <c r="A134" s="371" t="s">
        <v>1541</v>
      </c>
      <c r="B134" s="377" t="s">
        <v>511</v>
      </c>
      <c r="C134" s="373"/>
      <c r="D134" s="373"/>
      <c r="E134" s="373"/>
      <c r="F134" s="377" t="s">
        <v>511</v>
      </c>
    </row>
    <row r="135" spans="1:6" ht="17.25">
      <c r="A135" s="371" t="s">
        <v>1542</v>
      </c>
      <c r="B135" s="371" t="s">
        <v>512</v>
      </c>
      <c r="C135" s="373"/>
      <c r="D135" s="373"/>
      <c r="E135" s="373"/>
      <c r="F135" s="371" t="s">
        <v>512</v>
      </c>
    </row>
    <row r="136" spans="1:6" ht="17.25">
      <c r="A136" s="371" t="s">
        <v>1543</v>
      </c>
      <c r="B136" s="372">
        <v>87840</v>
      </c>
      <c r="C136" s="373"/>
      <c r="D136" s="373"/>
      <c r="E136" s="373"/>
      <c r="F136" s="372">
        <v>87840</v>
      </c>
    </row>
    <row r="137" spans="1:6" ht="17.25">
      <c r="A137" s="135" t="s">
        <v>1544</v>
      </c>
      <c r="B137" s="137"/>
      <c r="C137" s="137"/>
      <c r="D137" s="136">
        <v>2515.58</v>
      </c>
      <c r="E137" s="136">
        <v>15.8</v>
      </c>
      <c r="F137" s="136">
        <v>57725.18</v>
      </c>
    </row>
    <row r="138" spans="1:6" ht="17.25">
      <c r="A138" s="371" t="s">
        <v>1545</v>
      </c>
      <c r="B138" s="373"/>
      <c r="C138" s="373"/>
      <c r="D138" s="372">
        <v>604.51</v>
      </c>
      <c r="E138" s="373"/>
      <c r="F138" s="372">
        <v>12694.71</v>
      </c>
    </row>
    <row r="139" spans="1:6" ht="17.25">
      <c r="A139" s="371" t="s">
        <v>1546</v>
      </c>
      <c r="B139" s="373"/>
      <c r="C139" s="373"/>
      <c r="D139" s="372">
        <v>861.07</v>
      </c>
      <c r="E139" s="372">
        <v>15.8</v>
      </c>
      <c r="F139" s="372">
        <v>22980.47</v>
      </c>
    </row>
    <row r="140" spans="1:6" ht="17.25">
      <c r="A140" s="371" t="s">
        <v>1547</v>
      </c>
      <c r="B140" s="373"/>
      <c r="C140" s="373"/>
      <c r="D140" s="372">
        <v>1050</v>
      </c>
      <c r="E140" s="373"/>
      <c r="F140" s="372">
        <v>22050</v>
      </c>
    </row>
    <row r="141" spans="1:6" ht="17.25">
      <c r="A141" s="135" t="s">
        <v>1548</v>
      </c>
      <c r="B141" s="146">
        <v>3454</v>
      </c>
      <c r="C141" s="137"/>
      <c r="D141" s="136">
        <v>0.03</v>
      </c>
      <c r="E141" s="136">
        <v>0.1</v>
      </c>
      <c r="F141" s="136">
        <v>3484.45</v>
      </c>
    </row>
    <row r="142" spans="1:6" ht="17.25">
      <c r="A142" s="371" t="s">
        <v>1549</v>
      </c>
      <c r="B142" s="378">
        <v>3326</v>
      </c>
      <c r="C142" s="373"/>
      <c r="D142" s="372">
        <v>0.02</v>
      </c>
      <c r="E142" s="372">
        <v>0.09</v>
      </c>
      <c r="F142" s="372">
        <v>3355.31</v>
      </c>
    </row>
    <row r="143" spans="1:6" ht="17.2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5">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30">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75">
      <c r="A307" s="411"/>
      <c r="B307" s="411"/>
      <c r="C307" s="411"/>
      <c r="D307" s="411"/>
      <c r="E307" s="411"/>
      <c r="F307" s="411"/>
      <c r="G307" s="411"/>
      <c r="H307" s="412"/>
      <c r="I307" s="412"/>
      <c r="J307" s="412"/>
      <c r="K307" s="412"/>
      <c r="L307" s="412"/>
      <c r="M307" s="413"/>
    </row>
    <row r="308" spans="1:13" ht="15.7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7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7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75">
      <c r="A411" s="427"/>
      <c r="B411" s="412"/>
      <c r="C411" s="412"/>
      <c r="D411" s="412"/>
      <c r="E411" s="412"/>
      <c r="F411" s="413"/>
      <c r="G411" s="413"/>
    </row>
    <row r="412" spans="1:36" ht="15.7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75">
      <c r="A496" s="414"/>
      <c r="B496" s="412"/>
      <c r="C496" s="412"/>
      <c r="D496" s="412"/>
      <c r="E496" s="412"/>
      <c r="F496" s="412"/>
      <c r="G496" s="413"/>
    </row>
    <row r="497" spans="1:7" ht="15.7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75">
      <c r="A531" s="426"/>
      <c r="B531" s="426"/>
      <c r="C531" s="412"/>
      <c r="D531" s="412"/>
      <c r="E531" s="412"/>
      <c r="F531" s="412"/>
      <c r="G531" s="412"/>
      <c r="H531" s="413"/>
    </row>
    <row r="532" spans="1:8" ht="15.7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7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2" t="s">
        <v>11</v>
      </c>
      <c r="B1" s="492"/>
      <c r="C1" s="492"/>
      <c r="D1" s="492"/>
      <c r="E1" s="492"/>
    </row>
    <row r="2" spans="1:5">
      <c r="A2" s="493" t="s">
        <v>166</v>
      </c>
      <c r="B2" s="493"/>
      <c r="C2" s="493"/>
      <c r="D2" s="493"/>
      <c r="E2" s="493"/>
    </row>
    <row r="19" spans="1:5">
      <c r="A19" s="5" t="s">
        <v>167</v>
      </c>
    </row>
    <row r="20" spans="1:5">
      <c r="A20" s="5">
        <v>155400</v>
      </c>
      <c r="B20" s="5" t="s">
        <v>168</v>
      </c>
    </row>
    <row r="21" spans="1:5">
      <c r="A21" s="493" t="s">
        <v>169</v>
      </c>
      <c r="B21" s="493"/>
      <c r="C21" s="493"/>
      <c r="D21" s="493"/>
      <c r="E21" s="493"/>
    </row>
    <row r="38" spans="1:5">
      <c r="A38" s="5" t="s">
        <v>167</v>
      </c>
    </row>
    <row r="39" spans="1:5">
      <c r="A39" s="5">
        <v>100800</v>
      </c>
      <c r="B39" s="5" t="s">
        <v>168</v>
      </c>
    </row>
    <row r="40" spans="1:5">
      <c r="A40" s="493" t="s">
        <v>170</v>
      </c>
      <c r="B40" s="493"/>
      <c r="C40" s="493"/>
      <c r="D40" s="493"/>
      <c r="E40" s="493"/>
    </row>
    <row r="57" spans="1:5" ht="15.75" thickBot="1">
      <c r="A57" s="5" t="s">
        <v>167</v>
      </c>
    </row>
    <row r="58" spans="1:5" ht="15.75" thickBot="1">
      <c r="A58" s="6">
        <v>194000</v>
      </c>
      <c r="B58" s="5" t="s">
        <v>171</v>
      </c>
    </row>
    <row r="60" spans="1:5">
      <c r="A60" s="492" t="s">
        <v>172</v>
      </c>
      <c r="B60" s="492"/>
      <c r="C60" s="492"/>
      <c r="D60" s="492"/>
      <c r="E60" s="492"/>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2" t="s">
        <v>173</v>
      </c>
      <c r="B89" s="492"/>
      <c r="C89" s="492"/>
      <c r="D89" s="492"/>
      <c r="E89" s="492"/>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2" t="s">
        <v>174</v>
      </c>
      <c r="B98" s="492"/>
      <c r="C98" s="492"/>
      <c r="D98" s="492"/>
      <c r="E98" s="492"/>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2" t="s">
        <v>176</v>
      </c>
      <c r="B109" s="492"/>
      <c r="C109" s="492"/>
      <c r="D109" s="492"/>
      <c r="E109" s="492"/>
    </row>
    <row r="110" spans="1:5" ht="15.75" thickBot="1"/>
    <row r="111" spans="1:5" ht="15.75" thickBot="1">
      <c r="A111" s="14">
        <f>A122</f>
        <v>0.20481927710843381</v>
      </c>
      <c r="B111" s="5" t="s">
        <v>407</v>
      </c>
    </row>
    <row r="113" spans="1:12">
      <c r="A113" s="492" t="s">
        <v>175</v>
      </c>
      <c r="B113" s="492"/>
      <c r="C113" s="492"/>
      <c r="D113" s="492"/>
      <c r="E113" s="492"/>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2" t="s">
        <v>408</v>
      </c>
      <c r="B124" s="492"/>
      <c r="C124" s="492"/>
      <c r="D124" s="492"/>
      <c r="E124" s="492"/>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2" t="s">
        <v>106</v>
      </c>
      <c r="B134" s="492"/>
      <c r="C134" s="492"/>
      <c r="D134" s="492"/>
      <c r="E134" s="492"/>
    </row>
    <row r="135" spans="1:12">
      <c r="A135" s="21" t="s">
        <v>423</v>
      </c>
      <c r="B135" s="22"/>
      <c r="C135" s="22"/>
      <c r="D135" s="22"/>
      <c r="E135" s="22"/>
      <c r="F135" s="22"/>
      <c r="G135" s="22"/>
    </row>
    <row r="136" spans="1:12" ht="15.75">
      <c r="A136" s="23"/>
      <c r="B136" s="489" t="s">
        <v>424</v>
      </c>
      <c r="C136" s="490"/>
      <c r="D136" s="490"/>
      <c r="E136" s="491"/>
      <c r="F136" s="22"/>
      <c r="G136" s="22"/>
    </row>
    <row r="137" spans="1:12" ht="15.75">
      <c r="A137" s="24"/>
      <c r="B137" s="489" t="s">
        <v>425</v>
      </c>
      <c r="C137" s="491"/>
      <c r="D137" s="489" t="s">
        <v>426</v>
      </c>
      <c r="E137" s="491"/>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2" t="s">
        <v>179</v>
      </c>
      <c r="B165" s="492"/>
      <c r="C165" s="492"/>
      <c r="D165" s="492"/>
      <c r="E165" s="492"/>
    </row>
    <row r="166" spans="1:7" ht="15.75" thickBot="1">
      <c r="A166" s="18" t="s">
        <v>180</v>
      </c>
      <c r="B166" s="12">
        <v>0.4</v>
      </c>
    </row>
    <row r="167" spans="1:7" ht="15.75" thickBot="1">
      <c r="A167" s="5" t="s">
        <v>181</v>
      </c>
      <c r="B167" s="39">
        <f>(1+B166)^(1/(2020-2010))-1</f>
        <v>3.4219694129380196E-2</v>
      </c>
    </row>
    <row r="168" spans="1:7">
      <c r="B168" s="40"/>
    </row>
    <row r="169" spans="1:7">
      <c r="A169" s="492" t="s">
        <v>415</v>
      </c>
      <c r="B169" s="492"/>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2" t="s">
        <v>186</v>
      </c>
      <c r="B174" s="492"/>
      <c r="C174" s="492"/>
      <c r="D174" s="492"/>
      <c r="E174" s="492"/>
    </row>
    <row r="175" spans="1:7" ht="15.75" thickBot="1">
      <c r="A175" s="18" t="s">
        <v>422</v>
      </c>
      <c r="B175" s="40">
        <v>0.1246</v>
      </c>
    </row>
    <row r="176" spans="1:7" ht="15.75" thickBot="1">
      <c r="A176" s="18" t="s">
        <v>419</v>
      </c>
      <c r="B176" s="39">
        <f>1-B175</f>
        <v>0.87539999999999996</v>
      </c>
    </row>
    <row r="178" spans="1:5">
      <c r="A178" s="492" t="s">
        <v>182</v>
      </c>
      <c r="B178" s="492"/>
      <c r="C178" s="492"/>
      <c r="D178" s="492"/>
      <c r="E178" s="492"/>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2" t="s">
        <v>184</v>
      </c>
      <c r="B183" s="492"/>
      <c r="C183" s="492"/>
      <c r="D183" s="492"/>
      <c r="E183" s="492"/>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2" t="s">
        <v>196</v>
      </c>
      <c r="B191" s="492"/>
      <c r="C191" s="492"/>
      <c r="D191" s="492"/>
      <c r="E191" s="492"/>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1" t="s">
        <v>1400</v>
      </c>
    </row>
    <row r="201" spans="1:9">
      <c r="A201" s="123" t="s">
        <v>1420</v>
      </c>
      <c r="B201" s="488" t="s">
        <v>1403</v>
      </c>
      <c r="C201" s="488"/>
      <c r="D201" s="488"/>
      <c r="E201" s="488"/>
      <c r="F201" s="488"/>
      <c r="G201" s="488"/>
      <c r="H201" s="488"/>
      <c r="I201" s="488"/>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6" t="s">
        <v>1414</v>
      </c>
      <c r="B206" s="14">
        <f>SUM(G205:H205)/SUM(G203:H203)</f>
        <v>-0.26013513513513514</v>
      </c>
    </row>
    <row r="207" spans="1:9" ht="15.75" thickBot="1">
      <c r="A207" s="112" t="s">
        <v>1415</v>
      </c>
      <c r="B207" s="14">
        <f>I205/I203</f>
        <v>-0.29850746268656714</v>
      </c>
    </row>
    <row r="209" spans="1:9">
      <c r="A209" s="123" t="s">
        <v>1421</v>
      </c>
      <c r="B209" s="488" t="s">
        <v>1403</v>
      </c>
      <c r="C209" s="488"/>
      <c r="D209" s="488"/>
      <c r="E209" s="488"/>
      <c r="F209" s="488"/>
      <c r="G209" s="488"/>
      <c r="H209" s="488"/>
      <c r="I209" s="488"/>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6" t="s">
        <v>1414</v>
      </c>
      <c r="B214" s="14">
        <f>SUM(G213:H213)/SUM(G211:H211)</f>
        <v>-0.27659574468085107</v>
      </c>
    </row>
    <row r="215" spans="1:9" ht="15.75" thickBot="1">
      <c r="A215" s="112" t="s">
        <v>1415</v>
      </c>
      <c r="B215" s="14">
        <f>I213/I211</f>
        <v>-9.5238095238095233E-2</v>
      </c>
    </row>
    <row r="217" spans="1:9">
      <c r="A217" s="122" t="s">
        <v>1422</v>
      </c>
      <c r="B217" s="488" t="s">
        <v>1403</v>
      </c>
      <c r="C217" s="488"/>
      <c r="D217" s="488"/>
      <c r="E217" s="488"/>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75" thickBot="1">
      <c r="A221" s="44" t="s">
        <v>1413</v>
      </c>
      <c r="B221" s="5">
        <f>B220-B219</f>
        <v>-25</v>
      </c>
      <c r="C221" s="5">
        <f t="shared" ref="C221:E221" si="9">C220-C219</f>
        <v>1</v>
      </c>
      <c r="D221" s="5">
        <f t="shared" si="9"/>
        <v>0</v>
      </c>
      <c r="E221" s="5">
        <f t="shared" si="9"/>
        <v>17</v>
      </c>
    </row>
    <row r="222" spans="1:9" ht="15.7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2014-07-10T20:44:47Z</dcterms:created>
  <dcterms:modified xsi:type="dcterms:W3CDTF">2022-07-29T00:39:49Z</dcterms:modified>
</cp:coreProperties>
</file>