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india\InputData\io-model\WMITR\"/>
    </mc:Choice>
  </mc:AlternateContent>
  <bookViews>
    <workbookView xWindow="120" yWindow="105" windowWidth="25875" windowHeight="11055"/>
  </bookViews>
  <sheets>
    <sheet name="About" sheetId="1" r:id="rId1"/>
    <sheet name="OECD VAL" sheetId="4" r:id="rId2"/>
    <sheet name="Calculations" sheetId="3" r:id="rId3"/>
    <sheet name="WMITR" sheetId="2" r:id="rId4"/>
  </sheets>
  <calcPr calcId="162913"/>
</workbook>
</file>

<file path=xl/calcChain.xml><?xml version="1.0" encoding="utf-8"?>
<calcChain xmlns="http://schemas.openxmlformats.org/spreadsheetml/2006/main">
  <c r="C5" i="3" l="1"/>
  <c r="B18" i="1"/>
  <c r="C3" i="3" l="1"/>
  <c r="C6" i="3" l="1"/>
  <c r="A1" i="4"/>
</calcChain>
</file>

<file path=xl/sharedStrings.xml><?xml version="1.0" encoding="utf-8"?>
<sst xmlns="http://schemas.openxmlformats.org/spreadsheetml/2006/main" count="117" uniqueCount="78">
  <si>
    <t>Workers</t>
  </si>
  <si>
    <t>WMITR Worker Marginal Income Tax Rate</t>
  </si>
  <si>
    <t>Source:</t>
  </si>
  <si>
    <t>Notes:</t>
  </si>
  <si>
    <t>Marginal Income Tax Rate (dimensionless)</t>
  </si>
  <si>
    <t>Ministry of Finance</t>
  </si>
  <si>
    <t>Union Budget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</si>
  <si>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</si>
  <si>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</si>
  <si>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</si>
  <si>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</si>
  <si>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</si>
  <si>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IND: India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</si>
  <si>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</si>
  <si>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</si>
  <si>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</si>
  <si>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</si>
  <si>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</si>
  <si>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</si>
  <si>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</si>
  <si>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</si>
  <si>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</si>
  <si>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</si>
  <si>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</si>
  <si>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</si>
  <si>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</si>
  <si>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</si>
  <si>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</si>
  <si>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</si>
  <si>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</si>
  <si>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</si>
  <si>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</si>
  <si>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</si>
  <si>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</si>
  <si>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</si>
  <si>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</si>
  <si>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</si>
  <si>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</si>
  <si>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</si>
  <si>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</si>
  <si>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</si>
  <si>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</si>
  <si>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</si>
  <si>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</si>
  <si>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</si>
  <si>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</si>
  <si>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</si>
  <si>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</si>
  <si>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</si>
  <si>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</si>
  <si>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</si>
  <si>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</si>
  <si>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</si>
  <si>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</si>
  <si>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</si>
  <si>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</si>
  <si>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</si>
  <si>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</si>
  <si>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</si>
  <si>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</si>
  <si>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Income tax revenue, USD</t>
  </si>
  <si>
    <t>Income Tax Revenue (crores)</t>
  </si>
  <si>
    <t>https://www.indiabudget.gov.in/budget2016-2017/ub2016-17/rec/tr.pdf</t>
  </si>
  <si>
    <t>Receipt Budget, 2016-2017</t>
  </si>
  <si>
    <t>Share of income taxed</t>
  </si>
  <si>
    <t>Income Tax Revenue</t>
  </si>
  <si>
    <t>OECD</t>
  </si>
  <si>
    <t>Trade in Employment (TiM) 2018 Edition (ISIC Rev. 4)</t>
  </si>
  <si>
    <t>https://stats.oecd.org/Index.aspx?DataSetCode=IOTSI4_2018</t>
  </si>
  <si>
    <t>Variable: VAL</t>
  </si>
  <si>
    <t>Employee Compensation</t>
  </si>
  <si>
    <t>see cpi.xlsx</t>
  </si>
  <si>
    <t>Total Employee Compensation (2019 USD)</t>
  </si>
  <si>
    <t>http://www.inflation.eu/inflation-rates/india/historic-inflation/cpi-inflation-india.aspx</t>
  </si>
  <si>
    <t>2016 to 2012 INR</t>
  </si>
  <si>
    <t>Ruppees per dollar</t>
  </si>
  <si>
    <t>see scaling-factors</t>
  </si>
  <si>
    <t>2015 to 2012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</si>
</sst>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#,##0.0_ ;\-#,##0.0\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4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0" fontId="1" fillId="2" borderId="0" xfId="0" applyFont="1" applyFill="1"/>
    <xf numFmtId="0" fontId="5" fillId="0" borderId="1" xfId="4" applyFont="1" applyBorder="1"/>
    <xf numFmtId="0" fontId="4" fillId="0" borderId="0" xfId="4"/>
    <xf numFmtId="0" fontId="6" fillId="0" borderId="1" xfId="4" applyFont="1" applyBorder="1" applyAlignment="1">
      <alignment horizontal="left" wrapText="1"/>
    </xf>
    <xf numFmtId="0" fontId="7" fillId="3" borderId="2" xfId="5" applyFont="1" applyFill="1" applyBorder="1" applyAlignment="1">
      <alignment horizontal="right" vertical="top" wrapText="1"/>
    </xf>
    <xf numFmtId="0" fontId="7" fillId="3" borderId="3" xfId="5" applyFont="1" applyFill="1" applyBorder="1" applyAlignment="1">
      <alignment horizontal="right" vertical="top" wrapText="1"/>
    </xf>
    <xf numFmtId="0" fontId="8" fillId="3" borderId="2" xfId="5" applyFont="1" applyFill="1" applyBorder="1" applyAlignment="1">
      <alignment vertical="top" wrapText="1"/>
    </xf>
    <xf numFmtId="0" fontId="8" fillId="3" borderId="4" xfId="5" applyFont="1" applyFill="1" applyBorder="1" applyAlignment="1">
      <alignment vertical="top" wrapText="1"/>
    </xf>
    <xf numFmtId="0" fontId="8" fillId="3" borderId="3" xfId="5" applyFont="1" applyFill="1" applyBorder="1" applyAlignment="1">
      <alignment vertical="top" wrapText="1"/>
    </xf>
    <xf numFmtId="0" fontId="9" fillId="3" borderId="2" xfId="5" applyFont="1" applyFill="1" applyBorder="1" applyAlignment="1">
      <alignment vertical="top" wrapText="1"/>
    </xf>
    <xf numFmtId="0" fontId="9" fillId="3" borderId="4" xfId="5" applyFont="1" applyFill="1" applyBorder="1" applyAlignment="1">
      <alignment vertical="top" wrapText="1"/>
    </xf>
    <xf numFmtId="0" fontId="9" fillId="3" borderId="3" xfId="5" applyFont="1" applyFill="1" applyBorder="1" applyAlignment="1">
      <alignment vertical="top" wrapText="1"/>
    </xf>
    <xf numFmtId="0" fontId="7" fillId="4" borderId="2" xfId="5" applyFont="1" applyFill="1" applyBorder="1" applyAlignment="1">
      <alignment horizontal="right" vertical="center" wrapText="1"/>
    </xf>
    <xf numFmtId="0" fontId="7" fillId="4" borderId="3" xfId="5" applyFont="1" applyFill="1" applyBorder="1" applyAlignment="1">
      <alignment horizontal="right" vertical="center" wrapText="1"/>
    </xf>
    <xf numFmtId="0" fontId="9" fillId="4" borderId="1" xfId="5" applyFont="1" applyFill="1" applyBorder="1" applyAlignment="1">
      <alignment horizontal="center" vertical="top" wrapText="1"/>
    </xf>
    <xf numFmtId="0" fontId="10" fillId="5" borderId="1" xfId="5" applyFont="1" applyFill="1" applyBorder="1" applyAlignment="1">
      <alignment wrapText="1"/>
    </xf>
    <xf numFmtId="0" fontId="11" fillId="6" borderId="1" xfId="5" applyFont="1" applyFill="1" applyBorder="1" applyAlignment="1">
      <alignment horizontal="center"/>
    </xf>
    <xf numFmtId="0" fontId="12" fillId="5" borderId="1" xfId="5" applyFont="1" applyFill="1" applyBorder="1" applyAlignment="1">
      <alignment vertical="top" wrapText="1"/>
    </xf>
    <xf numFmtId="165" fontId="5" fillId="0" borderId="1" xfId="5" applyNumberFormat="1" applyFont="1" applyBorder="1" applyAlignment="1">
      <alignment horizontal="right"/>
    </xf>
    <xf numFmtId="165" fontId="5" fillId="7" borderId="1" xfId="5" applyNumberFormat="1" applyFont="1" applyFill="1" applyBorder="1" applyAlignment="1">
      <alignment horizontal="right"/>
    </xf>
    <xf numFmtId="0" fontId="13" fillId="0" borderId="0" xfId="4" applyFont="1" applyAlignment="1">
      <alignment horizontal="left"/>
    </xf>
    <xf numFmtId="44" fontId="4" fillId="0" borderId="0" xfId="3" applyFont="1"/>
    <xf numFmtId="0" fontId="0" fillId="2" borderId="0" xfId="0" applyFill="1"/>
    <xf numFmtId="9" fontId="4" fillId="0" borderId="0" xfId="2" applyNumberFormat="1" applyFont="1"/>
  </cellXfs>
  <cellStyles count="6">
    <cellStyle name="Currency" xfId="3" builtinId="4"/>
    <cellStyle name="Hyperlink" xfId="1" builtinId="8"/>
    <cellStyle name="Normal" xfId="0" builtinId="0"/>
    <cellStyle name="Normal 2" xfId="4"/>
    <cellStyle name="Normal 3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nflation.eu/inflation-rates/india/historic-inflation/cpi-inflation-india.aspx" TargetMode="External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VAL%5d&amp;ShowOnWeb=true&amp;Lang=en" TargetMode="External"/><Relationship Id="rId2" Type="http://schemas.openxmlformats.org/officeDocument/2006/relationships/hyperlink" Target="https://stats-3.oecd.org/index.aspx?DatasetCode=IOTSI4_2018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1" sqref="B21"/>
    </sheetView>
  </sheetViews>
  <sheetFormatPr defaultRowHeight="14.25" x14ac:dyDescent="0.45"/>
  <cols>
    <col min="1" max="1" width="19.06640625" customWidth="1"/>
  </cols>
  <sheetData>
    <row r="1" spans="1:8" x14ac:dyDescent="0.45">
      <c r="A1" s="1" t="s">
        <v>1</v>
      </c>
    </row>
    <row r="3" spans="1:8" x14ac:dyDescent="0.45">
      <c r="A3" s="1" t="s">
        <v>2</v>
      </c>
      <c r="B3" s="5" t="s">
        <v>65</v>
      </c>
      <c r="C3" s="5"/>
      <c r="D3" s="5"/>
      <c r="E3" s="5"/>
      <c r="F3" s="5"/>
      <c r="G3" s="5"/>
      <c r="H3" s="5"/>
    </row>
    <row r="4" spans="1:8" x14ac:dyDescent="0.45">
      <c r="B4" s="2" t="s">
        <v>5</v>
      </c>
    </row>
    <row r="5" spans="1:8" x14ac:dyDescent="0.45">
      <c r="A5" s="1"/>
      <c r="B5">
        <v>2017</v>
      </c>
    </row>
    <row r="6" spans="1:8" x14ac:dyDescent="0.45">
      <c r="B6" t="s">
        <v>6</v>
      </c>
    </row>
    <row r="7" spans="1:8" x14ac:dyDescent="0.45">
      <c r="B7" s="3" t="s">
        <v>62</v>
      </c>
    </row>
    <row r="8" spans="1:8" x14ac:dyDescent="0.45">
      <c r="B8" t="s">
        <v>63</v>
      </c>
    </row>
    <row r="10" spans="1:8" x14ac:dyDescent="0.45">
      <c r="B10" s="5" t="s">
        <v>70</v>
      </c>
      <c r="C10" s="27"/>
      <c r="D10" s="27"/>
      <c r="E10" s="27"/>
      <c r="F10" s="27"/>
      <c r="G10" s="27"/>
      <c r="H10" s="27"/>
    </row>
    <row r="11" spans="1:8" x14ac:dyDescent="0.45">
      <c r="B11" t="s">
        <v>66</v>
      </c>
    </row>
    <row r="12" spans="1:8" x14ac:dyDescent="0.45">
      <c r="B12" s="2">
        <v>2018</v>
      </c>
    </row>
    <row r="13" spans="1:8" x14ac:dyDescent="0.45">
      <c r="B13" t="s">
        <v>67</v>
      </c>
    </row>
    <row r="14" spans="1:8" x14ac:dyDescent="0.45">
      <c r="B14" s="3" t="s">
        <v>68</v>
      </c>
    </row>
    <row r="15" spans="1:8" x14ac:dyDescent="0.45">
      <c r="B15" t="s">
        <v>69</v>
      </c>
    </row>
    <row r="17" spans="1:3" x14ac:dyDescent="0.45">
      <c r="A17" s="1" t="s">
        <v>3</v>
      </c>
    </row>
    <row r="18" spans="1:3" x14ac:dyDescent="0.45">
      <c r="A18" t="s">
        <v>74</v>
      </c>
      <c r="B18">
        <f>1/1.25565223378368</f>
        <v>0.79639885399373811</v>
      </c>
      <c r="C18" s="3" t="s">
        <v>73</v>
      </c>
    </row>
    <row r="19" spans="1:3" x14ac:dyDescent="0.45">
      <c r="A19" t="s">
        <v>77</v>
      </c>
      <c r="B19">
        <v>0.9686815713640794</v>
      </c>
      <c r="C19" t="s">
        <v>71</v>
      </c>
    </row>
    <row r="21" spans="1:3" x14ac:dyDescent="0.45">
      <c r="A21" s="1" t="s">
        <v>75</v>
      </c>
    </row>
    <row r="22" spans="1:3" x14ac:dyDescent="0.45">
      <c r="A22">
        <v>2012</v>
      </c>
      <c r="B22">
        <v>54.77</v>
      </c>
      <c r="C22" t="s">
        <v>76</v>
      </c>
    </row>
  </sheetData>
  <hyperlinks>
    <hyperlink ref="B14" r:id="rId1"/>
    <hyperlink ref="C18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showGridLines="0" topLeftCell="A2" workbookViewId="0">
      <selection activeCell="A16" sqref="A16:XFD19"/>
    </sheetView>
  </sheetViews>
  <sheetFormatPr defaultColWidth="9.1328125" defaultRowHeight="12.75" x14ac:dyDescent="0.35"/>
  <cols>
    <col min="1" max="1" width="27.3984375" style="7" customWidth="1"/>
    <col min="2" max="2" width="2.3984375" style="7" customWidth="1"/>
    <col min="3" max="3" width="18.19921875" style="7" bestFit="1" customWidth="1"/>
    <col min="4" max="24" width="9.265625" style="7" bestFit="1" customWidth="1"/>
    <col min="25" max="25" width="9.59765625" style="7" bestFit="1" customWidth="1"/>
    <col min="26" max="31" width="9.265625" style="7" bestFit="1" customWidth="1"/>
    <col min="32" max="34" width="9.59765625" style="7" bestFit="1" customWidth="1"/>
    <col min="35" max="35" width="9.265625" style="7" bestFit="1" customWidth="1"/>
    <col min="36" max="36" width="9.59765625" style="7" bestFit="1" customWidth="1"/>
    <col min="37" max="38" width="9.265625" style="7" bestFit="1" customWidth="1"/>
    <col min="39" max="16384" width="9.1328125" style="7"/>
  </cols>
  <sheetData>
    <row r="1" spans="1:38" hidden="1" x14ac:dyDescent="0.35">
      <c r="A1" s="6" t="e">
        <f ca="1">DotStatQuery(B1)</f>
        <v>#NAME?</v>
      </c>
      <c r="B1" s="6" t="s">
        <v>7</v>
      </c>
    </row>
    <row r="2" spans="1:38" ht="22.9" x14ac:dyDescent="0.35">
      <c r="A2" s="8" t="s">
        <v>8</v>
      </c>
    </row>
    <row r="3" spans="1:38" ht="12.75" customHeight="1" x14ac:dyDescent="0.35">
      <c r="A3" s="9" t="s">
        <v>9</v>
      </c>
      <c r="B3" s="10"/>
      <c r="C3" s="11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.75" customHeight="1" x14ac:dyDescent="0.35">
      <c r="A4" s="9" t="s">
        <v>11</v>
      </c>
      <c r="B4" s="10"/>
      <c r="C4" s="14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6"/>
    </row>
    <row r="5" spans="1:38" x14ac:dyDescent="0.35">
      <c r="A5" s="9" t="s">
        <v>13</v>
      </c>
      <c r="B5" s="10"/>
      <c r="C5" s="14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</row>
    <row r="6" spans="1:38" ht="12.75" customHeight="1" x14ac:dyDescent="0.35">
      <c r="A6" s="9" t="s">
        <v>15</v>
      </c>
      <c r="B6" s="10"/>
      <c r="C6" s="14" t="s">
        <v>16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</row>
    <row r="7" spans="1:38" ht="97.5" x14ac:dyDescent="0.35">
      <c r="A7" s="17" t="s">
        <v>17</v>
      </c>
      <c r="B7" s="18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19" t="s">
        <v>23</v>
      </c>
      <c r="I7" s="19" t="s">
        <v>24</v>
      </c>
      <c r="J7" s="19" t="s">
        <v>25</v>
      </c>
      <c r="K7" s="19" t="s">
        <v>26</v>
      </c>
      <c r="L7" s="19" t="s">
        <v>27</v>
      </c>
      <c r="M7" s="19" t="s">
        <v>28</v>
      </c>
      <c r="N7" s="19" t="s">
        <v>29</v>
      </c>
      <c r="O7" s="19" t="s">
        <v>30</v>
      </c>
      <c r="P7" s="19" t="s">
        <v>31</v>
      </c>
      <c r="Q7" s="19" t="s">
        <v>32</v>
      </c>
      <c r="R7" s="19" t="s">
        <v>33</v>
      </c>
      <c r="S7" s="19" t="s">
        <v>34</v>
      </c>
      <c r="T7" s="19" t="s">
        <v>35</v>
      </c>
      <c r="U7" s="19" t="s">
        <v>36</v>
      </c>
      <c r="V7" s="19" t="s">
        <v>37</v>
      </c>
      <c r="W7" s="19" t="s">
        <v>38</v>
      </c>
      <c r="X7" s="19" t="s">
        <v>39</v>
      </c>
      <c r="Y7" s="19" t="s">
        <v>40</v>
      </c>
      <c r="Z7" s="19" t="s">
        <v>41</v>
      </c>
      <c r="AA7" s="19" t="s">
        <v>42</v>
      </c>
      <c r="AB7" s="19" t="s">
        <v>43</v>
      </c>
      <c r="AC7" s="19" t="s">
        <v>44</v>
      </c>
      <c r="AD7" s="19" t="s">
        <v>45</v>
      </c>
      <c r="AE7" s="19" t="s">
        <v>46</v>
      </c>
      <c r="AF7" s="19" t="s">
        <v>47</v>
      </c>
      <c r="AG7" s="19" t="s">
        <v>48</v>
      </c>
      <c r="AH7" s="19" t="s">
        <v>49</v>
      </c>
      <c r="AI7" s="19" t="s">
        <v>50</v>
      </c>
      <c r="AJ7" s="19" t="s">
        <v>51</v>
      </c>
      <c r="AK7" s="19" t="s">
        <v>52</v>
      </c>
      <c r="AL7" s="19" t="s">
        <v>53</v>
      </c>
    </row>
    <row r="8" spans="1:38" ht="13.15" x14ac:dyDescent="0.4">
      <c r="A8" s="20" t="s">
        <v>54</v>
      </c>
      <c r="B8" s="21" t="s">
        <v>55</v>
      </c>
      <c r="C8" s="21" t="s">
        <v>55</v>
      </c>
      <c r="D8" s="21" t="s">
        <v>55</v>
      </c>
      <c r="E8" s="21" t="s">
        <v>55</v>
      </c>
      <c r="F8" s="21" t="s">
        <v>55</v>
      </c>
      <c r="G8" s="21" t="s">
        <v>55</v>
      </c>
      <c r="H8" s="21" t="s">
        <v>55</v>
      </c>
      <c r="I8" s="21" t="s">
        <v>55</v>
      </c>
      <c r="J8" s="21" t="s">
        <v>55</v>
      </c>
      <c r="K8" s="21" t="s">
        <v>55</v>
      </c>
      <c r="L8" s="21" t="s">
        <v>55</v>
      </c>
      <c r="M8" s="21" t="s">
        <v>55</v>
      </c>
      <c r="N8" s="21" t="s">
        <v>55</v>
      </c>
      <c r="O8" s="21" t="s">
        <v>55</v>
      </c>
      <c r="P8" s="21" t="s">
        <v>55</v>
      </c>
      <c r="Q8" s="21" t="s">
        <v>55</v>
      </c>
      <c r="R8" s="21" t="s">
        <v>55</v>
      </c>
      <c r="S8" s="21" t="s">
        <v>55</v>
      </c>
      <c r="T8" s="21" t="s">
        <v>55</v>
      </c>
      <c r="U8" s="21" t="s">
        <v>55</v>
      </c>
      <c r="V8" s="21" t="s">
        <v>55</v>
      </c>
      <c r="W8" s="21" t="s">
        <v>55</v>
      </c>
      <c r="X8" s="21" t="s">
        <v>55</v>
      </c>
      <c r="Y8" s="21" t="s">
        <v>55</v>
      </c>
      <c r="Z8" s="21" t="s">
        <v>55</v>
      </c>
      <c r="AA8" s="21" t="s">
        <v>55</v>
      </c>
      <c r="AB8" s="21" t="s">
        <v>55</v>
      </c>
      <c r="AC8" s="21" t="s">
        <v>55</v>
      </c>
      <c r="AD8" s="21" t="s">
        <v>55</v>
      </c>
      <c r="AE8" s="21" t="s">
        <v>55</v>
      </c>
      <c r="AF8" s="21" t="s">
        <v>55</v>
      </c>
      <c r="AG8" s="21" t="s">
        <v>55</v>
      </c>
      <c r="AH8" s="21" t="s">
        <v>55</v>
      </c>
      <c r="AI8" s="21" t="s">
        <v>55</v>
      </c>
      <c r="AJ8" s="21" t="s">
        <v>55</v>
      </c>
      <c r="AK8" s="21" t="s">
        <v>55</v>
      </c>
      <c r="AL8" s="21" t="s">
        <v>55</v>
      </c>
    </row>
    <row r="9" spans="1:38" ht="13.15" x14ac:dyDescent="0.4">
      <c r="A9" s="22" t="s">
        <v>56</v>
      </c>
      <c r="B9" s="21" t="s">
        <v>55</v>
      </c>
      <c r="C9" s="23">
        <v>51711.035000000003</v>
      </c>
      <c r="D9" s="23">
        <v>7097.5749999999998</v>
      </c>
      <c r="E9" s="23">
        <v>1872.6089999999999</v>
      </c>
      <c r="F9" s="23">
        <v>4911.6509999999998</v>
      </c>
      <c r="G9" s="23">
        <v>8065.1040000000003</v>
      </c>
      <c r="H9" s="23">
        <v>11673.767</v>
      </c>
      <c r="I9" s="23">
        <v>1418.434</v>
      </c>
      <c r="J9" s="23">
        <v>2184.1729999999998</v>
      </c>
      <c r="K9" s="23">
        <v>7743.027</v>
      </c>
      <c r="L9" s="23">
        <v>12279.773999999999</v>
      </c>
      <c r="M9" s="23">
        <v>3153.924</v>
      </c>
      <c r="N9" s="23">
        <v>4797.2039999999997</v>
      </c>
      <c r="O9" s="23">
        <v>5477.0730000000003</v>
      </c>
      <c r="P9" s="23">
        <v>3737.183</v>
      </c>
      <c r="Q9" s="23">
        <v>1986.0350000000001</v>
      </c>
      <c r="R9" s="23">
        <v>3784.7759999999998</v>
      </c>
      <c r="S9" s="23">
        <v>5009.9120000000003</v>
      </c>
      <c r="T9" s="23">
        <v>13551.85</v>
      </c>
      <c r="U9" s="23">
        <v>7886.7330000000002</v>
      </c>
      <c r="V9" s="23">
        <v>3069.5030000000002</v>
      </c>
      <c r="W9" s="23">
        <v>17751.912</v>
      </c>
      <c r="X9" s="23">
        <v>100199.875</v>
      </c>
      <c r="Y9" s="23">
        <v>31329.510999999999</v>
      </c>
      <c r="Z9" s="23">
        <v>33075.974000000002</v>
      </c>
      <c r="AA9" s="23">
        <v>3027.0430000000001</v>
      </c>
      <c r="AB9" s="23">
        <v>4794.0879999999997</v>
      </c>
      <c r="AC9" s="23">
        <v>7910.0050000000001</v>
      </c>
      <c r="AD9" s="23">
        <v>19660.455000000002</v>
      </c>
      <c r="AE9" s="23">
        <v>34459.480000000003</v>
      </c>
      <c r="AF9" s="23">
        <v>35406.620000000003</v>
      </c>
      <c r="AG9" s="23">
        <v>16517.482</v>
      </c>
      <c r="AH9" s="23">
        <v>92507.683999999994</v>
      </c>
      <c r="AI9" s="23">
        <v>45370.26</v>
      </c>
      <c r="AJ9" s="23">
        <v>18830.098999999998</v>
      </c>
      <c r="AK9" s="23">
        <v>23635.012999999999</v>
      </c>
      <c r="AL9" s="23">
        <v>3498.3</v>
      </c>
    </row>
    <row r="10" spans="1:38" ht="19.5" x14ac:dyDescent="0.4">
      <c r="A10" s="22" t="s">
        <v>57</v>
      </c>
      <c r="B10" s="21" t="s">
        <v>55</v>
      </c>
      <c r="C10" s="24">
        <v>7036.0770000000002</v>
      </c>
      <c r="D10" s="24">
        <v>1971.2159999999999</v>
      </c>
      <c r="E10" s="24">
        <v>416.04500000000002</v>
      </c>
      <c r="F10" s="24">
        <v>609.78800000000001</v>
      </c>
      <c r="G10" s="24">
        <v>2035.51</v>
      </c>
      <c r="H10" s="24">
        <v>1242.8810000000001</v>
      </c>
      <c r="I10" s="24">
        <v>173.256</v>
      </c>
      <c r="J10" s="24">
        <v>182.81899999999999</v>
      </c>
      <c r="K10" s="24">
        <v>3526.886</v>
      </c>
      <c r="L10" s="24">
        <v>1265.373</v>
      </c>
      <c r="M10" s="24">
        <v>381.65499999999997</v>
      </c>
      <c r="N10" s="24">
        <v>643.654</v>
      </c>
      <c r="O10" s="24">
        <v>746.54399999999998</v>
      </c>
      <c r="P10" s="24">
        <v>551.63699999999994</v>
      </c>
      <c r="Q10" s="24">
        <v>202.89699999999999</v>
      </c>
      <c r="R10" s="24">
        <v>543.46900000000005</v>
      </c>
      <c r="S10" s="24">
        <v>629.36500000000001</v>
      </c>
      <c r="T10" s="24">
        <v>995.78300000000002</v>
      </c>
      <c r="U10" s="24">
        <v>310.077</v>
      </c>
      <c r="V10" s="24">
        <v>261.15600000000001</v>
      </c>
      <c r="W10" s="24">
        <v>2186.752</v>
      </c>
      <c r="X10" s="24">
        <v>3601.1179999999999</v>
      </c>
      <c r="Y10" s="24">
        <v>7030.1610000000001</v>
      </c>
      <c r="Z10" s="24">
        <v>2167.0500000000002</v>
      </c>
      <c r="AA10" s="24">
        <v>547.61199999999997</v>
      </c>
      <c r="AB10" s="24">
        <v>226.70400000000001</v>
      </c>
      <c r="AC10" s="24">
        <v>815.25699999999995</v>
      </c>
      <c r="AD10" s="24">
        <v>1981.4079999999999</v>
      </c>
      <c r="AE10" s="24">
        <v>4163.6109999999999</v>
      </c>
      <c r="AF10" s="24">
        <v>8626.5360000000001</v>
      </c>
      <c r="AG10" s="24">
        <v>1582.606</v>
      </c>
      <c r="AH10" s="24">
        <v>855.70699999999999</v>
      </c>
      <c r="AI10" s="24">
        <v>1114.4369999999999</v>
      </c>
      <c r="AJ10" s="24">
        <v>411.08499999999998</v>
      </c>
      <c r="AK10" s="24">
        <v>1042.144</v>
      </c>
      <c r="AL10" s="24">
        <v>0</v>
      </c>
    </row>
    <row r="11" spans="1:38" ht="19.5" x14ac:dyDescent="0.4">
      <c r="A11" s="22" t="s">
        <v>58</v>
      </c>
      <c r="B11" s="21" t="s">
        <v>55</v>
      </c>
      <c r="C11" s="23">
        <v>280209.58799999999</v>
      </c>
      <c r="D11" s="23">
        <v>19026.11</v>
      </c>
      <c r="E11" s="23">
        <v>5123.8459999999995</v>
      </c>
      <c r="F11" s="23">
        <v>4852.9610000000002</v>
      </c>
      <c r="G11" s="23">
        <v>21062.786</v>
      </c>
      <c r="H11" s="23">
        <v>32190.553</v>
      </c>
      <c r="I11" s="23">
        <v>3889.11</v>
      </c>
      <c r="J11" s="23">
        <v>6072.6080000000002</v>
      </c>
      <c r="K11" s="23">
        <v>18648.987000000001</v>
      </c>
      <c r="L11" s="23">
        <v>33903.652999999998</v>
      </c>
      <c r="M11" s="23">
        <v>8651.1209999999992</v>
      </c>
      <c r="N11" s="23">
        <v>13095.441999999999</v>
      </c>
      <c r="O11" s="23">
        <v>14939.683000000001</v>
      </c>
      <c r="P11" s="23">
        <v>10151.58</v>
      </c>
      <c r="Q11" s="23">
        <v>5485.0680000000002</v>
      </c>
      <c r="R11" s="23">
        <v>10296.054</v>
      </c>
      <c r="S11" s="23">
        <v>13718.923000000001</v>
      </c>
      <c r="T11" s="23">
        <v>8761.7669999999998</v>
      </c>
      <c r="U11" s="23">
        <v>3407.69</v>
      </c>
      <c r="V11" s="23">
        <v>8529.84</v>
      </c>
      <c r="W11" s="23">
        <v>31388.135999999999</v>
      </c>
      <c r="X11" s="23">
        <v>47340.707000000002</v>
      </c>
      <c r="Y11" s="23">
        <v>160401.32800000001</v>
      </c>
      <c r="Z11" s="23">
        <v>64212.076000000001</v>
      </c>
      <c r="AA11" s="23">
        <v>15629.545</v>
      </c>
      <c r="AB11" s="23">
        <v>2507.1089999999999</v>
      </c>
      <c r="AC11" s="23">
        <v>17145.738000000001</v>
      </c>
      <c r="AD11" s="23">
        <v>58015.237000000001</v>
      </c>
      <c r="AE11" s="23">
        <v>72148.509000000005</v>
      </c>
      <c r="AF11" s="23">
        <v>99421.744000000006</v>
      </c>
      <c r="AG11" s="23">
        <v>48822.811999999998</v>
      </c>
      <c r="AH11" s="23">
        <v>18076.109</v>
      </c>
      <c r="AI11" s="23">
        <v>24757.803</v>
      </c>
      <c r="AJ11" s="23">
        <v>10326.716</v>
      </c>
      <c r="AK11" s="23">
        <v>12435.643</v>
      </c>
      <c r="AL11" s="23">
        <v>0</v>
      </c>
    </row>
    <row r="12" spans="1:38" x14ac:dyDescent="0.35">
      <c r="A12" s="25" t="s">
        <v>59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/>
    <hyperlink ref="A12" r:id="rId2" display="https://stats-3.oecd.org/index.aspx?DatasetCode=IOTSI4_2018"/>
    <hyperlink ref="C3" r:id="rId3" display="http://localhost/OECDStat_Metadata/ShowMetadata.ashx?Dataset=IOTSI4_2018&amp;Coords=[VAR].[VAL]&amp;ShowOnWeb=true&amp;Lang=en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4.25" x14ac:dyDescent="0.45"/>
  <cols>
    <col min="1" max="1" width="26.3984375" customWidth="1"/>
    <col min="3" max="3" width="18.19921875" bestFit="1" customWidth="1"/>
  </cols>
  <sheetData>
    <row r="1" spans="1:3" s="7" customFormat="1" ht="12.75" x14ac:dyDescent="0.35">
      <c r="A1" s="7" t="s">
        <v>61</v>
      </c>
      <c r="C1" s="7">
        <v>275761.28999999998</v>
      </c>
    </row>
    <row r="2" spans="1:3" s="7" customFormat="1" ht="12.75" x14ac:dyDescent="0.35"/>
    <row r="3" spans="1:3" s="7" customFormat="1" ht="12.75" x14ac:dyDescent="0.35">
      <c r="A3" s="7" t="s">
        <v>72</v>
      </c>
      <c r="C3" s="7">
        <f>SUM('OECD VAL'!C9:AL9)*1000000*About!B19</f>
        <v>629047420741.72754</v>
      </c>
    </row>
    <row r="4" spans="1:3" s="7" customFormat="1" ht="12.75" x14ac:dyDescent="0.35"/>
    <row r="5" spans="1:3" s="7" customFormat="1" ht="12.75" x14ac:dyDescent="0.35">
      <c r="A5" s="7" t="s">
        <v>60</v>
      </c>
      <c r="C5" s="26">
        <f>C1*10000000*About!B18/About!B22</f>
        <v>40097859290.092178</v>
      </c>
    </row>
    <row r="6" spans="1:3" s="7" customFormat="1" ht="12.75" x14ac:dyDescent="0.35">
      <c r="A6" s="7" t="s">
        <v>64</v>
      </c>
      <c r="C6" s="28">
        <f>C5/(SUM('OECD VAL'!C9:AL9)*1000000)</f>
        <v>6.1747423270033408E-2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19" sqref="B19"/>
    </sheetView>
  </sheetViews>
  <sheetFormatPr defaultRowHeight="14.25" x14ac:dyDescent="0.45"/>
  <cols>
    <col min="2" max="2" width="26.265625" customWidth="1"/>
  </cols>
  <sheetData>
    <row r="1" spans="1:2" ht="28.5" x14ac:dyDescent="0.45">
      <c r="B1" s="4" t="s">
        <v>4</v>
      </c>
    </row>
    <row r="2" spans="1:2" x14ac:dyDescent="0.45">
      <c r="A2" t="s">
        <v>0</v>
      </c>
      <c r="B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VAL</vt:lpstr>
      <vt:lpstr>Calculations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2015-06-29T20:53:52Z</dcterms:created>
  <dcterms:modified xsi:type="dcterms:W3CDTF">2021-01-28T21:30:43Z</dcterms:modified>
</cp:coreProperties>
</file>