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ya\Downloads\eps-india-3.1.3.4 - LG\eps-india-3.1.3.4\InputData - LG\bldgs\DSCF\"/>
    </mc:Choice>
  </mc:AlternateContent>
  <xr:revisionPtr revIDLastSave="0" documentId="8_{92BDF618-0090-451D-9ADD-F2C2904CD0BD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About" sheetId="1" r:id="rId1"/>
    <sheet name="India Data" sheetId="3" r:id="rId2"/>
    <sheet name="JNNSM Performance data" sheetId="4" r:id="rId3"/>
    <sheet name="DSCF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3" l="1"/>
  <c r="C16" i="4"/>
  <c r="C15" i="4"/>
  <c r="B15" i="4"/>
  <c r="C17" i="4" s="1"/>
  <c r="B15" i="3" s="1"/>
  <c r="K7" i="3" s="1"/>
  <c r="E15" i="3"/>
  <c r="L7" i="3" s="1"/>
  <c r="N7" i="3" s="1"/>
  <c r="I15" i="3" s="1"/>
  <c r="F15" i="3" l="1"/>
  <c r="D15" i="3"/>
  <c r="D2" i="2" s="1"/>
  <c r="C15" i="3"/>
  <c r="C2" i="2" s="1"/>
  <c r="AF15" i="3"/>
  <c r="AF2" i="2" s="1"/>
  <c r="T15" i="3"/>
  <c r="T2" i="2" s="1"/>
  <c r="AI15" i="3"/>
  <c r="AA15" i="3"/>
  <c r="AA2" i="2" s="1"/>
  <c r="S15" i="3"/>
  <c r="S2" i="2" s="1"/>
  <c r="K15" i="3"/>
  <c r="K2" i="2" s="1"/>
  <c r="G15" i="3"/>
  <c r="AH15" i="3"/>
  <c r="AH2" i="2" s="1"/>
  <c r="AD15" i="3"/>
  <c r="Z15" i="3"/>
  <c r="V15" i="3"/>
  <c r="R15" i="3"/>
  <c r="N15" i="3"/>
  <c r="N2" i="2" s="1"/>
  <c r="J15" i="3"/>
  <c r="AB15" i="3"/>
  <c r="AB2" i="2" s="1"/>
  <c r="X15" i="3"/>
  <c r="P15" i="3"/>
  <c r="P2" i="2" s="1"/>
  <c r="L15" i="3"/>
  <c r="L2" i="2" s="1"/>
  <c r="H15" i="3"/>
  <c r="H2" i="2" s="1"/>
  <c r="AE15" i="3"/>
  <c r="W15" i="3"/>
  <c r="W2" i="2" s="1"/>
  <c r="O15" i="3"/>
  <c r="O2" i="2" s="1"/>
  <c r="AG15" i="3"/>
  <c r="AC15" i="3"/>
  <c r="AC2" i="2" s="1"/>
  <c r="Y15" i="3"/>
  <c r="Y2" i="2" s="1"/>
  <c r="U15" i="3"/>
  <c r="U2" i="2" s="1"/>
  <c r="Q15" i="3"/>
  <c r="Q2" i="2" s="1"/>
  <c r="M15" i="3"/>
  <c r="M2" i="2" s="1"/>
  <c r="AI2" i="2"/>
  <c r="AG2" i="2"/>
  <c r="AE2" i="2"/>
  <c r="AD2" i="2"/>
  <c r="Z2" i="2"/>
  <c r="X2" i="2"/>
  <c r="V2" i="2"/>
  <c r="R2" i="2"/>
  <c r="J2" i="2"/>
  <c r="I2" i="2"/>
  <c r="G2" i="2"/>
  <c r="F2" i="2"/>
  <c r="E2" i="2"/>
  <c r="B2" i="2"/>
</calcChain>
</file>

<file path=xl/sharedStrings.xml><?xml version="1.0" encoding="utf-8"?>
<sst xmlns="http://schemas.openxmlformats.org/spreadsheetml/2006/main" count="70" uniqueCount="69">
  <si>
    <t>DSCF Distributed Solar Capacity Factor</t>
  </si>
  <si>
    <t>Source:</t>
  </si>
  <si>
    <t>Capacity Factor</t>
  </si>
  <si>
    <t>Capacity Utilization  factor</t>
  </si>
  <si>
    <t>Fuel</t>
  </si>
  <si>
    <t>Plant type</t>
  </si>
  <si>
    <t>Notes</t>
  </si>
  <si>
    <t>R.01</t>
  </si>
  <si>
    <t>Solar</t>
  </si>
  <si>
    <t>Capacity Factor (interpolated)</t>
  </si>
  <si>
    <t>NITI Aayog, Government of India</t>
  </si>
  <si>
    <t>India Energy Security Scenarios 2047 downloadable Excel model</t>
  </si>
  <si>
    <t>http://indiaenergy.gov.in/iess/docs/IESS_Version2.2.xlsx</t>
  </si>
  <si>
    <t>Tab IV.e</t>
  </si>
  <si>
    <t>Notes:</t>
  </si>
  <si>
    <t>https://mnre.gov.in/file-manager/UserFiles/Performance-analysis-of-Grid-Connected-Solar-Power-Projects-Commissioned-under-Phase%20%e2%80%93I.pdf</t>
  </si>
  <si>
    <t>CUF trajectories</t>
  </si>
  <si>
    <t>Average</t>
  </si>
  <si>
    <t>For setting base year CUF in 2017, we refer to the performance analysis of grid-connected</t>
  </si>
  <si>
    <t>The performance of plants varies by state, due to changes in resource quality and other factors.</t>
  </si>
  <si>
    <t>2017 value in IESS.</t>
  </si>
  <si>
    <t>In terms of scaling for 2050, we observe a faster improvement from 2017-19,</t>
  </si>
  <si>
    <t>(based on normative CUF of 19%) in BAU policies, as compared to IESS projections</t>
  </si>
  <si>
    <t>Ministry of New and Renewable Energy</t>
  </si>
  <si>
    <t>https://bescom.org/wp-content/uploads/2018/06/OMNew-SRTPV-tariff-for-entering-into-PPAs-from-01.04.2018-to-31.03.2019.pdf</t>
  </si>
  <si>
    <t>Table 2</t>
  </si>
  <si>
    <t>Karnataka Normative CUF</t>
  </si>
  <si>
    <t>Point 4, Page 9 of tariff order</t>
  </si>
  <si>
    <t>Determination of Tariff &amp; other norms in respect of new solar power projects (ground mounted and solar rooftop PV units)</t>
  </si>
  <si>
    <t>Karnataka Electricity Regulatory Commission</t>
  </si>
  <si>
    <t>The recent state tariff orders for representative states with good quality solar resource use</t>
  </si>
  <si>
    <t>a normative CUF of 19%.</t>
  </si>
  <si>
    <t>http://www.tnerc.gov.in/orders/Tariff%20Order%202009/2019/Solar-5-29-03-2019.pdf</t>
  </si>
  <si>
    <t>Tamilnadu Normative CUF</t>
  </si>
  <si>
    <t>Tamil Nadu Electricity Regulatory Commission</t>
  </si>
  <si>
    <t>Point 4, Page 48</t>
  </si>
  <si>
    <t>Order on generic tariff for Solar power and related issues</t>
  </si>
  <si>
    <t>Current (2019) normative CUFs specific to roopftop PV are not mentioned in CERC's tariff orders.</t>
  </si>
  <si>
    <t>solar power projects under JNNSM, by MNRE in 2016. This is higher than</t>
  </si>
  <si>
    <t>Month wise Average net exported solar power (KWh/MW) and CUF (%) for Phase-I</t>
  </si>
  <si>
    <t>Source: MNRE</t>
  </si>
  <si>
    <t>2020-2050</t>
  </si>
  <si>
    <t>Jan</t>
  </si>
  <si>
    <t>Feb</t>
  </si>
  <si>
    <t>Mar</t>
  </si>
  <si>
    <t>Apr</t>
  </si>
  <si>
    <t>May</t>
  </si>
  <si>
    <t>Month
(Jan 2014-Dec 2014)</t>
  </si>
  <si>
    <t>Jun</t>
  </si>
  <si>
    <t>Jul</t>
  </si>
  <si>
    <t>Aug</t>
  </si>
  <si>
    <t>Sep</t>
  </si>
  <si>
    <t>Oct</t>
  </si>
  <si>
    <t>Nov</t>
  </si>
  <si>
    <t>Dec</t>
  </si>
  <si>
    <t>CUF (%)Phase-I, Batch-I</t>
  </si>
  <si>
    <t>CUF (%)Phase-I, Batch-II</t>
  </si>
  <si>
    <t>Max</t>
  </si>
  <si>
    <t>we refer to the best CUF in Phase II of JNNSM as a maximum that is attainable in the model run.</t>
  </si>
  <si>
    <t xml:space="preserve">This is based on improvements observed in terms of moving towards optimal siting of the </t>
  </si>
  <si>
    <t>CUF for base year and 2050</t>
  </si>
  <si>
    <t>going to be built into the BAU scenario with increasing systems being deployed.</t>
  </si>
  <si>
    <t>solar systems in the interest of economic attractiveness of the project (bulk of the Phase II</t>
  </si>
  <si>
    <t xml:space="preserve">projects are deployed in Rajasthan). We assume that this is an efficiency that is </t>
  </si>
  <si>
    <t>Source: IESS v2, Tab IV.e</t>
  </si>
  <si>
    <t>Improvement 
(upto 2020)</t>
  </si>
  <si>
    <t>Performance analysis of Grid Connected Solar Power projects commissioned under Phase –I of JNNSM</t>
  </si>
  <si>
    <t>Avg (Batch I &amp; II)</t>
  </si>
  <si>
    <t>which peak to 19% only by 2047. Hence, we improve the CUF to 19% by 2020. Beyond 2020,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</si>
</sst>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Border="1"/>
    <xf numFmtId="0" fontId="0" fillId="2" borderId="0" xfId="0" applyFont="1" applyFill="1" applyBorder="1"/>
    <xf numFmtId="0" fontId="3" fillId="2" borderId="0" xfId="0" applyFont="1" applyFill="1" applyBorder="1"/>
    <xf numFmtId="0" fontId="0" fillId="2" borderId="0" xfId="0" applyFont="1" applyFill="1" applyBorder="1" applyAlignment="1">
      <alignment horizontal="right"/>
    </xf>
    <xf numFmtId="0" fontId="1" fillId="2" borderId="1" xfId="0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right" vertical="center"/>
    </xf>
    <xf numFmtId="10" fontId="0" fillId="2" borderId="3" xfId="0" applyNumberFormat="1" applyFont="1" applyFill="1" applyBorder="1" applyAlignment="1">
      <alignment vertical="center"/>
    </xf>
    <xf numFmtId="10" fontId="3" fillId="2" borderId="3" xfId="0" applyNumberFormat="1" applyFont="1" applyFill="1" applyBorder="1" applyAlignment="1">
      <alignment horizontal="right" vertical="center"/>
    </xf>
    <xf numFmtId="10" fontId="0" fillId="2" borderId="3" xfId="0" applyNumberFormat="1" applyFont="1" applyFill="1" applyBorder="1" applyAlignment="1">
      <alignment horizontal="right"/>
    </xf>
    <xf numFmtId="10" fontId="0" fillId="0" borderId="0" xfId="1" applyNumberFormat="1" applyFont="1"/>
    <xf numFmtId="0" fontId="0" fillId="0" borderId="0" xfId="0" applyNumberFormat="1"/>
    <xf numFmtId="0" fontId="5" fillId="0" borderId="0" xfId="2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6" fillId="0" borderId="0" xfId="0" applyFont="1"/>
    <xf numFmtId="0" fontId="0" fillId="4" borderId="0" xfId="0" applyFill="1"/>
    <xf numFmtId="0" fontId="0" fillId="0" borderId="4" xfId="0" applyBorder="1"/>
    <xf numFmtId="10" fontId="0" fillId="0" borderId="4" xfId="0" applyNumberFormat="1" applyBorder="1"/>
    <xf numFmtId="0" fontId="1" fillId="0" borderId="0" xfId="0" applyFont="1" applyFill="1"/>
    <xf numFmtId="0" fontId="0" fillId="0" borderId="0" xfId="0" applyFill="1"/>
    <xf numFmtId="0" fontId="1" fillId="5" borderId="0" xfId="0" applyFont="1" applyFill="1"/>
    <xf numFmtId="0" fontId="0" fillId="5" borderId="0" xfId="0" applyFill="1"/>
    <xf numFmtId="2" fontId="1" fillId="0" borderId="0" xfId="0" applyNumberFormat="1" applyFont="1"/>
    <xf numFmtId="0" fontId="1" fillId="0" borderId="0" xfId="0" applyFont="1" applyAlignment="1">
      <alignment wrapText="1"/>
    </xf>
    <xf numFmtId="2" fontId="0" fillId="4" borderId="0" xfId="0" applyNumberFormat="1" applyFill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15</xdr:col>
      <xdr:colOff>145088</xdr:colOff>
      <xdr:row>12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5336E0-CB17-4D06-B1B9-A8B264BB6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143000"/>
          <a:ext cx="6850688" cy="18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scom.org/wp-content/uploads/2018/06/OMNew-SRTPV-tariff-for-entering-into-PPAs-from-01.04.2018-to-31.03.2019.pdf" TargetMode="External"/><Relationship Id="rId2" Type="http://schemas.openxmlformats.org/officeDocument/2006/relationships/hyperlink" Target="https://mnre.gov.in/file-manager/UserFiles/Performance-analysis-of-Grid-Connected-Solar-Power-Projects-Commissioned-under-Phase%20%e2%80%93I.pdf" TargetMode="External"/><Relationship Id="rId1" Type="http://schemas.openxmlformats.org/officeDocument/2006/relationships/hyperlink" Target="http://indiaenergy.gov.in/iess/docs/IESS_Version2.2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tnerc.gov.in/orders/Tariff%20Order%202009/2019/Solar-5-29-03-2019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opLeftCell="A11" workbookViewId="0">
      <selection activeCell="A20" sqref="A20"/>
    </sheetView>
  </sheetViews>
  <sheetFormatPr defaultRowHeight="14.5" x14ac:dyDescent="0.35"/>
  <cols>
    <col min="2" max="2" width="62.26953125" customWidth="1"/>
    <col min="4" max="4" width="69" customWidth="1"/>
  </cols>
  <sheetData>
    <row r="1" spans="1:4" x14ac:dyDescent="0.35">
      <c r="A1" s="1" t="s">
        <v>0</v>
      </c>
    </row>
    <row r="3" spans="1:4" x14ac:dyDescent="0.35">
      <c r="A3" s="1" t="s">
        <v>1</v>
      </c>
      <c r="B3" s="21" t="s">
        <v>16</v>
      </c>
      <c r="D3" s="21" t="s">
        <v>60</v>
      </c>
    </row>
    <row r="4" spans="1:4" x14ac:dyDescent="0.35">
      <c r="B4" t="s">
        <v>10</v>
      </c>
      <c r="D4" t="s">
        <v>23</v>
      </c>
    </row>
    <row r="5" spans="1:4" x14ac:dyDescent="0.35">
      <c r="B5" s="2">
        <v>2015</v>
      </c>
      <c r="D5" s="2">
        <v>2016</v>
      </c>
    </row>
    <row r="6" spans="1:4" x14ac:dyDescent="0.35">
      <c r="B6" t="s">
        <v>11</v>
      </c>
      <c r="D6" t="s">
        <v>66</v>
      </c>
    </row>
    <row r="7" spans="1:4" x14ac:dyDescent="0.35">
      <c r="B7" s="16" t="s">
        <v>12</v>
      </c>
      <c r="D7" s="16" t="s">
        <v>15</v>
      </c>
    </row>
    <row r="8" spans="1:4" x14ac:dyDescent="0.35">
      <c r="B8" t="s">
        <v>13</v>
      </c>
      <c r="D8" t="s">
        <v>25</v>
      </c>
    </row>
    <row r="11" spans="1:4" x14ac:dyDescent="0.35">
      <c r="B11" s="21" t="s">
        <v>26</v>
      </c>
      <c r="D11" s="21" t="s">
        <v>33</v>
      </c>
    </row>
    <row r="12" spans="1:4" x14ac:dyDescent="0.35">
      <c r="B12" t="s">
        <v>29</v>
      </c>
      <c r="D12" t="s">
        <v>34</v>
      </c>
    </row>
    <row r="13" spans="1:4" x14ac:dyDescent="0.35">
      <c r="B13" s="2">
        <v>2018</v>
      </c>
      <c r="D13" s="2">
        <v>2019</v>
      </c>
    </row>
    <row r="14" spans="1:4" ht="29" x14ac:dyDescent="0.35">
      <c r="B14" s="18" t="s">
        <v>28</v>
      </c>
      <c r="D14" s="18" t="s">
        <v>36</v>
      </c>
    </row>
    <row r="15" spans="1:4" x14ac:dyDescent="0.35">
      <c r="B15" s="16" t="s">
        <v>24</v>
      </c>
      <c r="D15" s="16" t="s">
        <v>32</v>
      </c>
    </row>
    <row r="16" spans="1:4" x14ac:dyDescent="0.35">
      <c r="B16" t="s">
        <v>27</v>
      </c>
      <c r="D16" t="s">
        <v>35</v>
      </c>
    </row>
    <row r="19" spans="1:1" x14ac:dyDescent="0.35">
      <c r="A19" s="1" t="s">
        <v>14</v>
      </c>
    </row>
    <row r="20" spans="1:1" x14ac:dyDescent="0.35">
      <c r="A20" s="17"/>
    </row>
    <row r="21" spans="1:1" x14ac:dyDescent="0.35">
      <c r="A21" t="s">
        <v>18</v>
      </c>
    </row>
    <row r="22" spans="1:1" x14ac:dyDescent="0.35">
      <c r="A22" t="s">
        <v>38</v>
      </c>
    </row>
    <row r="23" spans="1:1" x14ac:dyDescent="0.35">
      <c r="A23" t="s">
        <v>20</v>
      </c>
    </row>
    <row r="25" spans="1:1" x14ac:dyDescent="0.35">
      <c r="A25" t="s">
        <v>37</v>
      </c>
    </row>
    <row r="26" spans="1:1" x14ac:dyDescent="0.35">
      <c r="A26" t="s">
        <v>19</v>
      </c>
    </row>
    <row r="27" spans="1:1" x14ac:dyDescent="0.35">
      <c r="A27" t="s">
        <v>30</v>
      </c>
    </row>
    <row r="28" spans="1:1" x14ac:dyDescent="0.35">
      <c r="A28" t="s">
        <v>31</v>
      </c>
    </row>
    <row r="30" spans="1:1" x14ac:dyDescent="0.35">
      <c r="A30" t="s">
        <v>21</v>
      </c>
    </row>
    <row r="31" spans="1:1" x14ac:dyDescent="0.35">
      <c r="A31" t="s">
        <v>22</v>
      </c>
    </row>
    <row r="32" spans="1:1" x14ac:dyDescent="0.35">
      <c r="A32" t="s">
        <v>68</v>
      </c>
    </row>
    <row r="33" spans="1:1" x14ac:dyDescent="0.35">
      <c r="A33" t="s">
        <v>58</v>
      </c>
    </row>
    <row r="34" spans="1:1" x14ac:dyDescent="0.35">
      <c r="A34" t="s">
        <v>59</v>
      </c>
    </row>
    <row r="35" spans="1:1" x14ac:dyDescent="0.35">
      <c r="A35" t="s">
        <v>62</v>
      </c>
    </row>
    <row r="36" spans="1:1" x14ac:dyDescent="0.35">
      <c r="A36" t="s">
        <v>63</v>
      </c>
    </row>
    <row r="37" spans="1:1" x14ac:dyDescent="0.35">
      <c r="A37" t="s">
        <v>61</v>
      </c>
    </row>
  </sheetData>
  <hyperlinks>
    <hyperlink ref="B7" r:id="rId1" xr:uid="{00000000-0004-0000-0000-000000000000}"/>
    <hyperlink ref="D7" r:id="rId2" xr:uid="{A62E6FF4-296E-479E-B5ED-6AA7ED067DD4}"/>
    <hyperlink ref="B15" r:id="rId3" xr:uid="{36088C14-7AEC-4BFA-8ADD-EA755D477C8E}"/>
    <hyperlink ref="D15" r:id="rId4" xr:uid="{80851780-316F-49F2-9CE5-1C338BAB7A6E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"/>
  <sheetViews>
    <sheetView workbookViewId="0">
      <selection activeCell="E4" sqref="E4:L4"/>
    </sheetView>
  </sheetViews>
  <sheetFormatPr defaultRowHeight="14.5" x14ac:dyDescent="0.35"/>
  <cols>
    <col min="1" max="1" width="29.81640625" customWidth="1"/>
    <col min="3" max="3" width="9.54296875" customWidth="1"/>
    <col min="10" max="10" width="7.1796875" bestFit="1" customWidth="1"/>
    <col min="13" max="13" width="10" customWidth="1"/>
  </cols>
  <sheetData>
    <row r="1" spans="1:35" x14ac:dyDescent="0.35">
      <c r="A1" s="4" t="s">
        <v>3</v>
      </c>
      <c r="B1" s="5"/>
      <c r="C1" s="5"/>
      <c r="D1" s="6"/>
      <c r="E1" s="7"/>
      <c r="F1" s="5"/>
      <c r="G1" s="5"/>
      <c r="H1" s="5"/>
      <c r="I1" s="5"/>
      <c r="J1" s="5"/>
      <c r="K1" s="5"/>
      <c r="L1" s="5"/>
    </row>
    <row r="2" spans="1:35" x14ac:dyDescent="0.35">
      <c r="A2" s="5"/>
      <c r="B2" s="5"/>
      <c r="C2" s="5"/>
      <c r="D2" s="6"/>
      <c r="E2" s="5"/>
      <c r="F2" s="5"/>
      <c r="G2" s="5"/>
      <c r="H2" s="5"/>
      <c r="I2" s="5"/>
      <c r="J2" s="5"/>
      <c r="K2" s="5"/>
      <c r="L2" s="5"/>
    </row>
    <row r="3" spans="1:35" x14ac:dyDescent="0.35">
      <c r="A3" s="8" t="s">
        <v>4</v>
      </c>
      <c r="B3" s="8" t="s">
        <v>5</v>
      </c>
      <c r="C3" s="8" t="s">
        <v>6</v>
      </c>
      <c r="D3" s="9">
        <v>2007</v>
      </c>
      <c r="E3" s="10">
        <v>2012</v>
      </c>
      <c r="F3" s="10">
        <v>2017</v>
      </c>
      <c r="G3" s="10">
        <v>2022</v>
      </c>
      <c r="H3" s="10">
        <v>2027</v>
      </c>
      <c r="I3" s="10">
        <v>2032</v>
      </c>
      <c r="J3" s="10">
        <v>2037</v>
      </c>
      <c r="K3" s="10">
        <v>2042</v>
      </c>
      <c r="L3" s="10">
        <v>2047</v>
      </c>
    </row>
    <row r="4" spans="1:35" x14ac:dyDescent="0.35">
      <c r="A4" s="11" t="s">
        <v>7</v>
      </c>
      <c r="B4" s="11" t="s">
        <v>8</v>
      </c>
      <c r="C4" s="11"/>
      <c r="D4" s="12">
        <v>0</v>
      </c>
      <c r="E4" s="13">
        <v>0.16</v>
      </c>
      <c r="F4" s="13">
        <v>0.17</v>
      </c>
      <c r="G4" s="13">
        <v>0.17249999999999999</v>
      </c>
      <c r="H4" s="13">
        <v>0.17499999999999999</v>
      </c>
      <c r="I4" s="13">
        <v>0.17749999999999999</v>
      </c>
      <c r="J4" s="13">
        <v>0.18</v>
      </c>
      <c r="K4" s="13">
        <v>0.185</v>
      </c>
      <c r="L4" s="13">
        <v>0.19</v>
      </c>
    </row>
    <row r="5" spans="1:35" x14ac:dyDescent="0.35">
      <c r="A5" s="22" t="s">
        <v>64</v>
      </c>
      <c r="N5" s="19"/>
    </row>
    <row r="6" spans="1:35" x14ac:dyDescent="0.35">
      <c r="I6" s="33" t="s">
        <v>65</v>
      </c>
      <c r="J6" s="34"/>
      <c r="K6" s="24">
        <v>2017</v>
      </c>
      <c r="L6" s="24">
        <v>2020</v>
      </c>
      <c r="M6" s="37" t="s">
        <v>41</v>
      </c>
      <c r="N6" s="24">
        <v>2020</v>
      </c>
      <c r="O6" s="24">
        <v>2050</v>
      </c>
    </row>
    <row r="7" spans="1:35" x14ac:dyDescent="0.35">
      <c r="A7" s="26"/>
      <c r="B7" s="27"/>
      <c r="C7" s="27"/>
      <c r="D7" s="27"/>
      <c r="E7" s="27"/>
      <c r="F7" s="27"/>
      <c r="G7" s="27"/>
      <c r="I7" s="35"/>
      <c r="J7" s="36"/>
      <c r="K7" s="25">
        <f>B15</f>
        <v>0.17907500000000001</v>
      </c>
      <c r="L7" s="25">
        <f>E15</f>
        <v>0.19</v>
      </c>
      <c r="M7" s="37"/>
      <c r="N7" s="25">
        <f>L7</f>
        <v>0.19</v>
      </c>
      <c r="O7" s="25">
        <f>'JNNSM Performance data'!C16/100</f>
        <v>0.23670000000000002</v>
      </c>
    </row>
    <row r="8" spans="1:35" x14ac:dyDescent="0.35">
      <c r="B8" s="18"/>
      <c r="C8" s="18"/>
    </row>
    <row r="10" spans="1:35" x14ac:dyDescent="0.35">
      <c r="B10" s="20"/>
    </row>
    <row r="12" spans="1:35" x14ac:dyDescent="0.35">
      <c r="A12" s="22"/>
    </row>
    <row r="13" spans="1:35" x14ac:dyDescent="0.35">
      <c r="A13" s="22"/>
    </row>
    <row r="14" spans="1:35" x14ac:dyDescent="0.35">
      <c r="A14" s="1" t="s">
        <v>9</v>
      </c>
      <c r="B14">
        <v>2017</v>
      </c>
      <c r="C14">
        <v>2018</v>
      </c>
      <c r="D14">
        <v>2019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</row>
    <row r="15" spans="1:35" x14ac:dyDescent="0.35">
      <c r="B15" s="14">
        <f>'JNNSM Performance data'!C17/100</f>
        <v>0.17907500000000001</v>
      </c>
      <c r="C15" s="14">
        <f>FORECAST(C14,K7:L7,K6:L6)</f>
        <v>0.18271666666666686</v>
      </c>
      <c r="D15" s="14">
        <f>FORECAST(D14,K7:L7,K6:L6)</f>
        <v>0.18635833333333363</v>
      </c>
      <c r="E15" s="14">
        <f>L4</f>
        <v>0.19</v>
      </c>
      <c r="F15" s="14">
        <f>FORECAST(F14,$N$7:$O$7,$N$6:$O$6)</f>
        <v>0.1915566666666666</v>
      </c>
      <c r="G15" s="14">
        <f t="shared" ref="G15:AI15" si="0">FORECAST(G14,$N$7:$O$7,$N$6:$O$6)</f>
        <v>0.19311333333333325</v>
      </c>
      <c r="H15" s="14">
        <f t="shared" si="0"/>
        <v>0.1946699999999999</v>
      </c>
      <c r="I15" s="14">
        <f t="shared" si="0"/>
        <v>0.19622666666666655</v>
      </c>
      <c r="J15" s="14">
        <f t="shared" si="0"/>
        <v>0.1977833333333332</v>
      </c>
      <c r="K15" s="14">
        <f t="shared" si="0"/>
        <v>0.19933999999999985</v>
      </c>
      <c r="L15" s="14">
        <f t="shared" si="0"/>
        <v>0.2008966666666665</v>
      </c>
      <c r="M15" s="14">
        <f t="shared" si="0"/>
        <v>0.20245333333333315</v>
      </c>
      <c r="N15" s="14">
        <f t="shared" si="0"/>
        <v>0.2040099999999998</v>
      </c>
      <c r="O15" s="14">
        <f t="shared" si="0"/>
        <v>0.20556666666666645</v>
      </c>
      <c r="P15" s="14">
        <f t="shared" si="0"/>
        <v>0.2071233333333331</v>
      </c>
      <c r="Q15" s="14">
        <f t="shared" si="0"/>
        <v>0.20867999999999975</v>
      </c>
      <c r="R15" s="14">
        <f t="shared" si="0"/>
        <v>0.21023666666666641</v>
      </c>
      <c r="S15" s="14">
        <f t="shared" si="0"/>
        <v>0.21179333333333306</v>
      </c>
      <c r="T15" s="14">
        <f t="shared" si="0"/>
        <v>0.21335000000000015</v>
      </c>
      <c r="U15" s="14">
        <f t="shared" si="0"/>
        <v>0.2149066666666668</v>
      </c>
      <c r="V15" s="14">
        <f t="shared" si="0"/>
        <v>0.21646333333333345</v>
      </c>
      <c r="W15" s="14">
        <f t="shared" si="0"/>
        <v>0.2180200000000001</v>
      </c>
      <c r="X15" s="14">
        <f t="shared" si="0"/>
        <v>0.21957666666666675</v>
      </c>
      <c r="Y15" s="14">
        <f t="shared" si="0"/>
        <v>0.2211333333333334</v>
      </c>
      <c r="Z15" s="14">
        <f t="shared" si="0"/>
        <v>0.22269000000000005</v>
      </c>
      <c r="AA15" s="14">
        <f t="shared" si="0"/>
        <v>0.22424666666666671</v>
      </c>
      <c r="AB15" s="14">
        <f t="shared" si="0"/>
        <v>0.22580333333333336</v>
      </c>
      <c r="AC15" s="14">
        <f t="shared" si="0"/>
        <v>0.22736000000000001</v>
      </c>
      <c r="AD15" s="14">
        <f t="shared" si="0"/>
        <v>0.22891666666666666</v>
      </c>
      <c r="AE15" s="14">
        <f t="shared" si="0"/>
        <v>0.23047333333333331</v>
      </c>
      <c r="AF15" s="14">
        <f t="shared" si="0"/>
        <v>0.23202999999999996</v>
      </c>
      <c r="AG15" s="14">
        <f t="shared" si="0"/>
        <v>0.23358666666666661</v>
      </c>
      <c r="AH15" s="14">
        <f t="shared" si="0"/>
        <v>0.23514333333333326</v>
      </c>
      <c r="AI15" s="14">
        <f t="shared" si="0"/>
        <v>0.23669999999999991</v>
      </c>
    </row>
  </sheetData>
  <mergeCells count="2">
    <mergeCell ref="I6:J7"/>
    <mergeCell ref="M6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F635-41C3-4475-80AE-9F83A8174CA0}">
  <dimension ref="A1:G19"/>
  <sheetViews>
    <sheetView tabSelected="1" workbookViewId="0">
      <selection activeCell="K15" sqref="K15"/>
    </sheetView>
  </sheetViews>
  <sheetFormatPr defaultRowHeight="14.5" x14ac:dyDescent="0.35"/>
  <cols>
    <col min="2" max="2" width="13.26953125" customWidth="1"/>
    <col min="3" max="3" width="14.1796875" customWidth="1"/>
  </cols>
  <sheetData>
    <row r="1" spans="1:7" x14ac:dyDescent="0.35">
      <c r="A1" s="28" t="s">
        <v>39</v>
      </c>
      <c r="B1" s="29"/>
      <c r="C1" s="29"/>
      <c r="D1" s="29"/>
      <c r="E1" s="29"/>
      <c r="F1" s="29"/>
      <c r="G1" s="29"/>
    </row>
    <row r="2" spans="1:7" ht="58" x14ac:dyDescent="0.35">
      <c r="A2" s="31" t="s">
        <v>47</v>
      </c>
      <c r="B2" s="31" t="s">
        <v>55</v>
      </c>
      <c r="C2" s="31" t="s">
        <v>56</v>
      </c>
    </row>
    <row r="3" spans="1:7" x14ac:dyDescent="0.35">
      <c r="A3" t="s">
        <v>42</v>
      </c>
      <c r="B3">
        <v>11.71</v>
      </c>
      <c r="C3">
        <v>17.95</v>
      </c>
    </row>
    <row r="4" spans="1:7" x14ac:dyDescent="0.35">
      <c r="A4" t="s">
        <v>43</v>
      </c>
      <c r="B4" s="20">
        <v>14.44</v>
      </c>
      <c r="C4">
        <v>20.67</v>
      </c>
    </row>
    <row r="5" spans="1:7" x14ac:dyDescent="0.35">
      <c r="A5" t="s">
        <v>44</v>
      </c>
      <c r="B5">
        <v>16.489999999999998</v>
      </c>
      <c r="C5">
        <v>22.54</v>
      </c>
    </row>
    <row r="6" spans="1:7" x14ac:dyDescent="0.35">
      <c r="A6" t="s">
        <v>45</v>
      </c>
      <c r="B6">
        <v>17.440000000000001</v>
      </c>
      <c r="C6">
        <v>23.67</v>
      </c>
    </row>
    <row r="7" spans="1:7" x14ac:dyDescent="0.35">
      <c r="A7" t="s">
        <v>46</v>
      </c>
      <c r="B7">
        <v>21.27</v>
      </c>
      <c r="C7">
        <v>22.63</v>
      </c>
    </row>
    <row r="8" spans="1:7" x14ac:dyDescent="0.35">
      <c r="A8" t="s">
        <v>48</v>
      </c>
      <c r="B8">
        <v>16.3</v>
      </c>
      <c r="C8">
        <v>22.68</v>
      </c>
    </row>
    <row r="9" spans="1:7" x14ac:dyDescent="0.35">
      <c r="A9" t="s">
        <v>49</v>
      </c>
      <c r="B9">
        <v>12.87</v>
      </c>
      <c r="C9">
        <v>19.899999999999999</v>
      </c>
    </row>
    <row r="10" spans="1:7" x14ac:dyDescent="0.35">
      <c r="A10" t="s">
        <v>50</v>
      </c>
      <c r="B10">
        <v>13.97</v>
      </c>
      <c r="C10">
        <v>20.48</v>
      </c>
    </row>
    <row r="11" spans="1:7" x14ac:dyDescent="0.35">
      <c r="A11" t="s">
        <v>51</v>
      </c>
      <c r="B11">
        <v>15.74</v>
      </c>
      <c r="C11">
        <v>21.5</v>
      </c>
    </row>
    <row r="12" spans="1:7" x14ac:dyDescent="0.35">
      <c r="A12" t="s">
        <v>52</v>
      </c>
      <c r="B12">
        <v>14.53</v>
      </c>
      <c r="C12">
        <v>20.71</v>
      </c>
    </row>
    <row r="13" spans="1:7" x14ac:dyDescent="0.35">
      <c r="A13" t="s">
        <v>53</v>
      </c>
      <c r="B13">
        <v>12.33</v>
      </c>
      <c r="C13">
        <v>19.899999999999999</v>
      </c>
    </row>
    <row r="14" spans="1:7" x14ac:dyDescent="0.35">
      <c r="A14" t="s">
        <v>54</v>
      </c>
      <c r="B14">
        <v>11.57</v>
      </c>
      <c r="C14">
        <v>18.489999999999998</v>
      </c>
    </row>
    <row r="15" spans="1:7" x14ac:dyDescent="0.35">
      <c r="A15" s="1" t="s">
        <v>17</v>
      </c>
      <c r="B15" s="30">
        <f>AVERAGE(B3:B14)</f>
        <v>14.888333333333334</v>
      </c>
      <c r="C15" s="30">
        <f>AVERAGE(C3:C14)</f>
        <v>20.926666666666669</v>
      </c>
    </row>
    <row r="16" spans="1:7" x14ac:dyDescent="0.35">
      <c r="A16" t="s">
        <v>57</v>
      </c>
      <c r="C16" s="23">
        <f>MAX(C3:C14)</f>
        <v>23.67</v>
      </c>
    </row>
    <row r="17" spans="1:3" x14ac:dyDescent="0.35">
      <c r="A17" t="s">
        <v>67</v>
      </c>
      <c r="C17" s="32">
        <f>AVERAGE(B15:C15)</f>
        <v>17.907500000000002</v>
      </c>
    </row>
    <row r="18" spans="1:3" x14ac:dyDescent="0.35">
      <c r="A18" s="22" t="s">
        <v>40</v>
      </c>
    </row>
    <row r="19" spans="1:3" x14ac:dyDescent="0.35">
      <c r="A19" s="22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2"/>
  <sheetViews>
    <sheetView workbookViewId="0">
      <selection activeCell="B2" sqref="B2"/>
    </sheetView>
  </sheetViews>
  <sheetFormatPr defaultRowHeight="14.5" x14ac:dyDescent="0.35"/>
  <cols>
    <col min="1" max="1" width="16.81640625" customWidth="1"/>
    <col min="2" max="2" width="9.1796875" customWidth="1"/>
  </cols>
  <sheetData>
    <row r="1" spans="1:35" x14ac:dyDescent="0.35">
      <c r="B1" s="3">
        <v>2017</v>
      </c>
      <c r="C1">
        <v>2018</v>
      </c>
      <c r="D1" s="3">
        <v>2019</v>
      </c>
      <c r="E1">
        <v>2020</v>
      </c>
      <c r="F1" s="3">
        <v>2021</v>
      </c>
      <c r="G1">
        <v>2022</v>
      </c>
      <c r="H1" s="3">
        <v>2023</v>
      </c>
      <c r="I1">
        <v>2024</v>
      </c>
      <c r="J1" s="3">
        <v>2025</v>
      </c>
      <c r="K1">
        <v>2026</v>
      </c>
      <c r="L1" s="3">
        <v>2027</v>
      </c>
      <c r="M1">
        <v>2028</v>
      </c>
      <c r="N1" s="3">
        <v>2029</v>
      </c>
      <c r="O1">
        <v>2030</v>
      </c>
      <c r="P1" s="3">
        <v>2031</v>
      </c>
      <c r="Q1">
        <v>2032</v>
      </c>
      <c r="R1" s="3">
        <v>2033</v>
      </c>
      <c r="S1">
        <v>2034</v>
      </c>
      <c r="T1" s="3">
        <v>2035</v>
      </c>
      <c r="U1">
        <v>2036</v>
      </c>
      <c r="V1" s="3">
        <v>2037</v>
      </c>
      <c r="W1">
        <v>2038</v>
      </c>
      <c r="X1" s="3">
        <v>2039</v>
      </c>
      <c r="Y1">
        <v>2040</v>
      </c>
      <c r="Z1" s="3">
        <v>2041</v>
      </c>
      <c r="AA1">
        <v>2042</v>
      </c>
      <c r="AB1" s="3">
        <v>2043</v>
      </c>
      <c r="AC1">
        <v>2044</v>
      </c>
      <c r="AD1" s="3">
        <v>2045</v>
      </c>
      <c r="AE1">
        <v>2046</v>
      </c>
      <c r="AF1" s="3">
        <v>2047</v>
      </c>
      <c r="AG1">
        <v>2048</v>
      </c>
      <c r="AH1" s="3">
        <v>2049</v>
      </c>
      <c r="AI1">
        <v>2050</v>
      </c>
    </row>
    <row r="2" spans="1:35" x14ac:dyDescent="0.35">
      <c r="A2" t="s">
        <v>2</v>
      </c>
      <c r="B2" s="15">
        <f>'India Data'!B15</f>
        <v>0.17907500000000001</v>
      </c>
      <c r="C2" s="15">
        <f>'India Data'!C15</f>
        <v>0.18271666666666686</v>
      </c>
      <c r="D2" s="15">
        <f>'India Data'!D15</f>
        <v>0.18635833333333363</v>
      </c>
      <c r="E2" s="15">
        <f>'India Data'!E15</f>
        <v>0.19</v>
      </c>
      <c r="F2" s="15">
        <f>'India Data'!F15</f>
        <v>0.1915566666666666</v>
      </c>
      <c r="G2" s="15">
        <f>'India Data'!G15</f>
        <v>0.19311333333333325</v>
      </c>
      <c r="H2" s="15">
        <f>'India Data'!H15</f>
        <v>0.1946699999999999</v>
      </c>
      <c r="I2" s="15">
        <f>'India Data'!I15</f>
        <v>0.19622666666666655</v>
      </c>
      <c r="J2" s="15">
        <f>'India Data'!J15</f>
        <v>0.1977833333333332</v>
      </c>
      <c r="K2" s="15">
        <f>'India Data'!K15</f>
        <v>0.19933999999999985</v>
      </c>
      <c r="L2" s="15">
        <f>'India Data'!L15</f>
        <v>0.2008966666666665</v>
      </c>
      <c r="M2" s="15">
        <f>'India Data'!M15</f>
        <v>0.20245333333333315</v>
      </c>
      <c r="N2" s="15">
        <f>'India Data'!N15</f>
        <v>0.2040099999999998</v>
      </c>
      <c r="O2" s="15">
        <f>'India Data'!O15</f>
        <v>0.20556666666666645</v>
      </c>
      <c r="P2" s="15">
        <f>'India Data'!P15</f>
        <v>0.2071233333333331</v>
      </c>
      <c r="Q2" s="15">
        <f>'India Data'!Q15</f>
        <v>0.20867999999999975</v>
      </c>
      <c r="R2" s="15">
        <f>'India Data'!R15</f>
        <v>0.21023666666666641</v>
      </c>
      <c r="S2" s="15">
        <f>'India Data'!S15</f>
        <v>0.21179333333333306</v>
      </c>
      <c r="T2" s="15">
        <f>'India Data'!T15</f>
        <v>0.21335000000000015</v>
      </c>
      <c r="U2" s="15">
        <f>'India Data'!U15</f>
        <v>0.2149066666666668</v>
      </c>
      <c r="V2" s="15">
        <f>'India Data'!V15</f>
        <v>0.21646333333333345</v>
      </c>
      <c r="W2" s="15">
        <f>'India Data'!W15</f>
        <v>0.2180200000000001</v>
      </c>
      <c r="X2" s="15">
        <f>'India Data'!X15</f>
        <v>0.21957666666666675</v>
      </c>
      <c r="Y2" s="15">
        <f>'India Data'!Y15</f>
        <v>0.2211333333333334</v>
      </c>
      <c r="Z2" s="15">
        <f>'India Data'!Z15</f>
        <v>0.22269000000000005</v>
      </c>
      <c r="AA2" s="15">
        <f>'India Data'!AA15</f>
        <v>0.22424666666666671</v>
      </c>
      <c r="AB2" s="15">
        <f>'India Data'!AB15</f>
        <v>0.22580333333333336</v>
      </c>
      <c r="AC2" s="15">
        <f>'India Data'!AC15</f>
        <v>0.22736000000000001</v>
      </c>
      <c r="AD2" s="15">
        <f>'India Data'!AD15</f>
        <v>0.22891666666666666</v>
      </c>
      <c r="AE2" s="15">
        <f>'India Data'!AE15</f>
        <v>0.23047333333333331</v>
      </c>
      <c r="AF2" s="15">
        <f>'India Data'!AF15</f>
        <v>0.23202999999999996</v>
      </c>
      <c r="AG2" s="15">
        <f>'India Data'!AG15</f>
        <v>0.23358666666666661</v>
      </c>
      <c r="AH2" s="15">
        <f>'India Data'!AH15</f>
        <v>0.23514333333333326</v>
      </c>
      <c r="AI2" s="15">
        <f>'India Data'!AI15</f>
        <v>0.23669999999999991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India Data</vt:lpstr>
      <vt:lpstr>JNNSM Performance data</vt:lpstr>
      <vt:lpstr>DSCF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surya</cp:lastModifiedBy>
  <dcterms:created xsi:type="dcterms:W3CDTF">2016-01-27T18:45:33Z</dcterms:created>
  <dcterms:modified xsi:type="dcterms:W3CDTF">2021-09-21T23:21:27Z</dcterms:modified>
</cp:coreProperties>
</file>