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\SYFAFE\"/>
    </mc:Choice>
  </mc:AlternateContent>
  <xr:revisionPtr revIDLastSave="0" documentId="13_ncr:1_{D97AB9D6-C198-491C-89A7-68CE741EBB2F}" xr6:coauthVersionLast="47" xr6:coauthVersionMax="47" xr10:uidLastSave="{00000000-0000-0000-0000-000000000000}"/>
  <bookViews>
    <workbookView xWindow="-108" yWindow="-108" windowWidth="23256" windowHeight="12576" tabRatio="742" activeTab="3" xr2:uid="{00000000-000D-0000-FFFF-FFFF00000000}"/>
  </bookViews>
  <sheets>
    <sheet name="About" sheetId="1" r:id="rId1"/>
    <sheet name="Calculations Etc" sheetId="18" r:id="rId2"/>
    <sheet name="ICCT" sheetId="27" r:id="rId3"/>
    <sheet name="BHNVFEAL data" sheetId="26" r:id="rId4"/>
    <sheet name="Calibration Adjustments" sheetId="25" r:id="rId5"/>
    <sheet name="SYFAFE-psgr" sheetId="23" r:id="rId6"/>
    <sheet name="SYFAFE-frgt" sheetId="24" r:id="rId7"/>
  </sheets>
  <externalReferences>
    <externalReference r:id="rId8"/>
  </externalReferences>
  <definedNames>
    <definedName name="Eno_TM" localSheetId="6">'[1]1997  Table 1a Modified'!#REF!</definedName>
    <definedName name="Eno_TM">'[1]1997  Table 1a Modified'!#REF!</definedName>
    <definedName name="Eno_Tons" localSheetId="6">'[1]1997  Table 1a Modified'!#REF!</definedName>
    <definedName name="Eno_Tons">'[1]1997  Table 1a Modified'!#REF!</definedName>
    <definedName name="Sum_T2" localSheetId="6">'[1]1997  Table 1a Modified'!#REF!</definedName>
    <definedName name="Sum_T2">'[1]1997  Table 1a Modified'!#REF!</definedName>
    <definedName name="Sum_TTM" localSheetId="6">'[1]1997  Table 1a Modified'!#REF!</definedName>
    <definedName name="Sum_TTM">'[1]1997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4" l="1"/>
  <c r="B5" i="24"/>
  <c r="D15" i="18"/>
  <c r="D16" i="18" s="1"/>
  <c r="E15" i="18"/>
  <c r="E16" i="18" s="1"/>
  <c r="F15" i="18"/>
  <c r="F16" i="18" s="1"/>
  <c r="G15" i="18"/>
  <c r="G16" i="18" s="1"/>
  <c r="H15" i="18"/>
  <c r="H16" i="18" s="1"/>
  <c r="I15" i="18"/>
  <c r="I16" i="18"/>
  <c r="D17" i="18"/>
  <c r="D18" i="18" s="1"/>
  <c r="D19" i="18" s="1"/>
  <c r="E17" i="18"/>
  <c r="E18" i="18" s="1"/>
  <c r="F17" i="18"/>
  <c r="F18" i="18" s="1"/>
  <c r="F19" i="18" s="1"/>
  <c r="G17" i="18"/>
  <c r="G18" i="18" s="1"/>
  <c r="H17" i="18"/>
  <c r="H18" i="18" s="1"/>
  <c r="I17" i="18"/>
  <c r="I18" i="18" s="1"/>
  <c r="I19" i="18" s="1"/>
  <c r="G19" i="18" l="1"/>
  <c r="E19" i="18"/>
  <c r="H19" i="18"/>
  <c r="B17" i="18" l="1"/>
  <c r="B18" i="18" s="1"/>
  <c r="B19" i="18" s="1"/>
  <c r="D2" i="23" s="1"/>
  <c r="C17" i="18"/>
  <c r="C18" i="18" s="1"/>
  <c r="C19" i="18" s="1"/>
  <c r="B15" i="18"/>
  <c r="B16" i="18" s="1"/>
  <c r="C15" i="18"/>
  <c r="C16" i="18" s="1"/>
  <c r="B5" i="23" l="1"/>
  <c r="E5" i="23"/>
  <c r="H4" i="24" l="1"/>
  <c r="H5" i="24"/>
  <c r="H6" i="24"/>
  <c r="B11" i="18"/>
  <c r="E6" i="24" l="1"/>
  <c r="G6" i="24"/>
  <c r="G5" i="24"/>
  <c r="E4" i="24"/>
  <c r="G4" i="24"/>
  <c r="G7" i="23"/>
  <c r="D7" i="23"/>
  <c r="H7" i="23" s="1"/>
  <c r="E6" i="23"/>
  <c r="E4" i="23"/>
  <c r="H2" i="23"/>
  <c r="D7" i="24"/>
  <c r="H7" i="24" s="1"/>
  <c r="E3" i="24"/>
  <c r="B3" i="24" s="1"/>
  <c r="D2" i="24"/>
  <c r="H2" i="24" s="1"/>
  <c r="E3" i="23"/>
  <c r="C3" i="23" s="1"/>
  <c r="E2" i="23" l="1"/>
  <c r="G2" i="23"/>
  <c r="C7" i="24"/>
  <c r="G7" i="24"/>
  <c r="C2" i="23"/>
  <c r="E7" i="23"/>
  <c r="E7" i="24"/>
  <c r="F7" i="24"/>
  <c r="B2" i="23"/>
  <c r="F2" i="23"/>
  <c r="B7" i="24"/>
  <c r="F3" i="24"/>
  <c r="D3" i="24"/>
  <c r="H3" i="24" s="1"/>
  <c r="C3" i="24"/>
  <c r="B7" i="23"/>
  <c r="F7" i="23"/>
  <c r="G3" i="24"/>
  <c r="C7" i="23"/>
  <c r="G2" i="24"/>
  <c r="C2" i="24"/>
  <c r="E2" i="24"/>
  <c r="F2" i="24"/>
  <c r="B2" i="24"/>
  <c r="F3" i="23"/>
  <c r="G3" i="23"/>
  <c r="D3" i="23"/>
  <c r="H3" i="23" s="1"/>
  <c r="B3" i="23"/>
</calcChain>
</file>

<file path=xl/sharedStrings.xml><?xml version="1.0" encoding="utf-8"?>
<sst xmlns="http://schemas.openxmlformats.org/spreadsheetml/2006/main" count="607" uniqueCount="109">
  <si>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</si>
  <si>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</si>
  <si>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</si>
  <si>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</si>
  <si>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</si>
  <si>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</si>
  <si>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</si>
  <si>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</si>
  <si>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</si>
  <si>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</si>
  <si>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</si>
  <si>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</si>
  <si>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</si>
  <si>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</si>
  <si>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</si>
  <si>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</si>
  <si>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</si>
  <si>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</si>
  <si>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</si>
  <si>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</si>
  <si>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</si>
  <si>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</si>
  <si>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</si>
  <si>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</si>
  <si>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</si>
  <si>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</si>
  <si>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</si>
  <si>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</si>
  <si>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</si>
  <si>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</si>
  <si>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</si>
  <si>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</si>
  <si>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</si>
  <si>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</si>
  <si>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</si>
  <si>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</si>
  <si>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</si>
  <si>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</si>
  <si>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</si>
  <si>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</si>
  <si>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</si>
  <si>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</si>
  <si>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</si>
  <si>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</si>
  <si>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Fuel Economy of All Vehicle Types</t>
  </si>
  <si>
    <t>Vehicle lifetimes</t>
  </si>
  <si>
    <t>See trans/AVL variable</t>
  </si>
  <si>
    <t>See trans/BHNVFEAL variable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</si>
  <si>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</si>
  <si>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</si>
  <si>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</si>
  <si>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</si>
  <si>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</si>
  <si>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</si>
  <si>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</si>
  <si>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</si>
  <si>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</si>
  <si>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</si>
  <si>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</si>
  <si>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</si>
  <si>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</si>
  <si>
    <t>Source</t>
  </si>
  <si>
    <t>Scenario</t>
  </si>
  <si>
    <t>Roadmap_Region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</si>
  <si>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</si>
  <si>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</si>
  <si>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</si>
  <si>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</si>
  <si>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</si>
  <si>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</si>
  <si>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</si>
  <si>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</si>
  <si>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</si>
  <si>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</si>
  <si>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Freight Loading</t>
  </si>
  <si>
    <t>Passenger Loading</t>
  </si>
  <si>
    <t>Roadmap_2017</t>
  </si>
  <si>
    <t>Baseline</t>
  </si>
  <si>
    <t>India</t>
  </si>
  <si>
    <t>2W_3W</t>
  </si>
  <si>
    <t>Aviation</t>
  </si>
  <si>
    <t>Bus</t>
  </si>
  <si>
    <t>Freight Rail</t>
  </si>
  <si>
    <t>MHDT_HHDT</t>
  </si>
  <si>
    <t>LDV</t>
  </si>
  <si>
    <t>LHDT</t>
  </si>
  <si>
    <t>Passenger Rail</t>
  </si>
  <si>
    <t>Passenger LDVs</t>
  </si>
  <si>
    <t>Energy Consumption (PJ)</t>
  </si>
  <si>
    <t>Energy Consumption (BTU)</t>
  </si>
  <si>
    <t>Passenger-miles</t>
  </si>
  <si>
    <t>PJ to BTU</t>
  </si>
  <si>
    <t>km to miles</t>
  </si>
  <si>
    <t>passenger-miles/BTU</t>
  </si>
  <si>
    <t>Billion Passenger-km</t>
  </si>
  <si>
    <t>Start Year</t>
  </si>
  <si>
    <t>BTU per TWh</t>
  </si>
  <si>
    <t>ICCT</t>
  </si>
  <si>
    <t>Global Transportation Roadmap Model (Aug 2017)</t>
  </si>
  <si>
    <t>https://www.theicct.org/transportation-roadmap</t>
  </si>
  <si>
    <t>Click on "Roadmap model baseline results (August 2017)" link</t>
  </si>
  <si>
    <t>km/l</t>
  </si>
  <si>
    <t>BTU/km</t>
  </si>
  <si>
    <t>BTU/psgr-km</t>
  </si>
  <si>
    <t>psgr-km/BTU</t>
  </si>
  <si>
    <t>psgr-mi/BTU</t>
  </si>
  <si>
    <t>Psgr LDVs, Gasoline (psgr-mi/BTU)</t>
  </si>
  <si>
    <t>For other vehicles, our approach is to take the average fuel economy of new vehicles that were sold</t>
  </si>
  <si>
    <t>For passenger vehicles, we divide total passenger-km projected by ICCT by the corresponding energy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</si>
</sst>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  <numFmt numFmtId="169" formatCode="0.000E+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9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0" borderId="0" xfId="0" applyFill="1"/>
    <xf numFmtId="11" fontId="41" fillId="0" borderId="0" xfId="0" applyNumberFormat="1" applyFont="1"/>
    <xf numFmtId="11" fontId="41" fillId="0" borderId="0" xfId="0" applyNumberFormat="1" applyFont="1" applyFill="1"/>
    <xf numFmtId="0" fontId="0" fillId="0" borderId="0" xfId="0" applyNumberFormat="1" applyFill="1"/>
    <xf numFmtId="0" fontId="0" fillId="0" borderId="0" xfId="0" applyFont="1" applyFill="1"/>
    <xf numFmtId="0" fontId="42" fillId="0" borderId="0" xfId="153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B23" sqref="B23"/>
    </sheetView>
  </sheetViews>
  <sheetFormatPr defaultRowHeight="14.4"/>
  <cols>
    <col min="1" max="1" width="13.44140625" customWidth="1"/>
    <col min="2" max="2" width="107.44140625" customWidth="1"/>
  </cols>
  <sheetData>
    <row r="1" spans="1:2">
      <c r="A1" s="1" t="s">
        <v>15</v>
      </c>
    </row>
    <row r="3" spans="1:2">
      <c r="A3" s="1" t="s">
        <v>0</v>
      </c>
      <c r="B3" s="2" t="s">
        <v>87</v>
      </c>
    </row>
    <row r="4" spans="1:2">
      <c r="B4" s="25" t="s">
        <v>97</v>
      </c>
    </row>
    <row r="5" spans="1:2">
      <c r="B5" s="4">
        <v>2017</v>
      </c>
    </row>
    <row r="6" spans="1:2">
      <c r="B6" t="s">
        <v>98</v>
      </c>
    </row>
    <row r="7" spans="1:2">
      <c r="B7" s="26" t="s">
        <v>99</v>
      </c>
    </row>
    <row r="8" spans="1:2">
      <c r="B8" t="s">
        <v>100</v>
      </c>
    </row>
    <row r="10" spans="1:2">
      <c r="B10" s="2" t="s">
        <v>44</v>
      </c>
    </row>
    <row r="11" spans="1:2">
      <c r="B11" s="5" t="s">
        <v>47</v>
      </c>
    </row>
    <row r="12" spans="1:2">
      <c r="B12" s="4"/>
    </row>
    <row r="13" spans="1:2">
      <c r="B13" s="2" t="s">
        <v>45</v>
      </c>
    </row>
    <row r="14" spans="1:2">
      <c r="B14" s="5" t="s">
        <v>46</v>
      </c>
    </row>
    <row r="16" spans="1:2">
      <c r="A16" s="1" t="s">
        <v>1</v>
      </c>
    </row>
    <row r="17" spans="1:2">
      <c r="A17" t="s">
        <v>2</v>
      </c>
    </row>
    <row r="19" spans="1:2">
      <c r="A19" t="s">
        <v>108</v>
      </c>
    </row>
    <row r="21" spans="1:2">
      <c r="A21" t="s">
        <v>107</v>
      </c>
    </row>
    <row r="22" spans="1:2">
      <c r="A22" t="s">
        <v>48</v>
      </c>
    </row>
    <row r="23" spans="1:2">
      <c r="A23" t="s">
        <v>49</v>
      </c>
    </row>
    <row r="25" spans="1:2">
      <c r="A25" t="s">
        <v>50</v>
      </c>
    </row>
    <row r="26" spans="1:2">
      <c r="A26" t="s">
        <v>51</v>
      </c>
    </row>
    <row r="27" spans="1:2">
      <c r="A27" t="s">
        <v>52</v>
      </c>
    </row>
    <row r="29" spans="1:2">
      <c r="A29" s="9" t="s">
        <v>34</v>
      </c>
      <c r="B29" s="10"/>
    </row>
    <row r="30" spans="1:2">
      <c r="A30" t="s">
        <v>35</v>
      </c>
    </row>
    <row r="31" spans="1:2">
      <c r="A31" t="s">
        <v>36</v>
      </c>
    </row>
    <row r="32" spans="1:2">
      <c r="A32" t="s">
        <v>37</v>
      </c>
    </row>
    <row r="34" spans="1:2">
      <c r="A34" t="s">
        <v>95</v>
      </c>
      <c r="B34">
        <v>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A13" sqref="A13:I13"/>
    </sheetView>
  </sheetViews>
  <sheetFormatPr defaultRowHeight="14.4"/>
  <cols>
    <col min="1" max="1" width="50.44140625" customWidth="1"/>
    <col min="2" max="2" width="11.5546875" bestFit="1" customWidth="1"/>
  </cols>
  <sheetData>
    <row r="1" spans="1:11">
      <c r="A1" s="2" t="s">
        <v>10</v>
      </c>
      <c r="B1" s="3"/>
      <c r="D1" s="2" t="s">
        <v>14</v>
      </c>
      <c r="J1">
        <v>947817120000</v>
      </c>
      <c r="K1" t="s">
        <v>91</v>
      </c>
    </row>
    <row r="2" spans="1:11">
      <c r="A2" t="s">
        <v>13</v>
      </c>
      <c r="B2" s="6">
        <v>0.68595041322314043</v>
      </c>
      <c r="D2" s="5" t="s">
        <v>40</v>
      </c>
      <c r="J2">
        <v>0.62137100000000001</v>
      </c>
      <c r="K2" t="s">
        <v>92</v>
      </c>
    </row>
    <row r="3" spans="1:11">
      <c r="A3" t="s">
        <v>9</v>
      </c>
      <c r="B3" s="6">
        <v>0.68881036513545346</v>
      </c>
      <c r="J3" s="18">
        <v>3412000000000</v>
      </c>
      <c r="K3" t="s">
        <v>96</v>
      </c>
    </row>
    <row r="5" spans="1:11">
      <c r="A5" s="2" t="s">
        <v>11</v>
      </c>
      <c r="B5" s="3"/>
      <c r="D5" s="2" t="s">
        <v>14</v>
      </c>
    </row>
    <row r="6" spans="1:11">
      <c r="A6" t="s">
        <v>12</v>
      </c>
      <c r="B6">
        <v>0.55000000000000004</v>
      </c>
      <c r="D6" s="5" t="s">
        <v>41</v>
      </c>
    </row>
    <row r="8" spans="1:11">
      <c r="A8" s="2" t="s">
        <v>60</v>
      </c>
      <c r="B8" s="3"/>
    </row>
    <row r="9" spans="1:11">
      <c r="A9" t="s">
        <v>57</v>
      </c>
      <c r="B9">
        <v>0.2</v>
      </c>
    </row>
    <row r="10" spans="1:11">
      <c r="A10" t="s">
        <v>58</v>
      </c>
      <c r="B10">
        <v>0.5</v>
      </c>
    </row>
    <row r="11" spans="1:11">
      <c r="A11" t="s">
        <v>59</v>
      </c>
      <c r="B11">
        <f>B10/B9</f>
        <v>2.5</v>
      </c>
    </row>
    <row r="13" spans="1:11">
      <c r="A13" s="2" t="s">
        <v>87</v>
      </c>
      <c r="B13" s="2"/>
      <c r="C13" s="2"/>
      <c r="D13" s="2"/>
      <c r="E13" s="2"/>
      <c r="F13" s="2"/>
      <c r="G13" s="2"/>
      <c r="H13" s="2"/>
      <c r="I13" s="2"/>
    </row>
    <row r="14" spans="1:11">
      <c r="B14">
        <v>2015</v>
      </c>
      <c r="C14">
        <v>2020</v>
      </c>
      <c r="D14">
        <v>2025</v>
      </c>
      <c r="E14">
        <v>2030</v>
      </c>
      <c r="F14">
        <v>2035</v>
      </c>
      <c r="G14" s="18">
        <v>2040</v>
      </c>
      <c r="H14">
        <v>2045</v>
      </c>
      <c r="I14">
        <v>2050</v>
      </c>
    </row>
    <row r="15" spans="1:11">
      <c r="A15" t="s">
        <v>88</v>
      </c>
      <c r="B15">
        <f>SUMIFS(ICCT!$K$68:$K$78,ICCT!$D$68:$D$78,B14)</f>
        <v>705.82526239999902</v>
      </c>
      <c r="C15">
        <f>SUMIFS(ICCT!$K$68:$K$78,ICCT!$D$68:$D$78,C14)</f>
        <v>941.25356790000001</v>
      </c>
      <c r="D15">
        <f>SUMIFS(ICCT!$K$68:$K$78,ICCT!$D$68:$D$78,D14)</f>
        <v>1141.6935060000001</v>
      </c>
      <c r="E15">
        <f>SUMIFS(ICCT!$K$68:$K$78,ICCT!$D$68:$D$78,E14)</f>
        <v>1355.425606</v>
      </c>
      <c r="F15">
        <f>SUMIFS(ICCT!$K$68:$K$78,ICCT!$D$68:$D$78,F14)</f>
        <v>1603.0229529999999</v>
      </c>
      <c r="G15">
        <f>SUMIFS(ICCT!$K$68:$K$78,ICCT!$D$68:$D$78,G14)</f>
        <v>1901.029196</v>
      </c>
      <c r="H15">
        <f>SUMIFS(ICCT!$K$68:$K$78,ICCT!$D$68:$D$78,H14)</f>
        <v>2263.2116070000002</v>
      </c>
      <c r="I15">
        <f>SUMIFS(ICCT!$K$68:$K$78,ICCT!$D$68:$D$78,I14)</f>
        <v>2701.9338440000001</v>
      </c>
    </row>
    <row r="16" spans="1:11">
      <c r="A16" t="s">
        <v>89</v>
      </c>
      <c r="B16">
        <f>B15*$J$1</f>
        <v>668993267431211.38</v>
      </c>
      <c r="C16">
        <f>C15*$J$1</f>
        <v>892136245916702.5</v>
      </c>
      <c r="D16">
        <f t="shared" ref="D16:I16" si="0">D15*$J$1</f>
        <v>1082116650779622.8</v>
      </c>
      <c r="E16">
        <f t="shared" si="0"/>
        <v>1284695594253174.8</v>
      </c>
      <c r="F16">
        <f t="shared" si="0"/>
        <v>1519372598606355.3</v>
      </c>
      <c r="G16">
        <f t="shared" si="0"/>
        <v>1801828017588635.5</v>
      </c>
      <c r="H16">
        <f t="shared" si="0"/>
        <v>2145110707297312</v>
      </c>
      <c r="I16">
        <f t="shared" si="0"/>
        <v>2560939154450609.5</v>
      </c>
    </row>
    <row r="17" spans="1:9">
      <c r="A17" t="s">
        <v>94</v>
      </c>
      <c r="B17">
        <f>SUMIFS(ICCT!$J$68:$J$78,ICCT!$D$68:$D$78,B14)</f>
        <v>631.82213149999995</v>
      </c>
      <c r="C17">
        <f>SUMIFS(ICCT!$J$68:$J$78,ICCT!$D$68:$D$78,C14)</f>
        <v>868.96368129999996</v>
      </c>
      <c r="D17">
        <f>SUMIFS(ICCT!$J$68:$J$78,ICCT!$D$68:$D$78,D14)</f>
        <v>1089.70409499999</v>
      </c>
      <c r="E17">
        <f>SUMIFS(ICCT!$J$68:$J$78,ICCT!$D$68:$D$78,E14)</f>
        <v>1305.6189099999999</v>
      </c>
      <c r="F17">
        <f>SUMIFS(ICCT!$J$68:$J$78,ICCT!$D$68:$D$78,F14)</f>
        <v>1535.347368</v>
      </c>
      <c r="G17">
        <f>SUMIFS(ICCT!$J$68:$J$78,ICCT!$D$68:$D$78,G14)</f>
        <v>1859.630962</v>
      </c>
      <c r="H17">
        <f>SUMIFS(ICCT!$J$68:$J$78,ICCT!$D$68:$D$78,H14)</f>
        <v>2300.1068740000001</v>
      </c>
      <c r="I17">
        <f>SUMIFS(ICCT!$J$68:$J$78,ICCT!$D$68:$D$78,I14)</f>
        <v>2933.0040669999998</v>
      </c>
    </row>
    <row r="18" spans="1:9">
      <c r="A18" t="s">
        <v>90</v>
      </c>
      <c r="B18">
        <f>B17*$J$2*10^9</f>
        <v>392595949672.28644</v>
      </c>
      <c r="C18">
        <f>C17*$J$2*10^9</f>
        <v>539948831613.06232</v>
      </c>
      <c r="D18">
        <f t="shared" ref="D18:I18" si="1">D17*$J$2*10^9</f>
        <v>677110523214.23877</v>
      </c>
      <c r="E18">
        <f t="shared" si="1"/>
        <v>811273727725.60999</v>
      </c>
      <c r="F18">
        <f t="shared" si="1"/>
        <v>954020329401.52795</v>
      </c>
      <c r="G18">
        <f t="shared" si="1"/>
        <v>1155520750488.9019</v>
      </c>
      <c r="H18">
        <f t="shared" si="1"/>
        <v>1429219708404.2542</v>
      </c>
      <c r="I18">
        <f t="shared" si="1"/>
        <v>1822483670115.8569</v>
      </c>
    </row>
    <row r="19" spans="1:9">
      <c r="A19" t="s">
        <v>93</v>
      </c>
      <c r="B19">
        <f>B18/B16</f>
        <v>5.868458903626482E-4</v>
      </c>
      <c r="C19">
        <f>C18/C16</f>
        <v>6.0523135797295761E-4</v>
      </c>
      <c r="D19">
        <f t="shared" ref="D19:I19" si="2">D18/D16</f>
        <v>6.2572784803413485E-4</v>
      </c>
      <c r="E19">
        <f t="shared" si="2"/>
        <v>6.3149101729209514E-4</v>
      </c>
      <c r="F19">
        <f t="shared" si="2"/>
        <v>6.2790412982082421E-4</v>
      </c>
      <c r="G19">
        <f t="shared" si="2"/>
        <v>6.4130468569099128E-4</v>
      </c>
      <c r="H19">
        <f t="shared" si="2"/>
        <v>6.6626850704827731E-4</v>
      </c>
      <c r="I19">
        <f t="shared" si="2"/>
        <v>7.1164661095075052E-4</v>
      </c>
    </row>
    <row r="29" spans="1:9">
      <c r="B2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1"/>
  <sheetViews>
    <sheetView workbookViewId="0">
      <selection sqref="A1:XFD1048576"/>
    </sheetView>
  </sheetViews>
  <sheetFormatPr defaultRowHeight="14.4"/>
  <sheetData>
    <row r="1" spans="1:1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O1" t="s">
        <v>74</v>
      </c>
      <c r="P1" t="s">
        <v>75</v>
      </c>
    </row>
    <row r="2" spans="1:16">
      <c r="A2" t="s">
        <v>76</v>
      </c>
      <c r="B2" t="s">
        <v>77</v>
      </c>
      <c r="C2" t="s">
        <v>78</v>
      </c>
      <c r="D2">
        <v>2000</v>
      </c>
      <c r="E2" t="s">
        <v>79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  <c r="O2">
        <v>0</v>
      </c>
      <c r="P2">
        <v>1.1999999995907453</v>
      </c>
    </row>
    <row r="3" spans="1:16">
      <c r="A3" t="s">
        <v>76</v>
      </c>
      <c r="B3" t="s">
        <v>77</v>
      </c>
      <c r="C3" t="s">
        <v>78</v>
      </c>
      <c r="D3">
        <v>2005</v>
      </c>
      <c r="E3" t="s">
        <v>79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  <c r="O3">
        <v>0</v>
      </c>
      <c r="P3">
        <v>1.2000000002641527</v>
      </c>
    </row>
    <row r="4" spans="1:16">
      <c r="A4" t="s">
        <v>76</v>
      </c>
      <c r="B4" t="s">
        <v>77</v>
      </c>
      <c r="C4" t="s">
        <v>78</v>
      </c>
      <c r="D4">
        <v>2010</v>
      </c>
      <c r="E4" t="s">
        <v>79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  <c r="O4">
        <v>0</v>
      </c>
      <c r="P4">
        <v>1.2000000000524622</v>
      </c>
    </row>
    <row r="5" spans="1:16">
      <c r="A5" t="s">
        <v>76</v>
      </c>
      <c r="B5" t="s">
        <v>77</v>
      </c>
      <c r="C5" t="s">
        <v>78</v>
      </c>
      <c r="D5">
        <v>2015</v>
      </c>
      <c r="E5" t="s">
        <v>79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  <c r="O5">
        <v>0</v>
      </c>
      <c r="P5">
        <v>1.2000000000954985</v>
      </c>
    </row>
    <row r="6" spans="1:16">
      <c r="A6" t="s">
        <v>76</v>
      </c>
      <c r="B6" t="s">
        <v>77</v>
      </c>
      <c r="C6" t="s">
        <v>78</v>
      </c>
      <c r="D6">
        <v>2020</v>
      </c>
      <c r="E6" t="s">
        <v>79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  <c r="O6">
        <v>0</v>
      </c>
      <c r="P6">
        <v>1.2000000000241093</v>
      </c>
    </row>
    <row r="7" spans="1:16">
      <c r="A7" t="s">
        <v>76</v>
      </c>
      <c r="B7" t="s">
        <v>77</v>
      </c>
      <c r="C7" t="s">
        <v>78</v>
      </c>
      <c r="D7">
        <v>2025</v>
      </c>
      <c r="E7" t="s">
        <v>79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  <c r="O7">
        <v>0</v>
      </c>
      <c r="P7">
        <v>1.2000000001606128</v>
      </c>
    </row>
    <row r="8" spans="1:16">
      <c r="A8" t="s">
        <v>76</v>
      </c>
      <c r="B8" t="s">
        <v>77</v>
      </c>
      <c r="C8" t="s">
        <v>78</v>
      </c>
      <c r="D8">
        <v>2030</v>
      </c>
      <c r="E8" t="s">
        <v>79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  <c r="O8">
        <v>0</v>
      </c>
      <c r="P8">
        <v>1.2000000003369746</v>
      </c>
    </row>
    <row r="9" spans="1:16">
      <c r="A9" t="s">
        <v>76</v>
      </c>
      <c r="B9" t="s">
        <v>77</v>
      </c>
      <c r="C9" t="s">
        <v>78</v>
      </c>
      <c r="D9">
        <v>2035</v>
      </c>
      <c r="E9" t="s">
        <v>79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  <c r="O9">
        <v>0</v>
      </c>
      <c r="P9">
        <v>1.1999999995758439</v>
      </c>
    </row>
    <row r="10" spans="1:16">
      <c r="A10" t="s">
        <v>76</v>
      </c>
      <c r="B10" t="s">
        <v>77</v>
      </c>
      <c r="C10" t="s">
        <v>78</v>
      </c>
      <c r="D10">
        <v>2040</v>
      </c>
      <c r="E10" t="s">
        <v>79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  <c r="O10">
        <v>0</v>
      </c>
      <c r="P10">
        <v>1.1999999998813726</v>
      </c>
    </row>
    <row r="11" spans="1:16">
      <c r="A11" t="s">
        <v>76</v>
      </c>
      <c r="B11" t="s">
        <v>77</v>
      </c>
      <c r="C11" t="s">
        <v>78</v>
      </c>
      <c r="D11">
        <v>2045</v>
      </c>
      <c r="E11" t="s">
        <v>79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  <c r="O11">
        <v>0</v>
      </c>
      <c r="P11">
        <v>1.2000000001990394</v>
      </c>
    </row>
    <row r="12" spans="1:16">
      <c r="A12" t="s">
        <v>76</v>
      </c>
      <c r="B12" t="s">
        <v>77</v>
      </c>
      <c r="C12" t="s">
        <v>78</v>
      </c>
      <c r="D12">
        <v>2050</v>
      </c>
      <c r="E12" t="s">
        <v>79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  <c r="O12">
        <v>0</v>
      </c>
      <c r="P12">
        <v>1.2000000001669551</v>
      </c>
    </row>
    <row r="13" spans="1:16">
      <c r="A13" t="s">
        <v>76</v>
      </c>
      <c r="B13" t="s">
        <v>77</v>
      </c>
      <c r="C13" t="s">
        <v>78</v>
      </c>
      <c r="D13">
        <v>2000</v>
      </c>
      <c r="E13" t="s">
        <v>79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  <c r="O13">
        <v>0</v>
      </c>
      <c r="P13">
        <v>2</v>
      </c>
    </row>
    <row r="14" spans="1:16">
      <c r="A14" t="s">
        <v>76</v>
      </c>
      <c r="B14" t="s">
        <v>77</v>
      </c>
      <c r="C14" t="s">
        <v>78</v>
      </c>
      <c r="D14">
        <v>2005</v>
      </c>
      <c r="E14" t="s">
        <v>79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  <c r="O14">
        <v>0</v>
      </c>
      <c r="P14">
        <v>1.9999999995994928</v>
      </c>
    </row>
    <row r="15" spans="1:16">
      <c r="A15" t="s">
        <v>76</v>
      </c>
      <c r="B15" t="s">
        <v>77</v>
      </c>
      <c r="C15" t="s">
        <v>78</v>
      </c>
      <c r="D15">
        <v>2010</v>
      </c>
      <c r="E15" t="s">
        <v>79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  <c r="O15">
        <v>0</v>
      </c>
      <c r="P15">
        <v>1.9999999992419715</v>
      </c>
    </row>
    <row r="16" spans="1:16">
      <c r="A16" t="s">
        <v>76</v>
      </c>
      <c r="B16" t="s">
        <v>77</v>
      </c>
      <c r="C16" t="s">
        <v>78</v>
      </c>
      <c r="D16">
        <v>2015</v>
      </c>
      <c r="E16" t="s">
        <v>79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  <c r="O16">
        <v>0</v>
      </c>
      <c r="P16">
        <v>2.0000000000000058</v>
      </c>
    </row>
    <row r="17" spans="1:16">
      <c r="A17" t="s">
        <v>76</v>
      </c>
      <c r="B17" t="s">
        <v>77</v>
      </c>
      <c r="C17" t="s">
        <v>78</v>
      </c>
      <c r="D17">
        <v>2020</v>
      </c>
      <c r="E17" t="s">
        <v>79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  <c r="O17">
        <v>0</v>
      </c>
      <c r="P17">
        <v>2</v>
      </c>
    </row>
    <row r="18" spans="1:16">
      <c r="A18" t="s">
        <v>76</v>
      </c>
      <c r="B18" t="s">
        <v>77</v>
      </c>
      <c r="C18" t="s">
        <v>78</v>
      </c>
      <c r="D18">
        <v>2025</v>
      </c>
      <c r="E18" t="s">
        <v>79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  <c r="O18">
        <v>0</v>
      </c>
      <c r="P18">
        <v>2</v>
      </c>
    </row>
    <row r="19" spans="1:16">
      <c r="A19" t="s">
        <v>76</v>
      </c>
      <c r="B19" t="s">
        <v>77</v>
      </c>
      <c r="C19" t="s">
        <v>78</v>
      </c>
      <c r="D19">
        <v>2030</v>
      </c>
      <c r="E19" t="s">
        <v>79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  <c r="O19">
        <v>0</v>
      </c>
      <c r="P19">
        <v>2.0000000003899556</v>
      </c>
    </row>
    <row r="20" spans="1:16">
      <c r="A20" t="s">
        <v>76</v>
      </c>
      <c r="B20" t="s">
        <v>77</v>
      </c>
      <c r="C20" t="s">
        <v>78</v>
      </c>
      <c r="D20">
        <v>2035</v>
      </c>
      <c r="E20" t="s">
        <v>79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  <c r="O20">
        <v>0</v>
      </c>
      <c r="P20">
        <v>2.0000000000000036</v>
      </c>
    </row>
    <row r="21" spans="1:16">
      <c r="A21" t="s">
        <v>76</v>
      </c>
      <c r="B21" t="s">
        <v>77</v>
      </c>
      <c r="C21" t="s">
        <v>78</v>
      </c>
      <c r="D21">
        <v>2040</v>
      </c>
      <c r="E21" t="s">
        <v>79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  <c r="O21">
        <v>0</v>
      </c>
      <c r="P21">
        <v>2.0000000002852518</v>
      </c>
    </row>
    <row r="22" spans="1:16">
      <c r="A22" t="s">
        <v>76</v>
      </c>
      <c r="B22" t="s">
        <v>77</v>
      </c>
      <c r="C22" t="s">
        <v>78</v>
      </c>
      <c r="D22">
        <v>2045</v>
      </c>
      <c r="E22" t="s">
        <v>79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  <c r="O22">
        <v>0</v>
      </c>
      <c r="P22">
        <v>2</v>
      </c>
    </row>
    <row r="23" spans="1:16">
      <c r="A23" t="s">
        <v>76</v>
      </c>
      <c r="B23" t="s">
        <v>77</v>
      </c>
      <c r="C23" t="s">
        <v>78</v>
      </c>
      <c r="D23">
        <v>2050</v>
      </c>
      <c r="E23" t="s">
        <v>79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  <c r="O23">
        <v>0</v>
      </c>
      <c r="P23">
        <v>2</v>
      </c>
    </row>
    <row r="24" spans="1:16">
      <c r="A24" t="s">
        <v>76</v>
      </c>
      <c r="B24" t="s">
        <v>77</v>
      </c>
      <c r="C24" t="s">
        <v>78</v>
      </c>
      <c r="D24">
        <v>2000</v>
      </c>
      <c r="E24" t="s">
        <v>80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  <c r="O24" t="e">
        <v>#DIV/0!</v>
      </c>
      <c r="P24" t="e">
        <v>#DIV/0!</v>
      </c>
    </row>
    <row r="25" spans="1:16">
      <c r="A25" t="s">
        <v>76</v>
      </c>
      <c r="B25" t="s">
        <v>77</v>
      </c>
      <c r="C25" t="s">
        <v>78</v>
      </c>
      <c r="D25">
        <v>2005</v>
      </c>
      <c r="E25" t="s">
        <v>80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  <c r="O25" t="e">
        <v>#DIV/0!</v>
      </c>
      <c r="P25" t="e">
        <v>#DIV/0!</v>
      </c>
    </row>
    <row r="26" spans="1:16">
      <c r="A26" t="s">
        <v>76</v>
      </c>
      <c r="B26" t="s">
        <v>77</v>
      </c>
      <c r="C26" t="s">
        <v>78</v>
      </c>
      <c r="D26">
        <v>2010</v>
      </c>
      <c r="E26" t="s">
        <v>80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  <c r="O26" t="e">
        <v>#DIV/0!</v>
      </c>
      <c r="P26" t="e">
        <v>#DIV/0!</v>
      </c>
    </row>
    <row r="27" spans="1:16">
      <c r="A27" t="s">
        <v>76</v>
      </c>
      <c r="B27" t="s">
        <v>77</v>
      </c>
      <c r="C27" t="s">
        <v>78</v>
      </c>
      <c r="D27">
        <v>2015</v>
      </c>
      <c r="E27" t="s">
        <v>80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  <c r="O27" t="e">
        <v>#DIV/0!</v>
      </c>
      <c r="P27" t="e">
        <v>#DIV/0!</v>
      </c>
    </row>
    <row r="28" spans="1:16">
      <c r="A28" t="s">
        <v>76</v>
      </c>
      <c r="B28" t="s">
        <v>77</v>
      </c>
      <c r="C28" t="s">
        <v>78</v>
      </c>
      <c r="D28">
        <v>2020</v>
      </c>
      <c r="E28" t="s">
        <v>80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  <c r="O28" t="e">
        <v>#DIV/0!</v>
      </c>
      <c r="P28" t="e">
        <v>#DIV/0!</v>
      </c>
    </row>
    <row r="29" spans="1:16">
      <c r="A29" t="s">
        <v>76</v>
      </c>
      <c r="B29" t="s">
        <v>77</v>
      </c>
      <c r="C29" t="s">
        <v>78</v>
      </c>
      <c r="D29">
        <v>2025</v>
      </c>
      <c r="E29" t="s">
        <v>80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  <c r="O29" t="e">
        <v>#DIV/0!</v>
      </c>
      <c r="P29" t="e">
        <v>#DIV/0!</v>
      </c>
    </row>
    <row r="30" spans="1:16">
      <c r="A30" t="s">
        <v>76</v>
      </c>
      <c r="B30" t="s">
        <v>77</v>
      </c>
      <c r="C30" t="s">
        <v>78</v>
      </c>
      <c r="D30">
        <v>2030</v>
      </c>
      <c r="E30" t="s">
        <v>80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  <c r="O30" t="e">
        <v>#DIV/0!</v>
      </c>
      <c r="P30" t="e">
        <v>#DIV/0!</v>
      </c>
    </row>
    <row r="31" spans="1:16">
      <c r="A31" t="s">
        <v>76</v>
      </c>
      <c r="B31" t="s">
        <v>77</v>
      </c>
      <c r="C31" t="s">
        <v>78</v>
      </c>
      <c r="D31">
        <v>2035</v>
      </c>
      <c r="E31" t="s">
        <v>80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  <c r="O31" t="e">
        <v>#DIV/0!</v>
      </c>
      <c r="P31" t="e">
        <v>#DIV/0!</v>
      </c>
    </row>
    <row r="32" spans="1:16">
      <c r="A32" t="s">
        <v>76</v>
      </c>
      <c r="B32" t="s">
        <v>77</v>
      </c>
      <c r="C32" t="s">
        <v>78</v>
      </c>
      <c r="D32">
        <v>2040</v>
      </c>
      <c r="E32" t="s">
        <v>80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  <c r="O32" t="e">
        <v>#DIV/0!</v>
      </c>
      <c r="P32" t="e">
        <v>#DIV/0!</v>
      </c>
    </row>
    <row r="33" spans="1:16">
      <c r="A33" t="s">
        <v>76</v>
      </c>
      <c r="B33" t="s">
        <v>77</v>
      </c>
      <c r="C33" t="s">
        <v>78</v>
      </c>
      <c r="D33">
        <v>2045</v>
      </c>
      <c r="E33" t="s">
        <v>80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  <c r="O33" t="e">
        <v>#DIV/0!</v>
      </c>
      <c r="P33" t="e">
        <v>#DIV/0!</v>
      </c>
    </row>
    <row r="34" spans="1:16">
      <c r="A34" t="s">
        <v>76</v>
      </c>
      <c r="B34" t="s">
        <v>77</v>
      </c>
      <c r="C34" t="s">
        <v>78</v>
      </c>
      <c r="D34">
        <v>2050</v>
      </c>
      <c r="E34" t="s">
        <v>80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  <c r="O34" t="e">
        <v>#DIV/0!</v>
      </c>
      <c r="P34" t="e">
        <v>#DIV/0!</v>
      </c>
    </row>
    <row r="35" spans="1:16">
      <c r="A35" t="s">
        <v>76</v>
      </c>
      <c r="B35" t="s">
        <v>77</v>
      </c>
      <c r="C35" t="s">
        <v>78</v>
      </c>
      <c r="D35">
        <v>2000</v>
      </c>
      <c r="E35" t="s">
        <v>81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  <c r="O35">
        <v>0</v>
      </c>
      <c r="P35">
        <v>33.750000010387758</v>
      </c>
    </row>
    <row r="36" spans="1:16">
      <c r="A36" t="s">
        <v>76</v>
      </c>
      <c r="B36" t="s">
        <v>77</v>
      </c>
      <c r="C36" t="s">
        <v>78</v>
      </c>
      <c r="D36">
        <v>2005</v>
      </c>
      <c r="E36" t="s">
        <v>81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  <c r="O36">
        <v>0</v>
      </c>
      <c r="P36">
        <v>33.750000001068848</v>
      </c>
    </row>
    <row r="37" spans="1:16">
      <c r="A37" t="s">
        <v>76</v>
      </c>
      <c r="B37" t="s">
        <v>77</v>
      </c>
      <c r="C37" t="s">
        <v>78</v>
      </c>
      <c r="D37">
        <v>2010</v>
      </c>
      <c r="E37" t="s">
        <v>81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  <c r="O37">
        <v>0</v>
      </c>
      <c r="P37">
        <v>33.750000000193779</v>
      </c>
    </row>
    <row r="38" spans="1:16">
      <c r="A38" t="s">
        <v>76</v>
      </c>
      <c r="B38" t="s">
        <v>77</v>
      </c>
      <c r="C38" t="s">
        <v>78</v>
      </c>
      <c r="D38">
        <v>2015</v>
      </c>
      <c r="E38" t="s">
        <v>81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  <c r="O38">
        <v>0</v>
      </c>
      <c r="P38">
        <v>33.750000004093252</v>
      </c>
    </row>
    <row r="39" spans="1:16">
      <c r="A39" t="s">
        <v>76</v>
      </c>
      <c r="B39" t="s">
        <v>77</v>
      </c>
      <c r="C39" t="s">
        <v>78</v>
      </c>
      <c r="D39">
        <v>2020</v>
      </c>
      <c r="E39" t="s">
        <v>81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  <c r="O39">
        <v>0</v>
      </c>
      <c r="P39">
        <v>33.750000000000277</v>
      </c>
    </row>
    <row r="40" spans="1:16">
      <c r="A40" t="s">
        <v>76</v>
      </c>
      <c r="B40" t="s">
        <v>77</v>
      </c>
      <c r="C40" t="s">
        <v>78</v>
      </c>
      <c r="D40">
        <v>2025</v>
      </c>
      <c r="E40" t="s">
        <v>81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  <c r="O40">
        <v>0</v>
      </c>
      <c r="P40">
        <v>33.749999988102466</v>
      </c>
    </row>
    <row r="41" spans="1:16">
      <c r="A41" t="s">
        <v>76</v>
      </c>
      <c r="B41" t="s">
        <v>77</v>
      </c>
      <c r="C41" t="s">
        <v>78</v>
      </c>
      <c r="D41">
        <v>2030</v>
      </c>
      <c r="E41" t="s">
        <v>81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  <c r="O41">
        <v>0</v>
      </c>
      <c r="P41">
        <v>33.750000004974659</v>
      </c>
    </row>
    <row r="42" spans="1:16">
      <c r="A42" t="s">
        <v>76</v>
      </c>
      <c r="B42" t="s">
        <v>77</v>
      </c>
      <c r="C42" t="s">
        <v>78</v>
      </c>
      <c r="D42">
        <v>2035</v>
      </c>
      <c r="E42" t="s">
        <v>81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  <c r="O42">
        <v>0</v>
      </c>
      <c r="P42">
        <v>33.749999991932349</v>
      </c>
    </row>
    <row r="43" spans="1:16">
      <c r="A43" t="s">
        <v>76</v>
      </c>
      <c r="B43" t="s">
        <v>77</v>
      </c>
      <c r="C43" t="s">
        <v>78</v>
      </c>
      <c r="D43">
        <v>2040</v>
      </c>
      <c r="E43" t="s">
        <v>81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  <c r="O43">
        <v>0</v>
      </c>
      <c r="P43">
        <v>33.749999992475374</v>
      </c>
    </row>
    <row r="44" spans="1:16">
      <c r="A44" t="s">
        <v>76</v>
      </c>
      <c r="B44" t="s">
        <v>77</v>
      </c>
      <c r="C44" t="s">
        <v>78</v>
      </c>
      <c r="D44">
        <v>2045</v>
      </c>
      <c r="E44" t="s">
        <v>81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  <c r="O44">
        <v>0</v>
      </c>
      <c r="P44">
        <v>33.750000004205589</v>
      </c>
    </row>
    <row r="45" spans="1:16">
      <c r="A45" t="s">
        <v>76</v>
      </c>
      <c r="B45" t="s">
        <v>77</v>
      </c>
      <c r="C45" t="s">
        <v>78</v>
      </c>
      <c r="D45">
        <v>2050</v>
      </c>
      <c r="E45" t="s">
        <v>81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  <c r="O45">
        <v>0</v>
      </c>
      <c r="P45">
        <v>33.74999999733582</v>
      </c>
    </row>
    <row r="46" spans="1:16">
      <c r="A46" t="s">
        <v>76</v>
      </c>
      <c r="B46" t="s">
        <v>77</v>
      </c>
      <c r="C46" t="s">
        <v>78</v>
      </c>
      <c r="D46">
        <v>2000</v>
      </c>
      <c r="E46" t="s">
        <v>82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  <c r="O46" t="e">
        <v>#DIV/0!</v>
      </c>
      <c r="P46" t="e">
        <v>#DIV/0!</v>
      </c>
    </row>
    <row r="47" spans="1:16">
      <c r="A47" t="s">
        <v>76</v>
      </c>
      <c r="B47" t="s">
        <v>77</v>
      </c>
      <c r="C47" t="s">
        <v>78</v>
      </c>
      <c r="D47">
        <v>2005</v>
      </c>
      <c r="E47" t="s">
        <v>82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  <c r="O47" t="e">
        <v>#DIV/0!</v>
      </c>
      <c r="P47" t="e">
        <v>#DIV/0!</v>
      </c>
    </row>
    <row r="48" spans="1:16">
      <c r="A48" t="s">
        <v>76</v>
      </c>
      <c r="B48" t="s">
        <v>77</v>
      </c>
      <c r="C48" t="s">
        <v>78</v>
      </c>
      <c r="D48">
        <v>2010</v>
      </c>
      <c r="E48" t="s">
        <v>82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  <c r="O48" t="e">
        <v>#DIV/0!</v>
      </c>
      <c r="P48" t="e">
        <v>#DIV/0!</v>
      </c>
    </row>
    <row r="49" spans="1:16">
      <c r="A49" t="s">
        <v>76</v>
      </c>
      <c r="B49" t="s">
        <v>77</v>
      </c>
      <c r="C49" t="s">
        <v>78</v>
      </c>
      <c r="D49">
        <v>2015</v>
      </c>
      <c r="E49" t="s">
        <v>82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  <c r="O49" t="e">
        <v>#DIV/0!</v>
      </c>
      <c r="P49" t="e">
        <v>#DIV/0!</v>
      </c>
    </row>
    <row r="50" spans="1:16">
      <c r="A50" t="s">
        <v>76</v>
      </c>
      <c r="B50" t="s">
        <v>77</v>
      </c>
      <c r="C50" t="s">
        <v>78</v>
      </c>
      <c r="D50">
        <v>2020</v>
      </c>
      <c r="E50" t="s">
        <v>82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  <c r="O50" t="e">
        <v>#DIV/0!</v>
      </c>
      <c r="P50" t="e">
        <v>#DIV/0!</v>
      </c>
    </row>
    <row r="51" spans="1:16">
      <c r="A51" t="s">
        <v>76</v>
      </c>
      <c r="B51" t="s">
        <v>77</v>
      </c>
      <c r="C51" t="s">
        <v>78</v>
      </c>
      <c r="D51">
        <v>2025</v>
      </c>
      <c r="E51" t="s">
        <v>82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  <c r="O51" t="e">
        <v>#DIV/0!</v>
      </c>
      <c r="P51" t="e">
        <v>#DIV/0!</v>
      </c>
    </row>
    <row r="52" spans="1:16">
      <c r="A52" t="s">
        <v>76</v>
      </c>
      <c r="B52" t="s">
        <v>77</v>
      </c>
      <c r="C52" t="s">
        <v>78</v>
      </c>
      <c r="D52">
        <v>2030</v>
      </c>
      <c r="E52" t="s">
        <v>82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  <c r="O52" t="e">
        <v>#DIV/0!</v>
      </c>
      <c r="P52" t="e">
        <v>#DIV/0!</v>
      </c>
    </row>
    <row r="53" spans="1:16">
      <c r="A53" t="s">
        <v>76</v>
      </c>
      <c r="B53" t="s">
        <v>77</v>
      </c>
      <c r="C53" t="s">
        <v>78</v>
      </c>
      <c r="D53">
        <v>2035</v>
      </c>
      <c r="E53" t="s">
        <v>82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  <c r="O53" t="e">
        <v>#DIV/0!</v>
      </c>
      <c r="P53" t="e">
        <v>#DIV/0!</v>
      </c>
    </row>
    <row r="54" spans="1:16">
      <c r="A54" t="s">
        <v>76</v>
      </c>
      <c r="B54" t="s">
        <v>77</v>
      </c>
      <c r="C54" t="s">
        <v>78</v>
      </c>
      <c r="D54">
        <v>2040</v>
      </c>
      <c r="E54" t="s">
        <v>82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  <c r="O54" t="e">
        <v>#DIV/0!</v>
      </c>
      <c r="P54" t="e">
        <v>#DIV/0!</v>
      </c>
    </row>
    <row r="55" spans="1:16">
      <c r="A55" t="s">
        <v>76</v>
      </c>
      <c r="B55" t="s">
        <v>77</v>
      </c>
      <c r="C55" t="s">
        <v>78</v>
      </c>
      <c r="D55">
        <v>2045</v>
      </c>
      <c r="E55" t="s">
        <v>82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  <c r="O55" t="e">
        <v>#DIV/0!</v>
      </c>
      <c r="P55" t="e">
        <v>#DIV/0!</v>
      </c>
    </row>
    <row r="56" spans="1:16">
      <c r="A56" t="s">
        <v>76</v>
      </c>
      <c r="B56" t="s">
        <v>77</v>
      </c>
      <c r="C56" t="s">
        <v>78</v>
      </c>
      <c r="D56">
        <v>2050</v>
      </c>
      <c r="E56" t="s">
        <v>82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  <c r="O56" t="e">
        <v>#DIV/0!</v>
      </c>
      <c r="P56" t="e">
        <v>#DIV/0!</v>
      </c>
    </row>
    <row r="57" spans="1:16">
      <c r="A57" t="s">
        <v>76</v>
      </c>
      <c r="B57" t="s">
        <v>77</v>
      </c>
      <c r="C57" t="s">
        <v>78</v>
      </c>
      <c r="D57">
        <v>2000</v>
      </c>
      <c r="E57" t="s">
        <v>83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  <c r="O57">
        <v>7.0000000002930802</v>
      </c>
      <c r="P57">
        <v>0</v>
      </c>
    </row>
    <row r="58" spans="1:16">
      <c r="A58" t="s">
        <v>76</v>
      </c>
      <c r="B58" t="s">
        <v>77</v>
      </c>
      <c r="C58" t="s">
        <v>78</v>
      </c>
      <c r="D58">
        <v>2005</v>
      </c>
      <c r="E58" t="s">
        <v>83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  <c r="O58">
        <v>7.7</v>
      </c>
      <c r="P58">
        <v>0</v>
      </c>
    </row>
    <row r="59" spans="1:16">
      <c r="A59" t="s">
        <v>76</v>
      </c>
      <c r="B59" t="s">
        <v>77</v>
      </c>
      <c r="C59" t="s">
        <v>78</v>
      </c>
      <c r="D59">
        <v>2010</v>
      </c>
      <c r="E59" t="s">
        <v>83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  <c r="O59">
        <v>8.4000000003120565</v>
      </c>
      <c r="P59">
        <v>0</v>
      </c>
    </row>
    <row r="60" spans="1:16">
      <c r="A60" t="s">
        <v>76</v>
      </c>
      <c r="B60" t="s">
        <v>77</v>
      </c>
      <c r="C60" t="s">
        <v>78</v>
      </c>
      <c r="D60">
        <v>2015</v>
      </c>
      <c r="E60" t="s">
        <v>83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  <c r="O60">
        <v>9.0999999998054957</v>
      </c>
      <c r="P60">
        <v>0</v>
      </c>
    </row>
    <row r="61" spans="1:16">
      <c r="A61" t="s">
        <v>76</v>
      </c>
      <c r="B61" t="s">
        <v>77</v>
      </c>
      <c r="C61" t="s">
        <v>78</v>
      </c>
      <c r="D61">
        <v>2020</v>
      </c>
      <c r="E61" t="s">
        <v>83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  <c r="O61">
        <v>9.8000000034220065</v>
      </c>
      <c r="P61">
        <v>0</v>
      </c>
    </row>
    <row r="62" spans="1:16">
      <c r="A62" t="s">
        <v>76</v>
      </c>
      <c r="B62" t="s">
        <v>77</v>
      </c>
      <c r="C62" t="s">
        <v>78</v>
      </c>
      <c r="D62">
        <v>2025</v>
      </c>
      <c r="E62" t="s">
        <v>83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  <c r="O62">
        <v>10.499999996648349</v>
      </c>
      <c r="P62">
        <v>0</v>
      </c>
    </row>
    <row r="63" spans="1:16">
      <c r="A63" t="s">
        <v>76</v>
      </c>
      <c r="B63" t="s">
        <v>77</v>
      </c>
      <c r="C63" t="s">
        <v>78</v>
      </c>
      <c r="D63">
        <v>2030</v>
      </c>
      <c r="E63" t="s">
        <v>83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  <c r="O63">
        <v>11.199999999166227</v>
      </c>
      <c r="P63">
        <v>0</v>
      </c>
    </row>
    <row r="64" spans="1:16">
      <c r="A64" t="s">
        <v>76</v>
      </c>
      <c r="B64" t="s">
        <v>77</v>
      </c>
      <c r="C64" t="s">
        <v>78</v>
      </c>
      <c r="D64">
        <v>2035</v>
      </c>
      <c r="E64" t="s">
        <v>83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  <c r="O64">
        <v>11.900000000573566</v>
      </c>
      <c r="P64">
        <v>0</v>
      </c>
    </row>
    <row r="65" spans="1:19">
      <c r="A65" t="s">
        <v>76</v>
      </c>
      <c r="B65" t="s">
        <v>77</v>
      </c>
      <c r="C65" t="s">
        <v>78</v>
      </c>
      <c r="D65">
        <v>2040</v>
      </c>
      <c r="E65" t="s">
        <v>83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  <c r="O65">
        <v>12.600000002040138</v>
      </c>
      <c r="P65">
        <v>0</v>
      </c>
    </row>
    <row r="66" spans="1:19">
      <c r="A66" t="s">
        <v>76</v>
      </c>
      <c r="B66" t="s">
        <v>77</v>
      </c>
      <c r="C66" t="s">
        <v>78</v>
      </c>
      <c r="D66">
        <v>2045</v>
      </c>
      <c r="E66" t="s">
        <v>83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  <c r="O66">
        <v>13.300000000026902</v>
      </c>
      <c r="P66">
        <v>0</v>
      </c>
    </row>
    <row r="67" spans="1:19">
      <c r="A67" t="s">
        <v>76</v>
      </c>
      <c r="B67" t="s">
        <v>77</v>
      </c>
      <c r="C67" t="s">
        <v>78</v>
      </c>
      <c r="D67">
        <v>2050</v>
      </c>
      <c r="E67" t="s">
        <v>83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  <c r="O67">
        <v>14.000000000892483</v>
      </c>
      <c r="P67">
        <v>0</v>
      </c>
    </row>
    <row r="68" spans="1:19">
      <c r="A68" t="s">
        <v>76</v>
      </c>
      <c r="B68" t="s">
        <v>77</v>
      </c>
      <c r="C68" t="s">
        <v>78</v>
      </c>
      <c r="D68">
        <v>2000</v>
      </c>
      <c r="E68" t="s">
        <v>84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  <c r="O68">
        <v>0</v>
      </c>
      <c r="P68">
        <v>2.4642857134598195</v>
      </c>
      <c r="S68" t="e">
        <v>#REF!</v>
      </c>
    </row>
    <row r="69" spans="1:19">
      <c r="A69" t="s">
        <v>76</v>
      </c>
      <c r="B69" t="s">
        <v>77</v>
      </c>
      <c r="C69" t="s">
        <v>78</v>
      </c>
      <c r="D69">
        <v>2005</v>
      </c>
      <c r="E69" t="s">
        <v>84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  <c r="O69">
        <v>0</v>
      </c>
      <c r="P69">
        <v>2.4361090709378139</v>
      </c>
      <c r="S69" t="e">
        <v>#REF!</v>
      </c>
    </row>
    <row r="70" spans="1:19">
      <c r="A70" t="s">
        <v>76</v>
      </c>
      <c r="B70" t="s">
        <v>77</v>
      </c>
      <c r="C70" t="s">
        <v>78</v>
      </c>
      <c r="D70">
        <v>2010</v>
      </c>
      <c r="E70" t="s">
        <v>84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  <c r="O70">
        <v>0</v>
      </c>
      <c r="P70">
        <v>2.3126414432472342</v>
      </c>
    </row>
    <row r="71" spans="1:19">
      <c r="A71" t="s">
        <v>76</v>
      </c>
      <c r="B71" t="s">
        <v>77</v>
      </c>
      <c r="C71" t="s">
        <v>78</v>
      </c>
      <c r="D71">
        <v>2015</v>
      </c>
      <c r="E71" t="s">
        <v>84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  <c r="O71">
        <v>0</v>
      </c>
      <c r="P71">
        <v>2.22370597660028</v>
      </c>
    </row>
    <row r="72" spans="1:19">
      <c r="A72" t="s">
        <v>76</v>
      </c>
      <c r="B72" t="s">
        <v>77</v>
      </c>
      <c r="C72" t="s">
        <v>78</v>
      </c>
      <c r="D72">
        <v>2020</v>
      </c>
      <c r="E72" t="s">
        <v>84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  <c r="O72">
        <v>0</v>
      </c>
      <c r="P72">
        <v>2.1231807039126043</v>
      </c>
    </row>
    <row r="73" spans="1:19">
      <c r="A73" t="s">
        <v>76</v>
      </c>
      <c r="B73" t="s">
        <v>77</v>
      </c>
      <c r="C73" t="s">
        <v>78</v>
      </c>
      <c r="D73">
        <v>2025</v>
      </c>
      <c r="E73" t="s">
        <v>84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  <c r="O73">
        <v>0</v>
      </c>
      <c r="P73">
        <v>2.0336299526151635</v>
      </c>
    </row>
    <row r="74" spans="1:19">
      <c r="A74" t="s">
        <v>76</v>
      </c>
      <c r="B74" t="s">
        <v>77</v>
      </c>
      <c r="C74" t="s">
        <v>78</v>
      </c>
      <c r="D74">
        <v>2030</v>
      </c>
      <c r="E74" t="s">
        <v>84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  <c r="O74">
        <v>0</v>
      </c>
      <c r="P74">
        <v>1.9660508091617042</v>
      </c>
    </row>
    <row r="75" spans="1:19">
      <c r="A75" t="s">
        <v>76</v>
      </c>
      <c r="B75" t="s">
        <v>77</v>
      </c>
      <c r="C75" t="s">
        <v>78</v>
      </c>
      <c r="D75">
        <v>2035</v>
      </c>
      <c r="E75" t="s">
        <v>84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  <c r="O75">
        <v>0</v>
      </c>
      <c r="P75">
        <v>1.9097746652393928</v>
      </c>
    </row>
    <row r="76" spans="1:19">
      <c r="A76" t="s">
        <v>76</v>
      </c>
      <c r="B76" t="s">
        <v>77</v>
      </c>
      <c r="C76" t="s">
        <v>78</v>
      </c>
      <c r="D76">
        <v>2040</v>
      </c>
      <c r="E76" t="s">
        <v>84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  <c r="O76">
        <v>0</v>
      </c>
      <c r="P76">
        <v>1.9266408599119382</v>
      </c>
    </row>
    <row r="77" spans="1:19">
      <c r="A77" t="s">
        <v>76</v>
      </c>
      <c r="B77" t="s">
        <v>77</v>
      </c>
      <c r="C77" t="s">
        <v>78</v>
      </c>
      <c r="D77">
        <v>2045</v>
      </c>
      <c r="E77" t="s">
        <v>84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  <c r="O77">
        <v>0</v>
      </c>
      <c r="P77">
        <v>1.9887831323721297</v>
      </c>
    </row>
    <row r="78" spans="1:19">
      <c r="A78" t="s">
        <v>76</v>
      </c>
      <c r="B78" t="s">
        <v>77</v>
      </c>
      <c r="C78" t="s">
        <v>78</v>
      </c>
      <c r="D78">
        <v>2050</v>
      </c>
      <c r="E78" t="s">
        <v>84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  <c r="O78">
        <v>0</v>
      </c>
      <c r="P78">
        <v>2.1171279460636354</v>
      </c>
    </row>
    <row r="79" spans="1:19">
      <c r="A79" t="s">
        <v>76</v>
      </c>
      <c r="B79" t="s">
        <v>77</v>
      </c>
      <c r="C79" t="s">
        <v>78</v>
      </c>
      <c r="D79">
        <v>2000</v>
      </c>
      <c r="E79" t="s">
        <v>85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  <c r="O79">
        <v>1.860000000349596</v>
      </c>
      <c r="P79">
        <v>0</v>
      </c>
    </row>
    <row r="80" spans="1:19">
      <c r="A80" t="s">
        <v>76</v>
      </c>
      <c r="B80" t="s">
        <v>77</v>
      </c>
      <c r="C80" t="s">
        <v>78</v>
      </c>
      <c r="D80">
        <v>2005</v>
      </c>
      <c r="E80" t="s">
        <v>85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  <c r="O80">
        <v>1.940000000058488</v>
      </c>
      <c r="P80">
        <v>0</v>
      </c>
    </row>
    <row r="81" spans="1:16">
      <c r="A81" t="s">
        <v>76</v>
      </c>
      <c r="B81" t="s">
        <v>77</v>
      </c>
      <c r="C81" t="s">
        <v>78</v>
      </c>
      <c r="D81">
        <v>2010</v>
      </c>
      <c r="E81" t="s">
        <v>85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  <c r="O81">
        <v>1.9100000002582851</v>
      </c>
      <c r="P81">
        <v>0</v>
      </c>
    </row>
    <row r="82" spans="1:16">
      <c r="A82" t="s">
        <v>76</v>
      </c>
      <c r="B82" t="s">
        <v>77</v>
      </c>
      <c r="C82" t="s">
        <v>78</v>
      </c>
      <c r="D82">
        <v>2015</v>
      </c>
      <c r="E82" t="s">
        <v>85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  <c r="O82">
        <v>1.9099999991433232</v>
      </c>
      <c r="P82">
        <v>0</v>
      </c>
    </row>
    <row r="83" spans="1:16">
      <c r="A83" t="s">
        <v>76</v>
      </c>
      <c r="B83" t="s">
        <v>77</v>
      </c>
      <c r="C83" t="s">
        <v>78</v>
      </c>
      <c r="D83">
        <v>2020</v>
      </c>
      <c r="E83" t="s">
        <v>85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  <c r="O83">
        <v>1.9100000003250031</v>
      </c>
      <c r="P83">
        <v>0</v>
      </c>
    </row>
    <row r="84" spans="1:16">
      <c r="A84" t="s">
        <v>76</v>
      </c>
      <c r="B84" t="s">
        <v>77</v>
      </c>
      <c r="C84" t="s">
        <v>78</v>
      </c>
      <c r="D84">
        <v>2025</v>
      </c>
      <c r="E84" t="s">
        <v>85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  <c r="O84">
        <v>1.9100000002182431</v>
      </c>
      <c r="P84">
        <v>0</v>
      </c>
    </row>
    <row r="85" spans="1:16">
      <c r="A85" t="s">
        <v>76</v>
      </c>
      <c r="B85" t="s">
        <v>77</v>
      </c>
      <c r="C85" t="s">
        <v>78</v>
      </c>
      <c r="D85">
        <v>2030</v>
      </c>
      <c r="E85" t="s">
        <v>85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  <c r="O85">
        <v>1.9099999999322088</v>
      </c>
      <c r="P85">
        <v>0</v>
      </c>
    </row>
    <row r="86" spans="1:16">
      <c r="A86" t="s">
        <v>76</v>
      </c>
      <c r="B86" t="s">
        <v>77</v>
      </c>
      <c r="C86" t="s">
        <v>78</v>
      </c>
      <c r="D86">
        <v>2035</v>
      </c>
      <c r="E86" t="s">
        <v>85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  <c r="O86">
        <v>1.9100000007133926</v>
      </c>
      <c r="P86">
        <v>0</v>
      </c>
    </row>
    <row r="87" spans="1:16">
      <c r="A87" t="s">
        <v>76</v>
      </c>
      <c r="B87" t="s">
        <v>77</v>
      </c>
      <c r="C87" t="s">
        <v>78</v>
      </c>
      <c r="D87">
        <v>2040</v>
      </c>
      <c r="E87" t="s">
        <v>85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  <c r="O87">
        <v>1.9100000006059159</v>
      </c>
      <c r="P87">
        <v>0</v>
      </c>
    </row>
    <row r="88" spans="1:16">
      <c r="A88" t="s">
        <v>76</v>
      </c>
      <c r="B88" t="s">
        <v>77</v>
      </c>
      <c r="C88" t="s">
        <v>78</v>
      </c>
      <c r="D88">
        <v>2045</v>
      </c>
      <c r="E88" t="s">
        <v>85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  <c r="O88">
        <v>1.9100000002643611</v>
      </c>
      <c r="P88">
        <v>0</v>
      </c>
    </row>
    <row r="89" spans="1:16">
      <c r="A89" t="s">
        <v>76</v>
      </c>
      <c r="B89" t="s">
        <v>77</v>
      </c>
      <c r="C89" t="s">
        <v>78</v>
      </c>
      <c r="D89">
        <v>2050</v>
      </c>
      <c r="E89" t="s">
        <v>85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  <c r="O89">
        <v>1.9099999996562675</v>
      </c>
      <c r="P89">
        <v>0</v>
      </c>
    </row>
    <row r="90" spans="1:16">
      <c r="A90" t="s">
        <v>76</v>
      </c>
      <c r="B90" t="s">
        <v>77</v>
      </c>
      <c r="C90" t="s">
        <v>78</v>
      </c>
      <c r="D90">
        <v>2000</v>
      </c>
      <c r="E90" t="s">
        <v>83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  <c r="O90">
        <v>6.9999999995445741</v>
      </c>
      <c r="P90">
        <v>0</v>
      </c>
    </row>
    <row r="91" spans="1:16">
      <c r="A91" t="s">
        <v>76</v>
      </c>
      <c r="B91" t="s">
        <v>77</v>
      </c>
      <c r="C91" t="s">
        <v>78</v>
      </c>
      <c r="D91">
        <v>2005</v>
      </c>
      <c r="E91" t="s">
        <v>83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  <c r="O91">
        <v>7.7000000011143097</v>
      </c>
      <c r="P91">
        <v>0</v>
      </c>
    </row>
    <row r="92" spans="1:16">
      <c r="A92" t="s">
        <v>76</v>
      </c>
      <c r="B92" t="s">
        <v>77</v>
      </c>
      <c r="C92" t="s">
        <v>78</v>
      </c>
      <c r="D92">
        <v>2010</v>
      </c>
      <c r="E92" t="s">
        <v>83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  <c r="O92">
        <v>8.3999999999999986</v>
      </c>
      <c r="P92">
        <v>0</v>
      </c>
    </row>
    <row r="93" spans="1:16">
      <c r="A93" t="s">
        <v>76</v>
      </c>
      <c r="B93" t="s">
        <v>77</v>
      </c>
      <c r="C93" t="s">
        <v>78</v>
      </c>
      <c r="D93">
        <v>2015</v>
      </c>
      <c r="E93" t="s">
        <v>83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  <c r="O93">
        <v>9.1000000009752089</v>
      </c>
      <c r="P93">
        <v>0</v>
      </c>
    </row>
    <row r="94" spans="1:16">
      <c r="A94" t="s">
        <v>76</v>
      </c>
      <c r="B94" t="s">
        <v>77</v>
      </c>
      <c r="C94" t="s">
        <v>78</v>
      </c>
      <c r="D94">
        <v>2020</v>
      </c>
      <c r="E94" t="s">
        <v>83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  <c r="O94">
        <v>9.7999999989402902</v>
      </c>
      <c r="P94">
        <v>0</v>
      </c>
    </row>
    <row r="95" spans="1:16">
      <c r="A95" t="s">
        <v>76</v>
      </c>
      <c r="B95" t="s">
        <v>77</v>
      </c>
      <c r="C95" t="s">
        <v>78</v>
      </c>
      <c r="D95">
        <v>2025</v>
      </c>
      <c r="E95" t="s">
        <v>83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  <c r="O95">
        <v>10.499999999121455</v>
      </c>
      <c r="P95">
        <v>0</v>
      </c>
    </row>
    <row r="96" spans="1:16">
      <c r="A96" t="s">
        <v>76</v>
      </c>
      <c r="B96" t="s">
        <v>77</v>
      </c>
      <c r="C96" t="s">
        <v>78</v>
      </c>
      <c r="D96">
        <v>2030</v>
      </c>
      <c r="E96" t="s">
        <v>83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  <c r="O96">
        <v>11.200000000231288</v>
      </c>
      <c r="P96">
        <v>0</v>
      </c>
    </row>
    <row r="97" spans="1:16">
      <c r="A97" t="s">
        <v>76</v>
      </c>
      <c r="B97" t="s">
        <v>77</v>
      </c>
      <c r="C97" t="s">
        <v>78</v>
      </c>
      <c r="D97">
        <v>2035</v>
      </c>
      <c r="E97" t="s">
        <v>83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  <c r="O97">
        <v>11.899999999465313</v>
      </c>
      <c r="P97">
        <v>0</v>
      </c>
    </row>
    <row r="98" spans="1:16">
      <c r="A98" t="s">
        <v>76</v>
      </c>
      <c r="B98" t="s">
        <v>77</v>
      </c>
      <c r="C98" t="s">
        <v>78</v>
      </c>
      <c r="D98">
        <v>2040</v>
      </c>
      <c r="E98" t="s">
        <v>83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  <c r="O98">
        <v>12.600000000794045</v>
      </c>
      <c r="P98">
        <v>0</v>
      </c>
    </row>
    <row r="99" spans="1:16">
      <c r="A99" t="s">
        <v>76</v>
      </c>
      <c r="B99" t="s">
        <v>77</v>
      </c>
      <c r="C99" t="s">
        <v>78</v>
      </c>
      <c r="D99">
        <v>2045</v>
      </c>
      <c r="E99" t="s">
        <v>83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  <c r="O99">
        <v>13.299999994977112</v>
      </c>
      <c r="P99">
        <v>0</v>
      </c>
    </row>
    <row r="100" spans="1:16">
      <c r="A100" t="s">
        <v>76</v>
      </c>
      <c r="B100" t="s">
        <v>77</v>
      </c>
      <c r="C100" t="s">
        <v>78</v>
      </c>
      <c r="D100">
        <v>2050</v>
      </c>
      <c r="E100" t="s">
        <v>83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  <c r="O100">
        <v>13.999999998042767</v>
      </c>
      <c r="P100">
        <v>0</v>
      </c>
    </row>
    <row r="101" spans="1:16">
      <c r="A101" t="s">
        <v>76</v>
      </c>
      <c r="B101" t="s">
        <v>77</v>
      </c>
      <c r="C101" t="s">
        <v>78</v>
      </c>
      <c r="D101">
        <v>2000</v>
      </c>
      <c r="E101" t="s">
        <v>86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  <c r="O101" t="e">
        <v>#DIV/0!</v>
      </c>
      <c r="P101" t="e">
        <v>#DIV/0!</v>
      </c>
    </row>
    <row r="102" spans="1:16">
      <c r="A102" t="s">
        <v>76</v>
      </c>
      <c r="B102" t="s">
        <v>77</v>
      </c>
      <c r="C102" t="s">
        <v>78</v>
      </c>
      <c r="D102">
        <v>2005</v>
      </c>
      <c r="E102" t="s">
        <v>86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  <c r="O102" t="e">
        <v>#DIV/0!</v>
      </c>
      <c r="P102" t="e">
        <v>#DIV/0!</v>
      </c>
    </row>
    <row r="103" spans="1:16">
      <c r="A103" t="s">
        <v>76</v>
      </c>
      <c r="B103" t="s">
        <v>77</v>
      </c>
      <c r="C103" t="s">
        <v>78</v>
      </c>
      <c r="D103">
        <v>2010</v>
      </c>
      <c r="E103" t="s">
        <v>86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  <c r="O103" t="e">
        <v>#DIV/0!</v>
      </c>
      <c r="P103" t="e">
        <v>#DIV/0!</v>
      </c>
    </row>
    <row r="104" spans="1:16">
      <c r="A104" t="s">
        <v>76</v>
      </c>
      <c r="B104" t="s">
        <v>77</v>
      </c>
      <c r="C104" t="s">
        <v>78</v>
      </c>
      <c r="D104">
        <v>2015</v>
      </c>
      <c r="E104" t="s">
        <v>86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  <c r="O104" t="e">
        <v>#DIV/0!</v>
      </c>
      <c r="P104" t="e">
        <v>#DIV/0!</v>
      </c>
    </row>
    <row r="105" spans="1:16">
      <c r="A105" t="s">
        <v>76</v>
      </c>
      <c r="B105" t="s">
        <v>77</v>
      </c>
      <c r="C105" t="s">
        <v>78</v>
      </c>
      <c r="D105">
        <v>2020</v>
      </c>
      <c r="E105" t="s">
        <v>86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  <c r="O105" t="e">
        <v>#DIV/0!</v>
      </c>
      <c r="P105" t="e">
        <v>#DIV/0!</v>
      </c>
    </row>
    <row r="106" spans="1:16">
      <c r="A106" t="s">
        <v>76</v>
      </c>
      <c r="B106" t="s">
        <v>77</v>
      </c>
      <c r="C106" t="s">
        <v>78</v>
      </c>
      <c r="D106">
        <v>2025</v>
      </c>
      <c r="E106" t="s">
        <v>86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  <c r="O106" t="e">
        <v>#DIV/0!</v>
      </c>
      <c r="P106" t="e">
        <v>#DIV/0!</v>
      </c>
    </row>
    <row r="107" spans="1:16">
      <c r="A107" t="s">
        <v>76</v>
      </c>
      <c r="B107" t="s">
        <v>77</v>
      </c>
      <c r="C107" t="s">
        <v>78</v>
      </c>
      <c r="D107">
        <v>2030</v>
      </c>
      <c r="E107" t="s">
        <v>86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  <c r="O107" t="e">
        <v>#DIV/0!</v>
      </c>
      <c r="P107" t="e">
        <v>#DIV/0!</v>
      </c>
    </row>
    <row r="108" spans="1:16">
      <c r="A108" t="s">
        <v>76</v>
      </c>
      <c r="B108" t="s">
        <v>77</v>
      </c>
      <c r="C108" t="s">
        <v>78</v>
      </c>
      <c r="D108">
        <v>2035</v>
      </c>
      <c r="E108" t="s">
        <v>86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  <c r="O108" t="e">
        <v>#DIV/0!</v>
      </c>
      <c r="P108" t="e">
        <v>#DIV/0!</v>
      </c>
    </row>
    <row r="109" spans="1:16">
      <c r="A109" t="s">
        <v>76</v>
      </c>
      <c r="B109" t="s">
        <v>77</v>
      </c>
      <c r="C109" t="s">
        <v>78</v>
      </c>
      <c r="D109">
        <v>2040</v>
      </c>
      <c r="E109" t="s">
        <v>86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  <c r="O109" t="e">
        <v>#DIV/0!</v>
      </c>
      <c r="P109" t="e">
        <v>#DIV/0!</v>
      </c>
    </row>
    <row r="110" spans="1:16">
      <c r="A110" t="s">
        <v>76</v>
      </c>
      <c r="B110" t="s">
        <v>77</v>
      </c>
      <c r="C110" t="s">
        <v>78</v>
      </c>
      <c r="D110">
        <v>2045</v>
      </c>
      <c r="E110" t="s">
        <v>86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  <c r="O110" t="e">
        <v>#DIV/0!</v>
      </c>
      <c r="P110" t="e">
        <v>#DIV/0!</v>
      </c>
    </row>
    <row r="111" spans="1:16">
      <c r="A111" t="s">
        <v>76</v>
      </c>
      <c r="B111" t="s">
        <v>77</v>
      </c>
      <c r="C111" t="s">
        <v>78</v>
      </c>
      <c r="D111">
        <v>2050</v>
      </c>
      <c r="E111" t="s">
        <v>86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  <c r="O111" t="e">
        <v>#DIV/0!</v>
      </c>
      <c r="P111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58"/>
  <sheetViews>
    <sheetView tabSelected="1" topLeftCell="A21" workbookViewId="0">
      <selection activeCell="L31" sqref="L31"/>
    </sheetView>
  </sheetViews>
  <sheetFormatPr defaultRowHeight="14.4"/>
  <cols>
    <col min="1" max="1" width="12.88671875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 s="16">
        <v>6.9582439808897785E-4</v>
      </c>
      <c r="X2" s="16">
        <v>6.9582439808897785E-4</v>
      </c>
      <c r="Y2" s="16">
        <v>6.9582439808897785E-4</v>
      </c>
      <c r="Z2" s="16">
        <v>6.9582439808897785E-4</v>
      </c>
      <c r="AA2" s="16">
        <v>6.9582439808897785E-4</v>
      </c>
      <c r="AB2" s="16">
        <v>6.9582439808897785E-4</v>
      </c>
      <c r="AC2" s="16">
        <v>6.9582439808897785E-4</v>
      </c>
      <c r="AD2" s="16">
        <v>6.9582439808897785E-4</v>
      </c>
      <c r="AE2" s="16">
        <v>6.9582439808897785E-4</v>
      </c>
      <c r="AF2" s="16">
        <v>6.9582439808897785E-4</v>
      </c>
      <c r="AG2" s="16">
        <v>6.9582439808897785E-4</v>
      </c>
      <c r="AH2" s="16">
        <v>6.9582439808897785E-4</v>
      </c>
      <c r="AI2" s="16">
        <v>6.9582439808897785E-4</v>
      </c>
      <c r="AJ2" s="16">
        <v>6.9582439808897785E-4</v>
      </c>
      <c r="AK2" s="16">
        <v>6.9582439808897785E-4</v>
      </c>
      <c r="AL2" s="22">
        <v>6.9582439808897785E-4</v>
      </c>
      <c r="AM2" s="22">
        <v>7.1673221414198711E-4</v>
      </c>
      <c r="AN2" s="22">
        <v>7.3764003019498965E-4</v>
      </c>
      <c r="AO2" s="22">
        <v>7.5854784624799208E-4</v>
      </c>
      <c r="AP2" s="22">
        <v>7.7945566230099462E-4</v>
      </c>
      <c r="AQ2" s="22">
        <v>8.0036347835399509E-4</v>
      </c>
      <c r="AR2" s="22">
        <v>8.0036347835399509E-4</v>
      </c>
      <c r="AS2" s="22">
        <v>8.0036347835399509E-4</v>
      </c>
      <c r="AT2" s="22">
        <v>8.0036347835399509E-4</v>
      </c>
      <c r="AU2" s="22">
        <v>8.0036347835399509E-4</v>
      </c>
      <c r="AV2" s="22">
        <v>8.0036347835399509E-4</v>
      </c>
      <c r="AW2" s="22">
        <v>8.0036347835399509E-4</v>
      </c>
      <c r="AX2" s="22">
        <v>8.0036347835399509E-4</v>
      </c>
      <c r="AY2" s="22">
        <v>8.0036347835399509E-4</v>
      </c>
      <c r="AZ2" s="22">
        <v>8.0036347835399509E-4</v>
      </c>
      <c r="BA2" s="22">
        <v>8.0036347835399509E-4</v>
      </c>
      <c r="BB2" s="22">
        <v>8.0036347835399509E-4</v>
      </c>
      <c r="BC2" s="22">
        <v>8.0036347835399509E-4</v>
      </c>
      <c r="BD2" s="22">
        <v>8.0036347835399509E-4</v>
      </c>
      <c r="BE2" s="22">
        <v>8.0036347835399509E-4</v>
      </c>
      <c r="BF2" s="22">
        <v>8.0036347835399509E-4</v>
      </c>
      <c r="BG2" s="22">
        <v>8.0036347835399509E-4</v>
      </c>
      <c r="BH2" s="22">
        <v>8.0036347835399509E-4</v>
      </c>
      <c r="BI2" s="22">
        <v>8.0036347835399509E-4</v>
      </c>
      <c r="BJ2" s="22">
        <v>8.0036347835399509E-4</v>
      </c>
      <c r="BK2" s="22">
        <v>8.0036347835399509E-4</v>
      </c>
      <c r="BL2" s="22">
        <v>8.0036347835399509E-4</v>
      </c>
      <c r="BM2" s="22">
        <v>8.0036347835399509E-4</v>
      </c>
      <c r="BN2" s="22">
        <v>8.0036347835399509E-4</v>
      </c>
      <c r="BO2" s="22">
        <v>8.0036347835399509E-4</v>
      </c>
      <c r="BP2" s="22">
        <v>8.0036347835399509E-4</v>
      </c>
      <c r="BQ2" s="22">
        <v>8.0036347835399509E-4</v>
      </c>
      <c r="BR2" s="22">
        <v>8.0036347835399509E-4</v>
      </c>
      <c r="BS2" s="22">
        <v>8.0036347835399509E-4</v>
      </c>
      <c r="BT2" s="18"/>
    </row>
    <row r="3" spans="1:72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6">
        <v>3.4165027849915303E-4</v>
      </c>
      <c r="AK3" s="23">
        <v>3.4165027849915303E-4</v>
      </c>
      <c r="AL3" s="22">
        <v>3.4165027849915303E-4</v>
      </c>
      <c r="AM3" s="22">
        <v>3.4165027849915303E-4</v>
      </c>
      <c r="AN3" s="22">
        <v>3.4165027849915303E-4</v>
      </c>
      <c r="AO3" s="22">
        <v>3.4165027849915303E-4</v>
      </c>
      <c r="AP3" s="22">
        <v>3.4165027849915303E-4</v>
      </c>
      <c r="AQ3" s="22">
        <v>3.4165027849915303E-4</v>
      </c>
      <c r="AR3" s="22">
        <v>3.4165027849915303E-4</v>
      </c>
      <c r="AS3" s="22">
        <v>3.4165027849915303E-4</v>
      </c>
      <c r="AT3" s="22">
        <v>3.4165027849915303E-4</v>
      </c>
      <c r="AU3" s="22">
        <v>3.4165027849915303E-4</v>
      </c>
      <c r="AV3" s="22">
        <v>3.4165027849915303E-4</v>
      </c>
      <c r="AW3" s="22">
        <v>3.4165027849915303E-4</v>
      </c>
      <c r="AX3" s="22">
        <v>3.4165027849915303E-4</v>
      </c>
      <c r="AY3" s="22">
        <v>3.4165027849915303E-4</v>
      </c>
      <c r="AZ3" s="22">
        <v>3.4165027849915303E-4</v>
      </c>
      <c r="BA3" s="22">
        <v>3.4165027849915303E-4</v>
      </c>
      <c r="BB3" s="22">
        <v>3.4165027849915303E-4</v>
      </c>
      <c r="BC3" s="22">
        <v>3.4165027849915303E-4</v>
      </c>
      <c r="BD3" s="22">
        <v>3.4165027849915303E-4</v>
      </c>
      <c r="BE3" s="22">
        <v>3.4165027849915303E-4</v>
      </c>
      <c r="BF3" s="22">
        <v>3.4165027849915303E-4</v>
      </c>
      <c r="BG3" s="22">
        <v>3.4165027849915303E-4</v>
      </c>
      <c r="BH3" s="22">
        <v>3.4165027849915303E-4</v>
      </c>
      <c r="BI3" s="22">
        <v>3.4165027849915303E-4</v>
      </c>
      <c r="BJ3" s="22">
        <v>3.4165027849915303E-4</v>
      </c>
      <c r="BK3" s="22">
        <v>3.4165027849915303E-4</v>
      </c>
      <c r="BL3" s="22">
        <v>3.4165027849915303E-4</v>
      </c>
      <c r="BM3" s="22">
        <v>3.4165027849915303E-4</v>
      </c>
      <c r="BN3" s="22">
        <v>3.4165027849915303E-4</v>
      </c>
      <c r="BO3" s="22">
        <v>3.4165027849915303E-4</v>
      </c>
      <c r="BP3" s="22">
        <v>3.4165027849915303E-4</v>
      </c>
      <c r="BQ3" s="22">
        <v>3.4165027849915303E-4</v>
      </c>
      <c r="BR3" s="22">
        <v>3.4165027849915303E-4</v>
      </c>
      <c r="BS3" s="22">
        <v>3.4165027849915303E-4</v>
      </c>
      <c r="BT3" s="18"/>
    </row>
    <row r="4" spans="1:72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  <c r="AK4" s="23">
        <v>4.4435571578869126E-3</v>
      </c>
      <c r="AL4" s="22">
        <v>4.4435571578869126E-3</v>
      </c>
      <c r="AM4" s="22">
        <v>4.4435571578869126E-3</v>
      </c>
      <c r="AN4" s="22">
        <v>4.4435571578869126E-3</v>
      </c>
      <c r="AO4" s="22">
        <v>4.7193641538936237E-3</v>
      </c>
      <c r="AP4" s="22">
        <v>4.9951711499004459E-3</v>
      </c>
      <c r="AQ4" s="22">
        <v>5.270978145907157E-3</v>
      </c>
      <c r="AR4" s="22">
        <v>5.270978145907157E-3</v>
      </c>
      <c r="AS4" s="22">
        <v>5.270978145907157E-3</v>
      </c>
      <c r="AT4" s="22">
        <v>5.270978145907157E-3</v>
      </c>
      <c r="AU4" s="22">
        <v>5.270978145907157E-3</v>
      </c>
      <c r="AV4" s="22">
        <v>5.270978145907157E-3</v>
      </c>
      <c r="AW4" s="22">
        <v>5.270978145907157E-3</v>
      </c>
      <c r="AX4" s="22">
        <v>5.270978145907157E-3</v>
      </c>
      <c r="AY4" s="22">
        <v>5.270978145907157E-3</v>
      </c>
      <c r="AZ4" s="22">
        <v>5.270978145907157E-3</v>
      </c>
      <c r="BA4" s="22">
        <v>5.270978145907157E-3</v>
      </c>
      <c r="BB4" s="22">
        <v>5.270978145907157E-3</v>
      </c>
      <c r="BC4" s="22">
        <v>5.270978145907157E-3</v>
      </c>
      <c r="BD4" s="22">
        <v>5.270978145907157E-3</v>
      </c>
      <c r="BE4" s="22">
        <v>5.270978145907157E-3</v>
      </c>
      <c r="BF4" s="22">
        <v>5.270978145907157E-3</v>
      </c>
      <c r="BG4" s="22">
        <v>5.270978145907157E-3</v>
      </c>
      <c r="BH4" s="22">
        <v>5.270978145907157E-3</v>
      </c>
      <c r="BI4" s="22">
        <v>5.270978145907157E-3</v>
      </c>
      <c r="BJ4" s="22">
        <v>5.270978145907157E-3</v>
      </c>
      <c r="BK4" s="22">
        <v>5.270978145907157E-3</v>
      </c>
      <c r="BL4" s="22">
        <v>5.270978145907157E-3</v>
      </c>
      <c r="BM4" s="22">
        <v>5.270978145907157E-3</v>
      </c>
      <c r="BN4" s="22">
        <v>5.270978145907157E-3</v>
      </c>
      <c r="BO4" s="22">
        <v>5.270978145907157E-3</v>
      </c>
      <c r="BP4" s="22">
        <v>5.270978145907157E-3</v>
      </c>
      <c r="BQ4" s="22">
        <v>5.270978145907157E-3</v>
      </c>
      <c r="BR4" s="22">
        <v>5.270978145907157E-3</v>
      </c>
      <c r="BS4" s="22">
        <v>5.270978145907157E-3</v>
      </c>
      <c r="BT4" s="18"/>
    </row>
    <row r="5" spans="1:72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  <c r="AK5" s="23">
        <v>4.5132431462293482E-4</v>
      </c>
      <c r="AL5" s="22">
        <v>4.5132431462293482E-4</v>
      </c>
      <c r="AM5" s="22">
        <v>4.5132431462293482E-4</v>
      </c>
      <c r="AN5" s="22">
        <v>4.5132431462293482E-4</v>
      </c>
      <c r="AO5" s="22">
        <v>4.7628468868221585E-4</v>
      </c>
      <c r="AP5" s="22">
        <v>5.0124506274149688E-4</v>
      </c>
      <c r="AQ5" s="22">
        <v>5.2620543680078485E-4</v>
      </c>
      <c r="AR5" s="22">
        <v>5.2620543680078485E-4</v>
      </c>
      <c r="AS5" s="22">
        <v>5.2620543680078485E-4</v>
      </c>
      <c r="AT5" s="22">
        <v>5.2620543680078485E-4</v>
      </c>
      <c r="AU5" s="22">
        <v>5.2620543680078485E-4</v>
      </c>
      <c r="AV5" s="22">
        <v>5.2620543680078485E-4</v>
      </c>
      <c r="AW5" s="22">
        <v>5.2620543680078485E-4</v>
      </c>
      <c r="AX5" s="22">
        <v>5.2620543680078485E-4</v>
      </c>
      <c r="AY5" s="22">
        <v>5.2620543680078485E-4</v>
      </c>
      <c r="AZ5" s="22">
        <v>5.2620543680078485E-4</v>
      </c>
      <c r="BA5" s="22">
        <v>5.2620543680078485E-4</v>
      </c>
      <c r="BB5" s="22">
        <v>5.2620543680078485E-4</v>
      </c>
      <c r="BC5" s="22">
        <v>5.2620543680078485E-4</v>
      </c>
      <c r="BD5" s="22">
        <v>5.2620543680078485E-4</v>
      </c>
      <c r="BE5" s="22">
        <v>5.2620543680078485E-4</v>
      </c>
      <c r="BF5" s="22">
        <v>5.2620543680078485E-4</v>
      </c>
      <c r="BG5" s="22">
        <v>5.2620543680078485E-4</v>
      </c>
      <c r="BH5" s="22">
        <v>5.2620543680078485E-4</v>
      </c>
      <c r="BI5" s="22">
        <v>5.2620543680078485E-4</v>
      </c>
      <c r="BJ5" s="22">
        <v>5.2620543680078485E-4</v>
      </c>
      <c r="BK5" s="22">
        <v>5.2620543680078485E-4</v>
      </c>
      <c r="BL5" s="22">
        <v>5.2620543680078485E-4</v>
      </c>
      <c r="BM5" s="22">
        <v>5.2620543680078485E-4</v>
      </c>
      <c r="BN5" s="22">
        <v>5.2620543680078485E-4</v>
      </c>
      <c r="BO5" s="22">
        <v>5.2620543680078485E-4</v>
      </c>
      <c r="BP5" s="22">
        <v>5.2620543680078485E-4</v>
      </c>
      <c r="BQ5" s="22">
        <v>5.2620543680078485E-4</v>
      </c>
      <c r="BR5" s="22">
        <v>5.2620543680078485E-4</v>
      </c>
      <c r="BS5" s="22">
        <v>5.2620543680078485E-4</v>
      </c>
      <c r="BT5" s="18"/>
    </row>
    <row r="6" spans="1:72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4.3772593496740637E-4</v>
      </c>
      <c r="R6" s="18">
        <v>4.3997234608807861E-4</v>
      </c>
      <c r="S6" s="18">
        <v>4.4221875720874999E-4</v>
      </c>
      <c r="T6" s="18">
        <v>4.4446516832942137E-4</v>
      </c>
      <c r="U6" s="18">
        <v>4.4671157945009275E-4</v>
      </c>
      <c r="V6" s="18">
        <v>4.4895799057076413E-4</v>
      </c>
      <c r="W6" s="18">
        <v>4.5120440169143551E-4</v>
      </c>
      <c r="X6" s="18">
        <v>4.5345081281210689E-4</v>
      </c>
      <c r="Y6" s="18">
        <v>4.5569722393277827E-4</v>
      </c>
      <c r="Z6" s="18">
        <v>4.5794363505344965E-4</v>
      </c>
      <c r="AA6" s="18">
        <v>4.6019004617412103E-4</v>
      </c>
      <c r="AB6" s="18">
        <v>4.6243645729479241E-4</v>
      </c>
      <c r="AC6" s="18">
        <v>4.6468286841546465E-4</v>
      </c>
      <c r="AD6" s="18">
        <v>4.6692927953613603E-4</v>
      </c>
      <c r="AE6" s="18">
        <v>4.6917569065680741E-4</v>
      </c>
      <c r="AF6" s="18">
        <v>4.7142210177747879E-4</v>
      </c>
      <c r="AG6" s="18">
        <v>4.7366851289815017E-4</v>
      </c>
      <c r="AH6" s="18">
        <v>4.7591492401882155E-4</v>
      </c>
      <c r="AI6" s="18">
        <v>4.7816133513949293E-4</v>
      </c>
      <c r="AJ6" s="16">
        <v>4.8040774626016431E-4</v>
      </c>
      <c r="AK6" s="23">
        <v>4.8763028027001322E-4</v>
      </c>
      <c r="AL6" s="22">
        <v>4.8763028027001322E-4</v>
      </c>
      <c r="AM6" s="22">
        <v>4.9028662068749482E-4</v>
      </c>
      <c r="AN6" s="22">
        <v>4.8860949054331819E-4</v>
      </c>
      <c r="AO6" s="22">
        <v>4.8612287650563534E-4</v>
      </c>
      <c r="AP6" s="22">
        <v>4.876857048740875E-4</v>
      </c>
      <c r="AQ6" s="22">
        <v>4.9009396659068839E-4</v>
      </c>
      <c r="AR6" s="22">
        <v>4.9304194209053107E-4</v>
      </c>
      <c r="AS6" s="22">
        <v>4.9594337968184054E-4</v>
      </c>
      <c r="AT6" s="22">
        <v>4.9499013028162593E-4</v>
      </c>
      <c r="AU6" s="22">
        <v>5.0117685965480371E-4</v>
      </c>
      <c r="AV6" s="22">
        <v>5.0707771375029019E-4</v>
      </c>
      <c r="AW6" s="22">
        <v>5.1258184899585606E-4</v>
      </c>
      <c r="AX6" s="22">
        <v>5.1867213888701991E-4</v>
      </c>
      <c r="AY6" s="22">
        <v>5.1815676220404964E-4</v>
      </c>
      <c r="AZ6" s="22">
        <v>5.2013387416039543E-4</v>
      </c>
      <c r="BA6" s="22">
        <v>5.2225078660338446E-4</v>
      </c>
      <c r="BB6" s="22">
        <v>5.2415984978515908E-4</v>
      </c>
      <c r="BC6" s="22">
        <v>5.2625237830630257E-4</v>
      </c>
      <c r="BD6" s="22">
        <v>5.2613088937030199E-4</v>
      </c>
      <c r="BE6" s="22">
        <v>5.2894572464731119E-4</v>
      </c>
      <c r="BF6" s="22">
        <v>5.320068947752513E-4</v>
      </c>
      <c r="BG6" s="22">
        <v>5.3492687078385975E-4</v>
      </c>
      <c r="BH6" s="22">
        <v>5.3822050220801482E-4</v>
      </c>
      <c r="BI6" s="22">
        <v>5.415909477399552E-4</v>
      </c>
      <c r="BJ6" s="22">
        <v>5.4244022600549702E-4</v>
      </c>
      <c r="BK6" s="22">
        <v>5.434069387641971E-4</v>
      </c>
      <c r="BL6" s="22">
        <v>5.445137125691397E-4</v>
      </c>
      <c r="BM6" s="22">
        <v>5.4552930253349977E-4</v>
      </c>
      <c r="BN6" s="22">
        <v>5.4676335744935475E-4</v>
      </c>
      <c r="BO6" s="22">
        <v>5.4775940209517973E-4</v>
      </c>
      <c r="BP6" s="22">
        <v>5.4897755809767156E-4</v>
      </c>
      <c r="BQ6" s="22">
        <v>5.5041507848450628E-4</v>
      </c>
      <c r="BR6" s="22">
        <v>5.5181991641578218E-4</v>
      </c>
      <c r="BS6" s="22">
        <v>5.5356591904673846E-4</v>
      </c>
      <c r="BT6" s="18"/>
    </row>
    <row r="7" spans="1:72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8.0797052950278472E-5</v>
      </c>
      <c r="R7" s="18">
        <v>8.2316915313046646E-5</v>
      </c>
      <c r="S7" s="18">
        <v>8.3836777675815253E-5</v>
      </c>
      <c r="T7" s="18">
        <v>8.5356640038583426E-5</v>
      </c>
      <c r="U7" s="18">
        <v>8.68765024013516E-5</v>
      </c>
      <c r="V7" s="18">
        <v>8.8396364764119773E-5</v>
      </c>
      <c r="W7" s="18">
        <v>8.9916227126887946E-5</v>
      </c>
      <c r="X7" s="18">
        <v>9.143608948965612E-5</v>
      </c>
      <c r="Y7" s="18">
        <v>9.2955951852424293E-5</v>
      </c>
      <c r="Z7" s="18">
        <v>9.4475814215192467E-5</v>
      </c>
      <c r="AA7" s="18">
        <v>9.599567657796064E-5</v>
      </c>
      <c r="AB7" s="18">
        <v>9.7515538940728814E-5</v>
      </c>
      <c r="AC7" s="18">
        <v>9.9035401303496987E-5</v>
      </c>
      <c r="AD7" s="18">
        <v>1.0055526366626516E-4</v>
      </c>
      <c r="AE7" s="18">
        <v>1.0207512602903333E-4</v>
      </c>
      <c r="AF7" s="18">
        <v>1.0359498839180151E-4</v>
      </c>
      <c r="AG7" s="18">
        <v>1.0511485075457011E-4</v>
      </c>
      <c r="AH7" s="18">
        <v>1.0663471311733829E-4</v>
      </c>
      <c r="AI7" s="18">
        <v>1.0815457548010646E-4</v>
      </c>
      <c r="AJ7" s="16">
        <v>1.0967443784287463E-4</v>
      </c>
      <c r="AK7" s="23">
        <v>1.0629135687490201E-4</v>
      </c>
      <c r="AL7" s="22">
        <v>1.0629135687490201E-4</v>
      </c>
      <c r="AM7" s="22">
        <v>1.0901278138476584E-4</v>
      </c>
      <c r="AN7" s="22">
        <v>1.1090132468147135E-4</v>
      </c>
      <c r="AO7" s="22">
        <v>1.145933533242113E-4</v>
      </c>
      <c r="AP7" s="22">
        <v>1.2072218983200174E-4</v>
      </c>
      <c r="AQ7" s="22">
        <v>1.2512852098310389E-4</v>
      </c>
      <c r="AR7" s="22">
        <v>1.2882497823807134E-4</v>
      </c>
      <c r="AS7" s="22">
        <v>1.3282574606745103E-4</v>
      </c>
      <c r="AT7" s="22">
        <v>1.3500815012928787E-4</v>
      </c>
      <c r="AU7" s="22">
        <v>1.3827101082951242E-4</v>
      </c>
      <c r="AV7" s="22">
        <v>1.4281480821123536E-4</v>
      </c>
      <c r="AW7" s="22">
        <v>1.4849189391458962E-4</v>
      </c>
      <c r="AX7" s="22">
        <v>1.5221505992553679E-4</v>
      </c>
      <c r="AY7" s="22">
        <v>1.5302170840885955E-4</v>
      </c>
      <c r="AZ7" s="22">
        <v>1.545461939776133E-4</v>
      </c>
      <c r="BA7" s="22">
        <v>1.5576821095175084E-4</v>
      </c>
      <c r="BB7" s="22">
        <v>1.5785664686997797E-4</v>
      </c>
      <c r="BC7" s="22">
        <v>1.5925219573451592E-4</v>
      </c>
      <c r="BD7" s="22">
        <v>1.5940730834881274E-4</v>
      </c>
      <c r="BE7" s="22">
        <v>1.5941967575438737E-4</v>
      </c>
      <c r="BF7" s="22">
        <v>1.6007675956157771E-4</v>
      </c>
      <c r="BG7" s="22">
        <v>1.6085766515632741E-4</v>
      </c>
      <c r="BH7" s="22">
        <v>1.6053843171620177E-4</v>
      </c>
      <c r="BI7" s="22">
        <v>1.6039663424155488E-4</v>
      </c>
      <c r="BJ7" s="22">
        <v>1.600594905577296E-4</v>
      </c>
      <c r="BK7" s="22">
        <v>1.5994610791426753E-4</v>
      </c>
      <c r="BL7" s="22">
        <v>1.5954865720524053E-4</v>
      </c>
      <c r="BM7" s="22">
        <v>1.5890756203755155E-4</v>
      </c>
      <c r="BN7" s="22">
        <v>1.5825869366099308E-4</v>
      </c>
      <c r="BO7" s="22">
        <v>1.5764624738230399E-4</v>
      </c>
      <c r="BP7" s="22">
        <v>1.565554061179373E-4</v>
      </c>
      <c r="BQ7" s="22">
        <v>1.5558352667455766E-4</v>
      </c>
      <c r="BR7" s="22">
        <v>1.5454787161668808E-4</v>
      </c>
      <c r="BS7" s="22">
        <v>1.5310096361050281E-4</v>
      </c>
      <c r="BT7" s="18"/>
    </row>
    <row r="8" spans="1:72">
      <c r="A8" t="s">
        <v>17</v>
      </c>
      <c r="B8" t="s">
        <v>42</v>
      </c>
      <c r="C8" s="21">
        <v>1.939149861417511E-2</v>
      </c>
      <c r="D8" s="21">
        <v>1.939149861417511E-2</v>
      </c>
      <c r="E8" s="21">
        <v>1.939149861417511E-2</v>
      </c>
      <c r="F8" s="21">
        <v>1.939149861417511E-2</v>
      </c>
      <c r="G8" s="21">
        <v>1.939149861417511E-2</v>
      </c>
      <c r="H8" s="21">
        <v>1.939149861417511E-2</v>
      </c>
      <c r="I8" s="21">
        <v>1.939149861417511E-2</v>
      </c>
      <c r="J8" s="21">
        <v>1.939149861417511E-2</v>
      </c>
      <c r="K8" s="21">
        <v>1.939149861417511E-2</v>
      </c>
      <c r="L8" s="21">
        <v>1.939149861417511E-2</v>
      </c>
      <c r="M8" s="21">
        <v>1.939149861417511E-2</v>
      </c>
      <c r="N8" s="21">
        <v>1.939149861417511E-2</v>
      </c>
      <c r="O8" s="21">
        <v>1.939149861417511E-2</v>
      </c>
      <c r="P8" s="21">
        <v>1.939149861417511E-2</v>
      </c>
      <c r="Q8" s="21">
        <v>1.939149861417511E-2</v>
      </c>
      <c r="R8" s="21">
        <v>1.939149861417511E-2</v>
      </c>
      <c r="S8" s="21">
        <v>1.939149861417511E-2</v>
      </c>
      <c r="T8" s="21">
        <v>1.939149861417511E-2</v>
      </c>
      <c r="U8" s="21">
        <v>1.939149861417511E-2</v>
      </c>
      <c r="V8" s="21">
        <v>1.939149861417511E-2</v>
      </c>
      <c r="W8" s="21">
        <v>1.939149861417511E-2</v>
      </c>
      <c r="X8" s="21">
        <v>1.939149861417511E-2</v>
      </c>
      <c r="Y8" s="21">
        <v>1.939149861417511E-2</v>
      </c>
      <c r="Z8" s="21">
        <v>1.939149861417511E-2</v>
      </c>
      <c r="AA8" s="21">
        <v>1.939149861417511E-2</v>
      </c>
      <c r="AB8" s="21">
        <v>1.939149861417511E-2</v>
      </c>
      <c r="AC8" s="21">
        <v>1.939149861417511E-2</v>
      </c>
      <c r="AD8" s="21">
        <v>1.939149861417511E-2</v>
      </c>
      <c r="AE8" s="21">
        <v>1.939149861417511E-2</v>
      </c>
      <c r="AF8" s="21">
        <v>1.939149861417511E-2</v>
      </c>
      <c r="AG8" s="21">
        <v>1.939149861417511E-2</v>
      </c>
      <c r="AH8" s="21">
        <v>1.939149861417511E-2</v>
      </c>
      <c r="AI8" s="21">
        <v>1.939149861417511E-2</v>
      </c>
      <c r="AJ8" s="21">
        <v>1.939149861417511E-2</v>
      </c>
      <c r="AK8" s="23">
        <v>1.9391498614175121E-2</v>
      </c>
      <c r="AL8" s="23">
        <v>1.9391498614175121E-2</v>
      </c>
      <c r="AM8" s="23">
        <v>1.9391498614175121E-2</v>
      </c>
      <c r="AN8" s="23">
        <v>1.9391498614175121E-2</v>
      </c>
      <c r="AO8" s="23">
        <v>1.9391498614175121E-2</v>
      </c>
      <c r="AP8" s="23">
        <v>1.9391498614175121E-2</v>
      </c>
      <c r="AQ8" s="23">
        <v>1.9391498614175121E-2</v>
      </c>
      <c r="AR8" s="23">
        <v>1.9391498614175121E-2</v>
      </c>
      <c r="AS8" s="23">
        <v>1.9391498614175121E-2</v>
      </c>
      <c r="AT8" s="23">
        <v>1.9391498614175121E-2</v>
      </c>
      <c r="AU8" s="23">
        <v>1.9391498614175121E-2</v>
      </c>
      <c r="AV8" s="23">
        <v>1.9391498614175121E-2</v>
      </c>
      <c r="AW8" s="23">
        <v>1.9391498614175121E-2</v>
      </c>
      <c r="AX8" s="23">
        <v>1.9391498614175121E-2</v>
      </c>
      <c r="AY8" s="23">
        <v>1.9391498614175121E-2</v>
      </c>
      <c r="AZ8" s="23">
        <v>1.9391498614175121E-2</v>
      </c>
      <c r="BA8" s="23">
        <v>1.9391498614175121E-2</v>
      </c>
      <c r="BB8" s="23">
        <v>1.9391498614175121E-2</v>
      </c>
      <c r="BC8" s="23">
        <v>1.9391498614175121E-2</v>
      </c>
      <c r="BD8" s="23">
        <v>1.9391498614175121E-2</v>
      </c>
      <c r="BE8" s="23">
        <v>1.9391498614175121E-2</v>
      </c>
      <c r="BF8" s="23">
        <v>1.9391498614175121E-2</v>
      </c>
      <c r="BG8" s="23">
        <v>1.9391498614175121E-2</v>
      </c>
      <c r="BH8" s="23">
        <v>1.9391498614175121E-2</v>
      </c>
      <c r="BI8" s="23">
        <v>1.9391498614175121E-2</v>
      </c>
      <c r="BJ8" s="23">
        <v>1.9391498614175121E-2</v>
      </c>
      <c r="BK8" s="23">
        <v>1.9391498614175121E-2</v>
      </c>
      <c r="BL8" s="23">
        <v>1.9391498614175121E-2</v>
      </c>
      <c r="BM8" s="23">
        <v>1.9391498614175121E-2</v>
      </c>
      <c r="BN8" s="23">
        <v>1.9391498614175121E-2</v>
      </c>
      <c r="BO8" s="23">
        <v>1.9391498614175121E-2</v>
      </c>
      <c r="BP8" s="23">
        <v>1.9391498614175121E-2</v>
      </c>
      <c r="BQ8" s="23">
        <v>1.9391498614175121E-2</v>
      </c>
      <c r="BR8" s="23">
        <v>1.9391498614175121E-2</v>
      </c>
      <c r="BS8" s="23">
        <v>1.9391498614175121E-2</v>
      </c>
      <c r="BT8" s="18"/>
    </row>
    <row r="9" spans="1:72">
      <c r="A9" t="s">
        <v>17</v>
      </c>
      <c r="B9" t="s">
        <v>42</v>
      </c>
      <c r="C9" s="18">
        <v>1.0424816773970053E-2</v>
      </c>
      <c r="D9" s="18">
        <v>1.0424816773970053E-2</v>
      </c>
      <c r="E9" s="18">
        <v>1.0424816773970053E-2</v>
      </c>
      <c r="F9" s="18">
        <v>1.0424816773970053E-2</v>
      </c>
      <c r="G9" s="18">
        <v>1.0424816773970053E-2</v>
      </c>
      <c r="H9" s="18">
        <v>1.0424816773970053E-2</v>
      </c>
      <c r="I9" s="18">
        <v>1.0424816773970053E-2</v>
      </c>
      <c r="J9" s="18">
        <v>1.0424816773970053E-2</v>
      </c>
      <c r="K9" s="18">
        <v>1.0424816773970053E-2</v>
      </c>
      <c r="L9" s="18">
        <v>1.0424816773970053E-2</v>
      </c>
      <c r="M9" s="18">
        <v>1.0424816773970053E-2</v>
      </c>
      <c r="N9" s="18">
        <v>1.0424816773970053E-2</v>
      </c>
      <c r="O9" s="18">
        <v>1.0424816773970053E-2</v>
      </c>
      <c r="P9" s="18">
        <v>1.0424816773970053E-2</v>
      </c>
      <c r="Q9" s="18">
        <v>1.0424816773970053E-2</v>
      </c>
      <c r="R9" s="18">
        <v>1.0424816773970053E-2</v>
      </c>
      <c r="S9" s="18">
        <v>1.0424816773970053E-2</v>
      </c>
      <c r="T9" s="18">
        <v>1.0424816773970053E-2</v>
      </c>
      <c r="U9" s="18">
        <v>1.0424816773970053E-2</v>
      </c>
      <c r="V9" s="18">
        <v>1.0424816773970053E-2</v>
      </c>
      <c r="W9" s="18">
        <v>1.0424816773970053E-2</v>
      </c>
      <c r="X9" s="18">
        <v>1.0424816773970053E-2</v>
      </c>
      <c r="Y9" s="18">
        <v>1.0424816773970053E-2</v>
      </c>
      <c r="Z9" s="18">
        <v>1.0424816773970053E-2</v>
      </c>
      <c r="AA9" s="18">
        <v>1.0424816773970053E-2</v>
      </c>
      <c r="AB9" s="18">
        <v>1.0424816773970053E-2</v>
      </c>
      <c r="AC9" s="18">
        <v>1.0424816773970053E-2</v>
      </c>
      <c r="AD9" s="18">
        <v>1.0424816773970053E-2</v>
      </c>
      <c r="AE9" s="18">
        <v>1.0424816773970053E-2</v>
      </c>
      <c r="AF9" s="18">
        <v>1.0424816773970053E-2</v>
      </c>
      <c r="AG9" s="18">
        <v>1.0424816773970053E-2</v>
      </c>
      <c r="AH9" s="18">
        <v>1.0424816773970053E-2</v>
      </c>
      <c r="AI9" s="18">
        <v>1.0424816773970053E-2</v>
      </c>
      <c r="AJ9" s="16">
        <v>1.0424816773970053E-2</v>
      </c>
      <c r="AK9" s="23">
        <v>1.0424816773970049E-2</v>
      </c>
      <c r="AL9" s="22">
        <v>1.0424816773970049E-2</v>
      </c>
      <c r="AM9" s="22">
        <v>1.0424816773970049E-2</v>
      </c>
      <c r="AN9" s="22">
        <v>1.0424816773970049E-2</v>
      </c>
      <c r="AO9" s="22">
        <v>1.0424816773970049E-2</v>
      </c>
      <c r="AP9" s="22">
        <v>1.0424816773970049E-2</v>
      </c>
      <c r="AQ9" s="22">
        <v>1.0424816773970049E-2</v>
      </c>
      <c r="AR9" s="22">
        <v>1.0424816773970049E-2</v>
      </c>
      <c r="AS9" s="22">
        <v>1.0424816773970049E-2</v>
      </c>
      <c r="AT9" s="22">
        <v>1.0424816773970049E-2</v>
      </c>
      <c r="AU9" s="22">
        <v>1.0424816773970049E-2</v>
      </c>
      <c r="AV9" s="22">
        <v>1.0424816773970049E-2</v>
      </c>
      <c r="AW9" s="22">
        <v>1.0424816773970049E-2</v>
      </c>
      <c r="AX9" s="22">
        <v>1.0424816773970049E-2</v>
      </c>
      <c r="AY9" s="22">
        <v>1.0424816773970049E-2</v>
      </c>
      <c r="AZ9" s="22">
        <v>1.0424816773970049E-2</v>
      </c>
      <c r="BA9" s="22">
        <v>1.0424816773970049E-2</v>
      </c>
      <c r="BB9" s="22">
        <v>1.0424816773970049E-2</v>
      </c>
      <c r="BC9" s="22">
        <v>1.0424816773970049E-2</v>
      </c>
      <c r="BD9" s="22">
        <v>1.0424816773970049E-2</v>
      </c>
      <c r="BE9" s="22">
        <v>1.0424816773970049E-2</v>
      </c>
      <c r="BF9" s="22">
        <v>1.0424816773970049E-2</v>
      </c>
      <c r="BG9" s="22">
        <v>1.0424816773970049E-2</v>
      </c>
      <c r="BH9" s="22">
        <v>1.0424816773970049E-2</v>
      </c>
      <c r="BI9" s="22">
        <v>1.0424816773970049E-2</v>
      </c>
      <c r="BJ9" s="22">
        <v>1.0424816773970049E-2</v>
      </c>
      <c r="BK9" s="22">
        <v>1.0424816773970049E-2</v>
      </c>
      <c r="BL9" s="22">
        <v>1.0424816773970049E-2</v>
      </c>
      <c r="BM9" s="22">
        <v>1.0424816773970049E-2</v>
      </c>
      <c r="BN9" s="22">
        <v>1.0424816773970049E-2</v>
      </c>
      <c r="BO9" s="22">
        <v>1.0424816773970049E-2</v>
      </c>
      <c r="BP9" s="22">
        <v>1.0424816773970049E-2</v>
      </c>
      <c r="BQ9" s="22">
        <v>1.0424816773970049E-2</v>
      </c>
      <c r="BR9" s="22">
        <v>1.0424816773970049E-2</v>
      </c>
      <c r="BS9" s="22">
        <v>1.0424816773970049E-2</v>
      </c>
      <c r="BT9" s="18"/>
    </row>
    <row r="10" spans="1:72">
      <c r="A10" t="s">
        <v>17</v>
      </c>
      <c r="B10" t="s">
        <v>43</v>
      </c>
      <c r="C10" s="18">
        <v>1.3495815062532836E-2</v>
      </c>
      <c r="D10" s="18">
        <v>1.3495815062532836E-2</v>
      </c>
      <c r="E10" s="18">
        <v>1.3495815062532836E-2</v>
      </c>
      <c r="F10" s="18">
        <v>1.3495815062532836E-2</v>
      </c>
      <c r="G10" s="18">
        <v>1.3495815062532836E-2</v>
      </c>
      <c r="H10" s="18">
        <v>1.3495815062532836E-2</v>
      </c>
      <c r="I10" s="18">
        <v>1.3495815062532836E-2</v>
      </c>
      <c r="J10" s="18">
        <v>1.3495815062532836E-2</v>
      </c>
      <c r="K10" s="18">
        <v>1.3495815062532836E-2</v>
      </c>
      <c r="L10" s="18">
        <v>1.3495815062532836E-2</v>
      </c>
      <c r="M10" s="18">
        <v>1.3495815062532836E-2</v>
      </c>
      <c r="N10" s="18">
        <v>1.3495815062532836E-2</v>
      </c>
      <c r="O10" s="18">
        <v>1.3495815062532836E-2</v>
      </c>
      <c r="P10" s="18">
        <v>1.3495815062532836E-2</v>
      </c>
      <c r="Q10" s="18">
        <v>1.3495815062532836E-2</v>
      </c>
      <c r="R10" s="18">
        <v>1.3495815062532836E-2</v>
      </c>
      <c r="S10" s="18">
        <v>1.3495815062532836E-2</v>
      </c>
      <c r="T10" s="18">
        <v>1.3495815062532836E-2</v>
      </c>
      <c r="U10" s="18">
        <v>1.3495815062532836E-2</v>
      </c>
      <c r="V10" s="18">
        <v>1.3495815062532836E-2</v>
      </c>
      <c r="W10" s="18">
        <v>1.3495815062532836E-2</v>
      </c>
      <c r="X10" s="18">
        <v>1.3495815062532836E-2</v>
      </c>
      <c r="Y10" s="18">
        <v>1.3495815062532836E-2</v>
      </c>
      <c r="Z10" s="18">
        <v>1.3495815062532836E-2</v>
      </c>
      <c r="AA10" s="18">
        <v>1.3495815062532836E-2</v>
      </c>
      <c r="AB10" s="18">
        <v>1.3495815062532836E-2</v>
      </c>
      <c r="AC10" s="18">
        <v>1.3495815062532836E-2</v>
      </c>
      <c r="AD10" s="18">
        <v>1.3495815062532836E-2</v>
      </c>
      <c r="AE10" s="18">
        <v>1.3495815062532836E-2</v>
      </c>
      <c r="AF10" s="18">
        <v>1.3495815062532836E-2</v>
      </c>
      <c r="AG10" s="18">
        <v>1.3495815062532836E-2</v>
      </c>
      <c r="AH10" s="18">
        <v>1.3495815062532836E-2</v>
      </c>
      <c r="AI10" s="18">
        <v>1.3495815062532836E-2</v>
      </c>
      <c r="AJ10" s="16">
        <v>1.3495815062532836E-2</v>
      </c>
      <c r="AK10" s="23">
        <v>1.3495815062532838E-2</v>
      </c>
      <c r="AL10" s="22">
        <v>1.3495815062532838E-2</v>
      </c>
      <c r="AM10" s="22">
        <v>1.3495815062532838E-2</v>
      </c>
      <c r="AN10" s="22">
        <v>1.3495815062532838E-2</v>
      </c>
      <c r="AO10" s="22">
        <v>1.3495815062532838E-2</v>
      </c>
      <c r="AP10" s="22">
        <v>1.3495815062532838E-2</v>
      </c>
      <c r="AQ10" s="22">
        <v>1.3495815062532838E-2</v>
      </c>
      <c r="AR10" s="22">
        <v>1.3495815062532838E-2</v>
      </c>
      <c r="AS10" s="22">
        <v>1.3495815062532838E-2</v>
      </c>
      <c r="AT10" s="22">
        <v>1.3495815062532838E-2</v>
      </c>
      <c r="AU10" s="22">
        <v>1.3495815062532838E-2</v>
      </c>
      <c r="AV10" s="22">
        <v>1.3495815062532838E-2</v>
      </c>
      <c r="AW10" s="22">
        <v>1.3495815062532838E-2</v>
      </c>
      <c r="AX10" s="22">
        <v>1.3495815062532838E-2</v>
      </c>
      <c r="AY10" s="22">
        <v>1.3495815062532838E-2</v>
      </c>
      <c r="AZ10" s="22">
        <v>1.3495815062532838E-2</v>
      </c>
      <c r="BA10" s="22">
        <v>1.3495815062532838E-2</v>
      </c>
      <c r="BB10" s="22">
        <v>1.3495815062532838E-2</v>
      </c>
      <c r="BC10" s="22">
        <v>1.3495815062532838E-2</v>
      </c>
      <c r="BD10" s="22">
        <v>1.3495815062532838E-2</v>
      </c>
      <c r="BE10" s="22">
        <v>1.3495815062532838E-2</v>
      </c>
      <c r="BF10" s="22">
        <v>1.3495815062532838E-2</v>
      </c>
      <c r="BG10" s="22">
        <v>1.3495815062532838E-2</v>
      </c>
      <c r="BH10" s="22">
        <v>1.3495815062532838E-2</v>
      </c>
      <c r="BI10" s="22">
        <v>1.3495815062532838E-2</v>
      </c>
      <c r="BJ10" s="22">
        <v>1.3495815062532838E-2</v>
      </c>
      <c r="BK10" s="22">
        <v>1.3495815062532838E-2</v>
      </c>
      <c r="BL10" s="22">
        <v>1.3495815062532838E-2</v>
      </c>
      <c r="BM10" s="22">
        <v>1.3495815062532838E-2</v>
      </c>
      <c r="BN10" s="22">
        <v>1.3495815062532838E-2</v>
      </c>
      <c r="BO10" s="22">
        <v>1.3495815062532838E-2</v>
      </c>
      <c r="BP10" s="22">
        <v>1.3495815062532838E-2</v>
      </c>
      <c r="BQ10" s="22">
        <v>1.3495815062532838E-2</v>
      </c>
      <c r="BR10" s="22">
        <v>1.3495815062532838E-2</v>
      </c>
      <c r="BS10" s="22">
        <v>1.3495815062532838E-2</v>
      </c>
      <c r="BT10" s="18"/>
    </row>
    <row r="11" spans="1:72">
      <c r="A11" t="s">
        <v>17</v>
      </c>
      <c r="B11" t="s">
        <v>43</v>
      </c>
      <c r="C11" s="18">
        <v>3.7455550122320706E-3</v>
      </c>
      <c r="D11" s="18">
        <v>3.7455550122320706E-3</v>
      </c>
      <c r="E11" s="18">
        <v>3.7455550122320706E-3</v>
      </c>
      <c r="F11" s="18">
        <v>3.7455550122320706E-3</v>
      </c>
      <c r="G11" s="18">
        <v>3.7455550122320706E-3</v>
      </c>
      <c r="H11" s="18">
        <v>3.7455550122320706E-3</v>
      </c>
      <c r="I11" s="18">
        <v>3.7455550122320706E-3</v>
      </c>
      <c r="J11" s="18">
        <v>3.7455550122320706E-3</v>
      </c>
      <c r="K11" s="18">
        <v>3.7455550122320706E-3</v>
      </c>
      <c r="L11" s="18">
        <v>3.7455550122320706E-3</v>
      </c>
      <c r="M11" s="18">
        <v>3.7455550122320706E-3</v>
      </c>
      <c r="N11" s="18">
        <v>3.7455550122320706E-3</v>
      </c>
      <c r="O11" s="18">
        <v>3.7455550122320706E-3</v>
      </c>
      <c r="P11" s="18">
        <v>3.7455550122320706E-3</v>
      </c>
      <c r="Q11" s="18">
        <v>3.7455550122320706E-3</v>
      </c>
      <c r="R11" s="18">
        <v>3.7455550122320706E-3</v>
      </c>
      <c r="S11" s="18">
        <v>3.7455550122320706E-3</v>
      </c>
      <c r="T11" s="18">
        <v>3.7455550122320706E-3</v>
      </c>
      <c r="U11" s="18">
        <v>3.7455550122320706E-3</v>
      </c>
      <c r="V11" s="18">
        <v>3.7455550122320706E-3</v>
      </c>
      <c r="W11" s="18">
        <v>3.7455550122320706E-3</v>
      </c>
      <c r="X11" s="18">
        <v>3.7455550122320706E-3</v>
      </c>
      <c r="Y11" s="18">
        <v>3.7455550122320706E-3</v>
      </c>
      <c r="Z11" s="18">
        <v>3.7455550122320706E-3</v>
      </c>
      <c r="AA11" s="18">
        <v>3.7455550122320706E-3</v>
      </c>
      <c r="AB11" s="18">
        <v>3.7455550122320706E-3</v>
      </c>
      <c r="AC11" s="18">
        <v>3.7455550122320706E-3</v>
      </c>
      <c r="AD11" s="18">
        <v>3.7455550122320706E-3</v>
      </c>
      <c r="AE11" s="18">
        <v>3.7455550122320706E-3</v>
      </c>
      <c r="AF11" s="18">
        <v>3.7455550122320706E-3</v>
      </c>
      <c r="AG11" s="18">
        <v>3.7455550122320706E-3</v>
      </c>
      <c r="AH11" s="18">
        <v>3.7455550122320706E-3</v>
      </c>
      <c r="AI11" s="18">
        <v>3.7455550122320706E-3</v>
      </c>
      <c r="AJ11" s="16">
        <v>3.7455550122320706E-3</v>
      </c>
      <c r="AK11" s="23">
        <v>3.7455550122320676E-3</v>
      </c>
      <c r="AL11" s="22">
        <v>3.7455550122320676E-3</v>
      </c>
      <c r="AM11" s="22">
        <v>3.7455550122320676E-3</v>
      </c>
      <c r="AN11" s="22">
        <v>3.7455550122320676E-3</v>
      </c>
      <c r="AO11" s="22">
        <v>3.7455550122320676E-3</v>
      </c>
      <c r="AP11" s="22">
        <v>3.7455550122320676E-3</v>
      </c>
      <c r="AQ11" s="22">
        <v>3.7455550122320676E-3</v>
      </c>
      <c r="AR11" s="22">
        <v>3.7455550122320676E-3</v>
      </c>
      <c r="AS11" s="22">
        <v>3.7455550122320676E-3</v>
      </c>
      <c r="AT11" s="22">
        <v>3.7455550122320676E-3</v>
      </c>
      <c r="AU11" s="22">
        <v>3.7455550122320676E-3</v>
      </c>
      <c r="AV11" s="22">
        <v>3.7455550122320676E-3</v>
      </c>
      <c r="AW11" s="22">
        <v>3.7455550122320676E-3</v>
      </c>
      <c r="AX11" s="22">
        <v>3.7455550122320676E-3</v>
      </c>
      <c r="AY11" s="22">
        <v>3.7455550122320676E-3</v>
      </c>
      <c r="AZ11" s="22">
        <v>3.7455550122320676E-3</v>
      </c>
      <c r="BA11" s="22">
        <v>3.7455550122320676E-3</v>
      </c>
      <c r="BB11" s="22">
        <v>3.7455550122320676E-3</v>
      </c>
      <c r="BC11" s="22">
        <v>3.7455550122320676E-3</v>
      </c>
      <c r="BD11" s="22">
        <v>3.7455550122320676E-3</v>
      </c>
      <c r="BE11" s="22">
        <v>3.7455550122320676E-3</v>
      </c>
      <c r="BF11" s="22">
        <v>3.7455550122320676E-3</v>
      </c>
      <c r="BG11" s="22">
        <v>3.7455550122320676E-3</v>
      </c>
      <c r="BH11" s="22">
        <v>3.7455550122320676E-3</v>
      </c>
      <c r="BI11" s="22">
        <v>3.7455550122320676E-3</v>
      </c>
      <c r="BJ11" s="22">
        <v>3.7455550122320676E-3</v>
      </c>
      <c r="BK11" s="22">
        <v>3.7455550122320676E-3</v>
      </c>
      <c r="BL11" s="22">
        <v>3.7455550122320676E-3</v>
      </c>
      <c r="BM11" s="22">
        <v>3.7455550122320676E-3</v>
      </c>
      <c r="BN11" s="22">
        <v>3.7455550122320676E-3</v>
      </c>
      <c r="BO11" s="22">
        <v>3.7455550122320676E-3</v>
      </c>
      <c r="BP11" s="22">
        <v>3.7455550122320676E-3</v>
      </c>
      <c r="BQ11" s="22">
        <v>3.7455550122320676E-3</v>
      </c>
      <c r="BR11" s="22">
        <v>3.7455550122320676E-3</v>
      </c>
      <c r="BS11" s="22">
        <v>3.7455550122320676E-3</v>
      </c>
      <c r="BT11" s="18"/>
    </row>
    <row r="12" spans="1:72">
      <c r="A12" t="s">
        <v>18</v>
      </c>
      <c r="B12" t="s">
        <v>42</v>
      </c>
      <c r="C12" s="14"/>
      <c r="D12" s="18">
        <v>1.9362141353943107E-4</v>
      </c>
      <c r="E12" s="18">
        <v>1.9362141353943097E-4</v>
      </c>
      <c r="F12" s="18">
        <v>1.9362141353943097E-4</v>
      </c>
      <c r="G12" s="18">
        <v>1.9362141353943097E-4</v>
      </c>
      <c r="H12" s="18">
        <v>1.9362141353943097E-4</v>
      </c>
      <c r="I12" s="18">
        <v>1.9362141353943097E-4</v>
      </c>
      <c r="J12" s="18">
        <v>1.9362141353943097E-4</v>
      </c>
      <c r="K12" s="18">
        <v>1.9362141353943097E-4</v>
      </c>
      <c r="L12" s="18">
        <v>1.9362141353943097E-4</v>
      </c>
      <c r="M12" s="18">
        <v>1.9362141353943097E-4</v>
      </c>
      <c r="N12" s="18">
        <v>1.9362141353943097E-4</v>
      </c>
      <c r="O12" s="18">
        <v>1.9362141353943097E-4</v>
      </c>
      <c r="P12" s="18">
        <v>1.9362141353943097E-4</v>
      </c>
      <c r="Q12" s="18">
        <v>1.9362141353943097E-4</v>
      </c>
      <c r="R12" s="18">
        <v>1.9362141353943097E-4</v>
      </c>
      <c r="S12" s="18">
        <v>1.9362141353943097E-4</v>
      </c>
      <c r="T12" s="18">
        <v>1.9362141353943097E-4</v>
      </c>
      <c r="U12" s="18">
        <v>1.9362141353943097E-4</v>
      </c>
      <c r="V12" s="18">
        <v>1.9362141353943097E-4</v>
      </c>
      <c r="W12" s="18">
        <v>1.9362141353943097E-4</v>
      </c>
      <c r="X12" s="18">
        <v>1.9362141353943097E-4</v>
      </c>
      <c r="Y12" s="18">
        <v>1.9362141353943097E-4</v>
      </c>
      <c r="Z12" s="18">
        <v>1.9362141353943097E-4</v>
      </c>
      <c r="AA12" s="18">
        <v>1.9362141353943097E-4</v>
      </c>
      <c r="AB12" s="18">
        <v>1.9362141353943097E-4</v>
      </c>
      <c r="AC12" s="18">
        <v>1.9362141353943097E-4</v>
      </c>
      <c r="AD12" s="18">
        <v>1.9362141353943097E-4</v>
      </c>
      <c r="AE12" s="18">
        <v>1.9362141353943097E-4</v>
      </c>
      <c r="AF12" s="18">
        <v>1.9362141353943097E-4</v>
      </c>
      <c r="AG12" s="18">
        <v>1.9362141353943097E-4</v>
      </c>
      <c r="AH12" s="18">
        <v>1.9362141353943097E-4</v>
      </c>
      <c r="AI12" s="18">
        <v>1.9362141353943097E-4</v>
      </c>
      <c r="AJ12" s="16">
        <v>1.9362141353943097E-4</v>
      </c>
      <c r="AK12" s="23">
        <v>1.9362141353943107E-4</v>
      </c>
      <c r="AL12" s="22">
        <v>1.9362141353943107E-4</v>
      </c>
      <c r="AM12" s="22">
        <v>1.9362141353943107E-4</v>
      </c>
      <c r="AN12" s="22">
        <v>1.9362141353943107E-4</v>
      </c>
      <c r="AO12" s="22">
        <v>1.9362141353943107E-4</v>
      </c>
      <c r="AP12" s="22">
        <v>1.9362141353943107E-4</v>
      </c>
      <c r="AQ12" s="22">
        <v>1.9362141353943107E-4</v>
      </c>
      <c r="AR12" s="22">
        <v>1.9362141353943107E-4</v>
      </c>
      <c r="AS12" s="22">
        <v>1.9362141353943107E-4</v>
      </c>
      <c r="AT12" s="22">
        <v>1.9362141353943107E-4</v>
      </c>
      <c r="AU12" s="22">
        <v>1.9362141353943107E-4</v>
      </c>
      <c r="AV12" s="22">
        <v>1.9362141353943107E-4</v>
      </c>
      <c r="AW12" s="22">
        <v>1.9362141353943107E-4</v>
      </c>
      <c r="AX12" s="22">
        <v>1.9362141353943107E-4</v>
      </c>
      <c r="AY12" s="22">
        <v>1.9362141353943107E-4</v>
      </c>
      <c r="AZ12" s="22">
        <v>1.9362141353943107E-4</v>
      </c>
      <c r="BA12" s="22">
        <v>1.9362141353943107E-4</v>
      </c>
      <c r="BB12" s="22">
        <v>1.9362141353943107E-4</v>
      </c>
      <c r="BC12" s="22">
        <v>1.9362141353943107E-4</v>
      </c>
      <c r="BD12" s="22">
        <v>1.9362141353943107E-4</v>
      </c>
      <c r="BE12" s="22">
        <v>1.9362141353943107E-4</v>
      </c>
      <c r="BF12" s="22">
        <v>1.9362141353943107E-4</v>
      </c>
      <c r="BG12" s="22">
        <v>1.9362141353943107E-4</v>
      </c>
      <c r="BH12" s="22">
        <v>1.9362141353943107E-4</v>
      </c>
      <c r="BI12" s="22">
        <v>1.9362141353943107E-4</v>
      </c>
      <c r="BJ12" s="22">
        <v>1.9362141353943107E-4</v>
      </c>
      <c r="BK12" s="22">
        <v>1.9362141353943107E-4</v>
      </c>
      <c r="BL12" s="22">
        <v>1.9362141353943107E-4</v>
      </c>
      <c r="BM12" s="22">
        <v>1.9362141353943107E-4</v>
      </c>
      <c r="BN12" s="22">
        <v>1.9362141353943107E-4</v>
      </c>
      <c r="BO12" s="22">
        <v>1.9362141353943107E-4</v>
      </c>
      <c r="BP12" s="22">
        <v>1.9362141353943107E-4</v>
      </c>
      <c r="BQ12" s="22">
        <v>1.9362141353943107E-4</v>
      </c>
      <c r="BR12" s="22">
        <v>1.9362141353943107E-4</v>
      </c>
      <c r="BS12" s="22">
        <v>1.9362141353943107E-4</v>
      </c>
      <c r="BT12" s="18"/>
    </row>
    <row r="13" spans="1:72">
      <c r="A13" t="s">
        <v>18</v>
      </c>
      <c r="B13" t="s">
        <v>43</v>
      </c>
      <c r="C13" s="14"/>
      <c r="D13" s="18">
        <v>3.3209939763395591E-3</v>
      </c>
      <c r="E13" s="18">
        <v>3.3814550029391821E-3</v>
      </c>
      <c r="F13" s="18">
        <v>3.441916029538819E-3</v>
      </c>
      <c r="G13" s="18">
        <v>3.5023770561384421E-3</v>
      </c>
      <c r="H13" s="18">
        <v>3.5628380827380651E-3</v>
      </c>
      <c r="I13" s="18">
        <v>3.6232991093377021E-3</v>
      </c>
      <c r="J13" s="18">
        <v>3.6837601359373251E-3</v>
      </c>
      <c r="K13" s="18">
        <v>3.7442211625369481E-3</v>
      </c>
      <c r="L13" s="18">
        <v>3.8046821891365851E-3</v>
      </c>
      <c r="M13" s="18">
        <v>3.8651432157362081E-3</v>
      </c>
      <c r="N13" s="18">
        <v>3.925604242335845E-3</v>
      </c>
      <c r="O13" s="18">
        <v>3.9860652689354681E-3</v>
      </c>
      <c r="P13" s="18">
        <v>4.0465262955350911E-3</v>
      </c>
      <c r="Q13" s="18">
        <v>4.1069873221347281E-3</v>
      </c>
      <c r="R13" s="18">
        <v>4.1674483487343511E-3</v>
      </c>
      <c r="S13" s="18">
        <v>4.2279093753339742E-3</v>
      </c>
      <c r="T13" s="18">
        <v>4.2883704019336111E-3</v>
      </c>
      <c r="U13" s="18">
        <v>4.3488314285332341E-3</v>
      </c>
      <c r="V13" s="18">
        <v>4.409292455132871E-3</v>
      </c>
      <c r="W13" s="18">
        <v>4.4697534817324941E-3</v>
      </c>
      <c r="X13" s="18">
        <v>4.5302145083321171E-3</v>
      </c>
      <c r="Y13" s="18">
        <v>4.5906755349317541E-3</v>
      </c>
      <c r="Z13" s="18">
        <v>4.6511365615313771E-3</v>
      </c>
      <c r="AA13" s="18">
        <v>4.7115975881310002E-3</v>
      </c>
      <c r="AB13" s="18">
        <v>4.7720586147306371E-3</v>
      </c>
      <c r="AC13" s="18">
        <v>4.8325196413302601E-3</v>
      </c>
      <c r="AD13" s="18">
        <v>4.8929806679298971E-3</v>
      </c>
      <c r="AE13" s="18">
        <v>4.9534416945295201E-3</v>
      </c>
      <c r="AF13" s="18">
        <v>5.0139027211291431E-3</v>
      </c>
      <c r="AG13" s="18">
        <v>5.0743637477287801E-3</v>
      </c>
      <c r="AH13" s="18">
        <v>5.1348247743284031E-3</v>
      </c>
      <c r="AI13" s="18">
        <v>5.1952858009280262E-3</v>
      </c>
      <c r="AJ13" s="16">
        <v>5.2557468275276631E-3</v>
      </c>
      <c r="AK13" s="23">
        <v>5.2992115229405527E-3</v>
      </c>
      <c r="AL13" s="22">
        <v>5.2992115229405527E-3</v>
      </c>
      <c r="AM13" s="22">
        <v>5.3934315680825738E-3</v>
      </c>
      <c r="AN13" s="22">
        <v>5.4328972597188054E-3</v>
      </c>
      <c r="AO13" s="22">
        <v>5.4639690719479918E-3</v>
      </c>
      <c r="AP13" s="22">
        <v>5.5418412974535475E-3</v>
      </c>
      <c r="AQ13" s="22">
        <v>5.6194390279456462E-3</v>
      </c>
      <c r="AR13" s="22">
        <v>5.6977290697036269E-3</v>
      </c>
      <c r="AS13" s="22">
        <v>5.7753683101031145E-3</v>
      </c>
      <c r="AT13" s="22">
        <v>5.8065339689778806E-3</v>
      </c>
      <c r="AU13" s="22">
        <v>5.9168077326028174E-3</v>
      </c>
      <c r="AV13" s="22">
        <v>6.0262008784596468E-3</v>
      </c>
      <c r="AW13" s="22">
        <v>6.1333911053254144E-3</v>
      </c>
      <c r="AX13" s="22">
        <v>6.23926005928913E-3</v>
      </c>
      <c r="AY13" s="22">
        <v>6.2631866999947458E-3</v>
      </c>
      <c r="AZ13" s="22">
        <v>6.3166177586814537E-3</v>
      </c>
      <c r="BA13" s="22">
        <v>6.3698985412702644E-3</v>
      </c>
      <c r="BB13" s="22">
        <v>6.4221337603906021E-3</v>
      </c>
      <c r="BC13" s="22">
        <v>6.4770178768907465E-3</v>
      </c>
      <c r="BD13" s="22">
        <v>6.5040881848864238E-3</v>
      </c>
      <c r="BE13" s="22">
        <v>6.5657441588667436E-3</v>
      </c>
      <c r="BF13" s="22">
        <v>6.6279838592649453E-3</v>
      </c>
      <c r="BG13" s="22">
        <v>6.6926091644649984E-3</v>
      </c>
      <c r="BH13" s="22">
        <v>6.7592235851418906E-3</v>
      </c>
      <c r="BI13" s="22">
        <v>6.8261740810624423E-3</v>
      </c>
      <c r="BJ13" s="22">
        <v>6.8617594497521082E-3</v>
      </c>
      <c r="BK13" s="22">
        <v>6.9004780853928341E-3</v>
      </c>
      <c r="BL13" s="22">
        <v>6.9410482983891979E-3</v>
      </c>
      <c r="BM13" s="22">
        <v>6.9822916342727305E-3</v>
      </c>
      <c r="BN13" s="22">
        <v>7.0276191171519658E-3</v>
      </c>
      <c r="BO13" s="22">
        <v>7.0718499244147234E-3</v>
      </c>
      <c r="BP13" s="22">
        <v>7.1189794928731096E-3</v>
      </c>
      <c r="BQ13" s="22">
        <v>7.1700377368293525E-3</v>
      </c>
      <c r="BR13" s="22">
        <v>7.221347583681044E-3</v>
      </c>
      <c r="BS13" s="22">
        <v>7.2762043320700196E-3</v>
      </c>
      <c r="BT13" s="18"/>
    </row>
    <row r="14" spans="1:72">
      <c r="A14" t="s">
        <v>19</v>
      </c>
      <c r="B14" t="s">
        <v>42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8">
        <v>1.5431879298095448E-3</v>
      </c>
      <c r="AB14" s="18">
        <v>1.5431879298095448E-3</v>
      </c>
      <c r="AC14" s="18">
        <v>1.5431879298095448E-3</v>
      </c>
      <c r="AD14" s="18">
        <v>1.5431879298095448E-3</v>
      </c>
      <c r="AE14" s="18">
        <v>1.5431879298095448E-3</v>
      </c>
      <c r="AF14" s="18">
        <v>1.5431879298095448E-3</v>
      </c>
      <c r="AG14" s="18">
        <v>1.5431879298095448E-3</v>
      </c>
      <c r="AH14" s="18">
        <v>1.5431879298095448E-3</v>
      </c>
      <c r="AI14" s="18">
        <v>1.5431879298095448E-3</v>
      </c>
      <c r="AJ14" s="16">
        <v>1.5431879298095448E-3</v>
      </c>
      <c r="AK14" s="23">
        <v>1.5431879298095457E-3</v>
      </c>
      <c r="AL14" s="22">
        <v>1.5431879298095457E-3</v>
      </c>
      <c r="AM14" s="22">
        <v>1.5431879298095457E-3</v>
      </c>
      <c r="AN14" s="22">
        <v>1.5431879298095457E-3</v>
      </c>
      <c r="AO14" s="22">
        <v>1.5431879298095457E-3</v>
      </c>
      <c r="AP14" s="22">
        <v>1.5431879298095457E-3</v>
      </c>
      <c r="AQ14" s="22">
        <v>1.5431879298095457E-3</v>
      </c>
      <c r="AR14" s="22">
        <v>1.5431879298095457E-3</v>
      </c>
      <c r="AS14" s="22">
        <v>1.5431879298095457E-3</v>
      </c>
      <c r="AT14" s="22">
        <v>1.5431879298095457E-3</v>
      </c>
      <c r="AU14" s="22">
        <v>1.5431879298095457E-3</v>
      </c>
      <c r="AV14" s="22">
        <v>1.5431879298095457E-3</v>
      </c>
      <c r="AW14" s="22">
        <v>1.5431879298095457E-3</v>
      </c>
      <c r="AX14" s="22">
        <v>1.5431879298095457E-3</v>
      </c>
      <c r="AY14" s="22">
        <v>1.5431879298095457E-3</v>
      </c>
      <c r="AZ14" s="22">
        <v>1.5431879298095457E-3</v>
      </c>
      <c r="BA14" s="22">
        <v>1.5431879298095457E-3</v>
      </c>
      <c r="BB14" s="22">
        <v>1.5431879298095457E-3</v>
      </c>
      <c r="BC14" s="22">
        <v>1.5431879298095457E-3</v>
      </c>
      <c r="BD14" s="22">
        <v>1.5431879298095457E-3</v>
      </c>
      <c r="BE14" s="22">
        <v>1.5431879298095457E-3</v>
      </c>
      <c r="BF14" s="22">
        <v>1.5431879298095457E-3</v>
      </c>
      <c r="BG14" s="22">
        <v>1.5431879298095457E-3</v>
      </c>
      <c r="BH14" s="22">
        <v>1.5431879298095457E-3</v>
      </c>
      <c r="BI14" s="22">
        <v>1.5431879298095457E-3</v>
      </c>
      <c r="BJ14" s="22">
        <v>1.5431879298095457E-3</v>
      </c>
      <c r="BK14" s="22">
        <v>1.5431879298095457E-3</v>
      </c>
      <c r="BL14" s="22">
        <v>1.5431879298095457E-3</v>
      </c>
      <c r="BM14" s="22">
        <v>1.5431879298095457E-3</v>
      </c>
      <c r="BN14" s="22">
        <v>1.5431879298095457E-3</v>
      </c>
      <c r="BO14" s="22">
        <v>1.5431879298095457E-3</v>
      </c>
      <c r="BP14" s="22">
        <v>1.5431879298095457E-3</v>
      </c>
      <c r="BQ14" s="22">
        <v>1.5431879298095457E-3</v>
      </c>
      <c r="BR14" s="22">
        <v>1.5431879298095457E-3</v>
      </c>
      <c r="BS14" s="22">
        <v>1.5431879298095457E-3</v>
      </c>
      <c r="BT14" s="18"/>
    </row>
    <row r="15" spans="1:72" s="8" customFormat="1">
      <c r="A15" s="8" t="s">
        <v>19</v>
      </c>
      <c r="B15" s="8" t="s">
        <v>43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4"/>
      <c r="U15" s="14"/>
      <c r="V15" s="14"/>
      <c r="W15" s="14"/>
      <c r="X15" s="14"/>
      <c r="Y15" s="14"/>
      <c r="Z15" s="14"/>
      <c r="AA15" s="18">
        <v>1.1883392852619099E-3</v>
      </c>
      <c r="AB15" s="18">
        <v>1.1883392852619099E-3</v>
      </c>
      <c r="AC15" s="18">
        <v>1.1883392852619099E-3</v>
      </c>
      <c r="AD15" s="18">
        <v>1.1883392852619099E-3</v>
      </c>
      <c r="AE15" s="18">
        <v>1.1883392852619099E-3</v>
      </c>
      <c r="AF15" s="18">
        <v>1.1883392852619099E-3</v>
      </c>
      <c r="AG15" s="18">
        <v>1.1883392852619099E-3</v>
      </c>
      <c r="AH15" s="18">
        <v>1.1883392852619099E-3</v>
      </c>
      <c r="AI15" s="18">
        <v>1.1883392852619099E-3</v>
      </c>
      <c r="AJ15" s="16">
        <v>1.1883392852619099E-3</v>
      </c>
      <c r="AK15" s="23">
        <v>1.1883392852619099E-3</v>
      </c>
      <c r="AL15" s="22">
        <v>1.1883392852619099E-3</v>
      </c>
      <c r="AM15" s="22">
        <v>1.1883392852619099E-3</v>
      </c>
      <c r="AN15" s="22">
        <v>1.1883392852619099E-3</v>
      </c>
      <c r="AO15" s="22">
        <v>1.1883392852619099E-3</v>
      </c>
      <c r="AP15" s="22">
        <v>1.1883392852619099E-3</v>
      </c>
      <c r="AQ15" s="22">
        <v>1.1883392852619099E-3</v>
      </c>
      <c r="AR15" s="22">
        <v>1.1883392852619099E-3</v>
      </c>
      <c r="AS15" s="22">
        <v>1.1883392852619099E-3</v>
      </c>
      <c r="AT15" s="22">
        <v>1.1883392852619099E-3</v>
      </c>
      <c r="AU15" s="22">
        <v>1.1883392852619099E-3</v>
      </c>
      <c r="AV15" s="22">
        <v>1.1883392852619099E-3</v>
      </c>
      <c r="AW15" s="22">
        <v>1.1883392852619099E-3</v>
      </c>
      <c r="AX15" s="22">
        <v>1.1883392852619099E-3</v>
      </c>
      <c r="AY15" s="22">
        <v>1.1883392852619099E-3</v>
      </c>
      <c r="AZ15" s="22">
        <v>1.1883392852619099E-3</v>
      </c>
      <c r="BA15" s="22">
        <v>1.1883392852619099E-3</v>
      </c>
      <c r="BB15" s="22">
        <v>1.1883392852619099E-3</v>
      </c>
      <c r="BC15" s="22">
        <v>1.1883392852619099E-3</v>
      </c>
      <c r="BD15" s="22">
        <v>1.1883392852619099E-3</v>
      </c>
      <c r="BE15" s="22">
        <v>1.1883392852619099E-3</v>
      </c>
      <c r="BF15" s="22">
        <v>1.1883392852619099E-3</v>
      </c>
      <c r="BG15" s="22">
        <v>1.1883392852619099E-3</v>
      </c>
      <c r="BH15" s="22">
        <v>1.1883392852619099E-3</v>
      </c>
      <c r="BI15" s="22">
        <v>1.1883392852619099E-3</v>
      </c>
      <c r="BJ15" s="22">
        <v>1.1883392852619099E-3</v>
      </c>
      <c r="BK15" s="22">
        <v>1.1883392852619099E-3</v>
      </c>
      <c r="BL15" s="22">
        <v>1.1883392852619099E-3</v>
      </c>
      <c r="BM15" s="22">
        <v>1.1883392852619099E-3</v>
      </c>
      <c r="BN15" s="22">
        <v>1.1883392852619099E-3</v>
      </c>
      <c r="BO15" s="22">
        <v>1.1883392852619099E-3</v>
      </c>
      <c r="BP15" s="22">
        <v>1.1883392852619099E-3</v>
      </c>
      <c r="BQ15" s="22">
        <v>1.1883392852619099E-3</v>
      </c>
      <c r="BR15" s="22">
        <v>1.1883392852619099E-3</v>
      </c>
      <c r="BS15" s="22">
        <v>1.1883392852619099E-3</v>
      </c>
    </row>
    <row r="48" spans="3:8">
      <c r="C48" t="s">
        <v>64</v>
      </c>
      <c r="D48" t="s">
        <v>101</v>
      </c>
      <c r="E48" t="s">
        <v>102</v>
      </c>
      <c r="F48" t="s">
        <v>103</v>
      </c>
      <c r="G48" t="s">
        <v>104</v>
      </c>
      <c r="H48" t="s">
        <v>105</v>
      </c>
    </row>
    <row r="49" spans="3:48">
      <c r="C49">
        <v>2021</v>
      </c>
      <c r="D49">
        <v>20.709724091851811</v>
      </c>
      <c r="E49">
        <v>1560.8681637371849</v>
      </c>
      <c r="F49">
        <v>411.91631433310613</v>
      </c>
      <c r="G49">
        <v>2.4276775772258579E-3</v>
      </c>
      <c r="H49">
        <v>1.5084926598642038E-3</v>
      </c>
    </row>
    <row r="50" spans="3:48">
      <c r="C50">
        <v>2016</v>
      </c>
      <c r="D50">
        <v>18.004733712284658</v>
      </c>
      <c r="E50">
        <v>1795.3694584606365</v>
      </c>
      <c r="F50">
        <v>473.80168766120875</v>
      </c>
      <c r="G50">
        <v>2.1105876699937984E-3</v>
      </c>
      <c r="H50">
        <v>1.3114616364433857E-3</v>
      </c>
    </row>
    <row r="51" spans="3:48">
      <c r="C51">
        <v>2012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2011</v>
      </c>
      <c r="D52">
        <v>17.211393460387786</v>
      </c>
      <c r="E52">
        <v>1878.1250390416772</v>
      </c>
      <c r="F52">
        <v>495.64105535118767</v>
      </c>
      <c r="G52">
        <v>2.0175891185839068E-3</v>
      </c>
      <c r="H52">
        <v>1.2536748720493537E-3</v>
      </c>
    </row>
    <row r="53" spans="3:48">
      <c r="C53">
        <v>2010</v>
      </c>
      <c r="D53">
        <v>16.96226746103957</v>
      </c>
      <c r="E53">
        <v>1905.7091918282579</v>
      </c>
      <c r="F53">
        <v>502.92056992764282</v>
      </c>
      <c r="G53">
        <v>1.9883855618470208E-3</v>
      </c>
      <c r="H53">
        <v>1.2355285780798469E-3</v>
      </c>
    </row>
    <row r="54" spans="3:48">
      <c r="C54">
        <v>2009</v>
      </c>
      <c r="D54">
        <v>16.601821590736861</v>
      </c>
      <c r="E54">
        <v>1947.0844713081717</v>
      </c>
      <c r="F54">
        <v>513.83959116455617</v>
      </c>
      <c r="G54">
        <v>1.9461326398256297E-3</v>
      </c>
      <c r="H54">
        <v>1.2092737642919642E-3</v>
      </c>
    </row>
    <row r="55" spans="3:48">
      <c r="C55">
        <v>2006</v>
      </c>
      <c r="D55">
        <v>15.301305075439725</v>
      </c>
      <c r="E55">
        <v>2112.5746369594244</v>
      </c>
      <c r="F55">
        <v>557.51278578608299</v>
      </c>
      <c r="G55">
        <v>1.7936808365569912E-3</v>
      </c>
      <c r="H55">
        <v>1.1145443700877325E-3</v>
      </c>
    </row>
    <row r="57" spans="3:48">
      <c r="D57">
        <v>2006</v>
      </c>
      <c r="E57">
        <v>2007</v>
      </c>
      <c r="F57">
        <v>2008</v>
      </c>
      <c r="G57">
        <v>2009</v>
      </c>
      <c r="H57">
        <v>2010</v>
      </c>
      <c r="I57">
        <v>2011</v>
      </c>
      <c r="J57">
        <v>2012</v>
      </c>
      <c r="K57">
        <v>2013</v>
      </c>
      <c r="L57">
        <v>2014</v>
      </c>
      <c r="M57">
        <v>2015</v>
      </c>
      <c r="N57">
        <v>2016</v>
      </c>
      <c r="O57">
        <v>2017</v>
      </c>
      <c r="P57">
        <v>2018</v>
      </c>
      <c r="Q57">
        <v>2019</v>
      </c>
      <c r="R57">
        <v>2020</v>
      </c>
      <c r="S57">
        <v>2021</v>
      </c>
      <c r="T57">
        <v>2022</v>
      </c>
      <c r="U57">
        <v>2023</v>
      </c>
      <c r="V57">
        <v>2024</v>
      </c>
      <c r="W57">
        <v>2025</v>
      </c>
      <c r="X57">
        <v>2026</v>
      </c>
      <c r="Y57">
        <v>2027</v>
      </c>
      <c r="Z57">
        <v>2028</v>
      </c>
      <c r="AA57">
        <v>2029</v>
      </c>
      <c r="AB57">
        <v>2030</v>
      </c>
      <c r="AC57">
        <v>2031</v>
      </c>
      <c r="AD57">
        <v>2032</v>
      </c>
      <c r="AE57">
        <v>2033</v>
      </c>
      <c r="AF57">
        <v>2034</v>
      </c>
      <c r="AG57">
        <v>2035</v>
      </c>
      <c r="AH57">
        <v>2036</v>
      </c>
      <c r="AI57">
        <v>2037</v>
      </c>
      <c r="AJ57">
        <v>2038</v>
      </c>
      <c r="AK57">
        <v>2039</v>
      </c>
      <c r="AL57">
        <v>2040</v>
      </c>
      <c r="AM57">
        <v>2041</v>
      </c>
      <c r="AN57">
        <v>2042</v>
      </c>
      <c r="AO57">
        <v>2043</v>
      </c>
      <c r="AP57">
        <v>2044</v>
      </c>
      <c r="AQ57">
        <v>2045</v>
      </c>
      <c r="AR57">
        <v>2046</v>
      </c>
      <c r="AS57">
        <v>2047</v>
      </c>
      <c r="AT57">
        <v>2048</v>
      </c>
      <c r="AU57">
        <v>2049</v>
      </c>
      <c r="AV57">
        <v>2050</v>
      </c>
    </row>
    <row r="58" spans="3:48">
      <c r="C58" t="s">
        <v>106</v>
      </c>
      <c r="D58">
        <v>6.5405985853042581E-4</v>
      </c>
      <c r="E58">
        <v>6.7259020923837731E-4</v>
      </c>
      <c r="F58">
        <v>6.9112055994632882E-4</v>
      </c>
      <c r="G58">
        <v>7.0965091065427772E-4</v>
      </c>
      <c r="H58">
        <v>7.2505830066289041E-4</v>
      </c>
      <c r="I58">
        <v>7.3570728224234326E-4</v>
      </c>
      <c r="J58">
        <v>7.3570728224234272E-4</v>
      </c>
      <c r="K58">
        <v>7.4418518674728568E-4</v>
      </c>
      <c r="L58">
        <v>7.5266309125222516E-4</v>
      </c>
      <c r="M58">
        <v>7.6114099575716465E-4</v>
      </c>
      <c r="N58">
        <v>7.6961890026210566E-4</v>
      </c>
      <c r="O58">
        <v>7.9274406006073217E-4</v>
      </c>
      <c r="P58">
        <v>8.1586921985937061E-4</v>
      </c>
      <c r="Q58">
        <v>8.3899437965800211E-4</v>
      </c>
      <c r="R58">
        <v>8.6211953945663361E-4</v>
      </c>
      <c r="S58">
        <v>8.8524469925526836E-4</v>
      </c>
      <c r="T58">
        <v>8.8524469925526836E-4</v>
      </c>
      <c r="U58">
        <v>8.8524469925526836E-4</v>
      </c>
      <c r="V58">
        <v>8.8524469925526836E-4</v>
      </c>
      <c r="W58">
        <v>8.8524469925526836E-4</v>
      </c>
      <c r="X58">
        <v>8.8524469925526836E-4</v>
      </c>
      <c r="Y58">
        <v>8.8524469925526836E-4</v>
      </c>
      <c r="Z58">
        <v>8.8524469925526836E-4</v>
      </c>
      <c r="AA58">
        <v>8.8524469925526836E-4</v>
      </c>
      <c r="AB58">
        <v>8.8524469925526836E-4</v>
      </c>
      <c r="AC58">
        <v>8.8524469925526836E-4</v>
      </c>
      <c r="AD58">
        <v>8.8524469925526836E-4</v>
      </c>
      <c r="AE58">
        <v>8.8524469925526836E-4</v>
      </c>
      <c r="AF58">
        <v>8.8524469925526836E-4</v>
      </c>
      <c r="AG58">
        <v>8.8524469925526836E-4</v>
      </c>
      <c r="AH58">
        <v>8.8524469925526836E-4</v>
      </c>
      <c r="AI58">
        <v>8.8524469925526836E-4</v>
      </c>
      <c r="AJ58">
        <v>8.8524469925526836E-4</v>
      </c>
      <c r="AK58">
        <v>8.8524469925526836E-4</v>
      </c>
      <c r="AL58">
        <v>8.8524469925526836E-4</v>
      </c>
      <c r="AM58">
        <v>8.8524469925526836E-4</v>
      </c>
      <c r="AN58">
        <v>8.8524469925526836E-4</v>
      </c>
      <c r="AO58">
        <v>8.8524469925526836E-4</v>
      </c>
      <c r="AP58">
        <v>8.8524469925526836E-4</v>
      </c>
      <c r="AQ58">
        <v>8.8524469925526836E-4</v>
      </c>
      <c r="AR58">
        <v>8.8524469925526836E-4</v>
      </c>
      <c r="AS58">
        <v>8.8524469925526836E-4</v>
      </c>
      <c r="AT58">
        <v>8.8524469925526836E-4</v>
      </c>
      <c r="AU58">
        <v>8.8524469925526836E-4</v>
      </c>
      <c r="AV58">
        <v>8.8524469925526836E-4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selection activeCell="D19" sqref="D19"/>
    </sheetView>
  </sheetViews>
  <sheetFormatPr defaultRowHeight="14.4"/>
  <cols>
    <col min="1" max="1" width="12.21875" customWidth="1"/>
    <col min="2" max="2" width="21.77734375" customWidth="1"/>
    <col min="3" max="3" width="18.21875" customWidth="1"/>
    <col min="4" max="5" width="16.77734375" customWidth="1"/>
    <col min="6" max="6" width="20.5546875" customWidth="1"/>
    <col min="7" max="7" width="16.77734375" customWidth="1"/>
    <col min="8" max="8" width="16.2187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54</v>
      </c>
      <c r="H18" t="s">
        <v>55</v>
      </c>
    </row>
    <row r="19" spans="1:8">
      <c r="A19" t="s">
        <v>16</v>
      </c>
      <c r="B19" s="8">
        <v>1</v>
      </c>
      <c r="C19" s="8">
        <v>1</v>
      </c>
      <c r="D19" s="24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54</v>
      </c>
      <c r="H27" s="7" t="s">
        <v>55</v>
      </c>
    </row>
    <row r="28" spans="1:8">
      <c r="A28" t="s">
        <v>16</v>
      </c>
      <c r="B28" s="8">
        <v>1</v>
      </c>
      <c r="C28" s="8">
        <v>1</v>
      </c>
      <c r="D28" s="24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>
      <selection activeCell="D3" sqref="D3"/>
    </sheetView>
  </sheetViews>
  <sheetFormatPr defaultRowHeight="14.4"/>
  <cols>
    <col min="1" max="1" width="17.88671875" customWidth="1"/>
    <col min="2" max="2" width="21.77734375" customWidth="1"/>
    <col min="3" max="3" width="18.21875" customWidth="1"/>
    <col min="4" max="5" width="16.77734375" customWidth="1"/>
    <col min="6" max="6" width="20.5546875" customWidth="1"/>
    <col min="7" max="7" width="16.77734375" customWidth="1"/>
    <col min="8" max="8" width="16.5546875" customWidth="1"/>
  </cols>
  <sheetData>
    <row r="1" spans="1:8" ht="43.2">
      <c r="A1" s="20" t="s">
        <v>53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54</v>
      </c>
      <c r="H1" s="7" t="s">
        <v>55</v>
      </c>
    </row>
    <row r="2" spans="1:8">
      <c r="A2" t="s">
        <v>16</v>
      </c>
      <c r="B2" s="11">
        <f>$D2/(1-'Calculations Etc'!$B$2)*'Calibration Adjustments'!B19</f>
        <v>1.9037667811154964E-3</v>
      </c>
      <c r="C2" s="11">
        <f>$D2*'Calibration Adjustments'!C19</f>
        <v>5.9787717092883372E-4</v>
      </c>
      <c r="D2" s="11">
        <f>TREND('Calculations Etc'!B19:C19,'Calculations Etc'!B14:C14,About!B34)*'Calibration Adjustments'!D19</f>
        <v>5.9787717092883372E-4</v>
      </c>
      <c r="E2" s="11">
        <f>$D2*'Calibration Adjustments'!E19</f>
        <v>5.9787717092883372E-4</v>
      </c>
      <c r="F2" s="11">
        <f>$D2/(1-'Calculations Etc'!$B$2)*'Calculations Etc'!$B$6+$D2*(1-'Calculations Etc'!$B$6)*'Calibration Adjustments'!F19</f>
        <v>1.3161164565314984E-3</v>
      </c>
      <c r="G2" s="11">
        <f>$D2*'Calibration Adjustments'!G19</f>
        <v>5.9787717092883372E-4</v>
      </c>
      <c r="H2" s="11">
        <f>D2*'Calculations Etc'!$B$11</f>
        <v>1.4946929273220843E-3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 s="11">
        <f>D3*'Calculations Etc'!$B$11</f>
        <v>1.1108892894717282E-2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 s="18">
        <f>AVERAGE('BHNVFEAL data'!C8:AJ8)*'Calibration Adjustments'!E22</f>
        <v>1.939149861417511E-2</v>
      </c>
      <c r="C5">
        <v>0</v>
      </c>
      <c r="D5">
        <v>0</v>
      </c>
      <c r="E5" s="18">
        <f>AVERAGE('BHNVFEAL data'!C9:AJ9)*'Calibration Adjustments'!E22</f>
        <v>1.0424816773970056E-2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data'!D12:AJ12)*'Calibration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4.9138352501830228E-3</v>
      </c>
      <c r="C7" s="11">
        <f>$D7*'Calibration Adjustments'!C24</f>
        <v>1.5431879298095448E-3</v>
      </c>
      <c r="D7" s="11">
        <f>AVERAGE('BHNVFEAL data'!AA14:AJ14)*'Calibration Adjustments'!D24</f>
        <v>1.5431879298095448E-3</v>
      </c>
      <c r="E7" s="11">
        <f>$D7*'Calibration Adjustments'!E24</f>
        <v>1.5431879298095448E-3</v>
      </c>
      <c r="F7" s="11">
        <f>$D7/(1-'Calculations Etc'!$B$2)*'Calculations Etc'!$B$6+$D7*(1-'Calculations Etc'!$B$6)*'Calibration Adjustments'!F24</f>
        <v>3.3970439560149579E-3</v>
      </c>
      <c r="G7" s="18">
        <f>AVERAGE('BHNVFEAL data'!AA14:AJ14)*'Calibration Adjustments'!G24</f>
        <v>1.5431879298095448E-3</v>
      </c>
      <c r="H7" s="11">
        <f>D7*'Calculations Etc'!$B$11</f>
        <v>3.8579698245238621E-3</v>
      </c>
    </row>
    <row r="11" spans="1:8">
      <c r="D1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7"/>
  <sheetViews>
    <sheetView workbookViewId="0">
      <selection activeCell="C16" sqref="C16"/>
    </sheetView>
  </sheetViews>
  <sheetFormatPr defaultRowHeight="14.4"/>
  <cols>
    <col min="1" max="1" width="17.44140625" customWidth="1"/>
    <col min="2" max="2" width="21.77734375" customWidth="1"/>
    <col min="3" max="3" width="18.21875" customWidth="1"/>
    <col min="4" max="5" width="16.77734375" customWidth="1"/>
    <col min="6" max="6" width="20.5546875" customWidth="1"/>
    <col min="7" max="8" width="16.77734375" customWidth="1"/>
  </cols>
  <sheetData>
    <row r="1" spans="1:8" ht="43.2">
      <c r="A1" s="20" t="s">
        <v>56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54</v>
      </c>
      <c r="H1" s="7" t="s">
        <v>55</v>
      </c>
    </row>
    <row r="2" spans="1:8">
      <c r="A2" t="s">
        <v>16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 s="11">
        <f>$D2*'Calibration Adjustments'!G28</f>
        <v>3.4165027849915314E-4</v>
      </c>
      <c r="H2" s="11">
        <f>D2*'Calculations Etc'!$B$11</f>
        <v>8.5412569624788287E-4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 s="11">
        <f>D3*'Calculations Etc'!$B$11</f>
        <v>1.128310786557337E-3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9.65104605928078E-5</v>
      </c>
    </row>
    <row r="5" spans="1:8">
      <c r="A5" t="s">
        <v>17</v>
      </c>
      <c r="B5" s="18">
        <f>AVERAGE('BHNVFEAL data'!C10:AJ10)*'Calibration Adjustments'!B31</f>
        <v>1.3495815062532836E-2</v>
      </c>
      <c r="C5">
        <v>0</v>
      </c>
      <c r="D5">
        <v>0</v>
      </c>
      <c r="E5" s="18">
        <f>AVERAGE('BHNVFEAL data'!C11:AJ11)*'Calibration Adjustments'!E31</f>
        <v>3.7455550122320732E-3</v>
      </c>
      <c r="F5">
        <v>0</v>
      </c>
      <c r="G5">
        <f>AVERAGE('BHNVFEAL data'!C11:AJ11)*'Calibration Adjustments'!G31</f>
        <v>0</v>
      </c>
      <c r="H5">
        <f>AVERAGE('BHNVFEAL data'!D11:AK11)*'Calibration Adjustments'!H31</f>
        <v>3.7455550122320732E-3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data'!D13:AJ13)*'Calibration Adjustments'!E32</f>
        <v>4.2883704019336085E-3</v>
      </c>
      <c r="F6">
        <v>0</v>
      </c>
      <c r="G6">
        <f>AVERAGE('BHNVFEAL data'!D13:AJ13)*'Calibration Adjustments'!G32</f>
        <v>0</v>
      </c>
      <c r="H6">
        <f>AVERAGE('BHNVFEAL data'!E13:AK13)*'Calibration Adjustments'!H32</f>
        <v>4.3483163881942446E-3</v>
      </c>
    </row>
    <row r="7" spans="1:8">
      <c r="A7" t="s">
        <v>19</v>
      </c>
      <c r="B7" s="11">
        <f>$D7/(1-'Calculations Etc'!$B$2)*'Calibration Adjustments'!B33</f>
        <v>3.7839224609655542E-3</v>
      </c>
      <c r="C7" s="11">
        <f>$D7*'Calibration Adjustments'!C33</f>
        <v>1.1883392852619099E-3</v>
      </c>
      <c r="D7" s="11">
        <f>AVERAGE('BHNVFEAL data'!AA15:AJ15)*'Calibration Adjustments'!D33</f>
        <v>1.1883392852619099E-3</v>
      </c>
      <c r="E7" s="11">
        <f>$D7*'Calibration Adjustments'!E33</f>
        <v>1.1883392852619099E-3</v>
      </c>
      <c r="F7" s="11">
        <f>$D7/(1-'Calculations Etc'!$B$2)*'Calculations Etc'!$B$6+$D7*(1-'Calculations Etc'!$B$6)*'Calibration Adjustments'!F33</f>
        <v>2.615910031898914E-3</v>
      </c>
      <c r="G7" s="11">
        <f>$D7*'Calibration Adjustments'!G33</f>
        <v>1.1883392852619099E-3</v>
      </c>
      <c r="H7" s="11">
        <f>D7*'Calculations Etc'!$B$11</f>
        <v>2.9708482131547745E-3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Calculations Etc</vt:lpstr>
      <vt:lpstr>ICCT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2017-06-26T22:04:22Z</dcterms:created>
  <dcterms:modified xsi:type="dcterms:W3CDTF">2021-09-28T22:48:25Z</dcterms:modified>
</cp:coreProperties>
</file>