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IMFPbFT\"/>
    </mc:Choice>
  </mc:AlternateContent>
  <bookViews>
    <workbookView xWindow="0" yWindow="0" windowWidth="28800" windowHeight="13215"/>
  </bookViews>
  <sheets>
    <sheet name="About" sheetId="1" r:id="rId1"/>
    <sheet name="Crude" sheetId="8" r:id="rId2"/>
    <sheet name="India Petroleum Products" sheetId="13" r:id="rId3"/>
    <sheet name="IEA" sheetId="14" r:id="rId4"/>
    <sheet name="LNG" sheetId="11" r:id="rId5"/>
    <sheet name="Data - Other Petroleum Producs" sheetId="12" r:id="rId6"/>
    <sheet name="Pretax Fuel Prices" sheetId="5" r:id="rId7"/>
    <sheet name="Fuel Taxes" sheetId="4" r:id="rId8"/>
    <sheet name="BAU Fuel Use by Sector" sheetId="7" r:id="rId9"/>
    <sheet name="Fuel Price Data" sheetId="3" r:id="rId10"/>
    <sheet name="IMFPbFT" sheetId="2" r:id="rId11"/>
  </sheets>
  <externalReferences>
    <externalReference r:id="rId12"/>
    <externalReference r:id="rId13"/>
  </externalReferences>
  <definedNames>
    <definedName name="nonlignite_multiplier">'[1]Hard Coal and Lig Multipliers'!$N$15</definedName>
    <definedName name="tax_fuel_labels">'[2]Tax_Share of Price'!$A$2:$A$22</definedName>
    <definedName name="Tax_share">'[2]Tax_Share of Price'!$B$2:$AI$22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C8" i="14" l="1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B19" i="2"/>
  <c r="C7" i="14"/>
  <c r="C6" i="14"/>
  <c r="I18" i="2" l="1"/>
  <c r="Q18" i="2"/>
  <c r="Y18" i="2"/>
  <c r="AG18" i="2"/>
  <c r="J18" i="2"/>
  <c r="R18" i="2"/>
  <c r="Z18" i="2"/>
  <c r="B18" i="2"/>
  <c r="H18" i="2"/>
  <c r="C18" i="2"/>
  <c r="K18" i="2"/>
  <c r="S18" i="2"/>
  <c r="AA18" i="2"/>
  <c r="D18" i="2"/>
  <c r="L18" i="2"/>
  <c r="T18" i="2"/>
  <c r="AB18" i="2"/>
  <c r="U18" i="2"/>
  <c r="AC18" i="2"/>
  <c r="G18" i="2"/>
  <c r="W18" i="2"/>
  <c r="X18" i="2"/>
  <c r="E18" i="2"/>
  <c r="M18" i="2"/>
  <c r="AE18" i="2"/>
  <c r="AF18" i="2"/>
  <c r="F18" i="2"/>
  <c r="N18" i="2"/>
  <c r="V18" i="2"/>
  <c r="AD18" i="2"/>
  <c r="O18" i="2"/>
  <c r="P18" i="2"/>
  <c r="G25" i="13"/>
  <c r="C20" i="2" s="1"/>
  <c r="E25" i="13"/>
  <c r="D11" i="2" s="1"/>
  <c r="D25" i="13"/>
  <c r="C10" i="2" s="1"/>
  <c r="B11" i="2" l="1"/>
  <c r="AG11" i="2"/>
  <c r="K11" i="2"/>
  <c r="J11" i="2"/>
  <c r="X10" i="2"/>
  <c r="R10" i="2"/>
  <c r="AF20" i="2"/>
  <c r="Z20" i="2"/>
  <c r="AA11" i="2"/>
  <c r="Q10" i="2"/>
  <c r="I11" i="2"/>
  <c r="Y20" i="2"/>
  <c r="Z11" i="2"/>
  <c r="C11" i="2"/>
  <c r="P10" i="2"/>
  <c r="X20" i="2"/>
  <c r="Y11" i="2"/>
  <c r="AG10" i="2"/>
  <c r="J10" i="2"/>
  <c r="R20" i="2"/>
  <c r="S11" i="2"/>
  <c r="AF10" i="2"/>
  <c r="I10" i="2"/>
  <c r="Q20" i="2"/>
  <c r="R11" i="2"/>
  <c r="Z10" i="2"/>
  <c r="B20" i="2"/>
  <c r="J20" i="2"/>
  <c r="B10" i="2"/>
  <c r="Q11" i="2"/>
  <c r="Y10" i="2"/>
  <c r="AG20" i="2"/>
  <c r="I20" i="2"/>
  <c r="H20" i="2"/>
  <c r="H10" i="2"/>
  <c r="P20" i="2"/>
  <c r="AF11" i="2"/>
  <c r="X11" i="2"/>
  <c r="P11" i="2"/>
  <c r="H11" i="2"/>
  <c r="AE10" i="2"/>
  <c r="W10" i="2"/>
  <c r="O10" i="2"/>
  <c r="G10" i="2"/>
  <c r="AE20" i="2"/>
  <c r="W20" i="2"/>
  <c r="O20" i="2"/>
  <c r="G20" i="2"/>
  <c r="AE11" i="2"/>
  <c r="W11" i="2"/>
  <c r="O11" i="2"/>
  <c r="G11" i="2"/>
  <c r="AD10" i="2"/>
  <c r="V10" i="2"/>
  <c r="N10" i="2"/>
  <c r="F10" i="2"/>
  <c r="AD20" i="2"/>
  <c r="V20" i="2"/>
  <c r="N20" i="2"/>
  <c r="F20" i="2"/>
  <c r="AD11" i="2"/>
  <c r="V11" i="2"/>
  <c r="N11" i="2"/>
  <c r="F11" i="2"/>
  <c r="AC10" i="2"/>
  <c r="U10" i="2"/>
  <c r="M10" i="2"/>
  <c r="E10" i="2"/>
  <c r="AC20" i="2"/>
  <c r="U20" i="2"/>
  <c r="M20" i="2"/>
  <c r="E20" i="2"/>
  <c r="AC11" i="2"/>
  <c r="U11" i="2"/>
  <c r="M11" i="2"/>
  <c r="E11" i="2"/>
  <c r="AB10" i="2"/>
  <c r="T10" i="2"/>
  <c r="L10" i="2"/>
  <c r="D10" i="2"/>
  <c r="AB20" i="2"/>
  <c r="T20" i="2"/>
  <c r="L20" i="2"/>
  <c r="D20" i="2"/>
  <c r="AB11" i="2"/>
  <c r="T11" i="2"/>
  <c r="L11" i="2"/>
  <c r="AA10" i="2"/>
  <c r="S10" i="2"/>
  <c r="K10" i="2"/>
  <c r="AA20" i="2"/>
  <c r="S20" i="2"/>
  <c r="K20" i="2"/>
  <c r="C26" i="13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27" i="13"/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B22" i="2"/>
  <c r="L95" i="12" l="1"/>
  <c r="K95" i="12"/>
  <c r="J95" i="12"/>
  <c r="I95" i="12"/>
  <c r="H95" i="12"/>
  <c r="G95" i="12"/>
  <c r="F95" i="12"/>
  <c r="E95" i="12"/>
  <c r="D95" i="12"/>
  <c r="C95" i="12"/>
  <c r="B95" i="12"/>
  <c r="J93" i="12"/>
  <c r="I93" i="12"/>
  <c r="F93" i="12"/>
  <c r="E93" i="12"/>
  <c r="B93" i="12"/>
  <c r="N91" i="12"/>
  <c r="N95" i="12" s="1"/>
  <c r="M91" i="12"/>
  <c r="M95" i="12" s="1"/>
  <c r="L91" i="12"/>
  <c r="T91" i="12"/>
  <c r="P91" i="12"/>
  <c r="U91" i="12"/>
  <c r="Q91" i="12"/>
  <c r="W91" i="12"/>
  <c r="V91" i="12"/>
  <c r="S91" i="12"/>
  <c r="R91" i="12"/>
  <c r="O91" i="12"/>
  <c r="L78" i="12"/>
  <c r="L93" i="12" s="1"/>
  <c r="K78" i="12"/>
  <c r="K93" i="12" s="1"/>
  <c r="J78" i="12"/>
  <c r="I78" i="12"/>
  <c r="H78" i="12"/>
  <c r="H93" i="12" s="1"/>
  <c r="G78" i="12"/>
  <c r="G93" i="12" s="1"/>
  <c r="F78" i="12"/>
  <c r="E78" i="12"/>
  <c r="D78" i="12"/>
  <c r="D93" i="12" s="1"/>
  <c r="C78" i="12"/>
  <c r="C93" i="12" s="1"/>
  <c r="B78" i="12"/>
  <c r="N76" i="12"/>
  <c r="N78" i="12" s="1"/>
  <c r="N93" i="12" s="1"/>
  <c r="M76" i="12"/>
  <c r="M78" i="12" s="1"/>
  <c r="M93" i="12" s="1"/>
  <c r="L76" i="12"/>
  <c r="U76" i="12"/>
  <c r="T76" i="12"/>
  <c r="Q76" i="12"/>
  <c r="P76" i="12"/>
  <c r="W76" i="12"/>
  <c r="V76" i="12"/>
  <c r="S76" i="12"/>
  <c r="R76" i="12"/>
  <c r="O76" i="12"/>
  <c r="U78" i="12"/>
  <c r="U93" i="12" s="1"/>
  <c r="T78" i="12"/>
  <c r="T93" i="12" s="1"/>
  <c r="Q78" i="12"/>
  <c r="Q93" i="12" s="1"/>
  <c r="P78" i="12"/>
  <c r="P93" i="12" s="1"/>
  <c r="N38" i="12"/>
  <c r="N42" i="12" s="1"/>
  <c r="M38" i="12"/>
  <c r="M42" i="12" s="1"/>
  <c r="L38" i="12"/>
  <c r="L42" i="12" s="1"/>
  <c r="K38" i="12"/>
  <c r="K42" i="12" s="1"/>
  <c r="J38" i="12"/>
  <c r="J42" i="12" s="1"/>
  <c r="I38" i="12"/>
  <c r="I42" i="12" s="1"/>
  <c r="H38" i="12"/>
  <c r="H42" i="12" s="1"/>
  <c r="G38" i="12"/>
  <c r="G42" i="12" s="1"/>
  <c r="F38" i="12"/>
  <c r="F42" i="12" s="1"/>
  <c r="E38" i="12"/>
  <c r="E42" i="12" s="1"/>
  <c r="D38" i="12"/>
  <c r="D42" i="12" s="1"/>
  <c r="C38" i="12"/>
  <c r="C42" i="12" s="1"/>
  <c r="B38" i="12"/>
  <c r="B42" i="12" s="1"/>
  <c r="W38" i="12"/>
  <c r="W42" i="12" s="1"/>
  <c r="V38" i="12"/>
  <c r="U38" i="12"/>
  <c r="T38" i="12"/>
  <c r="T42" i="12" s="1"/>
  <c r="S38" i="12"/>
  <c r="S42" i="12" s="1"/>
  <c r="R38" i="12"/>
  <c r="Q38" i="12"/>
  <c r="P38" i="12"/>
  <c r="P42" i="12" s="1"/>
  <c r="O38" i="12"/>
  <c r="O42" i="12" s="1"/>
  <c r="M24" i="12"/>
  <c r="M40" i="12" s="1"/>
  <c r="I24" i="12"/>
  <c r="I40" i="12" s="1"/>
  <c r="E24" i="12"/>
  <c r="E40" i="12" s="1"/>
  <c r="N22" i="12"/>
  <c r="N24" i="12" s="1"/>
  <c r="N40" i="12" s="1"/>
  <c r="M22" i="12"/>
  <c r="L22" i="12"/>
  <c r="L24" i="12" s="1"/>
  <c r="L40" i="12" s="1"/>
  <c r="K22" i="12"/>
  <c r="K24" i="12" s="1"/>
  <c r="K40" i="12" s="1"/>
  <c r="J22" i="12"/>
  <c r="J24" i="12" s="1"/>
  <c r="J40" i="12" s="1"/>
  <c r="I22" i="12"/>
  <c r="H22" i="12"/>
  <c r="H24" i="12" s="1"/>
  <c r="H40" i="12" s="1"/>
  <c r="G22" i="12"/>
  <c r="G24" i="12" s="1"/>
  <c r="G40" i="12" s="1"/>
  <c r="F22" i="12"/>
  <c r="F24" i="12" s="1"/>
  <c r="F40" i="12" s="1"/>
  <c r="E22" i="12"/>
  <c r="D22" i="12"/>
  <c r="D24" i="12" s="1"/>
  <c r="D40" i="12" s="1"/>
  <c r="C22" i="12"/>
  <c r="C24" i="12" s="1"/>
  <c r="C40" i="12" s="1"/>
  <c r="B22" i="12"/>
  <c r="B24" i="12" s="1"/>
  <c r="B40" i="12" s="1"/>
  <c r="W22" i="12"/>
  <c r="S22" i="12"/>
  <c r="O22" i="12"/>
  <c r="V22" i="12"/>
  <c r="U22" i="12"/>
  <c r="U24" i="12" s="1"/>
  <c r="U40" i="12" s="1"/>
  <c r="T22" i="12"/>
  <c r="R22" i="12"/>
  <c r="Q22" i="12"/>
  <c r="Q24" i="12" s="1"/>
  <c r="Q40" i="12" s="1"/>
  <c r="P22" i="12"/>
  <c r="W24" i="12"/>
  <c r="V24" i="12"/>
  <c r="V40" i="12" s="1"/>
  <c r="T24" i="12"/>
  <c r="S24" i="12"/>
  <c r="R24" i="12"/>
  <c r="R40" i="12" s="1"/>
  <c r="P24" i="12"/>
  <c r="O24" i="12"/>
  <c r="D4" i="11"/>
  <c r="D3" i="11"/>
  <c r="R78" i="12" l="1"/>
  <c r="R93" i="12" s="1"/>
  <c r="V78" i="12"/>
  <c r="V93" i="12" s="1"/>
  <c r="O78" i="12"/>
  <c r="O93" i="12" s="1"/>
  <c r="S78" i="12"/>
  <c r="S93" i="12" s="1"/>
  <c r="W78" i="12"/>
  <c r="W93" i="12" s="1"/>
  <c r="R95" i="12"/>
  <c r="V95" i="12"/>
  <c r="Q95" i="12"/>
  <c r="U95" i="12"/>
  <c r="P95" i="12"/>
  <c r="T95" i="12"/>
  <c r="O95" i="12"/>
  <c r="S95" i="12"/>
  <c r="W95" i="12"/>
  <c r="S40" i="12"/>
  <c r="P40" i="12"/>
  <c r="T40" i="12"/>
  <c r="Q42" i="12"/>
  <c r="U42" i="12"/>
  <c r="O40" i="12"/>
  <c r="W40" i="12"/>
  <c r="R42" i="12"/>
  <c r="V42" i="12"/>
  <c r="AN3" i="7" l="1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E21" i="2" l="1"/>
  <c r="AB21" i="2"/>
  <c r="T21" i="2"/>
  <c r="L21" i="2"/>
  <c r="D21" i="2"/>
  <c r="AA21" i="2"/>
  <c r="S21" i="2"/>
  <c r="K21" i="2"/>
  <c r="C21" i="2"/>
  <c r="Z21" i="2"/>
  <c r="R21" i="2"/>
  <c r="J21" i="2"/>
  <c r="B21" i="2"/>
  <c r="AG21" i="2"/>
  <c r="Y21" i="2"/>
  <c r="Q21" i="2"/>
  <c r="I21" i="2"/>
  <c r="AF21" i="2"/>
  <c r="X21" i="2"/>
  <c r="P21" i="2"/>
  <c r="H21" i="2"/>
  <c r="AE21" i="2"/>
  <c r="W21" i="2"/>
  <c r="O21" i="2"/>
  <c r="G21" i="2"/>
  <c r="AD21" i="2"/>
  <c r="V21" i="2"/>
  <c r="N21" i="2"/>
  <c r="F21" i="2"/>
  <c r="AC21" i="2"/>
  <c r="U21" i="2"/>
  <c r="M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AB13" i="2" l="1"/>
  <c r="T13" i="2"/>
  <c r="L13" i="2"/>
  <c r="D13" i="2"/>
  <c r="D12" i="2"/>
  <c r="T12" i="2"/>
  <c r="AB12" i="2"/>
  <c r="P9" i="2"/>
  <c r="I9" i="2"/>
  <c r="T9" i="2"/>
  <c r="D9" i="2"/>
  <c r="Y9" i="2"/>
  <c r="R9" i="2"/>
  <c r="AA9" i="2"/>
  <c r="L9" i="2"/>
  <c r="J9" i="2"/>
  <c r="M9" i="2"/>
  <c r="V9" i="2"/>
  <c r="U9" i="2"/>
  <c r="U12" i="2"/>
  <c r="M12" i="2"/>
  <c r="E12" i="2"/>
  <c r="AC13" i="2"/>
  <c r="U13" i="2"/>
  <c r="M13" i="2"/>
  <c r="E13" i="2"/>
  <c r="AC17" i="2"/>
  <c r="U17" i="2"/>
  <c r="M17" i="2"/>
  <c r="E17" i="2"/>
  <c r="K9" i="2"/>
  <c r="C9" i="2"/>
  <c r="AA12" i="2"/>
  <c r="K12" i="2"/>
  <c r="C12" i="2"/>
  <c r="W13" i="2"/>
  <c r="AG13" i="2"/>
  <c r="B13" i="2"/>
  <c r="AA13" i="2"/>
  <c r="S13" i="2"/>
  <c r="K13" i="2"/>
  <c r="C13" i="2"/>
  <c r="Z9" i="2"/>
  <c r="B9" i="2"/>
  <c r="G12" i="2"/>
  <c r="AF12" i="2"/>
  <c r="Q12" i="2"/>
  <c r="Z12" i="2"/>
  <c r="R12" i="2"/>
  <c r="J12" i="2"/>
  <c r="B12" i="2"/>
  <c r="F13" i="2"/>
  <c r="AE13" i="2"/>
  <c r="Z13" i="2"/>
  <c r="R13" i="2"/>
  <c r="J13" i="2"/>
  <c r="AG9" i="2"/>
  <c r="Q9" i="2"/>
  <c r="AG12" i="2"/>
  <c r="Y12" i="2"/>
  <c r="I12" i="2"/>
  <c r="Y13" i="2"/>
  <c r="Q13" i="2"/>
  <c r="I13" i="2"/>
  <c r="AF9" i="2"/>
  <c r="X9" i="2"/>
  <c r="H9" i="2"/>
  <c r="X12" i="2"/>
  <c r="P12" i="2"/>
  <c r="H12" i="2"/>
  <c r="AF13" i="2"/>
  <c r="X13" i="2"/>
  <c r="P13" i="2"/>
  <c r="H13" i="2"/>
  <c r="S9" i="2"/>
  <c r="AB9" i="2"/>
  <c r="F9" i="2"/>
  <c r="AE9" i="2"/>
  <c r="W9" i="2"/>
  <c r="O9" i="2"/>
  <c r="G9" i="2"/>
  <c r="AE12" i="2"/>
  <c r="W12" i="2"/>
  <c r="O12" i="2"/>
  <c r="O13" i="2"/>
  <c r="G13" i="2"/>
  <c r="AC9" i="2"/>
  <c r="E9" i="2"/>
  <c r="AD9" i="2"/>
  <c r="N9" i="2"/>
  <c r="S12" i="2"/>
  <c r="L12" i="2"/>
  <c r="AC12" i="2"/>
  <c r="AD12" i="2"/>
  <c r="V12" i="2"/>
  <c r="N12" i="2"/>
  <c r="F12" i="2"/>
  <c r="AD13" i="2"/>
  <c r="V13" i="2"/>
  <c r="N13" i="2"/>
  <c r="AD17" i="2"/>
  <c r="V17" i="2"/>
  <c r="N17" i="2"/>
  <c r="F17" i="2"/>
  <c r="AB17" i="2"/>
  <c r="T17" i="2"/>
  <c r="L17" i="2"/>
  <c r="D17" i="2"/>
  <c r="AA17" i="2"/>
  <c r="S17" i="2"/>
  <c r="K17" i="2"/>
  <c r="C17" i="2"/>
  <c r="Z17" i="2"/>
  <c r="R17" i="2"/>
  <c r="J17" i="2"/>
  <c r="B17" i="2"/>
  <c r="AG17" i="2"/>
  <c r="Y17" i="2"/>
  <c r="Q17" i="2"/>
  <c r="I17" i="2"/>
  <c r="AF17" i="2"/>
  <c r="X17" i="2"/>
  <c r="P17" i="2"/>
  <c r="H17" i="2"/>
  <c r="AE17" i="2"/>
  <c r="W17" i="2"/>
  <c r="O17" i="2"/>
  <c r="G17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B4" i="2" s="1"/>
  <c r="E14" i="3"/>
  <c r="C4" i="2" s="1"/>
  <c r="F14" i="3"/>
  <c r="D4" i="2" s="1"/>
  <c r="G14" i="3"/>
  <c r="E4" i="2" s="1"/>
  <c r="H14" i="3"/>
  <c r="F4" i="2" s="1"/>
  <c r="I14" i="3"/>
  <c r="G4" i="2" s="1"/>
  <c r="J14" i="3"/>
  <c r="H4" i="2" s="1"/>
  <c r="K14" i="3"/>
  <c r="I4" i="2" s="1"/>
  <c r="L14" i="3"/>
  <c r="J4" i="2" s="1"/>
  <c r="M14" i="3"/>
  <c r="K4" i="2" s="1"/>
  <c r="N14" i="3"/>
  <c r="L4" i="2" s="1"/>
  <c r="O14" i="3"/>
  <c r="M4" i="2" s="1"/>
  <c r="P14" i="3"/>
  <c r="N4" i="2" s="1"/>
  <c r="Q14" i="3"/>
  <c r="O4" i="2" s="1"/>
  <c r="R14" i="3"/>
  <c r="P4" i="2" s="1"/>
  <c r="S14" i="3"/>
  <c r="Q4" i="2" s="1"/>
  <c r="T14" i="3"/>
  <c r="R4" i="2" s="1"/>
  <c r="U14" i="3"/>
  <c r="S4" i="2" s="1"/>
  <c r="V14" i="3"/>
  <c r="T4" i="2" s="1"/>
  <c r="W14" i="3"/>
  <c r="U4" i="2" s="1"/>
  <c r="X14" i="3"/>
  <c r="V4" i="2" s="1"/>
  <c r="Y14" i="3"/>
  <c r="W4" i="2" s="1"/>
  <c r="Z14" i="3"/>
  <c r="X4" i="2" s="1"/>
  <c r="AA14" i="3"/>
  <c r="Y4" i="2" s="1"/>
  <c r="AB14" i="3"/>
  <c r="Z4" i="2" s="1"/>
  <c r="AC14" i="3"/>
  <c r="AA4" i="2" s="1"/>
  <c r="AD14" i="3"/>
  <c r="AB4" i="2" s="1"/>
  <c r="AE14" i="3"/>
  <c r="AC4" i="2" s="1"/>
  <c r="AF14" i="3"/>
  <c r="AD4" i="2" s="1"/>
  <c r="AG14" i="3"/>
  <c r="AE4" i="2" s="1"/>
  <c r="AH14" i="3"/>
  <c r="AF4" i="2" s="1"/>
  <c r="AI14" i="3"/>
  <c r="AG4" i="2" s="1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B3" i="2" s="1"/>
  <c r="E4" i="3"/>
  <c r="C3" i="2" s="1"/>
  <c r="F4" i="3"/>
  <c r="D3" i="2" s="1"/>
  <c r="G4" i="3"/>
  <c r="E3" i="2" s="1"/>
  <c r="H4" i="3"/>
  <c r="F3" i="2" s="1"/>
  <c r="I4" i="3"/>
  <c r="G3" i="2" s="1"/>
  <c r="J4" i="3"/>
  <c r="H3" i="2" s="1"/>
  <c r="K4" i="3"/>
  <c r="I3" i="2" s="1"/>
  <c r="L4" i="3"/>
  <c r="J3" i="2" s="1"/>
  <c r="M4" i="3"/>
  <c r="K3" i="2" s="1"/>
  <c r="N4" i="3"/>
  <c r="L3" i="2" s="1"/>
  <c r="O4" i="3"/>
  <c r="M3" i="2" s="1"/>
  <c r="P4" i="3"/>
  <c r="N3" i="2" s="1"/>
  <c r="Q4" i="3"/>
  <c r="O3" i="2" s="1"/>
  <c r="R4" i="3"/>
  <c r="P3" i="2" s="1"/>
  <c r="S4" i="3"/>
  <c r="Q3" i="2" s="1"/>
  <c r="T4" i="3"/>
  <c r="R3" i="2" s="1"/>
  <c r="U4" i="3"/>
  <c r="S3" i="2" s="1"/>
  <c r="V4" i="3"/>
  <c r="T3" i="2" s="1"/>
  <c r="W4" i="3"/>
  <c r="U3" i="2" s="1"/>
  <c r="X4" i="3"/>
  <c r="V3" i="2" s="1"/>
  <c r="Y4" i="3"/>
  <c r="W3" i="2" s="1"/>
  <c r="Z4" i="3"/>
  <c r="X3" i="2" s="1"/>
  <c r="AA4" i="3"/>
  <c r="Y3" i="2" s="1"/>
  <c r="AB4" i="3"/>
  <c r="Z3" i="2" s="1"/>
  <c r="AC4" i="3"/>
  <c r="AA3" i="2" s="1"/>
  <c r="AD4" i="3"/>
  <c r="AB3" i="2" s="1"/>
  <c r="AE4" i="3"/>
  <c r="AC3" i="2" s="1"/>
  <c r="AF4" i="3"/>
  <c r="AD3" i="2" s="1"/>
  <c r="AG4" i="3"/>
  <c r="AE3" i="2" s="1"/>
  <c r="AH4" i="3"/>
  <c r="AF3" i="2" s="1"/>
  <c r="AI4" i="3"/>
  <c r="AG3" i="2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  <c r="AF5" i="2" l="1"/>
  <c r="X5" i="2"/>
  <c r="P5" i="2"/>
  <c r="H5" i="2"/>
  <c r="AE5" i="2"/>
  <c r="W5" i="2"/>
  <c r="O5" i="2"/>
  <c r="G5" i="2"/>
  <c r="AD5" i="2"/>
  <c r="V5" i="2"/>
  <c r="N5" i="2"/>
  <c r="F5" i="2"/>
  <c r="AC5" i="2"/>
  <c r="M5" i="2"/>
  <c r="AB5" i="2"/>
  <c r="T5" i="2"/>
  <c r="L5" i="2"/>
  <c r="D5" i="2"/>
  <c r="U5" i="2"/>
  <c r="E5" i="2"/>
  <c r="AA5" i="2"/>
  <c r="S5" i="2"/>
  <c r="K5" i="2"/>
  <c r="C5" i="2"/>
  <c r="Z5" i="2"/>
  <c r="R5" i="2"/>
  <c r="J5" i="2"/>
  <c r="B5" i="2"/>
  <c r="AG5" i="2"/>
  <c r="Y5" i="2"/>
  <c r="Q5" i="2"/>
  <c r="I5" i="2"/>
</calcChain>
</file>

<file path=xl/sharedStrings.xml><?xml version="1.0" encoding="utf-8"?>
<sst xmlns="http://schemas.openxmlformats.org/spreadsheetml/2006/main" count="2040" uniqueCount="1480">
  <si>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</si>
  <si>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</si>
  <si>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</si>
  <si>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</si>
  <si>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</si>
  <si>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</si>
  <si>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</si>
  <si>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</si>
  <si>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</si>
  <si>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</si>
  <si>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</si>
  <si>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</si>
  <si>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</si>
  <si>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</si>
  <si>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</si>
  <si>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</si>
  <si>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</si>
  <si>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</si>
  <si>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</si>
  <si>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</si>
  <si>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</si>
  <si>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</si>
  <si>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</si>
  <si>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</si>
  <si>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</si>
  <si>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</si>
  <si>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</si>
  <si>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</si>
  <si>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</si>
  <si>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</si>
  <si>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</si>
  <si>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</si>
  <si>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</si>
  <si>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</si>
  <si>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</si>
  <si>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</si>
  <si>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</si>
  <si>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</si>
  <si>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</si>
  <si>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</si>
  <si>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</si>
  <si>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</si>
  <si>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</si>
  <si>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</si>
  <si>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</si>
  <si>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</si>
  <si>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</si>
  <si>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</si>
  <si>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</si>
  <si>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</si>
  <si>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</si>
  <si>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</si>
  <si>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</si>
  <si>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</si>
  <si>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</si>
  <si>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</si>
  <si>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</si>
  <si>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</si>
  <si>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</si>
  <si>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</si>
  <si>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</si>
  <si>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</si>
  <si>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</si>
  <si>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</si>
  <si>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</si>
  <si>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</si>
  <si>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</si>
  <si>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</si>
  <si>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</si>
  <si>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</si>
  <si>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</si>
  <si>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</si>
  <si>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</si>
  <si>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</si>
  <si>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</si>
  <si>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</si>
  <si>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</si>
  <si>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</si>
  <si>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</si>
  <si>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</si>
  <si>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</si>
  <si>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</si>
  <si>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</si>
  <si>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</si>
  <si>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</si>
  <si>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</si>
  <si>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</si>
  <si>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</si>
  <si>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</si>
  <si>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</si>
  <si>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</si>
  <si>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</si>
  <si>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</si>
  <si>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</si>
  <si>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</si>
  <si>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</si>
  <si>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</si>
  <si>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</si>
  <si>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</si>
  <si>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</si>
  <si>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</si>
  <si>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</si>
  <si>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</si>
  <si>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</si>
  <si>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</si>
  <si>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</si>
  <si>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</si>
  <si>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</si>
  <si>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</si>
  <si>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</si>
  <si>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</si>
  <si>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</si>
  <si>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</si>
  <si>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</si>
  <si>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</si>
  <si>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</si>
  <si>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</si>
  <si>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</si>
  <si>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</si>
  <si>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</si>
  <si>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</si>
  <si>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</si>
  <si>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</si>
  <si>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</si>
  <si>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</si>
  <si>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</si>
  <si>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</si>
  <si>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</si>
  <si>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</si>
  <si>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</si>
  <si>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</si>
  <si>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</si>
  <si>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</si>
  <si>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</si>
  <si>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</si>
  <si>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</si>
  <si>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</si>
  <si>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</si>
  <si>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</si>
  <si>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</si>
  <si>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</si>
  <si>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</si>
  <si>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</si>
  <si>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</si>
  <si>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</si>
  <si>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</si>
  <si>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</si>
  <si>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</si>
  <si>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</si>
  <si>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</si>
  <si>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</si>
  <si>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</si>
  <si>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</si>
  <si>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</si>
  <si>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</si>
  <si>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</si>
  <si>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</si>
  <si>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</si>
  <si>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</si>
  <si>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</si>
  <si>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</si>
  <si>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</si>
  <si>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</si>
  <si>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</si>
  <si>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</si>
  <si>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</si>
  <si>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</si>
  <si>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</si>
  <si>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</si>
  <si>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</si>
  <si>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</si>
  <si>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</si>
  <si>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</si>
  <si>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</si>
  <si>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</si>
  <si>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</si>
  <si>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</si>
  <si>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</si>
  <si>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</si>
  <si>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</si>
  <si>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</si>
  <si>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</si>
  <si>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</si>
  <si>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</si>
  <si>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</si>
  <si>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</si>
  <si>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</si>
  <si>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</si>
  <si>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</si>
  <si>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</si>
  <si>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</si>
  <si>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</si>
  <si>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</si>
  <si>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</si>
  <si>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</si>
  <si>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</si>
  <si>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</si>
  <si>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</si>
  <si>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</si>
  <si>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</si>
  <si>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</si>
  <si>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</si>
  <si>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</si>
  <si>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</si>
  <si>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</si>
  <si>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</si>
  <si>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</si>
  <si>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</si>
  <si>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</si>
  <si>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</si>
  <si>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</si>
  <si>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</si>
  <si>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</si>
  <si>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</si>
  <si>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</si>
  <si>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</si>
  <si>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</si>
  <si>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</si>
  <si>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</si>
  <si>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</si>
  <si>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</si>
  <si>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</si>
  <si>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</si>
  <si>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</si>
  <si>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</si>
  <si>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</si>
  <si>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</si>
  <si>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</si>
  <si>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</si>
  <si>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</si>
  <si>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</si>
  <si>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</si>
  <si>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</si>
  <si>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</si>
  <si>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</si>
  <si>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</si>
  <si>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</si>
  <si>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</si>
  <si>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</si>
  <si>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</si>
  <si>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</si>
  <si>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</si>
  <si>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</si>
  <si>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</si>
  <si>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</si>
  <si>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</si>
  <si>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</si>
  <si>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</si>
  <si>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</si>
  <si>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</si>
  <si>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</si>
  <si>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</si>
  <si>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</si>
  <si>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</si>
  <si>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</si>
  <si>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</si>
  <si>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</si>
  <si>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</si>
  <si>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</si>
  <si>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</si>
  <si>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</si>
  <si>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</si>
  <si>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</si>
  <si>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</si>
  <si>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</si>
  <si>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</si>
  <si>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</si>
  <si>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</si>
  <si>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</si>
  <si>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</si>
  <si>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</si>
  <si>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</si>
  <si>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</si>
  <si>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</si>
  <si>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</si>
  <si>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</si>
  <si>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</si>
  <si>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</si>
  <si>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</si>
  <si>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</si>
  <si>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</si>
  <si>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</si>
  <si>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</si>
  <si>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</si>
  <si>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</si>
  <si>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</si>
  <si>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</si>
  <si>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</si>
  <si>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</si>
  <si>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</si>
  <si>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</si>
  <si>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</si>
  <si>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</si>
  <si>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</si>
  <si>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</si>
  <si>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</si>
  <si>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</si>
  <si>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</si>
  <si>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</si>
  <si>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</si>
  <si>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</si>
  <si>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</si>
  <si>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</si>
  <si>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</si>
  <si>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</si>
  <si>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</si>
  <si>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</si>
  <si>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</si>
  <si>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</si>
  <si>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</si>
  <si>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</si>
  <si>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</si>
  <si>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</si>
  <si>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</si>
  <si>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</si>
  <si>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</si>
  <si>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</si>
  <si>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</si>
  <si>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</si>
  <si>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</si>
  <si>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</si>
  <si>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</si>
  <si>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</si>
  <si>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</si>
  <si>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</si>
  <si>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</si>
  <si>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</si>
  <si>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</si>
  <si>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</si>
  <si>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</si>
  <si>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</si>
  <si>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</si>
  <si>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</si>
  <si>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</si>
  <si>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</si>
  <si>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</si>
  <si>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</si>
  <si>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</si>
  <si>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</si>
  <si>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</si>
  <si>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</si>
  <si>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</si>
  <si>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</si>
  <si>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</si>
  <si>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</si>
  <si>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</si>
  <si>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</si>
  <si>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</si>
  <si>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</si>
  <si>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</si>
  <si>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</si>
  <si>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</si>
  <si>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</si>
  <si>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</si>
  <si>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</si>
  <si>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</si>
  <si>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</si>
  <si>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</si>
  <si>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</si>
  <si>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</si>
  <si>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</si>
  <si>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</si>
  <si>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</si>
  <si>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</si>
  <si>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</si>
  <si>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</si>
  <si>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</si>
  <si>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</si>
  <si>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</si>
  <si>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</si>
  <si>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</si>
  <si>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</si>
  <si>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</si>
  <si>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</si>
  <si>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</si>
  <si>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</si>
  <si>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</si>
  <si>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</si>
  <si>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</si>
  <si>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</si>
  <si>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</si>
  <si>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</si>
  <si>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</si>
  <si>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</si>
  <si>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</si>
  <si>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</si>
  <si>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</si>
  <si>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</si>
  <si>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</si>
  <si>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</si>
  <si>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</si>
  <si>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</si>
  <si>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</si>
  <si>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</si>
  <si>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</si>
  <si>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</si>
  <si>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</si>
  <si>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</si>
  <si>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</si>
  <si>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</si>
  <si>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</si>
  <si>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</si>
  <si>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</si>
  <si>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</si>
  <si>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</si>
  <si>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</si>
  <si>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</si>
  <si>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</si>
  <si>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</si>
  <si>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</si>
  <si>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</si>
  <si>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</si>
  <si>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</si>
  <si>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</si>
  <si>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</si>
  <si>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</si>
  <si>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</si>
  <si>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</si>
  <si>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</si>
  <si>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</si>
  <si>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</si>
  <si>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</si>
  <si>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</si>
  <si>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</si>
  <si>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</si>
  <si>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</si>
  <si>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</si>
  <si>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</si>
  <si>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</si>
  <si>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</si>
  <si>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</si>
  <si>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</si>
  <si>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</si>
  <si>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</si>
  <si>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</si>
  <si>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</si>
  <si>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</si>
  <si>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</si>
  <si>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</si>
  <si>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</si>
  <si>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</si>
  <si>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</si>
  <si>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</si>
  <si>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</si>
  <si>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</si>
  <si>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</si>
  <si>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</si>
  <si>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</si>
  <si>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</si>
  <si>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</si>
  <si>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</si>
  <si>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</si>
  <si>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</si>
  <si>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</si>
  <si>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</si>
  <si>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</si>
  <si>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</si>
  <si>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</si>
  <si>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</si>
  <si>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</si>
  <si>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</si>
  <si>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</si>
  <si>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</si>
  <si>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</si>
  <si>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</si>
  <si>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</si>
  <si>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</si>
  <si>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</si>
  <si>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</si>
  <si>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</si>
  <si>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</si>
  <si>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</si>
  <si>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</si>
  <si>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</si>
  <si>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</si>
  <si>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</si>
  <si>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</si>
  <si>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</si>
  <si>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</si>
  <si>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</si>
  <si>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</si>
  <si>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</si>
  <si>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</si>
  <si>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</si>
  <si>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</si>
  <si>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</si>
  <si>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</si>
  <si>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</si>
  <si>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</si>
  <si>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</si>
  <si>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</si>
  <si>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</si>
  <si>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</si>
  <si>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</si>
  <si>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</si>
  <si>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</si>
  <si>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</si>
  <si>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</si>
  <si>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</si>
  <si>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</si>
  <si>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</si>
  <si>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</si>
  <si>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</si>
  <si>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</si>
  <si>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</si>
  <si>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</si>
  <si>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</si>
  <si>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</si>
  <si>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</si>
  <si>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</si>
  <si>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</si>
  <si>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</si>
  <si>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</si>
  <si>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</si>
  <si>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</si>
  <si>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</si>
  <si>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</si>
  <si>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</si>
  <si>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</si>
  <si>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</si>
  <si>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</si>
  <si>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</si>
  <si>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</si>
  <si>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</si>
  <si>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</si>
  <si>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</si>
  <si>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</si>
  <si>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</si>
  <si>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</si>
  <si>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</si>
  <si>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</si>
  <si>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</si>
  <si>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</si>
  <si>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</si>
  <si>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</si>
  <si>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</si>
  <si>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</si>
  <si>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</si>
  <si>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</si>
  <si>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</si>
  <si>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</si>
  <si>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</si>
  <si>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</si>
  <si>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</si>
  <si>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</si>
  <si>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</si>
  <si>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</si>
  <si>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</si>
  <si>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</si>
  <si>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</si>
  <si>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</si>
  <si>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</si>
  <si>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</si>
  <si>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</si>
  <si>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</si>
  <si>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</si>
  <si>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</si>
  <si>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</si>
  <si>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</si>
  <si>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</si>
  <si>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</si>
  <si>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</si>
  <si>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</si>
  <si>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</si>
  <si>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</si>
  <si>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</si>
  <si>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</si>
  <si>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</si>
  <si>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</si>
  <si>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</si>
  <si>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</si>
  <si>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</si>
  <si>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</si>
  <si>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</si>
  <si>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</si>
  <si>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</si>
  <si>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</si>
  <si>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</si>
  <si>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</si>
  <si>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</si>
  <si>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</si>
  <si>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</si>
  <si>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</si>
  <si>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</si>
  <si>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</si>
  <si>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</si>
  <si>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</si>
  <si>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</si>
  <si>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</si>
  <si>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</si>
  <si>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</si>
  <si>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</si>
  <si>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</si>
  <si>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</si>
  <si>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</si>
  <si>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</si>
  <si>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</si>
  <si>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</si>
  <si>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</si>
  <si>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</si>
  <si>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</si>
  <si>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</si>
  <si>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</si>
  <si>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</si>
  <si>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</si>
  <si>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</si>
  <si>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</si>
  <si>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</si>
  <si>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</si>
  <si>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</si>
  <si>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</si>
  <si>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</si>
  <si>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</si>
  <si>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</si>
  <si>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</si>
  <si>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</si>
  <si>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</si>
  <si>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</si>
  <si>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</si>
  <si>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</si>
  <si>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</si>
  <si>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</si>
  <si>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</si>
  <si>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</si>
  <si>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</si>
  <si>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</si>
  <si>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</si>
  <si>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</si>
  <si>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</si>
  <si>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</si>
  <si>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</si>
  <si>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</si>
  <si>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</si>
  <si>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</si>
  <si>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</si>
  <si>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</si>
  <si>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</si>
  <si>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</si>
  <si>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</si>
  <si>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</si>
  <si>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</si>
  <si>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</si>
  <si>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</si>
  <si>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</si>
  <si>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</si>
  <si>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</si>
  <si>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</si>
  <si>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</si>
  <si>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</si>
  <si>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</si>
  <si>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</si>
  <si>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</si>
  <si>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</si>
  <si>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</si>
  <si>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</si>
  <si>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</si>
  <si>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</si>
  <si>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</si>
  <si>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</si>
  <si>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</si>
  <si>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</si>
  <si>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</si>
  <si>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</si>
  <si>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</si>
  <si>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</si>
  <si>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</si>
  <si>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</si>
  <si>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</si>
  <si>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</si>
  <si>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</si>
  <si>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</si>
  <si>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</si>
  <si>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</si>
  <si>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</si>
  <si>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</si>
  <si>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</si>
  <si>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</si>
  <si>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</si>
  <si>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</si>
  <si>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</si>
  <si>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</si>
  <si>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</si>
  <si>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</si>
  <si>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</si>
  <si>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</si>
  <si>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</si>
  <si>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</si>
  <si>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</si>
  <si>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</si>
  <si>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</si>
  <si>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</si>
  <si>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</si>
  <si>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</si>
  <si>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</si>
  <si>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</si>
  <si>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</si>
  <si>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</si>
  <si>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</si>
  <si>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</si>
  <si>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</si>
  <si>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</si>
  <si>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</si>
  <si>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</si>
  <si>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</si>
  <si>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</si>
  <si>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</si>
  <si>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</si>
  <si>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</si>
  <si>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</si>
  <si>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</si>
  <si>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</si>
  <si>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</si>
  <si>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</si>
  <si>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</si>
  <si>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</si>
  <si>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</si>
  <si>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</si>
  <si>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</si>
  <si>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</si>
  <si>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</si>
  <si>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</si>
  <si>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</si>
  <si>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</si>
  <si>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</si>
  <si>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</si>
  <si>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</si>
  <si>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</si>
  <si>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</si>
  <si>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</si>
  <si>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</si>
  <si>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</si>
  <si>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</si>
  <si>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</si>
  <si>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</si>
  <si>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</si>
  <si>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</si>
  <si>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</si>
  <si>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</si>
  <si>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</si>
  <si>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</si>
  <si>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</si>
  <si>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</si>
  <si>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</si>
  <si>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</si>
  <si>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</si>
  <si>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</si>
  <si>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</si>
  <si>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</si>
  <si>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</si>
  <si>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</si>
  <si>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</si>
  <si>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</si>
  <si>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</si>
  <si>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</si>
  <si>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</si>
  <si>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</si>
  <si>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</si>
  <si>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</si>
  <si>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</si>
  <si>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</si>
  <si>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</si>
  <si>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</si>
  <si>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</si>
  <si>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</si>
  <si>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</si>
  <si>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</si>
  <si>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</si>
  <si>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</si>
  <si>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</si>
  <si>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</si>
  <si>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</si>
  <si>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</si>
  <si>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</si>
  <si>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</si>
  <si>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</si>
  <si>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</si>
  <si>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</si>
  <si>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</si>
  <si>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</si>
  <si>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</si>
  <si>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</si>
  <si>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</si>
  <si>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</si>
  <si>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</si>
  <si>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</si>
  <si>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</si>
  <si>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</si>
  <si>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</si>
  <si>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</si>
  <si>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</si>
  <si>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</si>
  <si>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</si>
  <si>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</si>
  <si>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</si>
  <si>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</si>
  <si>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</si>
  <si>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</si>
  <si>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</si>
  <si>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</si>
  <si>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</si>
  <si>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</si>
  <si>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</si>
  <si>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</si>
  <si>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</si>
  <si>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</si>
  <si>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</si>
  <si>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</si>
  <si>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</si>
  <si>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</si>
  <si>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</si>
  <si>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</si>
  <si>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</si>
  <si>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</si>
  <si>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</si>
  <si>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</si>
  <si>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</si>
  <si>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</si>
  <si>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</si>
  <si>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</si>
  <si>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</si>
  <si>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</si>
  <si>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</si>
  <si>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</si>
  <si>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</si>
  <si>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</si>
  <si>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</si>
  <si>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</si>
  <si>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</si>
  <si>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</si>
  <si>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</si>
  <si>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</si>
  <si>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</si>
  <si>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</si>
  <si>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</si>
  <si>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</si>
  <si>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</si>
  <si>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</si>
  <si>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</si>
  <si>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</si>
  <si>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</si>
  <si>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</si>
  <si>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</si>
  <si>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</si>
  <si>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</si>
  <si>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</si>
  <si>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</si>
  <si>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</si>
  <si>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</si>
  <si>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</si>
  <si>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</si>
  <si>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</si>
  <si>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</si>
  <si>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</si>
  <si>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</si>
  <si>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</si>
  <si>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</si>
  <si>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</si>
  <si>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</si>
  <si>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</si>
  <si>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</si>
  <si>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</si>
  <si>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</si>
  <si>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</si>
  <si>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</si>
  <si>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</si>
  <si>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</si>
  <si>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</si>
  <si>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</si>
  <si>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</si>
  <si>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</si>
  <si>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</si>
  <si>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</si>
  <si>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</si>
  <si>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</si>
  <si>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</si>
  <si>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</si>
  <si>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</si>
  <si>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</si>
  <si>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</si>
  <si>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</si>
  <si>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</si>
  <si>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</si>
  <si>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</si>
  <si>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</si>
  <si>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</si>
  <si>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</si>
  <si>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</si>
  <si>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</si>
  <si>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</si>
  <si>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</si>
  <si>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</si>
  <si>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</si>
  <si>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</si>
  <si>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</si>
  <si>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</si>
  <si>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</si>
  <si>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</si>
  <si>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</si>
  <si>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</si>
  <si>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</si>
  <si>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</si>
  <si>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</si>
  <si>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</si>
  <si>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</si>
  <si>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</si>
  <si>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</si>
  <si>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</si>
  <si>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</si>
  <si>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</si>
  <si>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</si>
  <si>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</si>
  <si>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</si>
  <si>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</si>
  <si>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</si>
  <si>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</si>
  <si>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</si>
  <si>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</si>
  <si>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</si>
  <si>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</si>
  <si>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</si>
  <si>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</si>
  <si>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</si>
  <si>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</si>
  <si>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</si>
  <si>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</si>
  <si>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</si>
  <si>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</si>
  <si>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</si>
  <si>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</si>
  <si>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</si>
  <si>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</si>
  <si>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</si>
  <si>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</si>
  <si>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</si>
  <si>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</si>
  <si>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</si>
  <si>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</si>
  <si>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</si>
  <si>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</si>
  <si>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</si>
  <si>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</si>
  <si>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</si>
  <si>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</si>
  <si>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</si>
  <si>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</si>
  <si>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</si>
  <si>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</si>
  <si>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</si>
  <si>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</si>
  <si>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</si>
  <si>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</si>
  <si>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</si>
  <si>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</si>
  <si>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</si>
  <si>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</si>
  <si>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</si>
  <si>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</si>
  <si>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</si>
  <si>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</si>
  <si>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</si>
  <si>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</si>
  <si>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</si>
  <si>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</si>
  <si>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</si>
  <si>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</si>
  <si>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</si>
  <si>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</si>
  <si>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</si>
  <si>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</si>
  <si>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</si>
  <si>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</si>
  <si>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</si>
  <si>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</si>
  <si>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</si>
  <si>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</si>
  <si>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</si>
  <si>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</si>
  <si>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</si>
  <si>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</si>
  <si>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</si>
  <si>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</si>
  <si>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</si>
  <si>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</si>
  <si>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</si>
  <si>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</si>
  <si>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</si>
  <si>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</si>
  <si>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</si>
  <si>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</si>
  <si>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</si>
  <si>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</si>
  <si>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</si>
  <si>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</si>
  <si>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</si>
  <si>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</si>
  <si>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</si>
  <si>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</si>
  <si>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</si>
  <si>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</si>
  <si>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</si>
  <si>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</si>
  <si>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</si>
  <si>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</si>
  <si>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</si>
  <si>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</si>
  <si>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</si>
  <si>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</si>
  <si>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</si>
  <si>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</si>
  <si>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</si>
  <si>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</si>
  <si>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</si>
  <si>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</si>
  <si>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</si>
  <si>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</si>
  <si>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</si>
  <si>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</si>
  <si>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</si>
  <si>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</si>
  <si>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</si>
  <si>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</si>
  <si>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</si>
  <si>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</si>
  <si>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</si>
  <si>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</si>
  <si>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</si>
  <si>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</si>
  <si>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</si>
  <si>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</si>
  <si>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</si>
  <si>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</si>
  <si>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</si>
  <si>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</si>
  <si>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</si>
  <si>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</si>
  <si>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</si>
  <si>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</si>
  <si>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</si>
  <si>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</si>
  <si>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</si>
  <si>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</si>
  <si>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</si>
  <si>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</si>
  <si>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</si>
  <si>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</si>
  <si>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</si>
  <si>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</si>
  <si>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</si>
  <si>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</si>
  <si>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</si>
  <si>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</si>
  <si>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</si>
  <si>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</si>
  <si>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</si>
  <si>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</si>
  <si>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</si>
  <si>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</si>
  <si>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</si>
  <si>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</si>
  <si>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</si>
  <si>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</si>
  <si>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</si>
  <si>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</si>
  <si>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</si>
  <si>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</si>
  <si>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</si>
  <si>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</si>
  <si>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</si>
  <si>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</si>
  <si>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</si>
  <si>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</si>
  <si>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</si>
  <si>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</si>
  <si>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</si>
  <si>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</si>
  <si>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</si>
  <si>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</si>
  <si>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</si>
  <si>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</si>
  <si>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</si>
  <si>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</si>
  <si>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</si>
  <si>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</si>
  <si>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</si>
  <si>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</si>
  <si>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</si>
  <si>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</si>
  <si>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</si>
  <si>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</si>
  <si>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</si>
  <si>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</si>
  <si>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</si>
  <si>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</si>
  <si>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</si>
  <si>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</si>
  <si>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</si>
  <si>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</si>
  <si>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</si>
  <si>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</si>
  <si>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</si>
  <si>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</si>
  <si>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</si>
  <si>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</si>
  <si>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</si>
  <si>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</si>
  <si>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</si>
  <si>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</si>
  <si>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</si>
  <si>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</si>
  <si>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</si>
  <si>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</si>
  <si>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</si>
  <si>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</si>
  <si>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</si>
  <si>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</si>
  <si>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</si>
  <si>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</si>
  <si>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</si>
  <si>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</si>
  <si>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</si>
  <si>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</si>
  <si>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</si>
  <si>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</si>
  <si>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</si>
  <si>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</si>
  <si>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</si>
  <si>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</si>
  <si>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</si>
  <si>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</si>
  <si>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</si>
  <si>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</si>
  <si>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</si>
  <si>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</si>
  <si>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</si>
  <si>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</si>
  <si>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</si>
  <si>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</si>
  <si>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</si>
  <si>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</si>
  <si>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</si>
  <si>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</si>
  <si>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</si>
  <si>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</si>
  <si>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</si>
  <si>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</si>
  <si>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</si>
  <si>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</si>
  <si>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</si>
  <si>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</si>
  <si>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</si>
  <si>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</si>
  <si>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</si>
  <si>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</si>
  <si>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</si>
  <si>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</si>
  <si>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</si>
  <si>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</si>
  <si>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</si>
  <si>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</si>
  <si>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</si>
  <si>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</si>
  <si>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</si>
  <si>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</si>
  <si>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</si>
  <si>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</si>
  <si>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</si>
  <si>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</si>
  <si>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</si>
  <si>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</si>
  <si>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</si>
  <si>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</si>
  <si>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</si>
  <si>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</si>
  <si>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</si>
  <si>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</si>
  <si>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</si>
  <si>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</si>
  <si>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</si>
  <si>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</si>
  <si>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</si>
  <si>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</si>
  <si>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</si>
  <si>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</si>
  <si>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</si>
  <si>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</si>
  <si>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</si>
  <si>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</si>
  <si>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</si>
  <si>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</si>
  <si>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</si>
  <si>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</si>
  <si>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</si>
  <si>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</si>
  <si>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</si>
  <si>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</si>
  <si>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</si>
  <si>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</si>
  <si>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</si>
  <si>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</si>
  <si>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</si>
  <si>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</si>
  <si>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</si>
  <si>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</si>
  <si>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</si>
  <si>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</si>
  <si>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</si>
  <si>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</si>
  <si>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</si>
  <si>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</si>
  <si>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</si>
  <si>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</si>
  <si>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</si>
  <si>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</si>
  <si>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</si>
  <si>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</si>
  <si>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</si>
  <si>
    <t>We estimate this value based on the prices seen within the United States.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</si>
  <si>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</si>
  <si>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</si>
  <si>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</si>
  <si>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</si>
  <si>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</si>
  <si>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</si>
  <si>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</si>
  <si>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</si>
  <si>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</si>
  <si>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</si>
  <si>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SUP000</t>
  </si>
  <si>
    <t>1. Total Energy Supply, Disposition, and Price Summary</t>
  </si>
  <si>
    <t>(quadrillion Btu, unless otherwise noted)</t>
  </si>
  <si>
    <t/>
  </si>
  <si>
    <t>2019-</t>
  </si>
  <si>
    <t xml:space="preserve"> Supply, Disposition, and Prices</t>
  </si>
  <si>
    <t>Production</t>
  </si>
  <si>
    <t>SUP000:ba_CrudeOilLease</t>
  </si>
  <si>
    <t xml:space="preserve">   Crude Oil and Lease Condensate</t>
  </si>
  <si>
    <t>SUP000:ba_NaturalGasPla</t>
  </si>
  <si>
    <t xml:space="preserve">   Natural Gas Plant Liquids</t>
  </si>
  <si>
    <t>SUP000:ba_DryNaturalGas</t>
  </si>
  <si>
    <t xml:space="preserve">   Dry Natural Gas</t>
  </si>
  <si>
    <t>SUP000:ba_Coal</t>
  </si>
  <si>
    <t xml:space="preserve">   Coal 1/</t>
  </si>
  <si>
    <t>SUP000:ba_NuclearPower</t>
  </si>
  <si>
    <t xml:space="preserve">   Nuclear / Uranium 2/</t>
  </si>
  <si>
    <t>SUP000:ba_Hydropower</t>
  </si>
  <si>
    <t xml:space="preserve">   Conventional Hydroelectric Power</t>
  </si>
  <si>
    <t>SUP000:ba_Biomass</t>
  </si>
  <si>
    <t xml:space="preserve">   Biomass 3/</t>
  </si>
  <si>
    <t>SUP000:ba_RenewableEner</t>
  </si>
  <si>
    <t xml:space="preserve">   Other Renewable Energy 4/</t>
  </si>
  <si>
    <t>SUP000:ba_Other</t>
  </si>
  <si>
    <t xml:space="preserve">   Other 5/</t>
  </si>
  <si>
    <t>SUP000:ba_Total</t>
  </si>
  <si>
    <t xml:space="preserve">       Total</t>
  </si>
  <si>
    <t>Imports</t>
  </si>
  <si>
    <t>SUP000:ca_CrudeOil</t>
  </si>
  <si>
    <t xml:space="preserve">   Crude Oil</t>
  </si>
  <si>
    <t>SUP000:ca_PetroleumProd</t>
  </si>
  <si>
    <t xml:space="preserve">   Petroleum and Other Liquids 6/</t>
  </si>
  <si>
    <t>SUP000:ca_NaturalGas</t>
  </si>
  <si>
    <t xml:space="preserve">   Natural Gas</t>
  </si>
  <si>
    <t>SUP000:ca_OtherImports</t>
  </si>
  <si>
    <t xml:space="preserve">   Other 7/</t>
  </si>
  <si>
    <t>SUP000:ca_Total</t>
  </si>
  <si>
    <t>Exports</t>
  </si>
  <si>
    <t>SUP000:da_Petroleum</t>
  </si>
  <si>
    <t xml:space="preserve">   Petroleum and Other Liquids 8/</t>
  </si>
  <si>
    <t>SUP000:da_NaturalGas</t>
  </si>
  <si>
    <t>SUP000:da_Coal</t>
  </si>
  <si>
    <t xml:space="preserve">   Coal</t>
  </si>
  <si>
    <t>SUP000:da_Total</t>
  </si>
  <si>
    <t>SUP000:ea_Discrepancy</t>
  </si>
  <si>
    <t>Discrepancy 9/</t>
  </si>
  <si>
    <t>- -</t>
  </si>
  <si>
    <t>Consumption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</si>
  <si>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</si>
  <si>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</si>
  <si>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</si>
  <si>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</si>
  <si>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</si>
  <si>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</si>
  <si>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</si>
  <si>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</si>
  <si>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</si>
  <si>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</si>
  <si>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</si>
  <si>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</si>
  <si>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</si>
  <si>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 xml:space="preserve">     Total</t>
  </si>
  <si>
    <t>Prices (2019 dollars per unit)</t>
  </si>
  <si>
    <t>SUP000:ha_WorldOilPrice</t>
  </si>
  <si>
    <t xml:space="preserve">  Brent Spot Price (dollars per barrel)</t>
  </si>
  <si>
    <t>SUP000:ha_ForLowSulfLit</t>
  </si>
  <si>
    <t xml:space="preserve">  West Texas Intermediate Spot Price (dollars per barrel)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</si>
  <si>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</si>
  <si>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</si>
  <si>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</si>
  <si>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</si>
  <si>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</si>
  <si>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</si>
  <si>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</si>
  <si>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</si>
  <si>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</si>
  <si>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 xml:space="preserve">  Electricity (cents per kilowatthour)</t>
  </si>
  <si>
    <t>Prices (nominal dollars per unit)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</si>
  <si>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</si>
  <si>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</si>
  <si>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</si>
  <si>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</si>
  <si>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</si>
  <si>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</si>
  <si>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</si>
  <si>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</si>
  <si>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</si>
  <si>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</si>
  <si>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</si>
  <si>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</si>
  <si>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</si>
  <si>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</si>
  <si>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</si>
  <si>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</si>
  <si>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</si>
  <si>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</si>
  <si>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</si>
  <si>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</si>
  <si>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</si>
  <si>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>synthetic liquids.  Petroleum coke, which is a solid, is included.  Also included are hydrocarbon gas liquids and crude oil consumed as a fuel.</t>
  </si>
  <si>
    <t>Refer to Table 17 for detailed renewable liquid fuels consumption.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</si>
  <si>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</si>
  <si>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</si>
  <si>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</si>
  <si>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</si>
  <si>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</si>
  <si>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</si>
  <si>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15/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</si>
  <si>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</si>
  <si>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</si>
  <si>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</si>
  <si>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</si>
  <si>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</si>
  <si>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</si>
  <si>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https://www.eia.gov/energyexplained/units-and-calculators/</t>
  </si>
  <si>
    <t>2019 to 2012 USD</t>
  </si>
  <si>
    <t>the prices paid on the global market.</t>
  </si>
  <si>
    <t>2014-15</t>
  </si>
  <si>
    <t xml:space="preserve">2015-16 </t>
  </si>
  <si>
    <t>2017-18</t>
  </si>
  <si>
    <t>Financial Year</t>
  </si>
  <si>
    <t>Crude oil, selected petroleum products (petroleum, diesel, LPG)</t>
  </si>
  <si>
    <t>Ministry of Petroleum and Natural Gas</t>
  </si>
  <si>
    <t>Indian Petroleum and Nat Gas Statistics</t>
  </si>
  <si>
    <t>http://petroleum.nic.in/sites/default/files/arep2020.pdf</t>
  </si>
  <si>
    <t>LNG</t>
  </si>
  <si>
    <t>Petroleum Planning &amp; Analysis Cell</t>
  </si>
  <si>
    <t>Ready Reckoner: Oil Industry Information at a Glance</t>
  </si>
  <si>
    <t>https://www.ppac.gov.in/WriteReadData/Reports/202101120159244134186PPACRRNov2020WebVersion.pdf</t>
  </si>
  <si>
    <t>Table IV.4, page 80</t>
  </si>
  <si>
    <t>Table 3.10, page 26</t>
  </si>
  <si>
    <t>LNG Import Quantity (MMT)</t>
  </si>
  <si>
    <t>Value (Million USD)</t>
  </si>
  <si>
    <t>Price (USD/MT)</t>
  </si>
  <si>
    <t>Import Quantity and Value of LNG in India</t>
  </si>
  <si>
    <t>PPAC</t>
  </si>
  <si>
    <t>Petroleum Planning &amp; Analysis Cell (PPAC)</t>
  </si>
  <si>
    <t>Period : 1998-99 - 2019-20</t>
  </si>
  <si>
    <t>('Million US$)</t>
  </si>
  <si>
    <t>Import/Export of Crude oil and Petroleum Products</t>
  </si>
  <si>
    <t>IMPORT/EXPORT</t>
  </si>
  <si>
    <t>1998-99</t>
  </si>
  <si>
    <t>1999-2000</t>
  </si>
  <si>
    <t>2000-01</t>
  </si>
  <si>
    <t xml:space="preserve">2001-02 </t>
  </si>
  <si>
    <t>2002-03</t>
  </si>
  <si>
    <t>2003-04</t>
  </si>
  <si>
    <t>2004-05</t>
  </si>
  <si>
    <t>2005-06</t>
  </si>
  <si>
    <t xml:space="preserve">2006-07 </t>
  </si>
  <si>
    <t xml:space="preserve">2007-08 </t>
  </si>
  <si>
    <t xml:space="preserve">2008-09 </t>
  </si>
  <si>
    <t xml:space="preserve">2009-10 </t>
  </si>
  <si>
    <t xml:space="preserve">2010-11 </t>
  </si>
  <si>
    <t>2011-12</t>
  </si>
  <si>
    <t xml:space="preserve">2012-13 </t>
  </si>
  <si>
    <t xml:space="preserve">2013-14 </t>
  </si>
  <si>
    <t>2015-16</t>
  </si>
  <si>
    <t>2018-19</t>
  </si>
  <si>
    <t>2019-20</t>
  </si>
  <si>
    <t>IMPORT^</t>
  </si>
  <si>
    <t xml:space="preserve"> CRUDE OIL$</t>
  </si>
  <si>
    <t>PRODUCTS</t>
  </si>
  <si>
    <t>LPG</t>
  </si>
  <si>
    <t>MS</t>
  </si>
  <si>
    <t>Naphtha</t>
  </si>
  <si>
    <t>ATF</t>
  </si>
  <si>
    <t>SKO</t>
  </si>
  <si>
    <t>HSD</t>
  </si>
  <si>
    <t>LOBS/ Lube oil</t>
  </si>
  <si>
    <t>Fuel Oil</t>
  </si>
  <si>
    <t>Bitumen</t>
  </si>
  <si>
    <r>
      <t>Others</t>
    </r>
    <r>
      <rPr>
        <vertAlign val="superscript"/>
        <sz val="12"/>
        <rFont val="Times New Roman"/>
        <family val="1"/>
      </rPr>
      <t>&amp;</t>
    </r>
  </si>
  <si>
    <t>PRODUCT IMPORT*</t>
  </si>
  <si>
    <t>TOTAL IMPORTS</t>
  </si>
  <si>
    <t xml:space="preserve"> PRODUCT EXPORT @</t>
  </si>
  <si>
    <t>MS!</t>
  </si>
  <si>
    <t>Naphtha$</t>
  </si>
  <si>
    <t>ATF#</t>
  </si>
  <si>
    <t>LDO</t>
  </si>
  <si>
    <t>LOBS/ Lube Oil</t>
  </si>
  <si>
    <t>Others%</t>
  </si>
  <si>
    <t>TOTAL  PRODUCT EXPORT</t>
  </si>
  <si>
    <t>NET IMPORT</t>
  </si>
  <si>
    <t>NET PRODUCT EXPORT</t>
  </si>
  <si>
    <t>Source : Oil Companies &amp; DGCIS, (P) : Provisional</t>
  </si>
  <si>
    <t>Notes:</t>
  </si>
  <si>
    <t>RIL SEZ imports/exports included in country's import/export data</t>
  </si>
  <si>
    <t xml:space="preserve">^LNG import not included </t>
  </si>
  <si>
    <t>$Crude oil imports does not include value of crude oil quantity of 756 TMT imported at ISPRL, Mangalore during 2018-19.</t>
  </si>
  <si>
    <t>&amp; Others in import include Paraffin wax, Petroleum Jelly, Aviation Gas, MTBE, Reformate etc.</t>
  </si>
  <si>
    <t xml:space="preserve">@ Nepal sales by IOCL, Nepal and Bhutan sales by BPCL are considered in total exports with average Rupee-US$ exchange rate </t>
  </si>
  <si>
    <t>! RIL SEZ's MS export includes export of Alkylates</t>
  </si>
  <si>
    <t># ATF exports by RIL  does not include ATF sales to foreign going airlines</t>
  </si>
  <si>
    <t>% Others in export include Benzene, Hexane, MTO, Sulphur etc.</t>
  </si>
  <si>
    <t>('000 Metric Tonnes)</t>
  </si>
  <si>
    <t>2010-11</t>
  </si>
  <si>
    <t>2012-13</t>
  </si>
  <si>
    <t>2013-14</t>
  </si>
  <si>
    <t>PRODUCT</t>
  </si>
  <si>
    <t>TOTAL PRODUCT IMPORT</t>
  </si>
  <si>
    <t>TOTAL IMPORT</t>
  </si>
  <si>
    <r>
      <t>MS</t>
    </r>
    <r>
      <rPr>
        <vertAlign val="superscript"/>
        <sz val="12"/>
        <rFont val="Times New Roman"/>
        <family val="1"/>
      </rPr>
      <t>!</t>
    </r>
  </si>
  <si>
    <r>
      <t>ATF</t>
    </r>
    <r>
      <rPr>
        <vertAlign val="superscript"/>
        <sz val="12"/>
        <rFont val="Times New Roman"/>
        <family val="1"/>
      </rPr>
      <t>#</t>
    </r>
  </si>
  <si>
    <r>
      <t>Others</t>
    </r>
    <r>
      <rPr>
        <vertAlign val="superscript"/>
        <sz val="12"/>
        <rFont val="Times New Roman"/>
        <family val="1"/>
      </rPr>
      <t>%</t>
    </r>
  </si>
  <si>
    <t>TOTAL EXPORT</t>
  </si>
  <si>
    <t>Net Product Export</t>
  </si>
  <si>
    <t>Source: Oil Companies &amp; DGCIS  P= Provisional</t>
  </si>
  <si>
    <t>&amp; Others in import include Petcoke, Paraffin wax, Petroleum Jelly, Aviation Gas, MTBE, Reformate etc.</t>
  </si>
  <si>
    <t>% Others in export include Petcoke/CBFS, Benzene, Hexane, MTO, Sulphur etc.</t>
  </si>
  <si>
    <t>Jet Fuel and Heavy Fuel Oil</t>
  </si>
  <si>
    <t>Import/Export data tab</t>
  </si>
  <si>
    <t>https://www.ppac.gov.in/content/212_1_ImportExport.aspx</t>
  </si>
  <si>
    <t>Data for Crude and Products - Value in Dollars (Historical);
Data for Crude and Products - Quantity (Historical)</t>
  </si>
  <si>
    <t xml:space="preserve">2016-17 </t>
  </si>
  <si>
    <t>2018-2019</t>
  </si>
  <si>
    <t>crude</t>
  </si>
  <si>
    <t>petrol</t>
  </si>
  <si>
    <t>diesel</t>
  </si>
  <si>
    <t>kerosene</t>
  </si>
  <si>
    <t>ratio to US</t>
  </si>
  <si>
    <t>BTU per barrel crude oil</t>
  </si>
  <si>
    <t>BTU per gallon motor gasoline</t>
  </si>
  <si>
    <t>BTU per gallon diesel fuel</t>
  </si>
  <si>
    <t>gallons per barrel</t>
  </si>
  <si>
    <t>US value</t>
  </si>
  <si>
    <t>correct units</t>
  </si>
  <si>
    <t>BTU per gallon propane</t>
  </si>
  <si>
    <t>https://www.elgas.com.au/blog/1675-propane-conversion-values-pounds-gallons-btu-therms-ft-usa</t>
  </si>
  <si>
    <t>pounds per gallon propane</t>
  </si>
  <si>
    <t>pounds per metric ton</t>
  </si>
  <si>
    <t>Table IV.4</t>
  </si>
  <si>
    <t>Indian Petroleum and Natural Gas Statistics 2018-2019</t>
  </si>
  <si>
    <t>coal</t>
  </si>
  <si>
    <t>2019 USD / barrel</t>
  </si>
  <si>
    <t>2019 USD / Mbtu</t>
  </si>
  <si>
    <t>2019 USD / tonne</t>
  </si>
  <si>
    <t>2012 USD / BTU</t>
  </si>
  <si>
    <t>BTU per gallon crude</t>
  </si>
  <si>
    <t>https://www.convertunits.com/from/btu/to/kcal</t>
  </si>
  <si>
    <t>kcal per BTU</t>
  </si>
  <si>
    <t>Start year coal, crude, and natural gas prices</t>
  </si>
  <si>
    <t>International Energy Agency</t>
  </si>
  <si>
    <t>India Energy Outlook</t>
  </si>
  <si>
    <t>https://iea.blob.core.windows.net/assets/1de6d91e-e23f-4e02-b1fb-51fdd6283b22/India_Energy_Outlook_2021.pdf</t>
  </si>
  <si>
    <t>Table 1.3</t>
  </si>
  <si>
    <t>Petroleum gasoline, petroleum diesel, LPG</t>
  </si>
  <si>
    <t>Other fuels: fuel prices in EPS file fuels/BFPaT</t>
  </si>
  <si>
    <t>Crude oil scaling</t>
  </si>
  <si>
    <t>Energy Information Administration</t>
  </si>
  <si>
    <t>Annual Energy Outlook</t>
  </si>
  <si>
    <t>Table 1</t>
  </si>
  <si>
    <t>https://www.eia.gov/outlooks/aeo/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</si>
</sst>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#,##0.0"/>
    <numFmt numFmtId="166" formatCode="0.0"/>
    <numFmt numFmtId="167" formatCode="mmmm"/>
    <numFmt numFmtId="168" formatCode="#,##0.00000"/>
    <numFmt numFmtId="169" formatCode="[$-409]d\-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i/>
      <sz val="1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name val="Arial"/>
      <family val="2"/>
    </font>
    <font>
      <i/>
      <sz val="10"/>
      <color theme="1"/>
      <name val="Times New Roman"/>
      <family val="1"/>
    </font>
    <font>
      <b/>
      <sz val="10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i/>
      <sz val="14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5" fillId="0" borderId="0"/>
    <xf numFmtId="0" fontId="25" fillId="0" borderId="0"/>
    <xf numFmtId="0" fontId="25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3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4" fontId="0" fillId="0" borderId="3" xfId="5" applyNumberFormat="1" applyFont="1" applyFill="1" applyAlignment="1">
      <alignment horizontal="right" wrapText="1"/>
    </xf>
    <xf numFmtId="164" fontId="0" fillId="0" borderId="3" xfId="5" applyNumberFormat="1" applyFont="1" applyFill="1" applyAlignment="1">
      <alignment horizontal="right" wrapText="1"/>
    </xf>
    <xf numFmtId="4" fontId="3" fillId="0" borderId="2" xfId="4" applyNumberForma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7" fillId="0" borderId="0" xfId="0" applyFont="1"/>
    <xf numFmtId="0" fontId="1" fillId="2" borderId="0" xfId="0" applyFont="1" applyFill="1" applyAlignment="1"/>
    <xf numFmtId="0" fontId="0" fillId="0" borderId="0" xfId="0" applyAlignment="1"/>
    <xf numFmtId="0" fontId="8" fillId="0" borderId="0" xfId="7" applyAlignment="1" applyProtection="1"/>
    <xf numFmtId="0" fontId="0" fillId="0" borderId="0" xfId="0" applyFill="1"/>
    <xf numFmtId="0" fontId="9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1" fillId="0" borderId="0" xfId="8" applyFont="1"/>
    <xf numFmtId="0" fontId="12" fillId="0" borderId="0" xfId="0" applyFont="1"/>
    <xf numFmtId="0" fontId="13" fillId="0" borderId="0" xfId="8" applyFont="1"/>
    <xf numFmtId="0" fontId="14" fillId="0" borderId="0" xfId="0" applyFont="1" applyAlignment="1">
      <alignment horizontal="left"/>
    </xf>
    <xf numFmtId="0" fontId="15" fillId="0" borderId="0" xfId="9" applyFont="1"/>
    <xf numFmtId="0" fontId="12" fillId="0" borderId="0" xfId="0" applyFont="1" applyAlignment="1">
      <alignment horizontal="left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7" fillId="0" borderId="0" xfId="0" applyFont="1"/>
    <xf numFmtId="0" fontId="18" fillId="4" borderId="5" xfId="0" applyFont="1" applyFill="1" applyBorder="1" applyAlignment="1">
      <alignment horizontal="center" vertical="center" wrapText="1"/>
    </xf>
    <xf numFmtId="167" fontId="18" fillId="4" borderId="5" xfId="0" applyNumberFormat="1" applyFont="1" applyFill="1" applyBorder="1" applyAlignment="1">
      <alignment horizontal="center" vertical="center"/>
    </xf>
    <xf numFmtId="167" fontId="18" fillId="4" borderId="5" xfId="0" applyNumberFormat="1" applyFont="1" applyFill="1" applyBorder="1" applyAlignment="1">
      <alignment vertical="center"/>
    </xf>
    <xf numFmtId="167" fontId="19" fillId="0" borderId="0" xfId="0" applyNumberFormat="1" applyFont="1" applyAlignment="1">
      <alignment vertical="center"/>
    </xf>
    <xf numFmtId="1" fontId="20" fillId="6" borderId="5" xfId="10" applyNumberFormat="1" applyFont="1" applyFill="1" applyBorder="1" applyAlignment="1">
      <alignment horizontal="left"/>
    </xf>
    <xf numFmtId="0" fontId="14" fillId="0" borderId="5" xfId="0" applyFont="1" applyBorder="1"/>
    <xf numFmtId="0" fontId="21" fillId="0" borderId="5" xfId="0" quotePrefix="1" applyFont="1" applyBorder="1" applyAlignment="1">
      <alignment horizontal="right" vertical="top" wrapText="1"/>
    </xf>
    <xf numFmtId="0" fontId="13" fillId="0" borderId="5" xfId="0" applyFont="1" applyBorder="1"/>
    <xf numFmtId="0" fontId="12" fillId="0" borderId="5" xfId="0" applyFont="1" applyBorder="1"/>
    <xf numFmtId="0" fontId="13" fillId="0" borderId="0" xfId="0" applyFont="1"/>
    <xf numFmtId="1" fontId="20" fillId="6" borderId="5" xfId="10" applyNumberFormat="1" applyFont="1" applyFill="1" applyBorder="1" applyAlignment="1">
      <alignment horizontal="center"/>
    </xf>
    <xf numFmtId="3" fontId="19" fillId="0" borderId="5" xfId="0" applyNumberFormat="1" applyFont="1" applyBorder="1"/>
    <xf numFmtId="1" fontId="19" fillId="6" borderId="5" xfId="10" applyNumberFormat="1" applyFont="1" applyFill="1" applyBorder="1" applyAlignment="1">
      <alignment horizontal="right"/>
    </xf>
    <xf numFmtId="1" fontId="19" fillId="0" borderId="5" xfId="0" applyNumberFormat="1" applyFont="1" applyBorder="1"/>
    <xf numFmtId="0" fontId="11" fillId="0" borderId="0" xfId="0" applyFont="1"/>
    <xf numFmtId="0" fontId="19" fillId="0" borderId="5" xfId="0" applyFont="1" applyBorder="1"/>
    <xf numFmtId="1" fontId="12" fillId="0" borderId="5" xfId="0" applyNumberFormat="1" applyFont="1" applyBorder="1"/>
    <xf numFmtId="1" fontId="22" fillId="6" borderId="5" xfId="10" applyNumberFormat="1" applyFont="1" applyFill="1" applyBorder="1" applyAlignment="1">
      <alignment horizontal="right"/>
    </xf>
    <xf numFmtId="3" fontId="12" fillId="0" borderId="5" xfId="0" applyNumberFormat="1" applyFont="1" applyBorder="1"/>
    <xf numFmtId="1" fontId="12" fillId="6" borderId="5" xfId="10" applyNumberFormat="1" applyFont="1" applyFill="1" applyBorder="1" applyAlignment="1">
      <alignment horizontal="right"/>
    </xf>
    <xf numFmtId="3" fontId="22" fillId="6" borderId="5" xfId="10" applyNumberFormat="1" applyFont="1" applyFill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0" fillId="3" borderId="5" xfId="0" applyFont="1" applyFill="1" applyBorder="1" applyAlignment="1">
      <alignment horizontal="center"/>
    </xf>
    <xf numFmtId="3" fontId="19" fillId="0" borderId="5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68" fontId="12" fillId="0" borderId="5" xfId="0" applyNumberFormat="1" applyFont="1" applyBorder="1"/>
    <xf numFmtId="1" fontId="20" fillId="6" borderId="5" xfId="11" applyNumberFormat="1" applyFont="1" applyFill="1" applyBorder="1" applyAlignment="1">
      <alignment horizontal="left"/>
    </xf>
    <xf numFmtId="1" fontId="22" fillId="6" borderId="5" xfId="11" applyNumberFormat="1" applyFont="1" applyFill="1" applyBorder="1" applyAlignment="1">
      <alignment horizontal="right"/>
    </xf>
    <xf numFmtId="3" fontId="22" fillId="6" borderId="5" xfId="11" applyNumberFormat="1" applyFont="1" applyFill="1" applyBorder="1" applyAlignment="1">
      <alignment horizontal="right"/>
    </xf>
    <xf numFmtId="165" fontId="12" fillId="0" borderId="5" xfId="0" applyNumberFormat="1" applyFont="1" applyBorder="1"/>
    <xf numFmtId="0" fontId="20" fillId="3" borderId="5" xfId="11" applyFont="1" applyFill="1" applyBorder="1" applyAlignment="1">
      <alignment horizontal="right"/>
    </xf>
    <xf numFmtId="0" fontId="27" fillId="0" borderId="7" xfId="0" applyFont="1" applyBorder="1" applyAlignment="1">
      <alignment wrapText="1"/>
    </xf>
    <xf numFmtId="0" fontId="28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" fontId="26" fillId="0" borderId="0" xfId="11" applyNumberFormat="1" applyFont="1" applyAlignment="1">
      <alignment horizontal="left" vertical="center" wrapText="1"/>
    </xf>
    <xf numFmtId="0" fontId="26" fillId="0" borderId="0" xfId="11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6" fillId="0" borderId="0" xfId="0" quotePrefix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2" fillId="0" borderId="0" xfId="11" applyFont="1"/>
    <xf numFmtId="0" fontId="29" fillId="0" borderId="0" xfId="11" applyFont="1"/>
    <xf numFmtId="0" fontId="11" fillId="0" borderId="0" xfId="8" applyFont="1" applyAlignment="1">
      <alignment horizontal="center"/>
    </xf>
    <xf numFmtId="0" fontId="27" fillId="0" borderId="0" xfId="8" applyFont="1" applyAlignment="1">
      <alignment horizontal="center"/>
    </xf>
    <xf numFmtId="169" fontId="30" fillId="0" borderId="0" xfId="0" applyNumberFormat="1" applyFont="1"/>
    <xf numFmtId="0" fontId="30" fillId="0" borderId="0" xfId="0" applyFont="1"/>
    <xf numFmtId="0" fontId="18" fillId="4" borderId="5" xfId="0" applyFont="1" applyFill="1" applyBorder="1" applyAlignment="1">
      <alignment horizontal="center" vertical="center"/>
    </xf>
    <xf numFmtId="167" fontId="32" fillId="4" borderId="5" xfId="0" applyNumberFormat="1" applyFont="1" applyFill="1" applyBorder="1" applyAlignment="1">
      <alignment horizontal="center" vertical="center"/>
    </xf>
    <xf numFmtId="167" fontId="32" fillId="4" borderId="5" xfId="0" applyNumberFormat="1" applyFont="1" applyFill="1" applyBorder="1" applyAlignment="1">
      <alignment vertical="center"/>
    </xf>
    <xf numFmtId="1" fontId="27" fillId="6" borderId="5" xfId="10" applyNumberFormat="1" applyFont="1" applyFill="1" applyBorder="1" applyAlignment="1">
      <alignment horizontal="center"/>
    </xf>
    <xf numFmtId="0" fontId="33" fillId="0" borderId="5" xfId="0" applyFont="1" applyBorder="1" applyAlignment="1">
      <alignment horizontal="center"/>
    </xf>
    <xf numFmtId="1" fontId="13" fillId="0" borderId="5" xfId="0" applyNumberFormat="1" applyFont="1" applyBorder="1"/>
    <xf numFmtId="0" fontId="23" fillId="0" borderId="5" xfId="0" applyFont="1" applyBorder="1"/>
    <xf numFmtId="0" fontId="33" fillId="0" borderId="5" xfId="0" applyFont="1" applyBorder="1"/>
    <xf numFmtId="1" fontId="23" fillId="6" borderId="5" xfId="0" applyNumberFormat="1" applyFont="1" applyFill="1" applyBorder="1" applyAlignment="1">
      <alignment horizontal="right"/>
    </xf>
    <xf numFmtId="1" fontId="12" fillId="7" borderId="5" xfId="0" applyNumberFormat="1" applyFont="1" applyFill="1" applyBorder="1" applyAlignment="1">
      <alignment horizontal="right"/>
    </xf>
    <xf numFmtId="3" fontId="23" fillId="6" borderId="5" xfId="0" applyNumberFormat="1" applyFont="1" applyFill="1" applyBorder="1" applyAlignment="1">
      <alignment horizontal="right"/>
    </xf>
    <xf numFmtId="3" fontId="23" fillId="6" borderId="5" xfId="10" applyNumberFormat="1" applyFont="1" applyFill="1" applyBorder="1" applyAlignment="1">
      <alignment horizontal="right"/>
    </xf>
    <xf numFmtId="1" fontId="23" fillId="6" borderId="5" xfId="10" applyNumberFormat="1" applyFont="1" applyFill="1" applyBorder="1" applyAlignment="1">
      <alignment horizontal="right"/>
    </xf>
    <xf numFmtId="166" fontId="12" fillId="7" borderId="5" xfId="0" applyNumberFormat="1" applyFont="1" applyFill="1" applyBorder="1" applyAlignment="1">
      <alignment horizontal="right"/>
    </xf>
    <xf numFmtId="0" fontId="26" fillId="0" borderId="0" xfId="0" applyFont="1" applyAlignment="1">
      <alignment vertical="center" wrapText="1"/>
    </xf>
    <xf numFmtId="0" fontId="26" fillId="0" borderId="0" xfId="11" applyFont="1" applyAlignment="1">
      <alignment vertical="center" wrapText="1"/>
    </xf>
    <xf numFmtId="0" fontId="27" fillId="0" borderId="0" xfId="0" applyFont="1" applyAlignment="1">
      <alignment horizontal="left" wrapText="1"/>
    </xf>
    <xf numFmtId="0" fontId="28" fillId="0" borderId="0" xfId="12" applyFont="1" applyAlignment="1">
      <alignment horizontal="left" vertical="center" wrapText="1"/>
    </xf>
    <xf numFmtId="0" fontId="26" fillId="0" borderId="0" xfId="12" quotePrefix="1" applyFont="1" applyAlignment="1">
      <alignment horizontal="left"/>
    </xf>
    <xf numFmtId="3" fontId="0" fillId="0" borderId="0" xfId="0" applyNumberFormat="1"/>
    <xf numFmtId="0" fontId="2" fillId="0" borderId="4" xfId="6" applyFont="1" applyFill="1" applyBorder="1" applyAlignment="1">
      <alignment wrapText="1"/>
    </xf>
    <xf numFmtId="0" fontId="18" fillId="5" borderId="11" xfId="9" applyFont="1" applyFill="1" applyBorder="1" applyAlignment="1">
      <alignment horizontal="center" vertical="center"/>
    </xf>
    <xf numFmtId="0" fontId="18" fillId="5" borderId="12" xfId="9" applyFont="1" applyFill="1" applyBorder="1" applyAlignment="1">
      <alignment horizontal="center" vertical="center"/>
    </xf>
    <xf numFmtId="0" fontId="18" fillId="5" borderId="13" xfId="9" applyFont="1" applyFill="1" applyBorder="1" applyAlignment="1">
      <alignment horizontal="center" vertical="center"/>
    </xf>
    <xf numFmtId="0" fontId="26" fillId="0" borderId="6" xfId="11" applyFont="1" applyBorder="1" applyAlignment="1">
      <alignment horizontal="center" vertical="center" wrapText="1"/>
    </xf>
    <xf numFmtId="0" fontId="26" fillId="0" borderId="7" xfId="11" applyFont="1" applyBorder="1" applyAlignment="1">
      <alignment horizontal="center" vertical="center" wrapText="1"/>
    </xf>
    <xf numFmtId="0" fontId="16" fillId="0" borderId="0" xfId="8" quotePrefix="1" applyFont="1" applyAlignment="1">
      <alignment horizontal="left"/>
    </xf>
    <xf numFmtId="0" fontId="16" fillId="0" borderId="0" xfId="8" applyFont="1" applyAlignment="1">
      <alignment horizontal="left"/>
    </xf>
    <xf numFmtId="0" fontId="18" fillId="0" borderId="8" xfId="8" applyFont="1" applyBorder="1" applyAlignment="1">
      <alignment horizontal="right"/>
    </xf>
    <xf numFmtId="0" fontId="18" fillId="0" borderId="0" xfId="8" applyFont="1" applyAlignment="1">
      <alignment horizontal="right"/>
    </xf>
    <xf numFmtId="0" fontId="18" fillId="5" borderId="8" xfId="9" applyFont="1" applyFill="1" applyBorder="1" applyAlignment="1">
      <alignment horizontal="center" vertical="center"/>
    </xf>
    <xf numFmtId="0" fontId="18" fillId="5" borderId="0" xfId="9" applyFont="1" applyFill="1" applyAlignment="1">
      <alignment horizontal="center" vertical="center"/>
    </xf>
    <xf numFmtId="0" fontId="26" fillId="0" borderId="6" xfId="11" applyFont="1" applyBorder="1" applyAlignment="1">
      <alignment horizontal="left" vertical="center" wrapText="1"/>
    </xf>
    <xf numFmtId="0" fontId="26" fillId="0" borderId="7" xfId="11" applyFont="1" applyBorder="1" applyAlignment="1">
      <alignment horizontal="left" vertical="center" wrapText="1"/>
    </xf>
    <xf numFmtId="0" fontId="18" fillId="0" borderId="0" xfId="8" quotePrefix="1" applyFont="1" applyAlignment="1">
      <alignment horizontal="left" vertical="center"/>
    </xf>
    <xf numFmtId="0" fontId="31" fillId="0" borderId="9" xfId="8" applyFont="1" applyBorder="1" applyAlignment="1">
      <alignment horizontal="right"/>
    </xf>
    <xf numFmtId="0" fontId="31" fillId="0" borderId="10" xfId="8" applyFont="1" applyBorder="1" applyAlignment="1">
      <alignment horizontal="right"/>
    </xf>
  </cellXfs>
  <cellStyles count="13">
    <cellStyle name="Body: normal cell" xfId="5"/>
    <cellStyle name="Font: Calibri, 9pt regular" xfId="1"/>
    <cellStyle name="Footnotes: top row" xfId="6"/>
    <cellStyle name="Header: bottom row" xfId="2"/>
    <cellStyle name="Hyperlink" xfId="7" builtinId="8"/>
    <cellStyle name="Normal" xfId="0" builtinId="0"/>
    <cellStyle name="Normal 2 2 3 5" xfId="10"/>
    <cellStyle name="Normal 259" xfId="11"/>
    <cellStyle name="Normal 259 4" xfId="12"/>
    <cellStyle name="Normal 4" xfId="8"/>
    <cellStyle name="Normal 4 2" xfId="9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42863</xdr:rowOff>
    </xdr:from>
    <xdr:to>
      <xdr:col>18</xdr:col>
      <xdr:colOff>636570</xdr:colOff>
      <xdr:row>21</xdr:row>
      <xdr:rowOff>90007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3"/>
          <a:ext cx="12838095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9</xdr:row>
      <xdr:rowOff>138113</xdr:rowOff>
    </xdr:from>
    <xdr:to>
      <xdr:col>8</xdr:col>
      <xdr:colOff>285750</xdr:colOff>
      <xdr:row>22</xdr:row>
      <xdr:rowOff>126522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128838"/>
          <a:ext cx="5829300" cy="2341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0</xdr:row>
      <xdr:rowOff>121875</xdr:rowOff>
    </xdr:from>
    <xdr:to>
      <xdr:col>15</xdr:col>
      <xdr:colOff>277238</xdr:colOff>
      <xdr:row>11</xdr:row>
      <xdr:rowOff>95609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04230-7276-4AE3-B669-162E4889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121875"/>
          <a:ext cx="5839838" cy="20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3E88B-8312-4606-9824-1BE82C4B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666750</xdr:colOff>
      <xdr:row>57</xdr:row>
      <xdr:rowOff>66675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C60E5A8-BF92-4478-8E26-DBF00931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india/InputData/fuels/BFPaT/BFPaT-pretax-wi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x Data&gt;"/>
      <sheetName val="Petroleum &amp; Diesel Prices"/>
      <sheetName val="Tax Rates"/>
      <sheetName val="Electricity Tax Rates"/>
      <sheetName val="Electricity Tariffs and Consump"/>
      <sheetName val="Petroleum Products Consumption"/>
      <sheetName val="NG Sales"/>
      <sheetName val="Crude Oil Production"/>
      <sheetName val="Coal &amp; Lignite"/>
      <sheetName val="Fuel Oil &amp; LPG"/>
      <sheetName val="Start Year Taxes"/>
      <sheetName val="Tax_Share of Price"/>
      <sheetName val="Total Fuel Cost&gt;"/>
      <sheetName val="Conversion Factors"/>
      <sheetName val="AEO Table 73"/>
      <sheetName val="Electricity"/>
      <sheetName val="BIFUbC-electricity"/>
      <sheetName val="Coal and Lignite"/>
      <sheetName val="BFPIaE"/>
      <sheetName val="Consumption of Coal&amp;Lignite"/>
      <sheetName val="NE Population"/>
      <sheetName val="Natural Gas"/>
      <sheetName val="LPG"/>
      <sheetName val="Nuclear Fuel"/>
      <sheetName val="Biomass"/>
      <sheetName val="Petro Gasoline &amp; Diesel"/>
      <sheetName val="Bio gasoline"/>
      <sheetName val="Kerosene"/>
      <sheetName val="Jet Fuel"/>
      <sheetName val="Crude Oil"/>
      <sheetName val="Heavy Fuel Oil"/>
      <sheetName val="Municipal Solid Waste"/>
      <sheetName val="Hydrogen"/>
      <sheetName val="Start Year Prices"/>
      <sheetName val="AEO Table 3"/>
      <sheetName val="AEO Table 12"/>
      <sheetName val="AEO Table 13"/>
      <sheetName val="Total Fuel Pric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electricity</v>
          </cell>
          <cell r="B2">
            <v>5.5335908619313187E-2</v>
          </cell>
          <cell r="C2">
            <v>5.5335908619313187E-2</v>
          </cell>
          <cell r="D2">
            <v>5.5335908619313187E-2</v>
          </cell>
          <cell r="E2">
            <v>5.5335908619313187E-2</v>
          </cell>
          <cell r="F2">
            <v>5.5335908619313187E-2</v>
          </cell>
          <cell r="G2">
            <v>5.5335908619313187E-2</v>
          </cell>
          <cell r="H2">
            <v>5.5335908619313187E-2</v>
          </cell>
          <cell r="I2">
            <v>5.5335908619313187E-2</v>
          </cell>
          <cell r="J2">
            <v>5.5335908619313187E-2</v>
          </cell>
          <cell r="K2">
            <v>5.5335908619313187E-2</v>
          </cell>
          <cell r="L2">
            <v>5.5335908619313187E-2</v>
          </cell>
          <cell r="M2">
            <v>5.5335908619313187E-2</v>
          </cell>
          <cell r="N2">
            <v>5.5335908619313187E-2</v>
          </cell>
          <cell r="O2">
            <v>5.5335908619313187E-2</v>
          </cell>
          <cell r="P2">
            <v>5.5335908619313187E-2</v>
          </cell>
          <cell r="Q2">
            <v>5.5335908619313187E-2</v>
          </cell>
          <cell r="R2">
            <v>5.5335908619313187E-2</v>
          </cell>
          <cell r="S2">
            <v>5.5335908619313187E-2</v>
          </cell>
          <cell r="T2">
            <v>5.5335908619313187E-2</v>
          </cell>
          <cell r="U2">
            <v>5.5335908619313187E-2</v>
          </cell>
          <cell r="V2">
            <v>5.5335908619313187E-2</v>
          </cell>
          <cell r="W2">
            <v>5.5335908619313187E-2</v>
          </cell>
          <cell r="X2">
            <v>5.5335908619313187E-2</v>
          </cell>
          <cell r="Y2">
            <v>5.5335908619313187E-2</v>
          </cell>
          <cell r="Z2">
            <v>5.5335908619313187E-2</v>
          </cell>
          <cell r="AA2">
            <v>5.5335908619313187E-2</v>
          </cell>
          <cell r="AB2">
            <v>5.5335908619313187E-2</v>
          </cell>
          <cell r="AC2">
            <v>5.5335908619313187E-2</v>
          </cell>
          <cell r="AD2">
            <v>5.5335908619313187E-2</v>
          </cell>
          <cell r="AE2">
            <v>5.5335908619313187E-2</v>
          </cell>
          <cell r="AF2">
            <v>5.5335908619313187E-2</v>
          </cell>
          <cell r="AG2">
            <v>5.5335908619313187E-2</v>
          </cell>
          <cell r="AH2">
            <v>5.5335908619313187E-2</v>
          </cell>
          <cell r="AI2">
            <v>5.5335908619313187E-2</v>
          </cell>
        </row>
        <row r="3">
          <cell r="A3" t="str">
            <v>Coal</v>
          </cell>
          <cell r="B3">
            <v>0.23271342827476171</v>
          </cell>
          <cell r="C3">
            <v>0.23271342827476171</v>
          </cell>
          <cell r="D3">
            <v>0.23271342827476171</v>
          </cell>
          <cell r="E3">
            <v>0.23271342827476171</v>
          </cell>
          <cell r="F3">
            <v>0.23271342827476171</v>
          </cell>
          <cell r="G3">
            <v>0.23271342827476171</v>
          </cell>
          <cell r="H3">
            <v>0.23271342827476171</v>
          </cell>
          <cell r="I3">
            <v>0.23271342827476171</v>
          </cell>
          <cell r="J3">
            <v>0.23271342827476171</v>
          </cell>
          <cell r="K3">
            <v>0.23271342827476171</v>
          </cell>
          <cell r="L3">
            <v>0.23271342827476171</v>
          </cell>
          <cell r="M3">
            <v>0.23271342827476171</v>
          </cell>
          <cell r="N3">
            <v>0.23271342827476171</v>
          </cell>
          <cell r="O3">
            <v>0.23271342827476171</v>
          </cell>
          <cell r="P3">
            <v>0.23271342827476171</v>
          </cell>
          <cell r="Q3">
            <v>0.23271342827476171</v>
          </cell>
          <cell r="R3">
            <v>0.23271342827476171</v>
          </cell>
          <cell r="S3">
            <v>0.23271342827476171</v>
          </cell>
          <cell r="T3">
            <v>0.23271342827476171</v>
          </cell>
          <cell r="U3">
            <v>0.23271342827476171</v>
          </cell>
          <cell r="V3">
            <v>0.23271342827476171</v>
          </cell>
          <cell r="W3">
            <v>0.23271342827476171</v>
          </cell>
          <cell r="X3">
            <v>0.23271342827476171</v>
          </cell>
          <cell r="Y3">
            <v>0.23271342827476171</v>
          </cell>
          <cell r="Z3">
            <v>0.23271342827476171</v>
          </cell>
          <cell r="AA3">
            <v>0.23271342827476171</v>
          </cell>
          <cell r="AB3">
            <v>0.23271342827476171</v>
          </cell>
          <cell r="AC3">
            <v>0.23271342827476171</v>
          </cell>
          <cell r="AD3">
            <v>0.23271342827476171</v>
          </cell>
          <cell r="AE3">
            <v>0.23271342827476171</v>
          </cell>
          <cell r="AF3">
            <v>0.23271342827476171</v>
          </cell>
          <cell r="AG3">
            <v>0.23271342827476171</v>
          </cell>
          <cell r="AH3">
            <v>0.23271342827476171</v>
          </cell>
          <cell r="AI3">
            <v>0.23271342827476171</v>
          </cell>
        </row>
        <row r="4">
          <cell r="A4" t="str">
            <v>natural gas</v>
          </cell>
          <cell r="B4">
            <v>0.1206258820183351</v>
          </cell>
          <cell r="C4">
            <v>0.1206258820183351</v>
          </cell>
          <cell r="D4">
            <v>0.1206258820183351</v>
          </cell>
          <cell r="E4">
            <v>0.1206258820183351</v>
          </cell>
          <cell r="F4">
            <v>0.1206258820183351</v>
          </cell>
          <cell r="G4">
            <v>0.1206258820183351</v>
          </cell>
          <cell r="H4">
            <v>0.1206258820183351</v>
          </cell>
          <cell r="I4">
            <v>0.1206258820183351</v>
          </cell>
          <cell r="J4">
            <v>0.1206258820183351</v>
          </cell>
          <cell r="K4">
            <v>0.1206258820183351</v>
          </cell>
          <cell r="L4">
            <v>0.1206258820183351</v>
          </cell>
          <cell r="M4">
            <v>0.1206258820183351</v>
          </cell>
          <cell r="N4">
            <v>0.1206258820183351</v>
          </cell>
          <cell r="O4">
            <v>0.1206258820183351</v>
          </cell>
          <cell r="P4">
            <v>0.1206258820183351</v>
          </cell>
          <cell r="Q4">
            <v>0.1206258820183351</v>
          </cell>
          <cell r="R4">
            <v>0.1206258820183351</v>
          </cell>
          <cell r="S4">
            <v>0.1206258820183351</v>
          </cell>
          <cell r="T4">
            <v>0.1206258820183351</v>
          </cell>
          <cell r="U4">
            <v>0.1206258820183351</v>
          </cell>
          <cell r="V4">
            <v>0.1206258820183351</v>
          </cell>
          <cell r="W4">
            <v>0.1206258820183351</v>
          </cell>
          <cell r="X4">
            <v>0.1206258820183351</v>
          </cell>
          <cell r="Y4">
            <v>0.1206258820183351</v>
          </cell>
          <cell r="Z4">
            <v>0.1206258820183351</v>
          </cell>
          <cell r="AA4">
            <v>0.1206258820183351</v>
          </cell>
          <cell r="AB4">
            <v>0.1206258820183351</v>
          </cell>
          <cell r="AC4">
            <v>0.1206258820183351</v>
          </cell>
          <cell r="AD4">
            <v>0.1206258820183351</v>
          </cell>
          <cell r="AE4">
            <v>0.1206258820183351</v>
          </cell>
          <cell r="AF4">
            <v>0.1206258820183351</v>
          </cell>
          <cell r="AG4">
            <v>0.1206258820183351</v>
          </cell>
          <cell r="AH4">
            <v>0.1206258820183351</v>
          </cell>
          <cell r="AI4">
            <v>0.1206258820183351</v>
          </cell>
        </row>
        <row r="5">
          <cell r="A5" t="str">
            <v>nuclear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</row>
        <row r="6">
          <cell r="A6" t="str">
            <v>Hydro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Wind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Solar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biomass</v>
          </cell>
          <cell r="B9">
            <v>0.05</v>
          </cell>
          <cell r="C9">
            <v>0.05</v>
          </cell>
          <cell r="D9">
            <v>0.05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0.05</v>
          </cell>
          <cell r="K9">
            <v>0.05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0.05</v>
          </cell>
          <cell r="R9">
            <v>0.05</v>
          </cell>
          <cell r="S9">
            <v>0.05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0.05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0.05</v>
          </cell>
        </row>
        <row r="10">
          <cell r="A10" t="str">
            <v>petroleum gasoline</v>
          </cell>
          <cell r="B10">
            <v>0.49136152656008247</v>
          </cell>
          <cell r="C10">
            <v>0.49136152656008247</v>
          </cell>
          <cell r="D10">
            <v>0.49136152656008247</v>
          </cell>
          <cell r="E10">
            <v>0.49136152656008247</v>
          </cell>
          <cell r="F10">
            <v>0.49136152656008247</v>
          </cell>
          <cell r="G10">
            <v>0.49136152656008247</v>
          </cell>
          <cell r="H10">
            <v>0.49136152656008247</v>
          </cell>
          <cell r="I10">
            <v>0.49136152656008247</v>
          </cell>
          <cell r="J10">
            <v>0.49136152656008247</v>
          </cell>
          <cell r="K10">
            <v>0.49136152656008247</v>
          </cell>
          <cell r="L10">
            <v>0.49136152656008247</v>
          </cell>
          <cell r="M10">
            <v>0.49136152656008247</v>
          </cell>
          <cell r="N10">
            <v>0.49136152656008247</v>
          </cell>
          <cell r="O10">
            <v>0.49136152656008247</v>
          </cell>
          <cell r="P10">
            <v>0.49136152656008247</v>
          </cell>
          <cell r="Q10">
            <v>0.49136152656008247</v>
          </cell>
          <cell r="R10">
            <v>0.49136152656008247</v>
          </cell>
          <cell r="S10">
            <v>0.49136152656008247</v>
          </cell>
          <cell r="T10">
            <v>0.49136152656008247</v>
          </cell>
          <cell r="U10">
            <v>0.49136152656008247</v>
          </cell>
          <cell r="V10">
            <v>0.49136152656008247</v>
          </cell>
          <cell r="W10">
            <v>0.49136152656008247</v>
          </cell>
          <cell r="X10">
            <v>0.49136152656008247</v>
          </cell>
          <cell r="Y10">
            <v>0.49136152656008247</v>
          </cell>
          <cell r="Z10">
            <v>0.49136152656008247</v>
          </cell>
          <cell r="AA10">
            <v>0.49136152656008247</v>
          </cell>
          <cell r="AB10">
            <v>0.49136152656008247</v>
          </cell>
          <cell r="AC10">
            <v>0.49136152656008247</v>
          </cell>
          <cell r="AD10">
            <v>0.49136152656008247</v>
          </cell>
          <cell r="AE10">
            <v>0.49136152656008247</v>
          </cell>
          <cell r="AF10">
            <v>0.49136152656008247</v>
          </cell>
          <cell r="AG10">
            <v>0.49136152656008247</v>
          </cell>
          <cell r="AH10">
            <v>0.49136152656008247</v>
          </cell>
          <cell r="AI10">
            <v>0.49136152656008247</v>
          </cell>
        </row>
        <row r="11">
          <cell r="A11" t="str">
            <v>petroleum diesel</v>
          </cell>
          <cell r="B11">
            <v>0.37339233854238696</v>
          </cell>
          <cell r="C11">
            <v>0.37339233854238696</v>
          </cell>
          <cell r="D11">
            <v>0.37339233854238696</v>
          </cell>
          <cell r="E11">
            <v>0.37339233854238696</v>
          </cell>
          <cell r="F11">
            <v>0.37339233854238696</v>
          </cell>
          <cell r="G11">
            <v>0.37339233854238696</v>
          </cell>
          <cell r="H11">
            <v>0.37339233854238696</v>
          </cell>
          <cell r="I11">
            <v>0.37339233854238696</v>
          </cell>
          <cell r="J11">
            <v>0.37339233854238696</v>
          </cell>
          <cell r="K11">
            <v>0.37339233854238696</v>
          </cell>
          <cell r="L11">
            <v>0.37339233854238696</v>
          </cell>
          <cell r="M11">
            <v>0.37339233854238696</v>
          </cell>
          <cell r="N11">
            <v>0.37339233854238696</v>
          </cell>
          <cell r="O11">
            <v>0.37339233854238696</v>
          </cell>
          <cell r="P11">
            <v>0.37339233854238696</v>
          </cell>
          <cell r="Q11">
            <v>0.37339233854238696</v>
          </cell>
          <cell r="R11">
            <v>0.37339233854238696</v>
          </cell>
          <cell r="S11">
            <v>0.37339233854238696</v>
          </cell>
          <cell r="T11">
            <v>0.37339233854238696</v>
          </cell>
          <cell r="U11">
            <v>0.37339233854238696</v>
          </cell>
          <cell r="V11">
            <v>0.37339233854238696</v>
          </cell>
          <cell r="W11">
            <v>0.37339233854238696</v>
          </cell>
          <cell r="X11">
            <v>0.37339233854238696</v>
          </cell>
          <cell r="Y11">
            <v>0.37339233854238696</v>
          </cell>
          <cell r="Z11">
            <v>0.37339233854238696</v>
          </cell>
          <cell r="AA11">
            <v>0.37339233854238696</v>
          </cell>
          <cell r="AB11">
            <v>0.37339233854238696</v>
          </cell>
          <cell r="AC11">
            <v>0.37339233854238696</v>
          </cell>
          <cell r="AD11">
            <v>0.37339233854238696</v>
          </cell>
          <cell r="AE11">
            <v>0.37339233854238696</v>
          </cell>
          <cell r="AF11">
            <v>0.37339233854238696</v>
          </cell>
          <cell r="AG11">
            <v>0.37339233854238696</v>
          </cell>
          <cell r="AH11">
            <v>0.37339233854238696</v>
          </cell>
          <cell r="AI11">
            <v>0.37339233854238696</v>
          </cell>
        </row>
        <row r="12">
          <cell r="A12" t="str">
            <v>biofuel gasoline</v>
          </cell>
          <cell r="B12">
            <v>0.05</v>
          </cell>
          <cell r="C12">
            <v>0.05</v>
          </cell>
          <cell r="D12">
            <v>0.05</v>
          </cell>
          <cell r="E12">
            <v>0.05</v>
          </cell>
          <cell r="F12">
            <v>0.05</v>
          </cell>
          <cell r="G12">
            <v>0.05</v>
          </cell>
          <cell r="H12">
            <v>0.05</v>
          </cell>
          <cell r="I12">
            <v>0.05</v>
          </cell>
          <cell r="J12">
            <v>0.05</v>
          </cell>
          <cell r="K12">
            <v>0.05</v>
          </cell>
          <cell r="L12">
            <v>0.05</v>
          </cell>
          <cell r="M12">
            <v>0.05</v>
          </cell>
          <cell r="N12">
            <v>0.05</v>
          </cell>
          <cell r="O12">
            <v>0.05</v>
          </cell>
          <cell r="P12">
            <v>0.05</v>
          </cell>
          <cell r="Q12">
            <v>0.05</v>
          </cell>
          <cell r="R12">
            <v>0.05</v>
          </cell>
          <cell r="S12">
            <v>0.05</v>
          </cell>
          <cell r="T12">
            <v>0.05</v>
          </cell>
          <cell r="U12">
            <v>0.05</v>
          </cell>
          <cell r="V12">
            <v>0.05</v>
          </cell>
          <cell r="W12">
            <v>0.05</v>
          </cell>
          <cell r="X12">
            <v>0.05</v>
          </cell>
          <cell r="Y12">
            <v>0.05</v>
          </cell>
          <cell r="Z12">
            <v>0.05</v>
          </cell>
          <cell r="AA12">
            <v>0.05</v>
          </cell>
          <cell r="AB12">
            <v>0.05</v>
          </cell>
          <cell r="AC12">
            <v>0.05</v>
          </cell>
          <cell r="AD12">
            <v>0.05</v>
          </cell>
          <cell r="AE12">
            <v>0.05</v>
          </cell>
          <cell r="AF12">
            <v>0.05</v>
          </cell>
          <cell r="AG12">
            <v>0.05</v>
          </cell>
          <cell r="AH12">
            <v>0.05</v>
          </cell>
          <cell r="AI12">
            <v>0.05</v>
          </cell>
        </row>
        <row r="13">
          <cell r="A13" t="str">
            <v>biofuel diesel</v>
          </cell>
          <cell r="B13">
            <v>0.05</v>
          </cell>
          <cell r="C13">
            <v>0.05</v>
          </cell>
          <cell r="D13">
            <v>0.05</v>
          </cell>
          <cell r="E13">
            <v>0.05</v>
          </cell>
          <cell r="F13">
            <v>0.05</v>
          </cell>
          <cell r="G13">
            <v>0.05</v>
          </cell>
          <cell r="H13">
            <v>0.05</v>
          </cell>
          <cell r="I13">
            <v>0.05</v>
          </cell>
          <cell r="J13">
            <v>0.05</v>
          </cell>
          <cell r="K13">
            <v>0.05</v>
          </cell>
          <cell r="L13">
            <v>0.05</v>
          </cell>
          <cell r="M13">
            <v>0.05</v>
          </cell>
          <cell r="N13">
            <v>0.05</v>
          </cell>
          <cell r="O13">
            <v>0.05</v>
          </cell>
          <cell r="P13">
            <v>0.05</v>
          </cell>
          <cell r="Q13">
            <v>0.05</v>
          </cell>
          <cell r="R13">
            <v>0.05</v>
          </cell>
          <cell r="S13">
            <v>0.05</v>
          </cell>
          <cell r="T13">
            <v>0.05</v>
          </cell>
          <cell r="U13">
            <v>0.05</v>
          </cell>
          <cell r="V13">
            <v>0.05</v>
          </cell>
          <cell r="W13">
            <v>0.05</v>
          </cell>
          <cell r="X13">
            <v>0.05</v>
          </cell>
          <cell r="Y13">
            <v>0.05</v>
          </cell>
          <cell r="Z13">
            <v>0.05</v>
          </cell>
          <cell r="AA13">
            <v>0.05</v>
          </cell>
          <cell r="AB13">
            <v>0.05</v>
          </cell>
          <cell r="AC13">
            <v>0.05</v>
          </cell>
          <cell r="AD13">
            <v>0.05</v>
          </cell>
          <cell r="AE13">
            <v>0.05</v>
          </cell>
          <cell r="AF13">
            <v>0.05</v>
          </cell>
          <cell r="AG13">
            <v>0.05</v>
          </cell>
          <cell r="AH13">
            <v>0.05</v>
          </cell>
          <cell r="AI13">
            <v>0.05</v>
          </cell>
        </row>
        <row r="14">
          <cell r="A14" t="str">
            <v>Jet Fuel or Kerosene</v>
          </cell>
          <cell r="B14">
            <v>0.10387508175277957</v>
          </cell>
          <cell r="C14">
            <v>0.10387508175277957</v>
          </cell>
          <cell r="D14">
            <v>0.10387508175277957</v>
          </cell>
          <cell r="E14">
            <v>0.10387508175277957</v>
          </cell>
          <cell r="F14">
            <v>0.10387508175277957</v>
          </cell>
          <cell r="G14">
            <v>0.10387508175277957</v>
          </cell>
          <cell r="H14">
            <v>0.10387508175277957</v>
          </cell>
          <cell r="I14">
            <v>0.10387508175277957</v>
          </cell>
          <cell r="J14">
            <v>0.10387508175277957</v>
          </cell>
          <cell r="K14">
            <v>0.10387508175277957</v>
          </cell>
          <cell r="L14">
            <v>0.10387508175277957</v>
          </cell>
          <cell r="M14">
            <v>0.10387508175277957</v>
          </cell>
          <cell r="N14">
            <v>0.10387508175277957</v>
          </cell>
          <cell r="O14">
            <v>0.10387508175277957</v>
          </cell>
          <cell r="P14">
            <v>0.10387508175277957</v>
          </cell>
          <cell r="Q14">
            <v>0.10387508175277957</v>
          </cell>
          <cell r="R14">
            <v>0.10387508175277957</v>
          </cell>
          <cell r="S14">
            <v>0.10387508175277957</v>
          </cell>
          <cell r="T14">
            <v>0.10387508175277957</v>
          </cell>
          <cell r="U14">
            <v>0.10387508175277957</v>
          </cell>
          <cell r="V14">
            <v>0.10387508175277957</v>
          </cell>
          <cell r="W14">
            <v>0.10387508175277957</v>
          </cell>
          <cell r="X14">
            <v>0.10387508175277957</v>
          </cell>
          <cell r="Y14">
            <v>0.10387508175277957</v>
          </cell>
          <cell r="Z14">
            <v>0.10387508175277957</v>
          </cell>
          <cell r="AA14">
            <v>0.10387508175277957</v>
          </cell>
          <cell r="AB14">
            <v>0.10387508175277957</v>
          </cell>
          <cell r="AC14">
            <v>0.10387508175277957</v>
          </cell>
          <cell r="AD14">
            <v>0.10387508175277957</v>
          </cell>
          <cell r="AE14">
            <v>0.10387508175277957</v>
          </cell>
          <cell r="AF14">
            <v>0.10387508175277957</v>
          </cell>
          <cell r="AG14">
            <v>0.10387508175277957</v>
          </cell>
          <cell r="AH14">
            <v>0.10387508175277957</v>
          </cell>
          <cell r="AI14">
            <v>0.10387508175277957</v>
          </cell>
        </row>
        <row r="15">
          <cell r="A15" t="str">
            <v>heat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Geothermal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lignite</v>
          </cell>
          <cell r="B17">
            <v>0.19727706611116066</v>
          </cell>
          <cell r="C17">
            <v>0.19727706611116066</v>
          </cell>
          <cell r="D17">
            <v>0.19727706611116066</v>
          </cell>
          <cell r="E17">
            <v>0.19727706611116066</v>
          </cell>
          <cell r="F17">
            <v>0.19727706611116066</v>
          </cell>
          <cell r="G17">
            <v>0.19727706611116066</v>
          </cell>
          <cell r="H17">
            <v>0.19727706611116066</v>
          </cell>
          <cell r="I17">
            <v>0.19727706611116066</v>
          </cell>
          <cell r="J17">
            <v>0.19727706611116066</v>
          </cell>
          <cell r="K17">
            <v>0.19727706611116066</v>
          </cell>
          <cell r="L17">
            <v>0.19727706611116066</v>
          </cell>
          <cell r="M17">
            <v>0.19727706611116066</v>
          </cell>
          <cell r="N17">
            <v>0.19727706611116066</v>
          </cell>
          <cell r="O17">
            <v>0.19727706611116066</v>
          </cell>
          <cell r="P17">
            <v>0.19727706611116066</v>
          </cell>
          <cell r="Q17">
            <v>0.19727706611116066</v>
          </cell>
          <cell r="R17">
            <v>0.19727706611116066</v>
          </cell>
          <cell r="S17">
            <v>0.19727706611116066</v>
          </cell>
          <cell r="T17">
            <v>0.19727706611116066</v>
          </cell>
          <cell r="U17">
            <v>0.19727706611116066</v>
          </cell>
          <cell r="V17">
            <v>0.19727706611116066</v>
          </cell>
          <cell r="W17">
            <v>0.19727706611116066</v>
          </cell>
          <cell r="X17">
            <v>0.19727706611116066</v>
          </cell>
          <cell r="Y17">
            <v>0.19727706611116066</v>
          </cell>
          <cell r="Z17">
            <v>0.19727706611116066</v>
          </cell>
          <cell r="AA17">
            <v>0.19727706611116066</v>
          </cell>
          <cell r="AB17">
            <v>0.19727706611116066</v>
          </cell>
          <cell r="AC17">
            <v>0.19727706611116066</v>
          </cell>
          <cell r="AD17">
            <v>0.19727706611116066</v>
          </cell>
          <cell r="AE17">
            <v>0.19727706611116066</v>
          </cell>
          <cell r="AF17">
            <v>0.19727706611116066</v>
          </cell>
          <cell r="AG17">
            <v>0.19727706611116066</v>
          </cell>
          <cell r="AH17">
            <v>0.19727706611116066</v>
          </cell>
          <cell r="AI17">
            <v>0.19727706611116066</v>
          </cell>
        </row>
        <row r="18">
          <cell r="A18" t="str">
            <v>crude oil</v>
          </cell>
          <cell r="B18">
            <v>4.9553227013645E-2</v>
          </cell>
          <cell r="C18">
            <v>4.9553227013645E-2</v>
          </cell>
          <cell r="D18">
            <v>4.9553227013645E-2</v>
          </cell>
          <cell r="E18">
            <v>4.9553227013645E-2</v>
          </cell>
          <cell r="F18">
            <v>4.9553227013645E-2</v>
          </cell>
          <cell r="G18">
            <v>4.9553227013645E-2</v>
          </cell>
          <cell r="H18">
            <v>4.9553227013645E-2</v>
          </cell>
          <cell r="I18">
            <v>4.9553227013645E-2</v>
          </cell>
          <cell r="J18">
            <v>4.9553227013645E-2</v>
          </cell>
          <cell r="K18">
            <v>4.9553227013645E-2</v>
          </cell>
          <cell r="L18">
            <v>4.9553227013645E-2</v>
          </cell>
          <cell r="M18">
            <v>4.9553227013645E-2</v>
          </cell>
          <cell r="N18">
            <v>4.9553227013645E-2</v>
          </cell>
          <cell r="O18">
            <v>4.9553227013645E-2</v>
          </cell>
          <cell r="P18">
            <v>4.9553227013645E-2</v>
          </cell>
          <cell r="Q18">
            <v>4.9553227013645E-2</v>
          </cell>
          <cell r="R18">
            <v>4.9553227013645E-2</v>
          </cell>
          <cell r="S18">
            <v>4.9553227013645E-2</v>
          </cell>
          <cell r="T18">
            <v>4.9553227013645E-2</v>
          </cell>
          <cell r="U18">
            <v>4.9553227013645E-2</v>
          </cell>
          <cell r="V18">
            <v>4.9553227013645E-2</v>
          </cell>
          <cell r="W18">
            <v>4.9553227013645E-2</v>
          </cell>
          <cell r="X18">
            <v>4.9553227013645E-2</v>
          </cell>
          <cell r="Y18">
            <v>4.9553227013645E-2</v>
          </cell>
          <cell r="Z18">
            <v>4.9553227013645E-2</v>
          </cell>
          <cell r="AA18">
            <v>4.9553227013645E-2</v>
          </cell>
          <cell r="AB18">
            <v>4.9553227013645E-2</v>
          </cell>
          <cell r="AC18">
            <v>4.9553227013645E-2</v>
          </cell>
          <cell r="AD18">
            <v>4.9553227013645E-2</v>
          </cell>
          <cell r="AE18">
            <v>4.9553227013645E-2</v>
          </cell>
          <cell r="AF18">
            <v>4.9553227013645E-2</v>
          </cell>
          <cell r="AG18">
            <v>4.9553227013645E-2</v>
          </cell>
          <cell r="AH18">
            <v>4.9553227013645E-2</v>
          </cell>
          <cell r="AI18">
            <v>4.9553227013645E-2</v>
          </cell>
        </row>
        <row r="19">
          <cell r="A19" t="str">
            <v>heavy fuel oil</v>
          </cell>
          <cell r="B19">
            <v>0.18</v>
          </cell>
          <cell r="C19">
            <v>0.18</v>
          </cell>
          <cell r="D19">
            <v>0.18</v>
          </cell>
          <cell r="E19">
            <v>0.18</v>
          </cell>
          <cell r="F19">
            <v>0.18</v>
          </cell>
          <cell r="G19">
            <v>0.18</v>
          </cell>
          <cell r="H19">
            <v>0.18</v>
          </cell>
          <cell r="I19">
            <v>0.18</v>
          </cell>
          <cell r="J19">
            <v>0.18</v>
          </cell>
          <cell r="K19">
            <v>0.18</v>
          </cell>
          <cell r="L19">
            <v>0.18</v>
          </cell>
          <cell r="M19">
            <v>0.18</v>
          </cell>
          <cell r="N19">
            <v>0.18</v>
          </cell>
          <cell r="O19">
            <v>0.18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T19">
            <v>0.18</v>
          </cell>
          <cell r="U19">
            <v>0.18</v>
          </cell>
          <cell r="V19">
            <v>0.18</v>
          </cell>
          <cell r="W19">
            <v>0.18</v>
          </cell>
          <cell r="X19">
            <v>0.18</v>
          </cell>
          <cell r="Y19">
            <v>0.18</v>
          </cell>
          <cell r="Z19">
            <v>0.18</v>
          </cell>
          <cell r="AA19">
            <v>0.18</v>
          </cell>
          <cell r="AB19">
            <v>0.18</v>
          </cell>
          <cell r="AC19">
            <v>0.18</v>
          </cell>
          <cell r="AD19">
            <v>0.18</v>
          </cell>
          <cell r="AE19">
            <v>0.18</v>
          </cell>
          <cell r="AF19">
            <v>0.18</v>
          </cell>
          <cell r="AG19">
            <v>0.18</v>
          </cell>
          <cell r="AH19">
            <v>0.18</v>
          </cell>
          <cell r="AI19">
            <v>0.18</v>
          </cell>
        </row>
        <row r="20">
          <cell r="A20" t="str">
            <v>LPG propane or butane</v>
          </cell>
          <cell r="B20">
            <v>0.05</v>
          </cell>
          <cell r="C20">
            <v>0.05</v>
          </cell>
          <cell r="D20">
            <v>0.05</v>
          </cell>
          <cell r="E20">
            <v>0.05</v>
          </cell>
          <cell r="F20">
            <v>0.05</v>
          </cell>
          <cell r="G20">
            <v>0.05</v>
          </cell>
          <cell r="H20">
            <v>0.05</v>
          </cell>
          <cell r="I20">
            <v>0.05</v>
          </cell>
          <cell r="J20">
            <v>0.05</v>
          </cell>
          <cell r="K20">
            <v>0.05</v>
          </cell>
          <cell r="L20">
            <v>0.05</v>
          </cell>
          <cell r="M20">
            <v>0.05</v>
          </cell>
          <cell r="N20">
            <v>0.05</v>
          </cell>
          <cell r="O20">
            <v>0.05</v>
          </cell>
          <cell r="P20">
            <v>0.05</v>
          </cell>
          <cell r="Q20">
            <v>0.05</v>
          </cell>
          <cell r="R20">
            <v>0.05</v>
          </cell>
          <cell r="S20">
            <v>0.05</v>
          </cell>
          <cell r="T20">
            <v>0.05</v>
          </cell>
          <cell r="U20">
            <v>0.05</v>
          </cell>
          <cell r="V20">
            <v>0.05</v>
          </cell>
          <cell r="W20">
            <v>0.05</v>
          </cell>
          <cell r="X20">
            <v>0.05</v>
          </cell>
          <cell r="Y20">
            <v>0.05</v>
          </cell>
          <cell r="Z20">
            <v>0.05</v>
          </cell>
          <cell r="AA20">
            <v>0.05</v>
          </cell>
          <cell r="AB20">
            <v>0.05</v>
          </cell>
          <cell r="AC20">
            <v>0.05</v>
          </cell>
          <cell r="AD20">
            <v>0.05</v>
          </cell>
          <cell r="AE20">
            <v>0.05</v>
          </cell>
          <cell r="AF20">
            <v>0.05</v>
          </cell>
          <cell r="AG20">
            <v>0.05</v>
          </cell>
          <cell r="AH20">
            <v>0.05</v>
          </cell>
          <cell r="AI20">
            <v>0.05</v>
          </cell>
        </row>
        <row r="21">
          <cell r="A21" t="str">
            <v>municipal solid waste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hydrogen</v>
          </cell>
          <cell r="B22">
            <v>5.5335908619313187E-2</v>
          </cell>
          <cell r="C22">
            <v>5.5335908619313187E-2</v>
          </cell>
          <cell r="D22">
            <v>5.5335908619313187E-2</v>
          </cell>
          <cell r="E22">
            <v>5.5335908619313187E-2</v>
          </cell>
          <cell r="F22">
            <v>5.5335908619313187E-2</v>
          </cell>
          <cell r="G22">
            <v>5.5335908619313187E-2</v>
          </cell>
          <cell r="H22">
            <v>5.5335908619313187E-2</v>
          </cell>
          <cell r="I22">
            <v>5.5335908619313187E-2</v>
          </cell>
          <cell r="J22">
            <v>5.5335908619313187E-2</v>
          </cell>
          <cell r="K22">
            <v>5.5335908619313187E-2</v>
          </cell>
          <cell r="L22">
            <v>5.5335908619313187E-2</v>
          </cell>
          <cell r="M22">
            <v>5.5335908619313187E-2</v>
          </cell>
          <cell r="N22">
            <v>5.5335908619313187E-2</v>
          </cell>
          <cell r="O22">
            <v>5.5335908619313187E-2</v>
          </cell>
          <cell r="P22">
            <v>5.5335908619313187E-2</v>
          </cell>
          <cell r="Q22">
            <v>5.5335908619313187E-2</v>
          </cell>
          <cell r="R22">
            <v>5.5335908619313187E-2</v>
          </cell>
          <cell r="S22">
            <v>5.5335908619313187E-2</v>
          </cell>
          <cell r="T22">
            <v>5.5335908619313187E-2</v>
          </cell>
          <cell r="U22">
            <v>5.5335908619313187E-2</v>
          </cell>
          <cell r="V22">
            <v>5.5335908619313187E-2</v>
          </cell>
          <cell r="W22">
            <v>5.5335908619313187E-2</v>
          </cell>
          <cell r="X22">
            <v>5.5335908619313187E-2</v>
          </cell>
          <cell r="Y22">
            <v>5.5335908619313187E-2</v>
          </cell>
          <cell r="Z22">
            <v>5.5335908619313187E-2</v>
          </cell>
          <cell r="AA22">
            <v>5.5335908619313187E-2</v>
          </cell>
          <cell r="AB22">
            <v>5.5335908619313187E-2</v>
          </cell>
          <cell r="AC22">
            <v>5.5335908619313187E-2</v>
          </cell>
          <cell r="AD22">
            <v>5.5335908619313187E-2</v>
          </cell>
          <cell r="AE22">
            <v>5.5335908619313187E-2</v>
          </cell>
          <cell r="AF22">
            <v>5.5335908619313187E-2</v>
          </cell>
          <cell r="AG22">
            <v>5.5335908619313187E-2</v>
          </cell>
          <cell r="AH22">
            <v>5.5335908619313187E-2</v>
          </cell>
          <cell r="AI22">
            <v>5.5335908619313187E-2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C1" workbookViewId="0">
      <selection activeCell="F15" sqref="F15"/>
    </sheetView>
  </sheetViews>
  <sheetFormatPr defaultRowHeight="14.25" x14ac:dyDescent="0.45"/>
  <cols>
    <col min="1" max="1" width="26.86328125" customWidth="1"/>
    <col min="2" max="2" width="91.3984375" customWidth="1"/>
    <col min="4" max="4" width="50.73046875" customWidth="1"/>
    <col min="6" max="6" width="43.6640625" customWidth="1"/>
    <col min="7" max="7" width="43.86328125" customWidth="1"/>
  </cols>
  <sheetData>
    <row r="1" spans="1:6" x14ac:dyDescent="0.45">
      <c r="A1" s="1" t="s">
        <v>39</v>
      </c>
    </row>
    <row r="3" spans="1:6" x14ac:dyDescent="0.45">
      <c r="A3" s="1" t="s">
        <v>0</v>
      </c>
      <c r="B3" s="27" t="s">
        <v>1348</v>
      </c>
      <c r="D3" s="27" t="s">
        <v>1468</v>
      </c>
      <c r="F3" s="27" t="s">
        <v>1473</v>
      </c>
    </row>
    <row r="4" spans="1:6" x14ac:dyDescent="0.45">
      <c r="B4" s="28" t="s">
        <v>1349</v>
      </c>
      <c r="D4" t="s">
        <v>1469</v>
      </c>
      <c r="F4" t="s">
        <v>1349</v>
      </c>
    </row>
    <row r="5" spans="1:6" x14ac:dyDescent="0.45">
      <c r="B5" s="2">
        <v>2019</v>
      </c>
      <c r="D5" s="2">
        <v>2021</v>
      </c>
      <c r="F5" s="2">
        <v>2019</v>
      </c>
    </row>
    <row r="6" spans="1:6" x14ac:dyDescent="0.45">
      <c r="B6" s="28" t="s">
        <v>1350</v>
      </c>
      <c r="D6" t="s">
        <v>1470</v>
      </c>
      <c r="F6" t="s">
        <v>1459</v>
      </c>
    </row>
    <row r="7" spans="1:6" x14ac:dyDescent="0.45">
      <c r="B7" s="29" t="s">
        <v>1351</v>
      </c>
      <c r="D7" s="29" t="s">
        <v>1471</v>
      </c>
      <c r="F7" s="29" t="s">
        <v>1351</v>
      </c>
    </row>
    <row r="8" spans="1:6" x14ac:dyDescent="0.45">
      <c r="B8" s="29"/>
      <c r="D8" t="s">
        <v>1472</v>
      </c>
      <c r="F8" t="s">
        <v>1458</v>
      </c>
    </row>
    <row r="9" spans="1:6" x14ac:dyDescent="0.45">
      <c r="B9" s="28" t="s">
        <v>1356</v>
      </c>
    </row>
    <row r="10" spans="1:6" x14ac:dyDescent="0.45">
      <c r="B10" s="27" t="s">
        <v>1352</v>
      </c>
      <c r="D10" s="27" t="s">
        <v>1437</v>
      </c>
      <c r="F10" s="27" t="s">
        <v>1475</v>
      </c>
    </row>
    <row r="11" spans="1:6" x14ac:dyDescent="0.45">
      <c r="B11" t="s">
        <v>1363</v>
      </c>
      <c r="D11" t="s">
        <v>1363</v>
      </c>
      <c r="F11" t="s">
        <v>1476</v>
      </c>
    </row>
    <row r="12" spans="1:6" x14ac:dyDescent="0.45">
      <c r="B12" s="2">
        <v>2020</v>
      </c>
      <c r="D12" s="2">
        <v>2020</v>
      </c>
      <c r="F12">
        <v>2020</v>
      </c>
    </row>
    <row r="13" spans="1:6" x14ac:dyDescent="0.45">
      <c r="B13" t="s">
        <v>1354</v>
      </c>
      <c r="D13" t="s">
        <v>1438</v>
      </c>
      <c r="F13" t="s">
        <v>1477</v>
      </c>
    </row>
    <row r="14" spans="1:6" x14ac:dyDescent="0.45">
      <c r="B14" s="29" t="s">
        <v>1355</v>
      </c>
      <c r="D14" s="29" t="s">
        <v>1439</v>
      </c>
      <c r="F14" t="s">
        <v>1479</v>
      </c>
    </row>
    <row r="15" spans="1:6" ht="28.5" x14ac:dyDescent="0.45">
      <c r="B15" t="s">
        <v>1357</v>
      </c>
      <c r="D15" s="32" t="s">
        <v>1440</v>
      </c>
      <c r="F15" t="s">
        <v>1478</v>
      </c>
    </row>
    <row r="16" spans="1:6" x14ac:dyDescent="0.45">
      <c r="B16" s="29"/>
    </row>
    <row r="17" spans="1:4" x14ac:dyDescent="0.45">
      <c r="B17" s="29"/>
      <c r="C17" t="s">
        <v>1474</v>
      </c>
    </row>
    <row r="18" spans="1:4" x14ac:dyDescent="0.45">
      <c r="B18" s="29"/>
    </row>
    <row r="19" spans="1:4" ht="28.5" x14ac:dyDescent="0.45">
      <c r="A19" s="1" t="s">
        <v>1</v>
      </c>
      <c r="C19" s="32" t="s">
        <v>1342</v>
      </c>
      <c r="D19">
        <v>0.89805481563188172</v>
      </c>
    </row>
    <row r="20" spans="1:4" x14ac:dyDescent="0.45">
      <c r="A20" t="s">
        <v>16</v>
      </c>
    </row>
    <row r="21" spans="1:4" x14ac:dyDescent="0.45">
      <c r="A21" t="s">
        <v>1343</v>
      </c>
    </row>
    <row r="23" spans="1:4" x14ac:dyDescent="0.45">
      <c r="A23" t="s">
        <v>18</v>
      </c>
    </row>
    <row r="25" spans="1:4" x14ac:dyDescent="0.45">
      <c r="A25" t="s">
        <v>17</v>
      </c>
    </row>
    <row r="27" spans="1:4" x14ac:dyDescent="0.45">
      <c r="A27" s="1" t="s">
        <v>1216</v>
      </c>
    </row>
    <row r="28" spans="1:4" x14ac:dyDescent="0.45">
      <c r="A28" t="s">
        <v>66</v>
      </c>
    </row>
    <row r="35" spans="1:3" x14ac:dyDescent="0.45">
      <c r="A35" t="s">
        <v>1448</v>
      </c>
      <c r="B35">
        <v>5698000</v>
      </c>
      <c r="C35" t="s">
        <v>1341</v>
      </c>
    </row>
    <row r="36" spans="1:3" x14ac:dyDescent="0.45">
      <c r="A36" t="s">
        <v>1449</v>
      </c>
      <c r="B36">
        <v>120286</v>
      </c>
      <c r="C36" t="s">
        <v>1341</v>
      </c>
    </row>
    <row r="37" spans="1:3" x14ac:dyDescent="0.45">
      <c r="A37" t="s">
        <v>1450</v>
      </c>
      <c r="B37">
        <v>137381</v>
      </c>
      <c r="C37" t="s">
        <v>1341</v>
      </c>
    </row>
    <row r="38" spans="1:3" x14ac:dyDescent="0.45">
      <c r="A38" t="s">
        <v>1454</v>
      </c>
      <c r="B38">
        <v>91452</v>
      </c>
      <c r="C38" t="s">
        <v>1341</v>
      </c>
    </row>
    <row r="39" spans="1:3" x14ac:dyDescent="0.45">
      <c r="A39" t="s">
        <v>1451</v>
      </c>
      <c r="B39">
        <v>42</v>
      </c>
    </row>
    <row r="40" spans="1:3" x14ac:dyDescent="0.45">
      <c r="A40" t="s">
        <v>1456</v>
      </c>
      <c r="B40">
        <v>4.2300000000000004</v>
      </c>
      <c r="C40" t="s">
        <v>1455</v>
      </c>
    </row>
    <row r="41" spans="1:3" x14ac:dyDescent="0.45">
      <c r="A41" t="s">
        <v>1457</v>
      </c>
      <c r="B41">
        <v>2204.62</v>
      </c>
    </row>
    <row r="42" spans="1:3" x14ac:dyDescent="0.45">
      <c r="A42" t="s">
        <v>1342</v>
      </c>
      <c r="B42">
        <v>0.89805481563188172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3" workbookViewId="0">
      <selection activeCell="C24" sqref="B24:C24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52</v>
      </c>
      <c r="B4">
        <f>'Pretax Fuel Prices'!B4+'Fuel Taxes'!B4</f>
        <v>1.9762036528992948E-6</v>
      </c>
      <c r="C4">
        <f>'Pretax Fuel Prices'!C4+'Fuel Taxes'!C4</f>
        <v>1.9762036528992948E-6</v>
      </c>
      <c r="D4">
        <f>'Pretax Fuel Prices'!D4+'Fuel Taxes'!D4</f>
        <v>1.9666104312832785E-6</v>
      </c>
      <c r="E4">
        <f>'Pretax Fuel Prices'!E4+'Fuel Taxes'!E4</f>
        <v>1.9762036528992948E-6</v>
      </c>
      <c r="F4">
        <f>'Pretax Fuel Prices'!F4+'Fuel Taxes'!F4</f>
        <v>1.9474239880512467E-6</v>
      </c>
      <c r="G4">
        <f>'Pretax Fuel Prices'!G4+'Fuel Taxes'!G4</f>
        <v>1.9186443232031991E-6</v>
      </c>
      <c r="H4">
        <f>'Pretax Fuel Prices'!H4+'Fuel Taxes'!H4</f>
        <v>1.8994578799711669E-6</v>
      </c>
      <c r="I4">
        <f>'Pretax Fuel Prices'!I4+'Fuel Taxes'!I4</f>
        <v>1.8898646583551508E-6</v>
      </c>
      <c r="J4">
        <f>'Pretax Fuel Prices'!J4+'Fuel Taxes'!J4</f>
        <v>1.8706782151231188E-6</v>
      </c>
      <c r="K4">
        <f>'Pretax Fuel Prices'!K4+'Fuel Taxes'!K4</f>
        <v>1.8802714367391347E-6</v>
      </c>
      <c r="L4">
        <f>'Pretax Fuel Prices'!L4+'Fuel Taxes'!L4</f>
        <v>1.8898646583551508E-6</v>
      </c>
      <c r="M4">
        <f>'Pretax Fuel Prices'!M4+'Fuel Taxes'!M4</f>
        <v>1.8802714367391347E-6</v>
      </c>
      <c r="N4">
        <f>'Pretax Fuel Prices'!N4+'Fuel Taxes'!N4</f>
        <v>1.8802714367391347E-6</v>
      </c>
      <c r="O4">
        <f>'Pretax Fuel Prices'!O4+'Fuel Taxes'!O4</f>
        <v>1.8802714367391347E-6</v>
      </c>
      <c r="P4">
        <f>'Pretax Fuel Prices'!P4+'Fuel Taxes'!P4</f>
        <v>1.8706782151231188E-6</v>
      </c>
      <c r="Q4">
        <f>'Pretax Fuel Prices'!Q4+'Fuel Taxes'!Q4</f>
        <v>1.8706782151231188E-6</v>
      </c>
      <c r="R4">
        <f>'Pretax Fuel Prices'!R4+'Fuel Taxes'!R4</f>
        <v>1.8802714367391347E-6</v>
      </c>
      <c r="S4">
        <f>'Pretax Fuel Prices'!S4+'Fuel Taxes'!S4</f>
        <v>1.8802714367391347E-6</v>
      </c>
      <c r="T4">
        <f>'Pretax Fuel Prices'!T4+'Fuel Taxes'!T4</f>
        <v>1.8706782151231188E-6</v>
      </c>
      <c r="U4">
        <f>'Pretax Fuel Prices'!U4+'Fuel Taxes'!U4</f>
        <v>1.8706782151231188E-6</v>
      </c>
      <c r="V4">
        <f>'Pretax Fuel Prices'!V4+'Fuel Taxes'!V4</f>
        <v>1.8802714367391347E-6</v>
      </c>
      <c r="W4">
        <f>'Pretax Fuel Prices'!W4+'Fuel Taxes'!W4</f>
        <v>1.8802714367391347E-6</v>
      </c>
      <c r="X4">
        <f>'Pretax Fuel Prices'!X4+'Fuel Taxes'!X4</f>
        <v>1.8706782151231188E-6</v>
      </c>
      <c r="Y4">
        <f>'Pretax Fuel Prices'!Y4+'Fuel Taxes'!Y4</f>
        <v>1.8706782151231188E-6</v>
      </c>
      <c r="Z4">
        <f>'Pretax Fuel Prices'!Z4+'Fuel Taxes'!Z4</f>
        <v>1.8706782151231188E-6</v>
      </c>
      <c r="AA4">
        <f>'Pretax Fuel Prices'!AA4+'Fuel Taxes'!AA4</f>
        <v>1.8706782151231188E-6</v>
      </c>
      <c r="AB4">
        <f>'Pretax Fuel Prices'!AB4+'Fuel Taxes'!AB4</f>
        <v>1.8706782151231188E-6</v>
      </c>
      <c r="AC4">
        <f>'Pretax Fuel Prices'!AC4+'Fuel Taxes'!AC4</f>
        <v>1.8706782151231188E-6</v>
      </c>
      <c r="AD4">
        <f>'Pretax Fuel Prices'!AD4+'Fuel Taxes'!AD4</f>
        <v>1.8706782151231188E-6</v>
      </c>
      <c r="AE4">
        <f>'Pretax Fuel Prices'!AE4+'Fuel Taxes'!AE4</f>
        <v>1.8706782151231188E-6</v>
      </c>
      <c r="AF4">
        <f>'Pretax Fuel Prices'!AF4+'Fuel Taxes'!AF4</f>
        <v>1.8706782151231188E-6</v>
      </c>
      <c r="AG4">
        <f>'Pretax Fuel Prices'!AG4+'Fuel Taxes'!AG4</f>
        <v>1.8706782151231188E-6</v>
      </c>
      <c r="AH4">
        <f>'Pretax Fuel Prices'!AH4+'Fuel Taxes'!AH4</f>
        <v>1.8706782151231188E-6</v>
      </c>
      <c r="AI4">
        <f>'Pretax Fuel Prices'!AI4+'Fuel Taxes'!AI4</f>
        <v>1.8706782151231188E-6</v>
      </c>
    </row>
    <row r="5" spans="1:35" x14ac:dyDescent="0.45">
      <c r="A5" t="s">
        <v>53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54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55</v>
      </c>
      <c r="B7">
        <f>'Pretax Fuel Prices'!B7+'Fuel Taxes'!B7</f>
        <v>2.3704768419110269E-6</v>
      </c>
      <c r="C7">
        <f>'Pretax Fuel Prices'!C7+'Fuel Taxes'!C7</f>
        <v>2.3704768419110269E-6</v>
      </c>
      <c r="D7">
        <f>'Pretax Fuel Prices'!D7+'Fuel Taxes'!D7</f>
        <v>2.3704768419110269E-6</v>
      </c>
      <c r="E7">
        <f>'Pretax Fuel Prices'!E7+'Fuel Taxes'!E7</f>
        <v>2.3704768419110269E-6</v>
      </c>
      <c r="F7">
        <f>'Pretax Fuel Prices'!F7+'Fuel Taxes'!F7</f>
        <v>2.397828497779231E-6</v>
      </c>
      <c r="G7">
        <f>'Pretax Fuel Prices'!G7+'Fuel Taxes'!G7</f>
        <v>2.397828497779231E-6</v>
      </c>
      <c r="H7">
        <f>'Pretax Fuel Prices'!H7+'Fuel Taxes'!H7</f>
        <v>2.397828497779231E-6</v>
      </c>
      <c r="I7">
        <f>'Pretax Fuel Prices'!I7+'Fuel Taxes'!I7</f>
        <v>2.4069457164019654E-6</v>
      </c>
      <c r="J7">
        <f>'Pretax Fuel Prices'!J7+'Fuel Taxes'!J7</f>
        <v>2.4160629350247003E-6</v>
      </c>
      <c r="K7">
        <f>'Pretax Fuel Prices'!K7+'Fuel Taxes'!K7</f>
        <v>2.4251801536474351E-6</v>
      </c>
      <c r="L7">
        <f>'Pretax Fuel Prices'!L7+'Fuel Taxes'!L7</f>
        <v>2.4434145908929048E-6</v>
      </c>
      <c r="M7">
        <f>'Pretax Fuel Prices'!M7+'Fuel Taxes'!M7</f>
        <v>2.4434145908929048E-6</v>
      </c>
      <c r="N7">
        <f>'Pretax Fuel Prices'!N7+'Fuel Taxes'!N7</f>
        <v>2.4525318095156393E-6</v>
      </c>
      <c r="O7">
        <f>'Pretax Fuel Prices'!O7+'Fuel Taxes'!O7</f>
        <v>2.4616490281383741E-6</v>
      </c>
      <c r="P7">
        <f>'Pretax Fuel Prices'!P7+'Fuel Taxes'!P7</f>
        <v>2.4707662467611085E-6</v>
      </c>
      <c r="Q7">
        <f>'Pretax Fuel Prices'!Q7+'Fuel Taxes'!Q7</f>
        <v>2.4707662467611085E-6</v>
      </c>
      <c r="R7">
        <f>'Pretax Fuel Prices'!R7+'Fuel Taxes'!R7</f>
        <v>2.4798834653838438E-6</v>
      </c>
      <c r="S7">
        <f>'Pretax Fuel Prices'!S7+'Fuel Taxes'!S7</f>
        <v>2.4798834653838438E-6</v>
      </c>
      <c r="T7">
        <f>'Pretax Fuel Prices'!T7+'Fuel Taxes'!T7</f>
        <v>2.4890006840065782E-6</v>
      </c>
      <c r="U7">
        <f>'Pretax Fuel Prices'!U7+'Fuel Taxes'!U7</f>
        <v>2.4890006840065782E-6</v>
      </c>
      <c r="V7">
        <f>'Pretax Fuel Prices'!V7+'Fuel Taxes'!V7</f>
        <v>2.4981179026293131E-6</v>
      </c>
      <c r="W7">
        <f>'Pretax Fuel Prices'!W7+'Fuel Taxes'!W7</f>
        <v>2.5072351212520475E-6</v>
      </c>
      <c r="X7">
        <f>'Pretax Fuel Prices'!X7+'Fuel Taxes'!X7</f>
        <v>2.5163523398747819E-6</v>
      </c>
      <c r="Y7">
        <f>'Pretax Fuel Prices'!Y7+'Fuel Taxes'!Y7</f>
        <v>2.5254695584975172E-6</v>
      </c>
      <c r="Z7">
        <f>'Pretax Fuel Prices'!Z7+'Fuel Taxes'!Z7</f>
        <v>2.5345867771202516E-6</v>
      </c>
      <c r="AA7">
        <f>'Pretax Fuel Prices'!AA7+'Fuel Taxes'!AA7</f>
        <v>2.5437039957429865E-6</v>
      </c>
      <c r="AB7">
        <f>'Pretax Fuel Prices'!AB7+'Fuel Taxes'!AB7</f>
        <v>2.5528212143657213E-6</v>
      </c>
      <c r="AC7">
        <f>'Pretax Fuel Prices'!AC7+'Fuel Taxes'!AC7</f>
        <v>2.5619384329884557E-6</v>
      </c>
      <c r="AD7">
        <f>'Pretax Fuel Prices'!AD7+'Fuel Taxes'!AD7</f>
        <v>2.5710556516111906E-6</v>
      </c>
      <c r="AE7">
        <f>'Pretax Fuel Prices'!AE7+'Fuel Taxes'!AE7</f>
        <v>2.580172870233925E-6</v>
      </c>
      <c r="AF7">
        <f>'Pretax Fuel Prices'!AF7+'Fuel Taxes'!AF7</f>
        <v>2.5892900888566599E-6</v>
      </c>
      <c r="AG7">
        <f>'Pretax Fuel Prices'!AG7+'Fuel Taxes'!AG7</f>
        <v>2.5984073074793951E-6</v>
      </c>
      <c r="AH7">
        <f>'Pretax Fuel Prices'!AH7+'Fuel Taxes'!AH7</f>
        <v>2.6075245261021291E-6</v>
      </c>
      <c r="AI7">
        <f>'Pretax Fuel Prices'!AI7+'Fuel Taxes'!AI7</f>
        <v>2.616641744724864E-6</v>
      </c>
    </row>
    <row r="8" spans="1:35" x14ac:dyDescent="0.45">
      <c r="A8" t="s">
        <v>56</v>
      </c>
      <c r="B8">
        <f>'Pretax Fuel Prices'!B8+'Fuel Taxes'!B8</f>
        <v>2.3704768419110269E-6</v>
      </c>
      <c r="C8">
        <f>'Pretax Fuel Prices'!C8+'Fuel Taxes'!C8</f>
        <v>2.3704768419110269E-6</v>
      </c>
      <c r="D8">
        <f>'Pretax Fuel Prices'!D8+'Fuel Taxes'!D8</f>
        <v>2.3704768419110269E-6</v>
      </c>
      <c r="E8">
        <f>'Pretax Fuel Prices'!E8+'Fuel Taxes'!E8</f>
        <v>2.3704768419110269E-6</v>
      </c>
      <c r="F8">
        <f>'Pretax Fuel Prices'!F8+'Fuel Taxes'!F8</f>
        <v>2.397828497779231E-6</v>
      </c>
      <c r="G8">
        <f>'Pretax Fuel Prices'!G8+'Fuel Taxes'!G8</f>
        <v>2.397828497779231E-6</v>
      </c>
      <c r="H8">
        <f>'Pretax Fuel Prices'!H8+'Fuel Taxes'!H8</f>
        <v>2.397828497779231E-6</v>
      </c>
      <c r="I8">
        <f>'Pretax Fuel Prices'!I8+'Fuel Taxes'!I8</f>
        <v>2.4069457164019654E-6</v>
      </c>
      <c r="J8">
        <f>'Pretax Fuel Prices'!J8+'Fuel Taxes'!J8</f>
        <v>2.4160629350247003E-6</v>
      </c>
      <c r="K8">
        <f>'Pretax Fuel Prices'!K8+'Fuel Taxes'!K8</f>
        <v>2.4251801536474351E-6</v>
      </c>
      <c r="L8">
        <f>'Pretax Fuel Prices'!L8+'Fuel Taxes'!L8</f>
        <v>2.4434145908929048E-6</v>
      </c>
      <c r="M8">
        <f>'Pretax Fuel Prices'!M8+'Fuel Taxes'!M8</f>
        <v>2.4434145908929048E-6</v>
      </c>
      <c r="N8">
        <f>'Pretax Fuel Prices'!N8+'Fuel Taxes'!N8</f>
        <v>2.4525318095156393E-6</v>
      </c>
      <c r="O8">
        <f>'Pretax Fuel Prices'!O8+'Fuel Taxes'!O8</f>
        <v>2.4616490281383741E-6</v>
      </c>
      <c r="P8">
        <f>'Pretax Fuel Prices'!P8+'Fuel Taxes'!P8</f>
        <v>2.4707662467611085E-6</v>
      </c>
      <c r="Q8">
        <f>'Pretax Fuel Prices'!Q8+'Fuel Taxes'!Q8</f>
        <v>2.4707662467611085E-6</v>
      </c>
      <c r="R8">
        <f>'Pretax Fuel Prices'!R8+'Fuel Taxes'!R8</f>
        <v>2.4798834653838438E-6</v>
      </c>
      <c r="S8">
        <f>'Pretax Fuel Prices'!S8+'Fuel Taxes'!S8</f>
        <v>2.4798834653838438E-6</v>
      </c>
      <c r="T8">
        <f>'Pretax Fuel Prices'!T8+'Fuel Taxes'!T8</f>
        <v>2.4890006840065782E-6</v>
      </c>
      <c r="U8">
        <f>'Pretax Fuel Prices'!U8+'Fuel Taxes'!U8</f>
        <v>2.4890006840065782E-6</v>
      </c>
      <c r="V8">
        <f>'Pretax Fuel Prices'!V8+'Fuel Taxes'!V8</f>
        <v>2.4981179026293131E-6</v>
      </c>
      <c r="W8">
        <f>'Pretax Fuel Prices'!W8+'Fuel Taxes'!W8</f>
        <v>2.5072351212520475E-6</v>
      </c>
      <c r="X8">
        <f>'Pretax Fuel Prices'!X8+'Fuel Taxes'!X8</f>
        <v>2.5163523398747819E-6</v>
      </c>
      <c r="Y8">
        <f>'Pretax Fuel Prices'!Y8+'Fuel Taxes'!Y8</f>
        <v>2.5254695584975172E-6</v>
      </c>
      <c r="Z8">
        <f>'Pretax Fuel Prices'!Z8+'Fuel Taxes'!Z8</f>
        <v>2.5345867771202516E-6</v>
      </c>
      <c r="AA8">
        <f>'Pretax Fuel Prices'!AA8+'Fuel Taxes'!AA8</f>
        <v>2.5437039957429865E-6</v>
      </c>
      <c r="AB8">
        <f>'Pretax Fuel Prices'!AB8+'Fuel Taxes'!AB8</f>
        <v>2.5528212143657213E-6</v>
      </c>
      <c r="AC8">
        <f>'Pretax Fuel Prices'!AC8+'Fuel Taxes'!AC8</f>
        <v>2.5619384329884557E-6</v>
      </c>
      <c r="AD8">
        <f>'Pretax Fuel Prices'!AD8+'Fuel Taxes'!AD8</f>
        <v>2.5710556516111906E-6</v>
      </c>
      <c r="AE8">
        <f>'Pretax Fuel Prices'!AE8+'Fuel Taxes'!AE8</f>
        <v>2.580172870233925E-6</v>
      </c>
      <c r="AF8">
        <f>'Pretax Fuel Prices'!AF8+'Fuel Taxes'!AF8</f>
        <v>2.5892900888566599E-6</v>
      </c>
      <c r="AG8">
        <f>'Pretax Fuel Prices'!AG8+'Fuel Taxes'!AG8</f>
        <v>2.5984073074793951E-6</v>
      </c>
      <c r="AH8">
        <f>'Pretax Fuel Prices'!AH8+'Fuel Taxes'!AH8</f>
        <v>2.6075245261021291E-6</v>
      </c>
      <c r="AI8">
        <f>'Pretax Fuel Prices'!AI8+'Fuel Taxes'!AI8</f>
        <v>2.616641744724864E-6</v>
      </c>
    </row>
    <row r="9" spans="1:35" x14ac:dyDescent="0.45">
      <c r="A9" t="s">
        <v>57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58</v>
      </c>
      <c r="B10">
        <f>'Pretax Fuel Prices'!B10+'Fuel Taxes'!B10</f>
        <v>2.3704768419110269E-6</v>
      </c>
      <c r="C10">
        <f>'Pretax Fuel Prices'!C10+'Fuel Taxes'!C10</f>
        <v>2.3704768419110269E-6</v>
      </c>
      <c r="D10">
        <f>'Pretax Fuel Prices'!D10+'Fuel Taxes'!D10</f>
        <v>2.3704768419110269E-6</v>
      </c>
      <c r="E10">
        <f>'Pretax Fuel Prices'!E10+'Fuel Taxes'!E10</f>
        <v>2.3704768419110269E-6</v>
      </c>
      <c r="F10">
        <f>'Pretax Fuel Prices'!F10+'Fuel Taxes'!F10</f>
        <v>2.397828497779231E-6</v>
      </c>
      <c r="G10">
        <f>'Pretax Fuel Prices'!G10+'Fuel Taxes'!G10</f>
        <v>2.397828497779231E-6</v>
      </c>
      <c r="H10">
        <f>'Pretax Fuel Prices'!H10+'Fuel Taxes'!H10</f>
        <v>2.397828497779231E-6</v>
      </c>
      <c r="I10">
        <f>'Pretax Fuel Prices'!I10+'Fuel Taxes'!I10</f>
        <v>2.4069457164019654E-6</v>
      </c>
      <c r="J10">
        <f>'Pretax Fuel Prices'!J10+'Fuel Taxes'!J10</f>
        <v>2.4160629350247003E-6</v>
      </c>
      <c r="K10">
        <f>'Pretax Fuel Prices'!K10+'Fuel Taxes'!K10</f>
        <v>2.4251801536474351E-6</v>
      </c>
      <c r="L10">
        <f>'Pretax Fuel Prices'!L10+'Fuel Taxes'!L10</f>
        <v>2.4434145908929048E-6</v>
      </c>
      <c r="M10">
        <f>'Pretax Fuel Prices'!M10+'Fuel Taxes'!M10</f>
        <v>2.4434145908929048E-6</v>
      </c>
      <c r="N10">
        <f>'Pretax Fuel Prices'!N10+'Fuel Taxes'!N10</f>
        <v>2.4525318095156393E-6</v>
      </c>
      <c r="O10">
        <f>'Pretax Fuel Prices'!O10+'Fuel Taxes'!O10</f>
        <v>2.4616490281383741E-6</v>
      </c>
      <c r="P10">
        <f>'Pretax Fuel Prices'!P10+'Fuel Taxes'!P10</f>
        <v>2.4707662467611085E-6</v>
      </c>
      <c r="Q10">
        <f>'Pretax Fuel Prices'!Q10+'Fuel Taxes'!Q10</f>
        <v>2.4707662467611085E-6</v>
      </c>
      <c r="R10">
        <f>'Pretax Fuel Prices'!R10+'Fuel Taxes'!R10</f>
        <v>2.4798834653838438E-6</v>
      </c>
      <c r="S10">
        <f>'Pretax Fuel Prices'!S10+'Fuel Taxes'!S10</f>
        <v>2.4798834653838438E-6</v>
      </c>
      <c r="T10">
        <f>'Pretax Fuel Prices'!T10+'Fuel Taxes'!T10</f>
        <v>2.4890006840065782E-6</v>
      </c>
      <c r="U10">
        <f>'Pretax Fuel Prices'!U10+'Fuel Taxes'!U10</f>
        <v>2.4890006840065782E-6</v>
      </c>
      <c r="V10">
        <f>'Pretax Fuel Prices'!V10+'Fuel Taxes'!V10</f>
        <v>2.4981179026293131E-6</v>
      </c>
      <c r="W10">
        <f>'Pretax Fuel Prices'!W10+'Fuel Taxes'!W10</f>
        <v>2.5072351212520475E-6</v>
      </c>
      <c r="X10">
        <f>'Pretax Fuel Prices'!X10+'Fuel Taxes'!X10</f>
        <v>2.5163523398747819E-6</v>
      </c>
      <c r="Y10">
        <f>'Pretax Fuel Prices'!Y10+'Fuel Taxes'!Y10</f>
        <v>2.5254695584975172E-6</v>
      </c>
      <c r="Z10">
        <f>'Pretax Fuel Prices'!Z10+'Fuel Taxes'!Z10</f>
        <v>2.5345867771202516E-6</v>
      </c>
      <c r="AA10">
        <f>'Pretax Fuel Prices'!AA10+'Fuel Taxes'!AA10</f>
        <v>2.5437039957429865E-6</v>
      </c>
      <c r="AB10">
        <f>'Pretax Fuel Prices'!AB10+'Fuel Taxes'!AB10</f>
        <v>2.5528212143657213E-6</v>
      </c>
      <c r="AC10">
        <f>'Pretax Fuel Prices'!AC10+'Fuel Taxes'!AC10</f>
        <v>2.5619384329884557E-6</v>
      </c>
      <c r="AD10">
        <f>'Pretax Fuel Prices'!AD10+'Fuel Taxes'!AD10</f>
        <v>2.5710556516111906E-6</v>
      </c>
      <c r="AE10">
        <f>'Pretax Fuel Prices'!AE10+'Fuel Taxes'!AE10</f>
        <v>2.580172870233925E-6</v>
      </c>
      <c r="AF10">
        <f>'Pretax Fuel Prices'!AF10+'Fuel Taxes'!AF10</f>
        <v>2.5892900888566599E-6</v>
      </c>
      <c r="AG10">
        <f>'Pretax Fuel Prices'!AG10+'Fuel Taxes'!AG10</f>
        <v>2.5984073074793951E-6</v>
      </c>
      <c r="AH10">
        <f>'Pretax Fuel Prices'!AH10+'Fuel Taxes'!AH10</f>
        <v>2.6075245261021291E-6</v>
      </c>
      <c r="AI10">
        <f>'Pretax Fuel Prices'!AI10+'Fuel Taxes'!AI10</f>
        <v>2.616641744724864E-6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f>'Pretax Fuel Prices'!B13+'Fuel Taxes'!B13</f>
        <v>1.077665778758258E-5</v>
      </c>
      <c r="C13">
        <f>'Pretax Fuel Prices'!C13+'Fuel Taxes'!C13</f>
        <v>1.077665778758258E-5</v>
      </c>
      <c r="D13">
        <f>'Pretax Fuel Prices'!D13+'Fuel Taxes'!D13</f>
        <v>1.077665778758258E-5</v>
      </c>
      <c r="E13">
        <f>'Pretax Fuel Prices'!E13+'Fuel Taxes'!E13</f>
        <v>1.077665778758258E-5</v>
      </c>
      <c r="F13">
        <f>'Pretax Fuel Prices'!F13+'Fuel Taxes'!F13</f>
        <v>1.6170316414493364E-5</v>
      </c>
      <c r="G13">
        <f>'Pretax Fuel Prices'!G13+'Fuel Taxes'!G13</f>
        <v>1.6821951905895908E-5</v>
      </c>
      <c r="H13">
        <f>'Pretax Fuel Prices'!H13+'Fuel Taxes'!H13</f>
        <v>1.5604978793601008E-5</v>
      </c>
      <c r="I13">
        <f>'Pretax Fuel Prices'!I13+'Fuel Taxes'!I13</f>
        <v>1.4611353832031874E-5</v>
      </c>
      <c r="J13">
        <f>'Pretax Fuel Prices'!J13+'Fuel Taxes'!J13</f>
        <v>1.5020898451738522E-5</v>
      </c>
      <c r="K13">
        <f>'Pretax Fuel Prices'!K13+'Fuel Taxes'!K13</f>
        <v>1.5563295274203623E-5</v>
      </c>
      <c r="L13">
        <f>'Pretax Fuel Prices'!L13+'Fuel Taxes'!L13</f>
        <v>1.5864774600659608E-5</v>
      </c>
      <c r="M13">
        <f>'Pretax Fuel Prices'!M13+'Fuel Taxes'!M13</f>
        <v>1.6560294342747621E-5</v>
      </c>
      <c r="N13">
        <f>'Pretax Fuel Prices'!N13+'Fuel Taxes'!N13</f>
        <v>1.7160650709136468E-5</v>
      </c>
      <c r="O13">
        <f>'Pretax Fuel Prices'!O13+'Fuel Taxes'!O13</f>
        <v>1.7438735531899637E-5</v>
      </c>
      <c r="P13">
        <f>'Pretax Fuel Prices'!P13+'Fuel Taxes'!P13</f>
        <v>1.7514504311247139E-5</v>
      </c>
      <c r="Q13">
        <f>'Pretax Fuel Prices'!Q13+'Fuel Taxes'!Q13</f>
        <v>1.7851179693303388E-5</v>
      </c>
      <c r="R13">
        <f>'Pretax Fuel Prices'!R13+'Fuel Taxes'!R13</f>
        <v>1.8185810794163121E-5</v>
      </c>
      <c r="S13">
        <f>'Pretax Fuel Prices'!S13+'Fuel Taxes'!S13</f>
        <v>1.8341374335214531E-5</v>
      </c>
      <c r="T13">
        <f>'Pretax Fuel Prices'!T13+'Fuel Taxes'!T13</f>
        <v>1.8423030853008126E-5</v>
      </c>
      <c r="U13">
        <f>'Pretax Fuel Prices'!U13+'Fuel Taxes'!U13</f>
        <v>1.8447118952106901E-5</v>
      </c>
      <c r="V13">
        <f>'Pretax Fuel Prices'!V13+'Fuel Taxes'!V13</f>
        <v>1.8400199569644966E-5</v>
      </c>
      <c r="W13">
        <f>'Pretax Fuel Prices'!W13+'Fuel Taxes'!W13</f>
        <v>1.8511904935026164E-5</v>
      </c>
      <c r="X13">
        <f>'Pretax Fuel Prices'!X13+'Fuel Taxes'!X13</f>
        <v>1.851511737690641E-5</v>
      </c>
      <c r="Y13">
        <f>'Pretax Fuel Prices'!Y13+'Fuel Taxes'!Y13</f>
        <v>1.8509365228539674E-5</v>
      </c>
      <c r="Z13">
        <f>'Pretax Fuel Prices'!Z13+'Fuel Taxes'!Z13</f>
        <v>1.8508165777837631E-5</v>
      </c>
      <c r="AA13">
        <f>'Pretax Fuel Prices'!AA13+'Fuel Taxes'!AA13</f>
        <v>1.8402316860884218E-5</v>
      </c>
      <c r="AB13">
        <f>'Pretax Fuel Prices'!AB13+'Fuel Taxes'!AB13</f>
        <v>1.8281980665451388E-5</v>
      </c>
      <c r="AC13">
        <f>'Pretax Fuel Prices'!AC13+'Fuel Taxes'!AC13</f>
        <v>1.826225752390742E-5</v>
      </c>
      <c r="AD13">
        <f>'Pretax Fuel Prices'!AD13+'Fuel Taxes'!AD13</f>
        <v>1.8292660991702589E-5</v>
      </c>
      <c r="AE13">
        <f>'Pretax Fuel Prices'!AE13+'Fuel Taxes'!AE13</f>
        <v>1.8362062252323178E-5</v>
      </c>
      <c r="AF13">
        <f>'Pretax Fuel Prices'!AF13+'Fuel Taxes'!AF13</f>
        <v>1.8498570172221325E-5</v>
      </c>
      <c r="AG13">
        <f>'Pretax Fuel Prices'!AG13+'Fuel Taxes'!AG13</f>
        <v>1.8754246126868574E-5</v>
      </c>
      <c r="AH13">
        <f>'Pretax Fuel Prices'!AH13+'Fuel Taxes'!AH13</f>
        <v>1.905564722827877E-5</v>
      </c>
      <c r="AI13">
        <f>'Pretax Fuel Prices'!AI13+'Fuel Taxes'!AI13</f>
        <v>1.9263903160171059E-5</v>
      </c>
    </row>
    <row r="14" spans="1:35" x14ac:dyDescent="0.45">
      <c r="A14" t="s">
        <v>52</v>
      </c>
      <c r="B14">
        <f>'Pretax Fuel Prices'!B14+'Fuel Taxes'!B14</f>
        <v>6.5381662842511398E-6</v>
      </c>
      <c r="C14">
        <f>'Pretax Fuel Prices'!C14+'Fuel Taxes'!C14</f>
        <v>6.5381662842511398E-6</v>
      </c>
      <c r="D14">
        <f>'Pretax Fuel Prices'!D14+'Fuel Taxes'!D14</f>
        <v>6.5381662842511398E-6</v>
      </c>
      <c r="E14">
        <f>'Pretax Fuel Prices'!E14+'Fuel Taxes'!E14</f>
        <v>6.5381662842511398E-6</v>
      </c>
      <c r="F14">
        <f>'Pretax Fuel Prices'!F14+'Fuel Taxes'!F14</f>
        <v>9.8104829596365377E-6</v>
      </c>
      <c r="G14">
        <f>'Pretax Fuel Prices'!G14+'Fuel Taxes'!G14</f>
        <v>1.0205828277590189E-5</v>
      </c>
      <c r="H14">
        <f>'Pretax Fuel Prices'!H14+'Fuel Taxes'!H14</f>
        <v>9.4674943035064153E-6</v>
      </c>
      <c r="I14">
        <f>'Pretax Fuel Prices'!I14+'Fuel Taxes'!I14</f>
        <v>8.864664989356046E-6</v>
      </c>
      <c r="J14">
        <f>'Pretax Fuel Prices'!J14+'Fuel Taxes'!J14</f>
        <v>9.1131344942101218E-6</v>
      </c>
      <c r="K14">
        <f>'Pretax Fuel Prices'!K14+'Fuel Taxes'!K14</f>
        <v>9.4422050360447598E-6</v>
      </c>
      <c r="L14">
        <f>'Pretax Fuel Prices'!L14+'Fuel Taxes'!L14</f>
        <v>9.6251116483252847E-6</v>
      </c>
      <c r="M14">
        <f>'Pretax Fuel Prices'!M14+'Fuel Taxes'!M14</f>
        <v>1.0047081410879188E-5</v>
      </c>
      <c r="N14">
        <f>'Pretax Fuel Prices'!N14+'Fuel Taxes'!N14</f>
        <v>1.0411315835932744E-5</v>
      </c>
      <c r="O14">
        <f>'Pretax Fuel Prices'!O14+'Fuel Taxes'!O14</f>
        <v>1.0580029072280204E-5</v>
      </c>
      <c r="P14">
        <f>'Pretax Fuel Prices'!P14+'Fuel Taxes'!P14</f>
        <v>1.062599776575579E-5</v>
      </c>
      <c r="Q14">
        <f>'Pretax Fuel Prices'!Q14+'Fuel Taxes'!Q14</f>
        <v>1.0830257720473285E-5</v>
      </c>
      <c r="R14">
        <f>'Pretax Fuel Prices'!R14+'Fuel Taxes'!R14</f>
        <v>1.1033277415858244E-5</v>
      </c>
      <c r="S14">
        <f>'Pretax Fuel Prices'!S14+'Fuel Taxes'!S14</f>
        <v>1.1127657354352069E-5</v>
      </c>
      <c r="T14">
        <f>'Pretax Fuel Prices'!T14+'Fuel Taxes'!T14</f>
        <v>1.1177198121262438E-5</v>
      </c>
      <c r="U14">
        <f>'Pretax Fuel Prices'!U14+'Fuel Taxes'!U14</f>
        <v>1.1191812299469039E-5</v>
      </c>
      <c r="V14">
        <f>'Pretax Fuel Prices'!V14+'Fuel Taxes'!V14</f>
        <v>1.1163346449431195E-5</v>
      </c>
      <c r="W14">
        <f>'Pretax Fuel Prices'!W14+'Fuel Taxes'!W14</f>
        <v>1.123111776295911E-5</v>
      </c>
      <c r="X14">
        <f>'Pretax Fuel Prices'!X14+'Fuel Taxes'!X14</f>
        <v>1.1233066741910239E-5</v>
      </c>
      <c r="Y14">
        <f>'Pretax Fuel Prices'!Y14+'Fuel Taxes'!Y14</f>
        <v>1.1229576930574046E-5</v>
      </c>
      <c r="Z14">
        <f>'Pretax Fuel Prices'!Z14+'Fuel Taxes'!Z14</f>
        <v>1.122884922739424E-5</v>
      </c>
      <c r="AA14">
        <f>'Pretax Fuel Prices'!AA14+'Fuel Taxes'!AA14</f>
        <v>1.1164631003739892E-5</v>
      </c>
      <c r="AB14">
        <f>'Pretax Fuel Prices'!AB14+'Fuel Taxes'!AB14</f>
        <v>1.1091623391244251E-5</v>
      </c>
      <c r="AC14">
        <f>'Pretax Fuel Prices'!AC14+'Fuel Taxes'!AC14</f>
        <v>1.1079657419826765E-5</v>
      </c>
      <c r="AD14">
        <f>'Pretax Fuel Prices'!AD14+'Fuel Taxes'!AD14</f>
        <v>1.1098103113471384E-5</v>
      </c>
      <c r="AE14">
        <f>'Pretax Fuel Prices'!AE14+'Fuel Taxes'!AE14</f>
        <v>1.1140208652240268E-5</v>
      </c>
      <c r="AF14">
        <f>'Pretax Fuel Prices'!AF14+'Fuel Taxes'!AF14</f>
        <v>1.12230276019558E-5</v>
      </c>
      <c r="AG14">
        <f>'Pretax Fuel Prices'!AG14+'Fuel Taxes'!AG14</f>
        <v>1.1378145444548387E-5</v>
      </c>
      <c r="AH14">
        <f>'Pretax Fuel Prices'!AH14+'Fuel Taxes'!AH14</f>
        <v>1.1561004597925879E-5</v>
      </c>
      <c r="AI14">
        <f>'Pretax Fuel Prices'!AI14+'Fuel Taxes'!AI14</f>
        <v>1.1687352853501217E-5</v>
      </c>
    </row>
    <row r="15" spans="1:35" x14ac:dyDescent="0.45">
      <c r="A15" t="s">
        <v>53</v>
      </c>
      <c r="B15">
        <f>'Pretax Fuel Prices'!B15+'Fuel Taxes'!B15</f>
        <v>1.077665778758258E-5</v>
      </c>
      <c r="C15">
        <f>'Pretax Fuel Prices'!C15+'Fuel Taxes'!C15</f>
        <v>1.077665778758258E-5</v>
      </c>
      <c r="D15">
        <f>'Pretax Fuel Prices'!D15+'Fuel Taxes'!D15</f>
        <v>1.077665778758258E-5</v>
      </c>
      <c r="E15">
        <f>'Pretax Fuel Prices'!E15+'Fuel Taxes'!E15</f>
        <v>1.077665778758258E-5</v>
      </c>
      <c r="F15">
        <f>'Pretax Fuel Prices'!F15+'Fuel Taxes'!F15</f>
        <v>1.077665778758258E-5</v>
      </c>
      <c r="G15">
        <f>'Pretax Fuel Prices'!G15+'Fuel Taxes'!G15</f>
        <v>1.077665778758258E-5</v>
      </c>
      <c r="H15">
        <f>'Pretax Fuel Prices'!H15+'Fuel Taxes'!H15</f>
        <v>1.077665778758258E-5</v>
      </c>
      <c r="I15">
        <f>'Pretax Fuel Prices'!I15+'Fuel Taxes'!I15</f>
        <v>1.077665778758258E-5</v>
      </c>
      <c r="J15">
        <f>'Pretax Fuel Prices'!J15+'Fuel Taxes'!J15</f>
        <v>1.077665778758258E-5</v>
      </c>
      <c r="K15">
        <f>'Pretax Fuel Prices'!K15+'Fuel Taxes'!K15</f>
        <v>1.077665778758258E-5</v>
      </c>
      <c r="L15">
        <f>'Pretax Fuel Prices'!L15+'Fuel Taxes'!L15</f>
        <v>1.077665778758258E-5</v>
      </c>
      <c r="M15">
        <f>'Pretax Fuel Prices'!M15+'Fuel Taxes'!M15</f>
        <v>1.077665778758258E-5</v>
      </c>
      <c r="N15">
        <f>'Pretax Fuel Prices'!N15+'Fuel Taxes'!N15</f>
        <v>1.077665778758258E-5</v>
      </c>
      <c r="O15">
        <f>'Pretax Fuel Prices'!O15+'Fuel Taxes'!O15</f>
        <v>1.077665778758258E-5</v>
      </c>
      <c r="P15">
        <f>'Pretax Fuel Prices'!P15+'Fuel Taxes'!P15</f>
        <v>1.077665778758258E-5</v>
      </c>
      <c r="Q15">
        <f>'Pretax Fuel Prices'!Q15+'Fuel Taxes'!Q15</f>
        <v>1.077665778758258E-5</v>
      </c>
      <c r="R15">
        <f>'Pretax Fuel Prices'!R15+'Fuel Taxes'!R15</f>
        <v>1.077665778758258E-5</v>
      </c>
      <c r="S15">
        <f>'Pretax Fuel Prices'!S15+'Fuel Taxes'!S15</f>
        <v>1.077665778758258E-5</v>
      </c>
      <c r="T15">
        <f>'Pretax Fuel Prices'!T15+'Fuel Taxes'!T15</f>
        <v>1.077665778758258E-5</v>
      </c>
      <c r="U15">
        <f>'Pretax Fuel Prices'!U15+'Fuel Taxes'!U15</f>
        <v>1.077665778758258E-5</v>
      </c>
      <c r="V15">
        <f>'Pretax Fuel Prices'!V15+'Fuel Taxes'!V15</f>
        <v>1.077665778758258E-5</v>
      </c>
      <c r="W15">
        <f>'Pretax Fuel Prices'!W15+'Fuel Taxes'!W15</f>
        <v>1.077665778758258E-5</v>
      </c>
      <c r="X15">
        <f>'Pretax Fuel Prices'!X15+'Fuel Taxes'!X15</f>
        <v>1.077665778758258E-5</v>
      </c>
      <c r="Y15">
        <f>'Pretax Fuel Prices'!Y15+'Fuel Taxes'!Y15</f>
        <v>1.077665778758258E-5</v>
      </c>
      <c r="Z15">
        <f>'Pretax Fuel Prices'!Z15+'Fuel Taxes'!Z15</f>
        <v>1.077665778758258E-5</v>
      </c>
      <c r="AA15">
        <f>'Pretax Fuel Prices'!AA15+'Fuel Taxes'!AA15</f>
        <v>1.077665778758258E-5</v>
      </c>
      <c r="AB15">
        <f>'Pretax Fuel Prices'!AB15+'Fuel Taxes'!AB15</f>
        <v>1.077665778758258E-5</v>
      </c>
      <c r="AC15">
        <f>'Pretax Fuel Prices'!AC15+'Fuel Taxes'!AC15</f>
        <v>1.077665778758258E-5</v>
      </c>
      <c r="AD15">
        <f>'Pretax Fuel Prices'!AD15+'Fuel Taxes'!AD15</f>
        <v>1.077665778758258E-5</v>
      </c>
      <c r="AE15">
        <f>'Pretax Fuel Prices'!AE15+'Fuel Taxes'!AE15</f>
        <v>1.077665778758258E-5</v>
      </c>
      <c r="AF15">
        <f>'Pretax Fuel Prices'!AF15+'Fuel Taxes'!AF15</f>
        <v>1.077665778758258E-5</v>
      </c>
      <c r="AG15">
        <f>'Pretax Fuel Prices'!AG15+'Fuel Taxes'!AG15</f>
        <v>1.077665778758258E-5</v>
      </c>
      <c r="AH15">
        <f>'Pretax Fuel Prices'!AH15+'Fuel Taxes'!AH15</f>
        <v>1.077665778758258E-5</v>
      </c>
      <c r="AI15">
        <f>'Pretax Fuel Prices'!AI15+'Fuel Taxes'!AI15</f>
        <v>1.077665778758258E-5</v>
      </c>
    </row>
    <row r="16" spans="1:35" x14ac:dyDescent="0.45">
      <c r="A16" t="s">
        <v>54</v>
      </c>
      <c r="B16">
        <f>'Pretax Fuel Prices'!B16+'Fuel Taxes'!B16</f>
        <v>1.077665778758258E-5</v>
      </c>
      <c r="C16">
        <f>'Pretax Fuel Prices'!C16+'Fuel Taxes'!C16</f>
        <v>1.077665778758258E-5</v>
      </c>
      <c r="D16">
        <f>'Pretax Fuel Prices'!D16+'Fuel Taxes'!D16</f>
        <v>1.077665778758258E-5</v>
      </c>
      <c r="E16">
        <f>'Pretax Fuel Prices'!E16+'Fuel Taxes'!E16</f>
        <v>1.077665778758258E-5</v>
      </c>
      <c r="F16">
        <f>'Pretax Fuel Prices'!F16+'Fuel Taxes'!F16</f>
        <v>1.077665778758258E-5</v>
      </c>
      <c r="G16">
        <f>'Pretax Fuel Prices'!G16+'Fuel Taxes'!G16</f>
        <v>1.077665778758258E-5</v>
      </c>
      <c r="H16">
        <f>'Pretax Fuel Prices'!H16+'Fuel Taxes'!H16</f>
        <v>1.077665778758258E-5</v>
      </c>
      <c r="I16">
        <f>'Pretax Fuel Prices'!I16+'Fuel Taxes'!I16</f>
        <v>1.077665778758258E-5</v>
      </c>
      <c r="J16">
        <f>'Pretax Fuel Prices'!J16+'Fuel Taxes'!J16</f>
        <v>1.077665778758258E-5</v>
      </c>
      <c r="K16">
        <f>'Pretax Fuel Prices'!K16+'Fuel Taxes'!K16</f>
        <v>1.077665778758258E-5</v>
      </c>
      <c r="L16">
        <f>'Pretax Fuel Prices'!L16+'Fuel Taxes'!L16</f>
        <v>1.077665778758258E-5</v>
      </c>
      <c r="M16">
        <f>'Pretax Fuel Prices'!M16+'Fuel Taxes'!M16</f>
        <v>1.077665778758258E-5</v>
      </c>
      <c r="N16">
        <f>'Pretax Fuel Prices'!N16+'Fuel Taxes'!N16</f>
        <v>1.077665778758258E-5</v>
      </c>
      <c r="O16">
        <f>'Pretax Fuel Prices'!O16+'Fuel Taxes'!O16</f>
        <v>1.077665778758258E-5</v>
      </c>
      <c r="P16">
        <f>'Pretax Fuel Prices'!P16+'Fuel Taxes'!P16</f>
        <v>1.077665778758258E-5</v>
      </c>
      <c r="Q16">
        <f>'Pretax Fuel Prices'!Q16+'Fuel Taxes'!Q16</f>
        <v>1.077665778758258E-5</v>
      </c>
      <c r="R16">
        <f>'Pretax Fuel Prices'!R16+'Fuel Taxes'!R16</f>
        <v>1.077665778758258E-5</v>
      </c>
      <c r="S16">
        <f>'Pretax Fuel Prices'!S16+'Fuel Taxes'!S16</f>
        <v>1.077665778758258E-5</v>
      </c>
      <c r="T16">
        <f>'Pretax Fuel Prices'!T16+'Fuel Taxes'!T16</f>
        <v>1.077665778758258E-5</v>
      </c>
      <c r="U16">
        <f>'Pretax Fuel Prices'!U16+'Fuel Taxes'!U16</f>
        <v>1.077665778758258E-5</v>
      </c>
      <c r="V16">
        <f>'Pretax Fuel Prices'!V16+'Fuel Taxes'!V16</f>
        <v>1.077665778758258E-5</v>
      </c>
      <c r="W16">
        <f>'Pretax Fuel Prices'!W16+'Fuel Taxes'!W16</f>
        <v>1.077665778758258E-5</v>
      </c>
      <c r="X16">
        <f>'Pretax Fuel Prices'!X16+'Fuel Taxes'!X16</f>
        <v>1.077665778758258E-5</v>
      </c>
      <c r="Y16">
        <f>'Pretax Fuel Prices'!Y16+'Fuel Taxes'!Y16</f>
        <v>1.077665778758258E-5</v>
      </c>
      <c r="Z16">
        <f>'Pretax Fuel Prices'!Z16+'Fuel Taxes'!Z16</f>
        <v>1.077665778758258E-5</v>
      </c>
      <c r="AA16">
        <f>'Pretax Fuel Prices'!AA16+'Fuel Taxes'!AA16</f>
        <v>1.077665778758258E-5</v>
      </c>
      <c r="AB16">
        <f>'Pretax Fuel Prices'!AB16+'Fuel Taxes'!AB16</f>
        <v>1.077665778758258E-5</v>
      </c>
      <c r="AC16">
        <f>'Pretax Fuel Prices'!AC16+'Fuel Taxes'!AC16</f>
        <v>1.077665778758258E-5</v>
      </c>
      <c r="AD16">
        <f>'Pretax Fuel Prices'!AD16+'Fuel Taxes'!AD16</f>
        <v>1.077665778758258E-5</v>
      </c>
      <c r="AE16">
        <f>'Pretax Fuel Prices'!AE16+'Fuel Taxes'!AE16</f>
        <v>1.077665778758258E-5</v>
      </c>
      <c r="AF16">
        <f>'Pretax Fuel Prices'!AF16+'Fuel Taxes'!AF16</f>
        <v>1.077665778758258E-5</v>
      </c>
      <c r="AG16">
        <f>'Pretax Fuel Prices'!AG16+'Fuel Taxes'!AG16</f>
        <v>1.077665778758258E-5</v>
      </c>
      <c r="AH16">
        <f>'Pretax Fuel Prices'!AH16+'Fuel Taxes'!AH16</f>
        <v>1.077665778758258E-5</v>
      </c>
      <c r="AI16">
        <f>'Pretax Fuel Prices'!AI16+'Fuel Taxes'!AI16</f>
        <v>1.077665778758258E-5</v>
      </c>
    </row>
    <row r="17" spans="1:35" x14ac:dyDescent="0.45">
      <c r="A17" t="s">
        <v>55</v>
      </c>
      <c r="B17">
        <f>'Pretax Fuel Prices'!B17+'Fuel Taxes'!B17</f>
        <v>1.077665778758258E-5</v>
      </c>
      <c r="C17">
        <f>'Pretax Fuel Prices'!C17+'Fuel Taxes'!C17</f>
        <v>1.077665778758258E-5</v>
      </c>
      <c r="D17">
        <f>'Pretax Fuel Prices'!D17+'Fuel Taxes'!D17</f>
        <v>1.077665778758258E-5</v>
      </c>
      <c r="E17">
        <f>'Pretax Fuel Prices'!E17+'Fuel Taxes'!E17</f>
        <v>1.077665778758258E-5</v>
      </c>
      <c r="F17">
        <f>'Pretax Fuel Prices'!F17+'Fuel Taxes'!F17</f>
        <v>1.077665778758258E-5</v>
      </c>
      <c r="G17">
        <f>'Pretax Fuel Prices'!G17+'Fuel Taxes'!G17</f>
        <v>1.077665778758258E-5</v>
      </c>
      <c r="H17">
        <f>'Pretax Fuel Prices'!H17+'Fuel Taxes'!H17</f>
        <v>1.077665778758258E-5</v>
      </c>
      <c r="I17">
        <f>'Pretax Fuel Prices'!I17+'Fuel Taxes'!I17</f>
        <v>1.077665778758258E-5</v>
      </c>
      <c r="J17">
        <f>'Pretax Fuel Prices'!J17+'Fuel Taxes'!J17</f>
        <v>1.077665778758258E-5</v>
      </c>
      <c r="K17">
        <f>'Pretax Fuel Prices'!K17+'Fuel Taxes'!K17</f>
        <v>1.077665778758258E-5</v>
      </c>
      <c r="L17">
        <f>'Pretax Fuel Prices'!L17+'Fuel Taxes'!L17</f>
        <v>1.077665778758258E-5</v>
      </c>
      <c r="M17">
        <f>'Pretax Fuel Prices'!M17+'Fuel Taxes'!M17</f>
        <v>1.077665778758258E-5</v>
      </c>
      <c r="N17">
        <f>'Pretax Fuel Prices'!N17+'Fuel Taxes'!N17</f>
        <v>1.077665778758258E-5</v>
      </c>
      <c r="O17">
        <f>'Pretax Fuel Prices'!O17+'Fuel Taxes'!O17</f>
        <v>1.077665778758258E-5</v>
      </c>
      <c r="P17">
        <f>'Pretax Fuel Prices'!P17+'Fuel Taxes'!P17</f>
        <v>1.077665778758258E-5</v>
      </c>
      <c r="Q17">
        <f>'Pretax Fuel Prices'!Q17+'Fuel Taxes'!Q17</f>
        <v>1.077665778758258E-5</v>
      </c>
      <c r="R17">
        <f>'Pretax Fuel Prices'!R17+'Fuel Taxes'!R17</f>
        <v>1.077665778758258E-5</v>
      </c>
      <c r="S17">
        <f>'Pretax Fuel Prices'!S17+'Fuel Taxes'!S17</f>
        <v>1.077665778758258E-5</v>
      </c>
      <c r="T17">
        <f>'Pretax Fuel Prices'!T17+'Fuel Taxes'!T17</f>
        <v>1.077665778758258E-5</v>
      </c>
      <c r="U17">
        <f>'Pretax Fuel Prices'!U17+'Fuel Taxes'!U17</f>
        <v>1.077665778758258E-5</v>
      </c>
      <c r="V17">
        <f>'Pretax Fuel Prices'!V17+'Fuel Taxes'!V17</f>
        <v>1.077665778758258E-5</v>
      </c>
      <c r="W17">
        <f>'Pretax Fuel Prices'!W17+'Fuel Taxes'!W17</f>
        <v>1.077665778758258E-5</v>
      </c>
      <c r="X17">
        <f>'Pretax Fuel Prices'!X17+'Fuel Taxes'!X17</f>
        <v>1.077665778758258E-5</v>
      </c>
      <c r="Y17">
        <f>'Pretax Fuel Prices'!Y17+'Fuel Taxes'!Y17</f>
        <v>1.077665778758258E-5</v>
      </c>
      <c r="Z17">
        <f>'Pretax Fuel Prices'!Z17+'Fuel Taxes'!Z17</f>
        <v>1.077665778758258E-5</v>
      </c>
      <c r="AA17">
        <f>'Pretax Fuel Prices'!AA17+'Fuel Taxes'!AA17</f>
        <v>1.077665778758258E-5</v>
      </c>
      <c r="AB17">
        <f>'Pretax Fuel Prices'!AB17+'Fuel Taxes'!AB17</f>
        <v>1.077665778758258E-5</v>
      </c>
      <c r="AC17">
        <f>'Pretax Fuel Prices'!AC17+'Fuel Taxes'!AC17</f>
        <v>1.077665778758258E-5</v>
      </c>
      <c r="AD17">
        <f>'Pretax Fuel Prices'!AD17+'Fuel Taxes'!AD17</f>
        <v>1.077665778758258E-5</v>
      </c>
      <c r="AE17">
        <f>'Pretax Fuel Prices'!AE17+'Fuel Taxes'!AE17</f>
        <v>1.077665778758258E-5</v>
      </c>
      <c r="AF17">
        <f>'Pretax Fuel Prices'!AF17+'Fuel Taxes'!AF17</f>
        <v>1.077665778758258E-5</v>
      </c>
      <c r="AG17">
        <f>'Pretax Fuel Prices'!AG17+'Fuel Taxes'!AG17</f>
        <v>1.077665778758258E-5</v>
      </c>
      <c r="AH17">
        <f>'Pretax Fuel Prices'!AH17+'Fuel Taxes'!AH17</f>
        <v>1.077665778758258E-5</v>
      </c>
      <c r="AI17">
        <f>'Pretax Fuel Prices'!AI17+'Fuel Taxes'!AI17</f>
        <v>1.077665778758258E-5</v>
      </c>
    </row>
    <row r="18" spans="1:35" x14ac:dyDescent="0.45">
      <c r="A18" t="s">
        <v>56</v>
      </c>
      <c r="B18">
        <f>'Pretax Fuel Prices'!B18+'Fuel Taxes'!B18</f>
        <v>1.077665778758258E-5</v>
      </c>
      <c r="C18">
        <f>'Pretax Fuel Prices'!C18+'Fuel Taxes'!C18</f>
        <v>1.077665778758258E-5</v>
      </c>
      <c r="D18">
        <f>'Pretax Fuel Prices'!D18+'Fuel Taxes'!D18</f>
        <v>1.077665778758258E-5</v>
      </c>
      <c r="E18">
        <f>'Pretax Fuel Prices'!E18+'Fuel Taxes'!E18</f>
        <v>1.077665778758258E-5</v>
      </c>
      <c r="F18">
        <f>'Pretax Fuel Prices'!F18+'Fuel Taxes'!F18</f>
        <v>1.077665778758258E-5</v>
      </c>
      <c r="G18">
        <f>'Pretax Fuel Prices'!G18+'Fuel Taxes'!G18</f>
        <v>1.077665778758258E-5</v>
      </c>
      <c r="H18">
        <f>'Pretax Fuel Prices'!H18+'Fuel Taxes'!H18</f>
        <v>1.077665778758258E-5</v>
      </c>
      <c r="I18">
        <f>'Pretax Fuel Prices'!I18+'Fuel Taxes'!I18</f>
        <v>1.077665778758258E-5</v>
      </c>
      <c r="J18">
        <f>'Pretax Fuel Prices'!J18+'Fuel Taxes'!J18</f>
        <v>1.077665778758258E-5</v>
      </c>
      <c r="K18">
        <f>'Pretax Fuel Prices'!K18+'Fuel Taxes'!K18</f>
        <v>1.077665778758258E-5</v>
      </c>
      <c r="L18">
        <f>'Pretax Fuel Prices'!L18+'Fuel Taxes'!L18</f>
        <v>1.077665778758258E-5</v>
      </c>
      <c r="M18">
        <f>'Pretax Fuel Prices'!M18+'Fuel Taxes'!M18</f>
        <v>1.077665778758258E-5</v>
      </c>
      <c r="N18">
        <f>'Pretax Fuel Prices'!N18+'Fuel Taxes'!N18</f>
        <v>1.077665778758258E-5</v>
      </c>
      <c r="O18">
        <f>'Pretax Fuel Prices'!O18+'Fuel Taxes'!O18</f>
        <v>1.077665778758258E-5</v>
      </c>
      <c r="P18">
        <f>'Pretax Fuel Prices'!P18+'Fuel Taxes'!P18</f>
        <v>1.077665778758258E-5</v>
      </c>
      <c r="Q18">
        <f>'Pretax Fuel Prices'!Q18+'Fuel Taxes'!Q18</f>
        <v>1.077665778758258E-5</v>
      </c>
      <c r="R18">
        <f>'Pretax Fuel Prices'!R18+'Fuel Taxes'!R18</f>
        <v>1.077665778758258E-5</v>
      </c>
      <c r="S18">
        <f>'Pretax Fuel Prices'!S18+'Fuel Taxes'!S18</f>
        <v>1.077665778758258E-5</v>
      </c>
      <c r="T18">
        <f>'Pretax Fuel Prices'!T18+'Fuel Taxes'!T18</f>
        <v>1.077665778758258E-5</v>
      </c>
      <c r="U18">
        <f>'Pretax Fuel Prices'!U18+'Fuel Taxes'!U18</f>
        <v>1.077665778758258E-5</v>
      </c>
      <c r="V18">
        <f>'Pretax Fuel Prices'!V18+'Fuel Taxes'!V18</f>
        <v>1.077665778758258E-5</v>
      </c>
      <c r="W18">
        <f>'Pretax Fuel Prices'!W18+'Fuel Taxes'!W18</f>
        <v>1.077665778758258E-5</v>
      </c>
      <c r="X18">
        <f>'Pretax Fuel Prices'!X18+'Fuel Taxes'!X18</f>
        <v>1.077665778758258E-5</v>
      </c>
      <c r="Y18">
        <f>'Pretax Fuel Prices'!Y18+'Fuel Taxes'!Y18</f>
        <v>1.077665778758258E-5</v>
      </c>
      <c r="Z18">
        <f>'Pretax Fuel Prices'!Z18+'Fuel Taxes'!Z18</f>
        <v>1.077665778758258E-5</v>
      </c>
      <c r="AA18">
        <f>'Pretax Fuel Prices'!AA18+'Fuel Taxes'!AA18</f>
        <v>1.077665778758258E-5</v>
      </c>
      <c r="AB18">
        <f>'Pretax Fuel Prices'!AB18+'Fuel Taxes'!AB18</f>
        <v>1.077665778758258E-5</v>
      </c>
      <c r="AC18">
        <f>'Pretax Fuel Prices'!AC18+'Fuel Taxes'!AC18</f>
        <v>1.077665778758258E-5</v>
      </c>
      <c r="AD18">
        <f>'Pretax Fuel Prices'!AD18+'Fuel Taxes'!AD18</f>
        <v>1.077665778758258E-5</v>
      </c>
      <c r="AE18">
        <f>'Pretax Fuel Prices'!AE18+'Fuel Taxes'!AE18</f>
        <v>1.077665778758258E-5</v>
      </c>
      <c r="AF18">
        <f>'Pretax Fuel Prices'!AF18+'Fuel Taxes'!AF18</f>
        <v>1.077665778758258E-5</v>
      </c>
      <c r="AG18">
        <f>'Pretax Fuel Prices'!AG18+'Fuel Taxes'!AG18</f>
        <v>1.077665778758258E-5</v>
      </c>
      <c r="AH18">
        <f>'Pretax Fuel Prices'!AH18+'Fuel Taxes'!AH18</f>
        <v>1.077665778758258E-5</v>
      </c>
      <c r="AI18">
        <f>'Pretax Fuel Prices'!AI18+'Fuel Taxes'!AI18</f>
        <v>1.077665778758258E-5</v>
      </c>
    </row>
    <row r="19" spans="1:35" x14ac:dyDescent="0.45">
      <c r="A19" t="s">
        <v>57</v>
      </c>
      <c r="B19">
        <f>'Pretax Fuel Prices'!B19+'Fuel Taxes'!B19</f>
        <v>1.077665778758258E-5</v>
      </c>
      <c r="C19">
        <f>'Pretax Fuel Prices'!C19+'Fuel Taxes'!C19</f>
        <v>1.077665778758258E-5</v>
      </c>
      <c r="D19">
        <f>'Pretax Fuel Prices'!D19+'Fuel Taxes'!D19</f>
        <v>1.077665778758258E-5</v>
      </c>
      <c r="E19">
        <f>'Pretax Fuel Prices'!E19+'Fuel Taxes'!E19</f>
        <v>1.077665778758258E-5</v>
      </c>
      <c r="F19">
        <f>'Pretax Fuel Prices'!F19+'Fuel Taxes'!F19</f>
        <v>1.077665778758258E-5</v>
      </c>
      <c r="G19">
        <f>'Pretax Fuel Prices'!G19+'Fuel Taxes'!G19</f>
        <v>1.077665778758258E-5</v>
      </c>
      <c r="H19">
        <f>'Pretax Fuel Prices'!H19+'Fuel Taxes'!H19</f>
        <v>1.077665778758258E-5</v>
      </c>
      <c r="I19">
        <f>'Pretax Fuel Prices'!I19+'Fuel Taxes'!I19</f>
        <v>1.077665778758258E-5</v>
      </c>
      <c r="J19">
        <f>'Pretax Fuel Prices'!J19+'Fuel Taxes'!J19</f>
        <v>1.077665778758258E-5</v>
      </c>
      <c r="K19">
        <f>'Pretax Fuel Prices'!K19+'Fuel Taxes'!K19</f>
        <v>1.077665778758258E-5</v>
      </c>
      <c r="L19">
        <f>'Pretax Fuel Prices'!L19+'Fuel Taxes'!L19</f>
        <v>1.077665778758258E-5</v>
      </c>
      <c r="M19">
        <f>'Pretax Fuel Prices'!M19+'Fuel Taxes'!M19</f>
        <v>1.077665778758258E-5</v>
      </c>
      <c r="N19">
        <f>'Pretax Fuel Prices'!N19+'Fuel Taxes'!N19</f>
        <v>1.077665778758258E-5</v>
      </c>
      <c r="O19">
        <f>'Pretax Fuel Prices'!O19+'Fuel Taxes'!O19</f>
        <v>1.077665778758258E-5</v>
      </c>
      <c r="P19">
        <f>'Pretax Fuel Prices'!P19+'Fuel Taxes'!P19</f>
        <v>1.077665778758258E-5</v>
      </c>
      <c r="Q19">
        <f>'Pretax Fuel Prices'!Q19+'Fuel Taxes'!Q19</f>
        <v>1.077665778758258E-5</v>
      </c>
      <c r="R19">
        <f>'Pretax Fuel Prices'!R19+'Fuel Taxes'!R19</f>
        <v>1.077665778758258E-5</v>
      </c>
      <c r="S19">
        <f>'Pretax Fuel Prices'!S19+'Fuel Taxes'!S19</f>
        <v>1.077665778758258E-5</v>
      </c>
      <c r="T19">
        <f>'Pretax Fuel Prices'!T19+'Fuel Taxes'!T19</f>
        <v>1.077665778758258E-5</v>
      </c>
      <c r="U19">
        <f>'Pretax Fuel Prices'!U19+'Fuel Taxes'!U19</f>
        <v>1.077665778758258E-5</v>
      </c>
      <c r="V19">
        <f>'Pretax Fuel Prices'!V19+'Fuel Taxes'!V19</f>
        <v>1.077665778758258E-5</v>
      </c>
      <c r="W19">
        <f>'Pretax Fuel Prices'!W19+'Fuel Taxes'!W19</f>
        <v>1.077665778758258E-5</v>
      </c>
      <c r="X19">
        <f>'Pretax Fuel Prices'!X19+'Fuel Taxes'!X19</f>
        <v>1.077665778758258E-5</v>
      </c>
      <c r="Y19">
        <f>'Pretax Fuel Prices'!Y19+'Fuel Taxes'!Y19</f>
        <v>1.077665778758258E-5</v>
      </c>
      <c r="Z19">
        <f>'Pretax Fuel Prices'!Z19+'Fuel Taxes'!Z19</f>
        <v>1.077665778758258E-5</v>
      </c>
      <c r="AA19">
        <f>'Pretax Fuel Prices'!AA19+'Fuel Taxes'!AA19</f>
        <v>1.077665778758258E-5</v>
      </c>
      <c r="AB19">
        <f>'Pretax Fuel Prices'!AB19+'Fuel Taxes'!AB19</f>
        <v>1.077665778758258E-5</v>
      </c>
      <c r="AC19">
        <f>'Pretax Fuel Prices'!AC19+'Fuel Taxes'!AC19</f>
        <v>1.077665778758258E-5</v>
      </c>
      <c r="AD19">
        <f>'Pretax Fuel Prices'!AD19+'Fuel Taxes'!AD19</f>
        <v>1.077665778758258E-5</v>
      </c>
      <c r="AE19">
        <f>'Pretax Fuel Prices'!AE19+'Fuel Taxes'!AE19</f>
        <v>1.077665778758258E-5</v>
      </c>
      <c r="AF19">
        <f>'Pretax Fuel Prices'!AF19+'Fuel Taxes'!AF19</f>
        <v>1.077665778758258E-5</v>
      </c>
      <c r="AG19">
        <f>'Pretax Fuel Prices'!AG19+'Fuel Taxes'!AG19</f>
        <v>1.077665778758258E-5</v>
      </c>
      <c r="AH19">
        <f>'Pretax Fuel Prices'!AH19+'Fuel Taxes'!AH19</f>
        <v>1.077665778758258E-5</v>
      </c>
      <c r="AI19">
        <f>'Pretax Fuel Prices'!AI19+'Fuel Taxes'!AI19</f>
        <v>1.077665778758258E-5</v>
      </c>
    </row>
    <row r="20" spans="1:35" x14ac:dyDescent="0.45">
      <c r="A20" t="s">
        <v>58</v>
      </c>
      <c r="B20">
        <f>'Pretax Fuel Prices'!B20+'Fuel Taxes'!B20</f>
        <v>1.077665778758258E-5</v>
      </c>
      <c r="C20">
        <f>'Pretax Fuel Prices'!C20+'Fuel Taxes'!C20</f>
        <v>1.077665778758258E-5</v>
      </c>
      <c r="D20">
        <f>'Pretax Fuel Prices'!D20+'Fuel Taxes'!D20</f>
        <v>1.077665778758258E-5</v>
      </c>
      <c r="E20">
        <f>'Pretax Fuel Prices'!E20+'Fuel Taxes'!E20</f>
        <v>1.077665778758258E-5</v>
      </c>
      <c r="F20">
        <f>'Pretax Fuel Prices'!F20+'Fuel Taxes'!F20</f>
        <v>1.077665778758258E-5</v>
      </c>
      <c r="G20">
        <f>'Pretax Fuel Prices'!G20+'Fuel Taxes'!G20</f>
        <v>1.077665778758258E-5</v>
      </c>
      <c r="H20">
        <f>'Pretax Fuel Prices'!H20+'Fuel Taxes'!H20</f>
        <v>1.077665778758258E-5</v>
      </c>
      <c r="I20">
        <f>'Pretax Fuel Prices'!I20+'Fuel Taxes'!I20</f>
        <v>1.077665778758258E-5</v>
      </c>
      <c r="J20">
        <f>'Pretax Fuel Prices'!J20+'Fuel Taxes'!J20</f>
        <v>1.077665778758258E-5</v>
      </c>
      <c r="K20">
        <f>'Pretax Fuel Prices'!K20+'Fuel Taxes'!K20</f>
        <v>1.077665778758258E-5</v>
      </c>
      <c r="L20">
        <f>'Pretax Fuel Prices'!L20+'Fuel Taxes'!L20</f>
        <v>1.077665778758258E-5</v>
      </c>
      <c r="M20">
        <f>'Pretax Fuel Prices'!M20+'Fuel Taxes'!M20</f>
        <v>1.077665778758258E-5</v>
      </c>
      <c r="N20">
        <f>'Pretax Fuel Prices'!N20+'Fuel Taxes'!N20</f>
        <v>1.077665778758258E-5</v>
      </c>
      <c r="O20">
        <f>'Pretax Fuel Prices'!O20+'Fuel Taxes'!O20</f>
        <v>1.077665778758258E-5</v>
      </c>
      <c r="P20">
        <f>'Pretax Fuel Prices'!P20+'Fuel Taxes'!P20</f>
        <v>1.077665778758258E-5</v>
      </c>
      <c r="Q20">
        <f>'Pretax Fuel Prices'!Q20+'Fuel Taxes'!Q20</f>
        <v>1.077665778758258E-5</v>
      </c>
      <c r="R20">
        <f>'Pretax Fuel Prices'!R20+'Fuel Taxes'!R20</f>
        <v>1.077665778758258E-5</v>
      </c>
      <c r="S20">
        <f>'Pretax Fuel Prices'!S20+'Fuel Taxes'!S20</f>
        <v>1.077665778758258E-5</v>
      </c>
      <c r="T20">
        <f>'Pretax Fuel Prices'!T20+'Fuel Taxes'!T20</f>
        <v>1.077665778758258E-5</v>
      </c>
      <c r="U20">
        <f>'Pretax Fuel Prices'!U20+'Fuel Taxes'!U20</f>
        <v>1.077665778758258E-5</v>
      </c>
      <c r="V20">
        <f>'Pretax Fuel Prices'!V20+'Fuel Taxes'!V20</f>
        <v>1.077665778758258E-5</v>
      </c>
      <c r="W20">
        <f>'Pretax Fuel Prices'!W20+'Fuel Taxes'!W20</f>
        <v>1.077665778758258E-5</v>
      </c>
      <c r="X20">
        <f>'Pretax Fuel Prices'!X20+'Fuel Taxes'!X20</f>
        <v>1.077665778758258E-5</v>
      </c>
      <c r="Y20">
        <f>'Pretax Fuel Prices'!Y20+'Fuel Taxes'!Y20</f>
        <v>1.077665778758258E-5</v>
      </c>
      <c r="Z20">
        <f>'Pretax Fuel Prices'!Z20+'Fuel Taxes'!Z20</f>
        <v>1.077665778758258E-5</v>
      </c>
      <c r="AA20">
        <f>'Pretax Fuel Prices'!AA20+'Fuel Taxes'!AA20</f>
        <v>1.077665778758258E-5</v>
      </c>
      <c r="AB20">
        <f>'Pretax Fuel Prices'!AB20+'Fuel Taxes'!AB20</f>
        <v>1.077665778758258E-5</v>
      </c>
      <c r="AC20">
        <f>'Pretax Fuel Prices'!AC20+'Fuel Taxes'!AC20</f>
        <v>1.077665778758258E-5</v>
      </c>
      <c r="AD20">
        <f>'Pretax Fuel Prices'!AD20+'Fuel Taxes'!AD20</f>
        <v>1.077665778758258E-5</v>
      </c>
      <c r="AE20">
        <f>'Pretax Fuel Prices'!AE20+'Fuel Taxes'!AE20</f>
        <v>1.077665778758258E-5</v>
      </c>
      <c r="AF20">
        <f>'Pretax Fuel Prices'!AF20+'Fuel Taxes'!AF20</f>
        <v>1.077665778758258E-5</v>
      </c>
      <c r="AG20">
        <f>'Pretax Fuel Prices'!AG20+'Fuel Taxes'!AG20</f>
        <v>1.077665778758258E-5</v>
      </c>
      <c r="AH20">
        <f>'Pretax Fuel Prices'!AH20+'Fuel Taxes'!AH20</f>
        <v>1.077665778758258E-5</v>
      </c>
      <c r="AI20">
        <f>'Pretax Fuel Prices'!AI20+'Fuel Taxes'!AI20</f>
        <v>1.077665778758258E-5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52</v>
      </c>
      <c r="B24">
        <f>'Pretax Fuel Prices'!B24+'Fuel Taxes'!B24</f>
        <v>7.4000000000000001E-7</v>
      </c>
      <c r="C24">
        <f>'Pretax Fuel Prices'!C24+'Fuel Taxes'!C24</f>
        <v>7.4000000000000001E-7</v>
      </c>
      <c r="D24">
        <f>'Pretax Fuel Prices'!D24+'Fuel Taxes'!D24</f>
        <v>7.4000000000000001E-7</v>
      </c>
      <c r="E24">
        <f>'Pretax Fuel Prices'!E24+'Fuel Taxes'!E24</f>
        <v>7.4000000000000001E-7</v>
      </c>
      <c r="F24">
        <f>'Pretax Fuel Prices'!F24+'Fuel Taxes'!F24</f>
        <v>7.4000000000000001E-7</v>
      </c>
      <c r="G24">
        <f>'Pretax Fuel Prices'!G24+'Fuel Taxes'!G24</f>
        <v>7.4000000000000001E-7</v>
      </c>
      <c r="H24">
        <f>'Pretax Fuel Prices'!H24+'Fuel Taxes'!H24</f>
        <v>7.4000000000000001E-7</v>
      </c>
      <c r="I24">
        <f>'Pretax Fuel Prices'!I24+'Fuel Taxes'!I24</f>
        <v>7.4000000000000001E-7</v>
      </c>
      <c r="J24">
        <f>'Pretax Fuel Prices'!J24+'Fuel Taxes'!J24</f>
        <v>7.5088235294117644E-7</v>
      </c>
      <c r="K24">
        <f>'Pretax Fuel Prices'!K24+'Fuel Taxes'!K24</f>
        <v>7.5088235294117644E-7</v>
      </c>
      <c r="L24">
        <f>'Pretax Fuel Prices'!L24+'Fuel Taxes'!L24</f>
        <v>7.5088235294117644E-7</v>
      </c>
      <c r="M24">
        <f>'Pretax Fuel Prices'!M24+'Fuel Taxes'!M24</f>
        <v>7.5088235294117644E-7</v>
      </c>
      <c r="N24">
        <f>'Pretax Fuel Prices'!N24+'Fuel Taxes'!N24</f>
        <v>7.5088235294117644E-7</v>
      </c>
      <c r="O24">
        <f>'Pretax Fuel Prices'!O24+'Fuel Taxes'!O24</f>
        <v>7.5088235294117644E-7</v>
      </c>
      <c r="P24">
        <f>'Pretax Fuel Prices'!P24+'Fuel Taxes'!P24</f>
        <v>7.5088235294117644E-7</v>
      </c>
      <c r="Q24">
        <f>'Pretax Fuel Prices'!Q24+'Fuel Taxes'!Q24</f>
        <v>7.6176470588235288E-7</v>
      </c>
      <c r="R24">
        <f>'Pretax Fuel Prices'!R24+'Fuel Taxes'!R24</f>
        <v>7.6176470588235288E-7</v>
      </c>
      <c r="S24">
        <f>'Pretax Fuel Prices'!S24+'Fuel Taxes'!S24</f>
        <v>7.6176470588235288E-7</v>
      </c>
      <c r="T24">
        <f>'Pretax Fuel Prices'!T24+'Fuel Taxes'!T24</f>
        <v>7.6176470588235288E-7</v>
      </c>
      <c r="U24">
        <f>'Pretax Fuel Prices'!U24+'Fuel Taxes'!U24</f>
        <v>7.6176470588235288E-7</v>
      </c>
      <c r="V24">
        <f>'Pretax Fuel Prices'!V24+'Fuel Taxes'!V24</f>
        <v>7.6176470588235288E-7</v>
      </c>
      <c r="W24">
        <f>'Pretax Fuel Prices'!W24+'Fuel Taxes'!W24</f>
        <v>7.7264705882352931E-7</v>
      </c>
      <c r="X24">
        <f>'Pretax Fuel Prices'!X24+'Fuel Taxes'!X24</f>
        <v>7.7264705882352931E-7</v>
      </c>
      <c r="Y24">
        <f>'Pretax Fuel Prices'!Y24+'Fuel Taxes'!Y24</f>
        <v>7.7264705882352931E-7</v>
      </c>
      <c r="Z24">
        <f>'Pretax Fuel Prices'!Z24+'Fuel Taxes'!Z24</f>
        <v>7.7264705882352931E-7</v>
      </c>
      <c r="AA24">
        <f>'Pretax Fuel Prices'!AA24+'Fuel Taxes'!AA24</f>
        <v>7.7264705882352931E-7</v>
      </c>
      <c r="AB24">
        <f>'Pretax Fuel Prices'!AB24+'Fuel Taxes'!AB24</f>
        <v>7.8352941176470575E-7</v>
      </c>
      <c r="AC24">
        <f>'Pretax Fuel Prices'!AC24+'Fuel Taxes'!AC24</f>
        <v>7.8352941176470575E-7</v>
      </c>
      <c r="AD24">
        <f>'Pretax Fuel Prices'!AD24+'Fuel Taxes'!AD24</f>
        <v>7.8352941176470575E-7</v>
      </c>
      <c r="AE24">
        <f>'Pretax Fuel Prices'!AE24+'Fuel Taxes'!AE24</f>
        <v>7.8352941176470575E-7</v>
      </c>
      <c r="AF24">
        <f>'Pretax Fuel Prices'!AF24+'Fuel Taxes'!AF24</f>
        <v>7.8352941176470575E-7</v>
      </c>
      <c r="AG24">
        <f>'Pretax Fuel Prices'!AG24+'Fuel Taxes'!AG24</f>
        <v>7.9441176470588229E-7</v>
      </c>
      <c r="AH24">
        <f>'Pretax Fuel Prices'!AH24+'Fuel Taxes'!AH24</f>
        <v>7.9441176470588229E-7</v>
      </c>
      <c r="AI24">
        <f>'Pretax Fuel Prices'!AI24+'Fuel Taxes'!AI24</f>
        <v>7.9441176470588229E-7</v>
      </c>
    </row>
    <row r="25" spans="1:35" x14ac:dyDescent="0.45">
      <c r="A25" t="s">
        <v>53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54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55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56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57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58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52</v>
      </c>
      <c r="B34">
        <f>'Pretax Fuel Prices'!B34+'Fuel Taxes'!B34</f>
        <v>3.2223799272623401E-6</v>
      </c>
      <c r="C34">
        <f>'Pretax Fuel Prices'!C34+'Fuel Taxes'!C34</f>
        <v>3.2223799272623401E-6</v>
      </c>
      <c r="D34">
        <f>'Pretax Fuel Prices'!D34+'Fuel Taxes'!D34</f>
        <v>3.2223799272623401E-6</v>
      </c>
      <c r="E34">
        <f>'Pretax Fuel Prices'!E34+'Fuel Taxes'!E34</f>
        <v>3.2223799272623401E-6</v>
      </c>
      <c r="F34">
        <f>'Pretax Fuel Prices'!F34+'Fuel Taxes'!F34</f>
        <v>3.2223799272623401E-6</v>
      </c>
      <c r="G34">
        <f>'Pretax Fuel Prices'!G34+'Fuel Taxes'!G34</f>
        <v>3.2223799272623401E-6</v>
      </c>
      <c r="H34">
        <f>'Pretax Fuel Prices'!H34+'Fuel Taxes'!H34</f>
        <v>3.2223799272623401E-6</v>
      </c>
      <c r="I34">
        <f>'Pretax Fuel Prices'!I34+'Fuel Taxes'!I34</f>
        <v>3.2223799272623401E-6</v>
      </c>
      <c r="J34">
        <f>'Pretax Fuel Prices'!J34+'Fuel Taxes'!J34</f>
        <v>3.2223799272623401E-6</v>
      </c>
      <c r="K34">
        <f>'Pretax Fuel Prices'!K34+'Fuel Taxes'!K34</f>
        <v>3.2223799272623401E-6</v>
      </c>
      <c r="L34">
        <f>'Pretax Fuel Prices'!L34+'Fuel Taxes'!L34</f>
        <v>3.2223799272623401E-6</v>
      </c>
      <c r="M34">
        <f>'Pretax Fuel Prices'!M34+'Fuel Taxes'!M34</f>
        <v>3.2223799272623401E-6</v>
      </c>
      <c r="N34">
        <f>'Pretax Fuel Prices'!N34+'Fuel Taxes'!N34</f>
        <v>3.2223799272623401E-6</v>
      </c>
      <c r="O34">
        <f>'Pretax Fuel Prices'!O34+'Fuel Taxes'!O34</f>
        <v>3.2223799272623401E-6</v>
      </c>
      <c r="P34">
        <f>'Pretax Fuel Prices'!P34+'Fuel Taxes'!P34</f>
        <v>3.2223799272623401E-6</v>
      </c>
      <c r="Q34">
        <f>'Pretax Fuel Prices'!Q34+'Fuel Taxes'!Q34</f>
        <v>3.2223799272623401E-6</v>
      </c>
      <c r="R34">
        <f>'Pretax Fuel Prices'!R34+'Fuel Taxes'!R34</f>
        <v>3.2223799272623401E-6</v>
      </c>
      <c r="S34">
        <f>'Pretax Fuel Prices'!S34+'Fuel Taxes'!S34</f>
        <v>3.2223799272623401E-6</v>
      </c>
      <c r="T34">
        <f>'Pretax Fuel Prices'!T34+'Fuel Taxes'!T34</f>
        <v>3.2223799272623401E-6</v>
      </c>
      <c r="U34">
        <f>'Pretax Fuel Prices'!U34+'Fuel Taxes'!U34</f>
        <v>3.2223799272623401E-6</v>
      </c>
      <c r="V34">
        <f>'Pretax Fuel Prices'!V34+'Fuel Taxes'!V34</f>
        <v>3.2223799272623401E-6</v>
      </c>
      <c r="W34">
        <f>'Pretax Fuel Prices'!W34+'Fuel Taxes'!W34</f>
        <v>3.2223799272623401E-6</v>
      </c>
      <c r="X34">
        <f>'Pretax Fuel Prices'!X34+'Fuel Taxes'!X34</f>
        <v>3.2223799272623401E-6</v>
      </c>
      <c r="Y34">
        <f>'Pretax Fuel Prices'!Y34+'Fuel Taxes'!Y34</f>
        <v>3.2223799272623401E-6</v>
      </c>
      <c r="Z34">
        <f>'Pretax Fuel Prices'!Z34+'Fuel Taxes'!Z34</f>
        <v>3.2223799272623401E-6</v>
      </c>
      <c r="AA34">
        <f>'Pretax Fuel Prices'!AA34+'Fuel Taxes'!AA34</f>
        <v>3.2223799272623401E-6</v>
      </c>
      <c r="AB34">
        <f>'Pretax Fuel Prices'!AB34+'Fuel Taxes'!AB34</f>
        <v>3.2223799272623401E-6</v>
      </c>
      <c r="AC34">
        <f>'Pretax Fuel Prices'!AC34+'Fuel Taxes'!AC34</f>
        <v>3.2223799272623401E-6</v>
      </c>
      <c r="AD34">
        <f>'Pretax Fuel Prices'!AD34+'Fuel Taxes'!AD34</f>
        <v>3.2223799272623401E-6</v>
      </c>
      <c r="AE34">
        <f>'Pretax Fuel Prices'!AE34+'Fuel Taxes'!AE34</f>
        <v>3.2223799272623401E-6</v>
      </c>
      <c r="AF34">
        <f>'Pretax Fuel Prices'!AF34+'Fuel Taxes'!AF34</f>
        <v>3.2223799272623401E-6</v>
      </c>
      <c r="AG34">
        <f>'Pretax Fuel Prices'!AG34+'Fuel Taxes'!AG34</f>
        <v>3.2223799272623401E-6</v>
      </c>
      <c r="AH34">
        <f>'Pretax Fuel Prices'!AH34+'Fuel Taxes'!AH34</f>
        <v>3.2223799272623401E-6</v>
      </c>
      <c r="AI34">
        <f>'Pretax Fuel Prices'!AI34+'Fuel Taxes'!AI34</f>
        <v>3.2223799272623401E-6</v>
      </c>
    </row>
    <row r="35" spans="1:35" x14ac:dyDescent="0.45">
      <c r="A35" t="s">
        <v>53</v>
      </c>
      <c r="B35">
        <f>'Pretax Fuel Prices'!B35+'Fuel Taxes'!B35</f>
        <v>3.2223799272623401E-6</v>
      </c>
      <c r="C35">
        <f>'Pretax Fuel Prices'!C35+'Fuel Taxes'!C35</f>
        <v>3.2223799272623401E-6</v>
      </c>
      <c r="D35">
        <f>'Pretax Fuel Prices'!D35+'Fuel Taxes'!D35</f>
        <v>3.2223799272623401E-6</v>
      </c>
      <c r="E35">
        <f>'Pretax Fuel Prices'!E35+'Fuel Taxes'!E35</f>
        <v>3.2223799272623401E-6</v>
      </c>
      <c r="F35">
        <f>'Pretax Fuel Prices'!F35+'Fuel Taxes'!F35</f>
        <v>3.2223799272623401E-6</v>
      </c>
      <c r="G35">
        <f>'Pretax Fuel Prices'!G35+'Fuel Taxes'!G35</f>
        <v>3.2223799272623401E-6</v>
      </c>
      <c r="H35">
        <f>'Pretax Fuel Prices'!H35+'Fuel Taxes'!H35</f>
        <v>3.2223799272623401E-6</v>
      </c>
      <c r="I35">
        <f>'Pretax Fuel Prices'!I35+'Fuel Taxes'!I35</f>
        <v>3.2223799272623401E-6</v>
      </c>
      <c r="J35">
        <f>'Pretax Fuel Prices'!J35+'Fuel Taxes'!J35</f>
        <v>3.2223799272623401E-6</v>
      </c>
      <c r="K35">
        <f>'Pretax Fuel Prices'!K35+'Fuel Taxes'!K35</f>
        <v>3.2223799272623401E-6</v>
      </c>
      <c r="L35">
        <f>'Pretax Fuel Prices'!L35+'Fuel Taxes'!L35</f>
        <v>3.2223799272623401E-6</v>
      </c>
      <c r="M35">
        <f>'Pretax Fuel Prices'!M35+'Fuel Taxes'!M35</f>
        <v>3.2223799272623401E-6</v>
      </c>
      <c r="N35">
        <f>'Pretax Fuel Prices'!N35+'Fuel Taxes'!N35</f>
        <v>3.2223799272623401E-6</v>
      </c>
      <c r="O35">
        <f>'Pretax Fuel Prices'!O35+'Fuel Taxes'!O35</f>
        <v>3.2223799272623401E-6</v>
      </c>
      <c r="P35">
        <f>'Pretax Fuel Prices'!P35+'Fuel Taxes'!P35</f>
        <v>3.2223799272623401E-6</v>
      </c>
      <c r="Q35">
        <f>'Pretax Fuel Prices'!Q35+'Fuel Taxes'!Q35</f>
        <v>3.2223799272623401E-6</v>
      </c>
      <c r="R35">
        <f>'Pretax Fuel Prices'!R35+'Fuel Taxes'!R35</f>
        <v>3.2223799272623401E-6</v>
      </c>
      <c r="S35">
        <f>'Pretax Fuel Prices'!S35+'Fuel Taxes'!S35</f>
        <v>3.2223799272623401E-6</v>
      </c>
      <c r="T35">
        <f>'Pretax Fuel Prices'!T35+'Fuel Taxes'!T35</f>
        <v>3.2223799272623401E-6</v>
      </c>
      <c r="U35">
        <f>'Pretax Fuel Prices'!U35+'Fuel Taxes'!U35</f>
        <v>3.2223799272623401E-6</v>
      </c>
      <c r="V35">
        <f>'Pretax Fuel Prices'!V35+'Fuel Taxes'!V35</f>
        <v>3.2223799272623401E-6</v>
      </c>
      <c r="W35">
        <f>'Pretax Fuel Prices'!W35+'Fuel Taxes'!W35</f>
        <v>3.2223799272623401E-6</v>
      </c>
      <c r="X35">
        <f>'Pretax Fuel Prices'!X35+'Fuel Taxes'!X35</f>
        <v>3.2223799272623401E-6</v>
      </c>
      <c r="Y35">
        <f>'Pretax Fuel Prices'!Y35+'Fuel Taxes'!Y35</f>
        <v>3.2223799272623401E-6</v>
      </c>
      <c r="Z35">
        <f>'Pretax Fuel Prices'!Z35+'Fuel Taxes'!Z35</f>
        <v>3.2223799272623401E-6</v>
      </c>
      <c r="AA35">
        <f>'Pretax Fuel Prices'!AA35+'Fuel Taxes'!AA35</f>
        <v>3.2223799272623401E-6</v>
      </c>
      <c r="AB35">
        <f>'Pretax Fuel Prices'!AB35+'Fuel Taxes'!AB35</f>
        <v>3.2223799272623401E-6</v>
      </c>
      <c r="AC35">
        <f>'Pretax Fuel Prices'!AC35+'Fuel Taxes'!AC35</f>
        <v>3.2223799272623401E-6</v>
      </c>
      <c r="AD35">
        <f>'Pretax Fuel Prices'!AD35+'Fuel Taxes'!AD35</f>
        <v>3.2223799272623401E-6</v>
      </c>
      <c r="AE35">
        <f>'Pretax Fuel Prices'!AE35+'Fuel Taxes'!AE35</f>
        <v>3.2223799272623401E-6</v>
      </c>
      <c r="AF35">
        <f>'Pretax Fuel Prices'!AF35+'Fuel Taxes'!AF35</f>
        <v>3.2223799272623401E-6</v>
      </c>
      <c r="AG35">
        <f>'Pretax Fuel Prices'!AG35+'Fuel Taxes'!AG35</f>
        <v>3.2223799272623401E-6</v>
      </c>
      <c r="AH35">
        <f>'Pretax Fuel Prices'!AH35+'Fuel Taxes'!AH35</f>
        <v>3.2223799272623401E-6</v>
      </c>
      <c r="AI35">
        <f>'Pretax Fuel Prices'!AI35+'Fuel Taxes'!AI35</f>
        <v>3.2223799272623401E-6</v>
      </c>
    </row>
    <row r="36" spans="1:35" x14ac:dyDescent="0.45">
      <c r="A36" t="s">
        <v>54</v>
      </c>
      <c r="B36">
        <f>'Pretax Fuel Prices'!B36+'Fuel Taxes'!B36</f>
        <v>3.2223799272623401E-6</v>
      </c>
      <c r="C36">
        <f>'Pretax Fuel Prices'!C36+'Fuel Taxes'!C36</f>
        <v>3.2223799272623401E-6</v>
      </c>
      <c r="D36">
        <f>'Pretax Fuel Prices'!D36+'Fuel Taxes'!D36</f>
        <v>3.2223799272623401E-6</v>
      </c>
      <c r="E36">
        <f>'Pretax Fuel Prices'!E36+'Fuel Taxes'!E36</f>
        <v>3.2223799272623401E-6</v>
      </c>
      <c r="F36">
        <f>'Pretax Fuel Prices'!F36+'Fuel Taxes'!F36</f>
        <v>3.2223799272623401E-6</v>
      </c>
      <c r="G36">
        <f>'Pretax Fuel Prices'!G36+'Fuel Taxes'!G36</f>
        <v>3.2223799272623401E-6</v>
      </c>
      <c r="H36">
        <f>'Pretax Fuel Prices'!H36+'Fuel Taxes'!H36</f>
        <v>3.2223799272623401E-6</v>
      </c>
      <c r="I36">
        <f>'Pretax Fuel Prices'!I36+'Fuel Taxes'!I36</f>
        <v>3.2223799272623401E-6</v>
      </c>
      <c r="J36">
        <f>'Pretax Fuel Prices'!J36+'Fuel Taxes'!J36</f>
        <v>3.2223799272623401E-6</v>
      </c>
      <c r="K36">
        <f>'Pretax Fuel Prices'!K36+'Fuel Taxes'!K36</f>
        <v>3.2223799272623401E-6</v>
      </c>
      <c r="L36">
        <f>'Pretax Fuel Prices'!L36+'Fuel Taxes'!L36</f>
        <v>3.2223799272623401E-6</v>
      </c>
      <c r="M36">
        <f>'Pretax Fuel Prices'!M36+'Fuel Taxes'!M36</f>
        <v>3.2223799272623401E-6</v>
      </c>
      <c r="N36">
        <f>'Pretax Fuel Prices'!N36+'Fuel Taxes'!N36</f>
        <v>3.2223799272623401E-6</v>
      </c>
      <c r="O36">
        <f>'Pretax Fuel Prices'!O36+'Fuel Taxes'!O36</f>
        <v>3.2223799272623401E-6</v>
      </c>
      <c r="P36">
        <f>'Pretax Fuel Prices'!P36+'Fuel Taxes'!P36</f>
        <v>3.2223799272623401E-6</v>
      </c>
      <c r="Q36">
        <f>'Pretax Fuel Prices'!Q36+'Fuel Taxes'!Q36</f>
        <v>3.2223799272623401E-6</v>
      </c>
      <c r="R36">
        <f>'Pretax Fuel Prices'!R36+'Fuel Taxes'!R36</f>
        <v>3.2223799272623401E-6</v>
      </c>
      <c r="S36">
        <f>'Pretax Fuel Prices'!S36+'Fuel Taxes'!S36</f>
        <v>3.2223799272623401E-6</v>
      </c>
      <c r="T36">
        <f>'Pretax Fuel Prices'!T36+'Fuel Taxes'!T36</f>
        <v>3.2223799272623401E-6</v>
      </c>
      <c r="U36">
        <f>'Pretax Fuel Prices'!U36+'Fuel Taxes'!U36</f>
        <v>3.2223799272623401E-6</v>
      </c>
      <c r="V36">
        <f>'Pretax Fuel Prices'!V36+'Fuel Taxes'!V36</f>
        <v>3.2223799272623401E-6</v>
      </c>
      <c r="W36">
        <f>'Pretax Fuel Prices'!W36+'Fuel Taxes'!W36</f>
        <v>3.2223799272623401E-6</v>
      </c>
      <c r="X36">
        <f>'Pretax Fuel Prices'!X36+'Fuel Taxes'!X36</f>
        <v>3.2223799272623401E-6</v>
      </c>
      <c r="Y36">
        <f>'Pretax Fuel Prices'!Y36+'Fuel Taxes'!Y36</f>
        <v>3.2223799272623401E-6</v>
      </c>
      <c r="Z36">
        <f>'Pretax Fuel Prices'!Z36+'Fuel Taxes'!Z36</f>
        <v>3.2223799272623401E-6</v>
      </c>
      <c r="AA36">
        <f>'Pretax Fuel Prices'!AA36+'Fuel Taxes'!AA36</f>
        <v>3.2223799272623401E-6</v>
      </c>
      <c r="AB36">
        <f>'Pretax Fuel Prices'!AB36+'Fuel Taxes'!AB36</f>
        <v>3.2223799272623401E-6</v>
      </c>
      <c r="AC36">
        <f>'Pretax Fuel Prices'!AC36+'Fuel Taxes'!AC36</f>
        <v>3.2223799272623401E-6</v>
      </c>
      <c r="AD36">
        <f>'Pretax Fuel Prices'!AD36+'Fuel Taxes'!AD36</f>
        <v>3.2223799272623401E-6</v>
      </c>
      <c r="AE36">
        <f>'Pretax Fuel Prices'!AE36+'Fuel Taxes'!AE36</f>
        <v>3.2223799272623401E-6</v>
      </c>
      <c r="AF36">
        <f>'Pretax Fuel Prices'!AF36+'Fuel Taxes'!AF36</f>
        <v>3.2223799272623401E-6</v>
      </c>
      <c r="AG36">
        <f>'Pretax Fuel Prices'!AG36+'Fuel Taxes'!AG36</f>
        <v>3.2223799272623401E-6</v>
      </c>
      <c r="AH36">
        <f>'Pretax Fuel Prices'!AH36+'Fuel Taxes'!AH36</f>
        <v>3.2223799272623401E-6</v>
      </c>
      <c r="AI36">
        <f>'Pretax Fuel Prices'!AI36+'Fuel Taxes'!AI36</f>
        <v>3.2223799272623401E-6</v>
      </c>
    </row>
    <row r="37" spans="1:35" x14ac:dyDescent="0.45">
      <c r="A37" t="s">
        <v>55</v>
      </c>
      <c r="B37">
        <f>'Pretax Fuel Prices'!B37+'Fuel Taxes'!B37</f>
        <v>3.2223799272623401E-6</v>
      </c>
      <c r="C37">
        <f>'Pretax Fuel Prices'!C37+'Fuel Taxes'!C37</f>
        <v>3.2223799272623401E-6</v>
      </c>
      <c r="D37">
        <f>'Pretax Fuel Prices'!D37+'Fuel Taxes'!D37</f>
        <v>3.2223799272623401E-6</v>
      </c>
      <c r="E37">
        <f>'Pretax Fuel Prices'!E37+'Fuel Taxes'!E37</f>
        <v>3.2223799272623401E-6</v>
      </c>
      <c r="F37">
        <f>'Pretax Fuel Prices'!F37+'Fuel Taxes'!F37</f>
        <v>3.2223799272623401E-6</v>
      </c>
      <c r="G37">
        <f>'Pretax Fuel Prices'!G37+'Fuel Taxes'!G37</f>
        <v>3.2223799272623401E-6</v>
      </c>
      <c r="H37">
        <f>'Pretax Fuel Prices'!H37+'Fuel Taxes'!H37</f>
        <v>3.2223799272623401E-6</v>
      </c>
      <c r="I37">
        <f>'Pretax Fuel Prices'!I37+'Fuel Taxes'!I37</f>
        <v>3.2223799272623401E-6</v>
      </c>
      <c r="J37">
        <f>'Pretax Fuel Prices'!J37+'Fuel Taxes'!J37</f>
        <v>3.2223799272623401E-6</v>
      </c>
      <c r="K37">
        <f>'Pretax Fuel Prices'!K37+'Fuel Taxes'!K37</f>
        <v>3.2223799272623401E-6</v>
      </c>
      <c r="L37">
        <f>'Pretax Fuel Prices'!L37+'Fuel Taxes'!L37</f>
        <v>3.2223799272623401E-6</v>
      </c>
      <c r="M37">
        <f>'Pretax Fuel Prices'!M37+'Fuel Taxes'!M37</f>
        <v>3.2223799272623401E-6</v>
      </c>
      <c r="N37">
        <f>'Pretax Fuel Prices'!N37+'Fuel Taxes'!N37</f>
        <v>3.2223799272623401E-6</v>
      </c>
      <c r="O37">
        <f>'Pretax Fuel Prices'!O37+'Fuel Taxes'!O37</f>
        <v>3.2223799272623401E-6</v>
      </c>
      <c r="P37">
        <f>'Pretax Fuel Prices'!P37+'Fuel Taxes'!P37</f>
        <v>3.2223799272623401E-6</v>
      </c>
      <c r="Q37">
        <f>'Pretax Fuel Prices'!Q37+'Fuel Taxes'!Q37</f>
        <v>3.2223799272623401E-6</v>
      </c>
      <c r="R37">
        <f>'Pretax Fuel Prices'!R37+'Fuel Taxes'!R37</f>
        <v>3.2223799272623401E-6</v>
      </c>
      <c r="S37">
        <f>'Pretax Fuel Prices'!S37+'Fuel Taxes'!S37</f>
        <v>3.2223799272623401E-6</v>
      </c>
      <c r="T37">
        <f>'Pretax Fuel Prices'!T37+'Fuel Taxes'!T37</f>
        <v>3.2223799272623401E-6</v>
      </c>
      <c r="U37">
        <f>'Pretax Fuel Prices'!U37+'Fuel Taxes'!U37</f>
        <v>3.2223799272623401E-6</v>
      </c>
      <c r="V37">
        <f>'Pretax Fuel Prices'!V37+'Fuel Taxes'!V37</f>
        <v>3.2223799272623401E-6</v>
      </c>
      <c r="W37">
        <f>'Pretax Fuel Prices'!W37+'Fuel Taxes'!W37</f>
        <v>3.2223799272623401E-6</v>
      </c>
      <c r="X37">
        <f>'Pretax Fuel Prices'!X37+'Fuel Taxes'!X37</f>
        <v>3.2223799272623401E-6</v>
      </c>
      <c r="Y37">
        <f>'Pretax Fuel Prices'!Y37+'Fuel Taxes'!Y37</f>
        <v>3.2223799272623401E-6</v>
      </c>
      <c r="Z37">
        <f>'Pretax Fuel Prices'!Z37+'Fuel Taxes'!Z37</f>
        <v>3.2223799272623401E-6</v>
      </c>
      <c r="AA37">
        <f>'Pretax Fuel Prices'!AA37+'Fuel Taxes'!AA37</f>
        <v>3.2223799272623401E-6</v>
      </c>
      <c r="AB37">
        <f>'Pretax Fuel Prices'!AB37+'Fuel Taxes'!AB37</f>
        <v>3.2223799272623401E-6</v>
      </c>
      <c r="AC37">
        <f>'Pretax Fuel Prices'!AC37+'Fuel Taxes'!AC37</f>
        <v>3.2223799272623401E-6</v>
      </c>
      <c r="AD37">
        <f>'Pretax Fuel Prices'!AD37+'Fuel Taxes'!AD37</f>
        <v>3.2223799272623401E-6</v>
      </c>
      <c r="AE37">
        <f>'Pretax Fuel Prices'!AE37+'Fuel Taxes'!AE37</f>
        <v>3.2223799272623401E-6</v>
      </c>
      <c r="AF37">
        <f>'Pretax Fuel Prices'!AF37+'Fuel Taxes'!AF37</f>
        <v>3.2223799272623401E-6</v>
      </c>
      <c r="AG37">
        <f>'Pretax Fuel Prices'!AG37+'Fuel Taxes'!AG37</f>
        <v>3.2223799272623401E-6</v>
      </c>
      <c r="AH37">
        <f>'Pretax Fuel Prices'!AH37+'Fuel Taxes'!AH37</f>
        <v>3.2223799272623401E-6</v>
      </c>
      <c r="AI37">
        <f>'Pretax Fuel Prices'!AI37+'Fuel Taxes'!AI37</f>
        <v>3.2223799272623401E-6</v>
      </c>
    </row>
    <row r="38" spans="1:35" x14ac:dyDescent="0.45">
      <c r="A38" t="s">
        <v>56</v>
      </c>
      <c r="B38">
        <f>'Pretax Fuel Prices'!B38+'Fuel Taxes'!B38</f>
        <v>0</v>
      </c>
      <c r="C38">
        <f>'Pretax Fuel Prices'!C38+'Fuel Taxes'!C38</f>
        <v>0</v>
      </c>
      <c r="D38">
        <f>'Pretax Fuel Prices'!D38+'Fuel Taxes'!D38</f>
        <v>0</v>
      </c>
      <c r="E38">
        <f>'Pretax Fuel Prices'!E38+'Fuel Taxes'!E38</f>
        <v>0</v>
      </c>
      <c r="F38">
        <f>'Pretax Fuel Prices'!F38+'Fuel Taxes'!F38</f>
        <v>0</v>
      </c>
      <c r="G38">
        <f>'Pretax Fuel Prices'!G38+'Fuel Taxes'!G38</f>
        <v>0</v>
      </c>
      <c r="H38">
        <f>'Pretax Fuel Prices'!H38+'Fuel Taxes'!H38</f>
        <v>0</v>
      </c>
      <c r="I38">
        <f>'Pretax Fuel Prices'!I38+'Fuel Taxes'!I38</f>
        <v>0</v>
      </c>
      <c r="J38">
        <f>'Pretax Fuel Prices'!J38+'Fuel Taxes'!J38</f>
        <v>0</v>
      </c>
      <c r="K38">
        <f>'Pretax Fuel Prices'!K38+'Fuel Taxes'!K38</f>
        <v>0</v>
      </c>
      <c r="L38">
        <f>'Pretax Fuel Prices'!L38+'Fuel Taxes'!L38</f>
        <v>0</v>
      </c>
      <c r="M38">
        <f>'Pretax Fuel Prices'!M38+'Fuel Taxes'!M38</f>
        <v>0</v>
      </c>
      <c r="N38">
        <f>'Pretax Fuel Prices'!N38+'Fuel Taxes'!N38</f>
        <v>0</v>
      </c>
      <c r="O38">
        <f>'Pretax Fuel Prices'!O38+'Fuel Taxes'!O38</f>
        <v>0</v>
      </c>
      <c r="P38">
        <f>'Pretax Fuel Prices'!P38+'Fuel Taxes'!P38</f>
        <v>0</v>
      </c>
      <c r="Q38">
        <f>'Pretax Fuel Prices'!Q38+'Fuel Taxes'!Q38</f>
        <v>0</v>
      </c>
      <c r="R38">
        <f>'Pretax Fuel Prices'!R38+'Fuel Taxes'!R38</f>
        <v>0</v>
      </c>
      <c r="S38">
        <f>'Pretax Fuel Prices'!S38+'Fuel Taxes'!S38</f>
        <v>0</v>
      </c>
      <c r="T38">
        <f>'Pretax Fuel Prices'!T38+'Fuel Taxes'!T38</f>
        <v>0</v>
      </c>
      <c r="U38">
        <f>'Pretax Fuel Prices'!U38+'Fuel Taxes'!U38</f>
        <v>0</v>
      </c>
      <c r="V38">
        <f>'Pretax Fuel Prices'!V38+'Fuel Taxes'!V38</f>
        <v>0</v>
      </c>
      <c r="W38">
        <f>'Pretax Fuel Prices'!W38+'Fuel Taxes'!W38</f>
        <v>0</v>
      </c>
      <c r="X38">
        <f>'Pretax Fuel Prices'!X38+'Fuel Taxes'!X38</f>
        <v>0</v>
      </c>
      <c r="Y38">
        <f>'Pretax Fuel Prices'!Y38+'Fuel Taxes'!Y38</f>
        <v>0</v>
      </c>
      <c r="Z38">
        <f>'Pretax Fuel Prices'!Z38+'Fuel Taxes'!Z38</f>
        <v>0</v>
      </c>
      <c r="AA38">
        <f>'Pretax Fuel Prices'!AA38+'Fuel Taxes'!AA38</f>
        <v>0</v>
      </c>
      <c r="AB38">
        <f>'Pretax Fuel Prices'!AB38+'Fuel Taxes'!AB38</f>
        <v>0</v>
      </c>
      <c r="AC38">
        <f>'Pretax Fuel Prices'!AC38+'Fuel Taxes'!AC38</f>
        <v>0</v>
      </c>
      <c r="AD38">
        <f>'Pretax Fuel Prices'!AD38+'Fuel Taxes'!AD38</f>
        <v>0</v>
      </c>
      <c r="AE38">
        <f>'Pretax Fuel Prices'!AE38+'Fuel Taxes'!AE38</f>
        <v>0</v>
      </c>
      <c r="AF38">
        <f>'Pretax Fuel Prices'!AF38+'Fuel Taxes'!AF38</f>
        <v>0</v>
      </c>
      <c r="AG38">
        <f>'Pretax Fuel Prices'!AG38+'Fuel Taxes'!AG38</f>
        <v>0</v>
      </c>
      <c r="AH38">
        <f>'Pretax Fuel Prices'!AH38+'Fuel Taxes'!AH38</f>
        <v>0</v>
      </c>
      <c r="AI38">
        <f>'Pretax Fuel Prices'!AI38+'Fuel Taxes'!AI38</f>
        <v>0</v>
      </c>
    </row>
    <row r="39" spans="1:35" x14ac:dyDescent="0.45">
      <c r="A39" t="s">
        <v>57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58</v>
      </c>
      <c r="B40">
        <f>'Pretax Fuel Prices'!B40+'Fuel Taxes'!B40</f>
        <v>3.2223799272623401E-6</v>
      </c>
      <c r="C40">
        <f>'Pretax Fuel Prices'!C40+'Fuel Taxes'!C40</f>
        <v>3.2223799272623401E-6</v>
      </c>
      <c r="D40">
        <f>'Pretax Fuel Prices'!D40+'Fuel Taxes'!D40</f>
        <v>3.2223799272623401E-6</v>
      </c>
      <c r="E40">
        <f>'Pretax Fuel Prices'!E40+'Fuel Taxes'!E40</f>
        <v>3.2223799272623401E-6</v>
      </c>
      <c r="F40">
        <f>'Pretax Fuel Prices'!F40+'Fuel Taxes'!F40</f>
        <v>3.2223799272623401E-6</v>
      </c>
      <c r="G40">
        <f>'Pretax Fuel Prices'!G40+'Fuel Taxes'!G40</f>
        <v>3.2223799272623401E-6</v>
      </c>
      <c r="H40">
        <f>'Pretax Fuel Prices'!H40+'Fuel Taxes'!H40</f>
        <v>3.2223799272623401E-6</v>
      </c>
      <c r="I40">
        <f>'Pretax Fuel Prices'!I40+'Fuel Taxes'!I40</f>
        <v>3.2223799272623401E-6</v>
      </c>
      <c r="J40">
        <f>'Pretax Fuel Prices'!J40+'Fuel Taxes'!J40</f>
        <v>3.2223799272623401E-6</v>
      </c>
      <c r="K40">
        <f>'Pretax Fuel Prices'!K40+'Fuel Taxes'!K40</f>
        <v>3.2223799272623401E-6</v>
      </c>
      <c r="L40">
        <f>'Pretax Fuel Prices'!L40+'Fuel Taxes'!L40</f>
        <v>3.2223799272623401E-6</v>
      </c>
      <c r="M40">
        <f>'Pretax Fuel Prices'!M40+'Fuel Taxes'!M40</f>
        <v>3.2223799272623401E-6</v>
      </c>
      <c r="N40">
        <f>'Pretax Fuel Prices'!N40+'Fuel Taxes'!N40</f>
        <v>3.2223799272623401E-6</v>
      </c>
      <c r="O40">
        <f>'Pretax Fuel Prices'!O40+'Fuel Taxes'!O40</f>
        <v>3.2223799272623401E-6</v>
      </c>
      <c r="P40">
        <f>'Pretax Fuel Prices'!P40+'Fuel Taxes'!P40</f>
        <v>3.2223799272623401E-6</v>
      </c>
      <c r="Q40">
        <f>'Pretax Fuel Prices'!Q40+'Fuel Taxes'!Q40</f>
        <v>3.2223799272623401E-6</v>
      </c>
      <c r="R40">
        <f>'Pretax Fuel Prices'!R40+'Fuel Taxes'!R40</f>
        <v>3.2223799272623401E-6</v>
      </c>
      <c r="S40">
        <f>'Pretax Fuel Prices'!S40+'Fuel Taxes'!S40</f>
        <v>3.2223799272623401E-6</v>
      </c>
      <c r="T40">
        <f>'Pretax Fuel Prices'!T40+'Fuel Taxes'!T40</f>
        <v>3.2223799272623401E-6</v>
      </c>
      <c r="U40">
        <f>'Pretax Fuel Prices'!U40+'Fuel Taxes'!U40</f>
        <v>3.2223799272623401E-6</v>
      </c>
      <c r="V40">
        <f>'Pretax Fuel Prices'!V40+'Fuel Taxes'!V40</f>
        <v>3.2223799272623401E-6</v>
      </c>
      <c r="W40">
        <f>'Pretax Fuel Prices'!W40+'Fuel Taxes'!W40</f>
        <v>3.2223799272623401E-6</v>
      </c>
      <c r="X40">
        <f>'Pretax Fuel Prices'!X40+'Fuel Taxes'!X40</f>
        <v>3.2223799272623401E-6</v>
      </c>
      <c r="Y40">
        <f>'Pretax Fuel Prices'!Y40+'Fuel Taxes'!Y40</f>
        <v>3.2223799272623401E-6</v>
      </c>
      <c r="Z40">
        <f>'Pretax Fuel Prices'!Z40+'Fuel Taxes'!Z40</f>
        <v>3.2223799272623401E-6</v>
      </c>
      <c r="AA40">
        <f>'Pretax Fuel Prices'!AA40+'Fuel Taxes'!AA40</f>
        <v>3.2223799272623401E-6</v>
      </c>
      <c r="AB40">
        <f>'Pretax Fuel Prices'!AB40+'Fuel Taxes'!AB40</f>
        <v>3.2223799272623401E-6</v>
      </c>
      <c r="AC40">
        <f>'Pretax Fuel Prices'!AC40+'Fuel Taxes'!AC40</f>
        <v>3.2223799272623401E-6</v>
      </c>
      <c r="AD40">
        <f>'Pretax Fuel Prices'!AD40+'Fuel Taxes'!AD40</f>
        <v>3.2223799272623401E-6</v>
      </c>
      <c r="AE40">
        <f>'Pretax Fuel Prices'!AE40+'Fuel Taxes'!AE40</f>
        <v>3.2223799272623401E-6</v>
      </c>
      <c r="AF40">
        <f>'Pretax Fuel Prices'!AF40+'Fuel Taxes'!AF40</f>
        <v>3.2223799272623401E-6</v>
      </c>
      <c r="AG40">
        <f>'Pretax Fuel Prices'!AG40+'Fuel Taxes'!AG40</f>
        <v>3.2223799272623401E-6</v>
      </c>
      <c r="AH40">
        <f>'Pretax Fuel Prices'!AH40+'Fuel Taxes'!AH40</f>
        <v>3.2223799272623401E-6</v>
      </c>
      <c r="AI40">
        <f>'Pretax Fuel Prices'!AI40+'Fuel Taxes'!AI40</f>
        <v>3.2223799272623401E-6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f>'Pretax Fuel Prices'!B43+'Fuel Taxes'!B43</f>
        <v>3.2932342445413534E-5</v>
      </c>
      <c r="C43">
        <f>'Pretax Fuel Prices'!C43+'Fuel Taxes'!C43</f>
        <v>3.2932342445413534E-5</v>
      </c>
      <c r="D43">
        <f>'Pretax Fuel Prices'!D43+'Fuel Taxes'!D43</f>
        <v>3.3262416037121557E-5</v>
      </c>
      <c r="E43">
        <f>'Pretax Fuel Prices'!E43+'Fuel Taxes'!E43</f>
        <v>3.2932342445413534E-5</v>
      </c>
      <c r="F43">
        <f>'Pretax Fuel Prices'!F43+'Fuel Taxes'!F43</f>
        <v>3.2977352480646443E-5</v>
      </c>
      <c r="G43">
        <f>'Pretax Fuel Prices'!G43+'Fuel Taxes'!G43</f>
        <v>3.2977352480646443E-5</v>
      </c>
      <c r="H43">
        <f>'Pretax Fuel Prices'!H43+'Fuel Taxes'!H43</f>
        <v>3.2842322374947715E-5</v>
      </c>
      <c r="I43">
        <f>'Pretax Fuel Prices'!I43+'Fuel Taxes'!I43</f>
        <v>3.2407225367696235E-5</v>
      </c>
      <c r="J43">
        <f>'Pretax Fuel Prices'!J43+'Fuel Taxes'!J43</f>
        <v>3.2782308994637168E-5</v>
      </c>
      <c r="K43">
        <f>'Pretax Fuel Prices'!K43+'Fuel Taxes'!K43</f>
        <v>3.3052369206034636E-5</v>
      </c>
      <c r="L43">
        <f>'Pretax Fuel Prices'!L43+'Fuel Taxes'!L43</f>
        <v>3.3457459523130839E-5</v>
      </c>
      <c r="M43">
        <f>'Pretax Fuel Prices'!M43+'Fuel Taxes'!M43</f>
        <v>3.3622496318984843E-5</v>
      </c>
      <c r="N43">
        <f>'Pretax Fuel Prices'!N43+'Fuel Taxes'!N43</f>
        <v>3.4072596671313962E-5</v>
      </c>
      <c r="O43">
        <f>'Pretax Fuel Prices'!O43+'Fuel Taxes'!O43</f>
        <v>3.5122830826748559E-5</v>
      </c>
      <c r="P43">
        <f>'Pretax Fuel Prices'!P43+'Fuel Taxes'!P43</f>
        <v>3.536288434799075E-5</v>
      </c>
      <c r="Q43">
        <f>'Pretax Fuel Prices'!Q43+'Fuel Taxes'!Q43</f>
        <v>3.5677954594621134E-5</v>
      </c>
      <c r="R43">
        <f>'Pretax Fuel Prices'!R43+'Fuel Taxes'!R43</f>
        <v>3.6308095087881889E-5</v>
      </c>
      <c r="S43">
        <f>'Pretax Fuel Prices'!S43+'Fuel Taxes'!S43</f>
        <v>3.6893225545909735E-5</v>
      </c>
      <c r="T43">
        <f>'Pretax Fuel Prices'!T43+'Fuel Taxes'!T43</f>
        <v>3.7283312517928306E-5</v>
      </c>
      <c r="U43">
        <f>'Pretax Fuel Prices'!U43+'Fuel Taxes'!U43</f>
        <v>3.7733412870257425E-5</v>
      </c>
      <c r="V43">
        <f>'Pretax Fuel Prices'!V43+'Fuel Taxes'!V43</f>
        <v>3.7838436285800882E-5</v>
      </c>
      <c r="W43">
        <f>'Pretax Fuel Prices'!W43+'Fuel Taxes'!W43</f>
        <v>3.8258529947974716E-5</v>
      </c>
      <c r="X43">
        <f>'Pretax Fuel Prices'!X43+'Fuel Taxes'!X43</f>
        <v>3.8768643680614383E-5</v>
      </c>
      <c r="Y43">
        <f>'Pretax Fuel Prices'!Y43+'Fuel Taxes'!Y43</f>
        <v>3.8903673786313124E-5</v>
      </c>
      <c r="Z43">
        <f>'Pretax Fuel Prices'!Z43+'Fuel Taxes'!Z43</f>
        <v>3.9188737342788224E-5</v>
      </c>
      <c r="AA43">
        <f>'Pretax Fuel Prices'!AA43+'Fuel Taxes'!AA43</f>
        <v>3.9788871145893709E-5</v>
      </c>
      <c r="AB43">
        <f>'Pretax Fuel Prices'!AB43+'Fuel Taxes'!AB43</f>
        <v>4.0118944737601725E-5</v>
      </c>
      <c r="AC43">
        <f>'Pretax Fuel Prices'!AC43+'Fuel Taxes'!AC43</f>
        <v>4.0434014984232103E-5</v>
      </c>
      <c r="AD43">
        <f>'Pretax Fuel Prices'!AD43+'Fuel Taxes'!AD43</f>
        <v>4.0944128716871769E-5</v>
      </c>
      <c r="AE43">
        <f>'Pretax Fuel Prices'!AE43+'Fuel Taxes'!AE43</f>
        <v>4.1079158822570503E-5</v>
      </c>
      <c r="AF43">
        <f>'Pretax Fuel Prices'!AF43+'Fuel Taxes'!AF43</f>
        <v>4.1784316041219452E-5</v>
      </c>
      <c r="AG43">
        <f>'Pretax Fuel Prices'!AG43+'Fuel Taxes'!AG43</f>
        <v>4.227942642878148E-5</v>
      </c>
      <c r="AH43">
        <f>'Pretax Fuel Prices'!AH43+'Fuel Taxes'!AH43</f>
        <v>4.2639506710644773E-5</v>
      </c>
      <c r="AI43">
        <f>'Pretax Fuel Prices'!AI43+'Fuel Taxes'!AI43</f>
        <v>4.2954576957275144E-5</v>
      </c>
    </row>
    <row r="44" spans="1:35" x14ac:dyDescent="0.45">
      <c r="A44" t="s">
        <v>52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53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54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55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56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57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58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f>'Pretax Fuel Prices'!B53+'Fuel Taxes'!B53</f>
        <v>2.6256415630977491E-5</v>
      </c>
      <c r="C53">
        <f>'Pretax Fuel Prices'!C53+'Fuel Taxes'!C53</f>
        <v>2.6256415630977491E-5</v>
      </c>
      <c r="D53">
        <f>'Pretax Fuel Prices'!D53+'Fuel Taxes'!D53</f>
        <v>2.7203812071270482E-5</v>
      </c>
      <c r="E53">
        <f>'Pretax Fuel Prices'!E53+'Fuel Taxes'!E53</f>
        <v>2.6256415630977491E-5</v>
      </c>
      <c r="F53">
        <f>'Pretax Fuel Prices'!F53+'Fuel Taxes'!F53</f>
        <v>2.6404061829464712E-5</v>
      </c>
      <c r="G53">
        <f>'Pretax Fuel Prices'!G53+'Fuel Taxes'!G53</f>
        <v>2.6810088875304566E-5</v>
      </c>
      <c r="H53">
        <f>'Pretax Fuel Prices'!H53+'Fuel Taxes'!H53</f>
        <v>2.6970038923665724E-5</v>
      </c>
      <c r="I53">
        <f>'Pretax Fuel Prices'!I53+'Fuel Taxes'!I53</f>
        <v>2.7449889068749191E-5</v>
      </c>
      <c r="J53">
        <f>'Pretax Fuel Prices'!J53+'Fuel Taxes'!J53</f>
        <v>2.7622142966984284E-5</v>
      </c>
      <c r="K53">
        <f>'Pretax Fuel Prices'!K53+'Fuel Taxes'!K53</f>
        <v>2.8126600811815624E-5</v>
      </c>
      <c r="L53">
        <f>'Pretax Fuel Prices'!L53+'Fuel Taxes'!L53</f>
        <v>2.81881200611853E-5</v>
      </c>
      <c r="M53">
        <f>'Pretax Fuel Prices'!M53+'Fuel Taxes'!M53</f>
        <v>2.8631058656646961E-5</v>
      </c>
      <c r="N53">
        <f>'Pretax Fuel Prices'!N53+'Fuel Taxes'!N53</f>
        <v>2.8889439503999601E-5</v>
      </c>
      <c r="O53">
        <f>'Pretax Fuel Prices'!O53+'Fuel Taxes'!O53</f>
        <v>2.9492328147822413E-5</v>
      </c>
      <c r="P53">
        <f>'Pretax Fuel Prices'!P53+'Fuel Taxes'!P53</f>
        <v>2.9824532094418664E-5</v>
      </c>
      <c r="Q53">
        <f>'Pretax Fuel Prices'!Q53+'Fuel Taxes'!Q53</f>
        <v>3.0046001392149501E-5</v>
      </c>
      <c r="R53">
        <f>'Pretax Fuel Prices'!R53+'Fuel Taxes'!R53</f>
        <v>3.0525851537232962E-5</v>
      </c>
      <c r="S53">
        <f>'Pretax Fuel Prices'!S53+'Fuel Taxes'!S53</f>
        <v>3.0771928534711665E-5</v>
      </c>
      <c r="T53">
        <f>'Pretax Fuel Prices'!T53+'Fuel Taxes'!T53</f>
        <v>3.1042613231938237E-5</v>
      </c>
      <c r="U53">
        <f>'Pretax Fuel Prices'!U53+'Fuel Taxes'!U53</f>
        <v>3.1362513328660553E-5</v>
      </c>
      <c r="V53">
        <f>'Pretax Fuel Prices'!V53+'Fuel Taxes'!V53</f>
        <v>3.1571678776517449E-5</v>
      </c>
      <c r="W53">
        <f>'Pretax Fuel Prices'!W53+'Fuel Taxes'!W53</f>
        <v>3.184236347374402E-5</v>
      </c>
      <c r="X53">
        <f>'Pretax Fuel Prices'!X53+'Fuel Taxes'!X53</f>
        <v>3.2113048170970599E-5</v>
      </c>
      <c r="Y53">
        <f>'Pretax Fuel Prices'!Y53+'Fuel Taxes'!Y53</f>
        <v>3.2113048170970599E-5</v>
      </c>
      <c r="Z53">
        <f>'Pretax Fuel Prices'!Z53+'Fuel Taxes'!Z53</f>
        <v>3.2322213618827488E-5</v>
      </c>
      <c r="AA53">
        <f>'Pretax Fuel Prices'!AA53+'Fuel Taxes'!AA53</f>
        <v>3.2802063763910956E-5</v>
      </c>
      <c r="AB53">
        <f>'Pretax Fuel Prices'!AB53+'Fuel Taxes'!AB53</f>
        <v>3.2998925361893921E-5</v>
      </c>
      <c r="AC53">
        <f>'Pretax Fuel Prices'!AC53+'Fuel Taxes'!AC53</f>
        <v>3.3257306209246561E-5</v>
      </c>
      <c r="AD53">
        <f>'Pretax Fuel Prices'!AD53+'Fuel Taxes'!AD53</f>
        <v>3.3712548654582153E-5</v>
      </c>
      <c r="AE53">
        <f>'Pretax Fuel Prices'!AE53+'Fuel Taxes'!AE53</f>
        <v>3.3724852504456091E-5</v>
      </c>
      <c r="AF53">
        <f>'Pretax Fuel Prices'!AF53+'Fuel Taxes'!AF53</f>
        <v>3.4044752601178407E-5</v>
      </c>
      <c r="AG53">
        <f>'Pretax Fuel Prices'!AG53+'Fuel Taxes'!AG53</f>
        <v>3.4340044998152841E-5</v>
      </c>
      <c r="AH53">
        <f>'Pretax Fuel Prices'!AH53+'Fuel Taxes'!AH53</f>
        <v>3.4549210446009744E-5</v>
      </c>
      <c r="AI53">
        <f>'Pretax Fuel Prices'!AI53+'Fuel Taxes'!AI53</f>
        <v>3.4733768194118764E-5</v>
      </c>
    </row>
    <row r="54" spans="1:35" x14ac:dyDescent="0.45">
      <c r="A54" t="s">
        <v>52</v>
      </c>
      <c r="B54">
        <f>'Pretax Fuel Prices'!B54+'Fuel Taxes'!B54</f>
        <v>2.6256415630977491E-5</v>
      </c>
      <c r="C54">
        <f>'Pretax Fuel Prices'!C54+'Fuel Taxes'!C54</f>
        <v>2.6256415630977491E-5</v>
      </c>
      <c r="D54">
        <f>'Pretax Fuel Prices'!D54+'Fuel Taxes'!D54</f>
        <v>2.6983364726344764E-5</v>
      </c>
      <c r="E54">
        <f>'Pretax Fuel Prices'!E54+'Fuel Taxes'!E54</f>
        <v>2.6256415630977491E-5</v>
      </c>
      <c r="F54">
        <f>'Pretax Fuel Prices'!F54+'Fuel Taxes'!F54</f>
        <v>2.5344648968991406E-5</v>
      </c>
      <c r="G54">
        <f>'Pretax Fuel Prices'!G54+'Fuel Taxes'!G54</f>
        <v>2.4642342215839971E-5</v>
      </c>
      <c r="H54">
        <f>'Pretax Fuel Prices'!H54+'Fuel Taxes'!H54</f>
        <v>2.3816823751609331E-5</v>
      </c>
      <c r="I54">
        <f>'Pretax Fuel Prices'!I54+'Fuel Taxes'!I54</f>
        <v>2.3311655736184615E-5</v>
      </c>
      <c r="J54">
        <f>'Pretax Fuel Prices'!J54+'Fuel Taxes'!J54</f>
        <v>2.2498458443061898E-5</v>
      </c>
      <c r="K54">
        <f>'Pretax Fuel Prices'!K54+'Fuel Taxes'!K54</f>
        <v>2.2769524207436134E-5</v>
      </c>
      <c r="L54">
        <f>'Pretax Fuel Prices'!L54+'Fuel Taxes'!L54</f>
        <v>2.2707918351896534E-5</v>
      </c>
      <c r="M54">
        <f>'Pretax Fuel Prices'!M54+'Fuel Taxes'!M54</f>
        <v>2.3077553485134132E-5</v>
      </c>
      <c r="N54">
        <f>'Pretax Fuel Prices'!N54+'Fuel Taxes'!N54</f>
        <v>2.3311655736184615E-5</v>
      </c>
      <c r="O54">
        <f>'Pretax Fuel Prices'!O54+'Fuel Taxes'!O54</f>
        <v>2.3434867447263813E-5</v>
      </c>
      <c r="P54">
        <f>'Pretax Fuel Prices'!P54+'Fuel Taxes'!P54</f>
        <v>2.3656648527206372E-5</v>
      </c>
      <c r="Q54">
        <f>'Pretax Fuel Prices'!Q54+'Fuel Taxes'!Q54</f>
        <v>2.3841466093825174E-5</v>
      </c>
      <c r="R54">
        <f>'Pretax Fuel Prices'!R54+'Fuel Taxes'!R54</f>
        <v>2.429734942481821E-5</v>
      </c>
      <c r="S54">
        <f>'Pretax Fuel Prices'!S54+'Fuel Taxes'!S54</f>
        <v>2.4605378702516207E-5</v>
      </c>
      <c r="T54">
        <f>'Pretax Fuel Prices'!T54+'Fuel Taxes'!T54</f>
        <v>2.4901086809106288E-5</v>
      </c>
      <c r="U54">
        <f>'Pretax Fuel Prices'!U54+'Fuel Taxes'!U54</f>
        <v>2.5246079600128045E-5</v>
      </c>
      <c r="V54">
        <f>'Pretax Fuel Prices'!V54+'Fuel Taxes'!V54</f>
        <v>2.5418575995638934E-5</v>
      </c>
      <c r="W54">
        <f>'Pretax Fuel Prices'!W54+'Fuel Taxes'!W54</f>
        <v>2.5541787706718129E-5</v>
      </c>
      <c r="X54">
        <f>'Pretax Fuel Prices'!X54+'Fuel Taxes'!X54</f>
        <v>2.5837495813308206E-5</v>
      </c>
      <c r="Y54">
        <f>'Pretax Fuel Prices'!Y54+'Fuel Taxes'!Y54</f>
        <v>2.5911422839955727E-5</v>
      </c>
      <c r="Z54">
        <f>'Pretax Fuel Prices'!Z54+'Fuel Taxes'!Z54</f>
        <v>2.615784626211413E-5</v>
      </c>
      <c r="AA54">
        <f>'Pretax Fuel Prices'!AA54+'Fuel Taxes'!AA54</f>
        <v>2.6626050764215089E-5</v>
      </c>
      <c r="AB54">
        <f>'Pretax Fuel Prices'!AB54+'Fuel Taxes'!AB54</f>
        <v>2.6810868330833892E-5</v>
      </c>
      <c r="AC54">
        <f>'Pretax Fuel Prices'!AC54+'Fuel Taxes'!AC54</f>
        <v>2.7044970581884368E-5</v>
      </c>
      <c r="AD54">
        <f>'Pretax Fuel Prices'!AD54+'Fuel Taxes'!AD54</f>
        <v>2.7537817426201174E-5</v>
      </c>
      <c r="AE54">
        <f>'Pretax Fuel Prices'!AE54+'Fuel Taxes'!AE54</f>
        <v>2.7648707966172449E-5</v>
      </c>
      <c r="AF54">
        <f>'Pretax Fuel Prices'!AF54+'Fuel Taxes'!AF54</f>
        <v>2.8092270126057568E-5</v>
      </c>
      <c r="AG54">
        <f>'Pretax Fuel Prices'!AG54+'Fuel Taxes'!AG54</f>
        <v>2.8523511114834766E-5</v>
      </c>
      <c r="AH54">
        <f>'Pretax Fuel Prices'!AH54+'Fuel Taxes'!AH54</f>
        <v>2.8806898050316926E-5</v>
      </c>
      <c r="AI54">
        <f>'Pretax Fuel Prices'!AI54+'Fuel Taxes'!AI54</f>
        <v>2.8991715616935732E-5</v>
      </c>
    </row>
    <row r="55" spans="1:35" x14ac:dyDescent="0.45">
      <c r="A55" t="s">
        <v>53</v>
      </c>
      <c r="B55">
        <f>'Pretax Fuel Prices'!B55+'Fuel Taxes'!B55</f>
        <v>7.9262888493153228E-6</v>
      </c>
      <c r="C55">
        <f>'Pretax Fuel Prices'!C55+'Fuel Taxes'!C55</f>
        <v>7.9262888493153228E-6</v>
      </c>
      <c r="D55">
        <f>'Pretax Fuel Prices'!D55+'Fuel Taxes'!D55</f>
        <v>8.1458433291789856E-6</v>
      </c>
      <c r="E55">
        <f>'Pretax Fuel Prices'!E55+'Fuel Taxes'!E55</f>
        <v>7.9262888493153228E-6</v>
      </c>
      <c r="F55">
        <f>'Pretax Fuel Prices'!F55+'Fuel Taxes'!F55</f>
        <v>8.049090507544151E-6</v>
      </c>
      <c r="G55">
        <f>'Pretax Fuel Prices'!G55+'Fuel Taxes'!G55</f>
        <v>8.2649237250372456E-6</v>
      </c>
      <c r="H55">
        <f>'Pretax Fuel Prices'!H55+'Fuel Taxes'!H55</f>
        <v>8.4137742198600675E-6</v>
      </c>
      <c r="I55">
        <f>'Pretax Fuel Prices'!I55+'Fuel Taxes'!I55</f>
        <v>8.6593775363177257E-6</v>
      </c>
      <c r="J55">
        <f>'Pretax Fuel Prices'!J55+'Fuel Taxes'!J55</f>
        <v>8.8231130806228312E-6</v>
      </c>
      <c r="K55">
        <f>'Pretax Fuel Prices'!K55+'Fuel Taxes'!K55</f>
        <v>8.9570785259633713E-6</v>
      </c>
      <c r="L55">
        <f>'Pretax Fuel Prices'!L55+'Fuel Taxes'!L55</f>
        <v>8.9682423130750848E-6</v>
      </c>
      <c r="M55">
        <f>'Pretax Fuel Prices'!M55+'Fuel Taxes'!M55</f>
        <v>9.0947652336744832E-6</v>
      </c>
      <c r="N55">
        <f>'Pretax Fuel Prices'!N55+'Fuel Taxes'!N55</f>
        <v>9.1691904810858958E-6</v>
      </c>
      <c r="O55">
        <f>'Pretax Fuel Prices'!O55+'Fuel Taxes'!O55</f>
        <v>9.2138456295327414E-6</v>
      </c>
      <c r="P55">
        <f>'Pretax Fuel Prices'!P55+'Fuel Taxes'!P55</f>
        <v>9.3143197135381477E-6</v>
      </c>
      <c r="Q55">
        <f>'Pretax Fuel Prices'!Q55+'Fuel Taxes'!Q55</f>
        <v>9.3775811738378469E-6</v>
      </c>
      <c r="R55">
        <f>'Pretax Fuel Prices'!R55+'Fuel Taxes'!R55</f>
        <v>9.4966615696961034E-6</v>
      </c>
      <c r="S55">
        <f>'Pretax Fuel Prices'!S55+'Fuel Taxes'!S55</f>
        <v>9.5785293418486579E-6</v>
      </c>
      <c r="T55">
        <f>'Pretax Fuel Prices'!T55+'Fuel Taxes'!T55</f>
        <v>9.6566758516306389E-6</v>
      </c>
      <c r="U55">
        <f>'Pretax Fuel Prices'!U55+'Fuel Taxes'!U55</f>
        <v>9.7459861485243334E-6</v>
      </c>
      <c r="V55">
        <f>'Pretax Fuel Prices'!V55+'Fuel Taxes'!V55</f>
        <v>9.8055263464534625E-6</v>
      </c>
      <c r="W55">
        <f>'Pretax Fuel Prices'!W55+'Fuel Taxes'!W55</f>
        <v>9.8836728562354452E-6</v>
      </c>
      <c r="X55">
        <f>'Pretax Fuel Prices'!X55+'Fuel Taxes'!X55</f>
        <v>9.965540628387998E-6</v>
      </c>
      <c r="Y55">
        <f>'Pretax Fuel Prices'!Y55+'Fuel Taxes'!Y55</f>
        <v>9.9692618907585663E-6</v>
      </c>
      <c r="Z55">
        <f>'Pretax Fuel Prices'!Z55+'Fuel Taxes'!Z55</f>
        <v>1.0039965875799409E-5</v>
      </c>
      <c r="AA55">
        <f>'Pretax Fuel Prices'!AA55+'Fuel Taxes'!AA55</f>
        <v>1.0177652583510521E-5</v>
      </c>
      <c r="AB55">
        <f>'Pretax Fuel Prices'!AB55+'Fuel Taxes'!AB55</f>
        <v>1.023719278143965E-5</v>
      </c>
      <c r="AC55">
        <f>'Pretax Fuel Prices'!AC55+'Fuel Taxes'!AC55</f>
        <v>1.0311618028851061E-5</v>
      </c>
      <c r="AD55">
        <f>'Pretax Fuel Prices'!AD55+'Fuel Taxes'!AD55</f>
        <v>1.0441862211821029E-5</v>
      </c>
      <c r="AE55">
        <f>'Pretax Fuel Prices'!AE55+'Fuel Taxes'!AE55</f>
        <v>1.0460468523673884E-5</v>
      </c>
      <c r="AF55">
        <f>'Pretax Fuel Prices'!AF55+'Fuel Taxes'!AF55</f>
        <v>1.0553500082938147E-5</v>
      </c>
      <c r="AG55">
        <f>'Pretax Fuel Prices'!AG55+'Fuel Taxes'!AG55</f>
        <v>1.0653974166943552E-5</v>
      </c>
      <c r="AH55">
        <f>'Pretax Fuel Prices'!AH55+'Fuel Taxes'!AH55</f>
        <v>1.0720956889613823E-5</v>
      </c>
      <c r="AI55">
        <f>'Pretax Fuel Prices'!AI55+'Fuel Taxes'!AI55</f>
        <v>1.0769333300431242E-5</v>
      </c>
    </row>
    <row r="56" spans="1:35" x14ac:dyDescent="0.45">
      <c r="A56" t="s">
        <v>54</v>
      </c>
      <c r="B56">
        <f>'Pretax Fuel Prices'!B56+'Fuel Taxes'!B56</f>
        <v>2.6256415630977491E-5</v>
      </c>
      <c r="C56">
        <f>'Pretax Fuel Prices'!C56+'Fuel Taxes'!C56</f>
        <v>2.6256415630977491E-5</v>
      </c>
      <c r="D56">
        <f>'Pretax Fuel Prices'!D56+'Fuel Taxes'!D56</f>
        <v>2.6980984631083975E-5</v>
      </c>
      <c r="E56">
        <f>'Pretax Fuel Prices'!E56+'Fuel Taxes'!E56</f>
        <v>2.6256415630977491E-5</v>
      </c>
      <c r="F56">
        <f>'Pretax Fuel Prices'!F56+'Fuel Taxes'!F56</f>
        <v>2.5458161647809324E-5</v>
      </c>
      <c r="G56">
        <f>'Pretax Fuel Prices'!G56+'Fuel Taxes'!G56</f>
        <v>2.4954647596887864E-5</v>
      </c>
      <c r="H56">
        <f>'Pretax Fuel Prices'!H56+'Fuel Taxes'!H56</f>
        <v>2.4242359427291653E-5</v>
      </c>
      <c r="I56">
        <f>'Pretax Fuel Prices'!I56+'Fuel Taxes'!I56</f>
        <v>2.3837092020452434E-5</v>
      </c>
      <c r="J56">
        <f>'Pretax Fuel Prices'!J56+'Fuel Taxes'!J56</f>
        <v>2.3137084681366505E-5</v>
      </c>
      <c r="K56">
        <f>'Pretax Fuel Prices'!K56+'Fuel Taxes'!K56</f>
        <v>2.3603756240757124E-5</v>
      </c>
      <c r="L56">
        <f>'Pretax Fuel Prices'!L56+'Fuel Taxes'!L56</f>
        <v>2.3652879562798246E-5</v>
      </c>
      <c r="M56">
        <f>'Pretax Fuel Prices'!M56+'Fuel Taxes'!M56</f>
        <v>2.4070427800147749E-5</v>
      </c>
      <c r="N56">
        <f>'Pretax Fuel Prices'!N56+'Fuel Taxes'!N56</f>
        <v>2.4328325240863611E-5</v>
      </c>
      <c r="O56">
        <f>'Pretax Fuel Prices'!O56+'Fuel Taxes'!O56</f>
        <v>2.4844120122295352E-5</v>
      </c>
      <c r="P56">
        <f>'Pretax Fuel Prices'!P56+'Fuel Taxes'!P56</f>
        <v>2.5175702546072897E-5</v>
      </c>
      <c r="Q56">
        <f>'Pretax Fuel Prices'!Q56+'Fuel Taxes'!Q56</f>
        <v>2.538447666474765E-5</v>
      </c>
      <c r="R56">
        <f>'Pretax Fuel Prices'!R56+'Fuel Taxes'!R56</f>
        <v>2.5863429054648546E-5</v>
      </c>
      <c r="S56">
        <f>'Pretax Fuel Prices'!S56+'Fuel Taxes'!S56</f>
        <v>2.6121326495364412E-5</v>
      </c>
      <c r="T56">
        <f>'Pretax Fuel Prices'!T56+'Fuel Taxes'!T56</f>
        <v>2.6391504766590564E-5</v>
      </c>
      <c r="U56">
        <f>'Pretax Fuel Prices'!U56+'Fuel Taxes'!U56</f>
        <v>2.6710806359857826E-5</v>
      </c>
      <c r="V56">
        <f>'Pretax Fuel Prices'!V56+'Fuel Taxes'!V56</f>
        <v>2.6895018817512021E-5</v>
      </c>
      <c r="W56">
        <f>'Pretax Fuel Prices'!W56+'Fuel Taxes'!W56</f>
        <v>2.715291625822789E-5</v>
      </c>
      <c r="X56">
        <f>'Pretax Fuel Prices'!X56+'Fuel Taxes'!X56</f>
        <v>2.7447656190474594E-5</v>
      </c>
      <c r="Y56">
        <f>'Pretax Fuel Prices'!Y56+'Fuel Taxes'!Y56</f>
        <v>2.7459937020984878E-5</v>
      </c>
      <c r="Z56">
        <f>'Pretax Fuel Prices'!Z56+'Fuel Taxes'!Z56</f>
        <v>2.7705553631190459E-5</v>
      </c>
      <c r="AA56">
        <f>'Pretax Fuel Prices'!AA56+'Fuel Taxes'!AA56</f>
        <v>2.81599443600708E-5</v>
      </c>
      <c r="AB56">
        <f>'Pretax Fuel Prices'!AB56+'Fuel Taxes'!AB56</f>
        <v>2.836871847874556E-5</v>
      </c>
      <c r="AC56">
        <f>'Pretax Fuel Prices'!AC56+'Fuel Taxes'!AC56</f>
        <v>2.8614335088951145E-5</v>
      </c>
      <c r="AD56">
        <f>'Pretax Fuel Prices'!AD56+'Fuel Taxes'!AD56</f>
        <v>2.9068725817831486E-5</v>
      </c>
      <c r="AE56">
        <f>'Pretax Fuel Prices'!AE56+'Fuel Taxes'!AE56</f>
        <v>2.9130129970382879E-5</v>
      </c>
      <c r="AF56">
        <f>'Pretax Fuel Prices'!AF56+'Fuel Taxes'!AF56</f>
        <v>2.9461712394160421E-5</v>
      </c>
      <c r="AG56">
        <f>'Pretax Fuel Prices'!AG56+'Fuel Taxes'!AG56</f>
        <v>2.9793294817937977E-5</v>
      </c>
      <c r="AH56">
        <f>'Pretax Fuel Prices'!AH56+'Fuel Taxes'!AH56</f>
        <v>3.0026630597633281E-5</v>
      </c>
      <c r="AI56">
        <f>'Pretax Fuel Prices'!AI56+'Fuel Taxes'!AI56</f>
        <v>3.0210843055287477E-5</v>
      </c>
    </row>
    <row r="57" spans="1:35" x14ac:dyDescent="0.45">
      <c r="A57" t="s">
        <v>55</v>
      </c>
      <c r="B57">
        <f>'Pretax Fuel Prices'!B57+'Fuel Taxes'!B57</f>
        <v>2.6256415630977491E-5</v>
      </c>
      <c r="C57">
        <f>'Pretax Fuel Prices'!C57+'Fuel Taxes'!C57</f>
        <v>2.6256415630977491E-5</v>
      </c>
      <c r="D57">
        <f>'Pretax Fuel Prices'!D57+'Fuel Taxes'!D57</f>
        <v>2.6983706016999867E-5</v>
      </c>
      <c r="E57">
        <f>'Pretax Fuel Prices'!E57+'Fuel Taxes'!E57</f>
        <v>2.6256415630977491E-5</v>
      </c>
      <c r="F57">
        <f>'Pretax Fuel Prices'!F57+'Fuel Taxes'!F57</f>
        <v>2.5492144377869224E-5</v>
      </c>
      <c r="G57">
        <f>'Pretax Fuel Prices'!G57+'Fuel Taxes'!G57</f>
        <v>2.5011393105752731E-5</v>
      </c>
      <c r="H57">
        <f>'Pretax Fuel Prices'!H57+'Fuel Taxes'!H57</f>
        <v>2.4308756631120942E-5</v>
      </c>
      <c r="I57">
        <f>'Pretax Fuel Prices'!I57+'Fuel Taxes'!I57</f>
        <v>2.3938947960262107E-5</v>
      </c>
      <c r="J57">
        <f>'Pretax Fuel Prices'!J57+'Fuel Taxes'!J57</f>
        <v>2.3236311485630311E-5</v>
      </c>
      <c r="K57">
        <f>'Pretax Fuel Prices'!K57+'Fuel Taxes'!K57</f>
        <v>2.3729389713442096E-5</v>
      </c>
      <c r="L57">
        <f>'Pretax Fuel Prices'!L57+'Fuel Taxes'!L57</f>
        <v>2.3791024491918567E-5</v>
      </c>
      <c r="M57">
        <f>'Pretax Fuel Prices'!M57+'Fuel Taxes'!M57</f>
        <v>2.4222467941253877E-5</v>
      </c>
      <c r="N57">
        <f>'Pretax Fuel Prices'!N57+'Fuel Taxes'!N57</f>
        <v>2.4481334010855065E-5</v>
      </c>
      <c r="O57">
        <f>'Pretax Fuel Prices'!O57+'Fuel Taxes'!O57</f>
        <v>2.4641584434893896E-5</v>
      </c>
      <c r="P57">
        <f>'Pretax Fuel Prices'!P57+'Fuel Taxes'!P57</f>
        <v>2.4974412238666849E-5</v>
      </c>
      <c r="Q57">
        <f>'Pretax Fuel Prices'!Q57+'Fuel Taxes'!Q57</f>
        <v>2.5196297441182152E-5</v>
      </c>
      <c r="R57">
        <f>'Pretax Fuel Prices'!R57+'Fuel Taxes'!R57</f>
        <v>2.5640067846212757E-5</v>
      </c>
      <c r="S57">
        <f>'Pretax Fuel Prices'!S57+'Fuel Taxes'!S57</f>
        <v>2.5898933915813948E-5</v>
      </c>
      <c r="T57">
        <f>'Pretax Fuel Prices'!T57+'Fuel Taxes'!T57</f>
        <v>2.6182453896805718E-5</v>
      </c>
      <c r="U57">
        <f>'Pretax Fuel Prices'!U57+'Fuel Taxes'!U57</f>
        <v>2.6502954744883377E-5</v>
      </c>
      <c r="V57">
        <f>'Pretax Fuel Prices'!V57+'Fuel Taxes'!V57</f>
        <v>2.6687859080312798E-5</v>
      </c>
      <c r="W57">
        <f>'Pretax Fuel Prices'!W57+'Fuel Taxes'!W57</f>
        <v>2.695905210560928E-5</v>
      </c>
      <c r="X57">
        <f>'Pretax Fuel Prices'!X57+'Fuel Taxes'!X57</f>
        <v>2.7242572086601058E-5</v>
      </c>
      <c r="Y57">
        <f>'Pretax Fuel Prices'!Y57+'Fuel Taxes'!Y57</f>
        <v>2.7267225997991644E-5</v>
      </c>
      <c r="Z57">
        <f>'Pretax Fuel Prices'!Z57+'Fuel Taxes'!Z57</f>
        <v>2.7513765111897537E-5</v>
      </c>
      <c r="AA57">
        <f>'Pretax Fuel Prices'!AA57+'Fuel Taxes'!AA57</f>
        <v>2.7969862472623436E-5</v>
      </c>
      <c r="AB57">
        <f>'Pretax Fuel Prices'!AB57+'Fuel Taxes'!AB57</f>
        <v>2.8191747675138739E-5</v>
      </c>
      <c r="AC57">
        <f>'Pretax Fuel Prices'!AC57+'Fuel Taxes'!AC57</f>
        <v>2.8438286789044628E-5</v>
      </c>
      <c r="AD57">
        <f>'Pretax Fuel Prices'!AD57+'Fuel Taxes'!AD57</f>
        <v>2.8906711105465826E-5</v>
      </c>
      <c r="AE57">
        <f>'Pretax Fuel Prices'!AE57+'Fuel Taxes'!AE57</f>
        <v>2.8956018928246996E-5</v>
      </c>
      <c r="AF57">
        <f>'Pretax Fuel Prices'!AF57+'Fuel Taxes'!AF57</f>
        <v>2.9301173687715251E-5</v>
      </c>
      <c r="AG57">
        <f>'Pretax Fuel Prices'!AG57+'Fuel Taxes'!AG57</f>
        <v>2.9609347580097619E-5</v>
      </c>
      <c r="AH57">
        <f>'Pretax Fuel Prices'!AH57+'Fuel Taxes'!AH57</f>
        <v>2.9843559738308216E-5</v>
      </c>
      <c r="AI57">
        <f>'Pretax Fuel Prices'!AI57+'Fuel Taxes'!AI57</f>
        <v>3.0040791029432932E-5</v>
      </c>
    </row>
    <row r="58" spans="1:35" x14ac:dyDescent="0.45">
      <c r="A58" t="s">
        <v>56</v>
      </c>
      <c r="B58">
        <f>'Pretax Fuel Prices'!B58+'Fuel Taxes'!B58</f>
        <v>0</v>
      </c>
      <c r="C58">
        <f>'Pretax Fuel Prices'!C58+'Fuel Taxes'!C58</f>
        <v>0</v>
      </c>
      <c r="D58">
        <f>'Pretax Fuel Prices'!D58+'Fuel Taxes'!D58</f>
        <v>0</v>
      </c>
      <c r="E58">
        <f>'Pretax Fuel Prices'!E58+'Fuel Taxes'!E58</f>
        <v>0</v>
      </c>
      <c r="F58">
        <f>'Pretax Fuel Prices'!F58+'Fuel Taxes'!F58</f>
        <v>0</v>
      </c>
      <c r="G58">
        <f>'Pretax Fuel Prices'!G58+'Fuel Taxes'!G58</f>
        <v>0</v>
      </c>
      <c r="H58">
        <f>'Pretax Fuel Prices'!H58+'Fuel Taxes'!H58</f>
        <v>0</v>
      </c>
      <c r="I58">
        <f>'Pretax Fuel Prices'!I58+'Fuel Taxes'!I58</f>
        <v>0</v>
      </c>
      <c r="J58">
        <f>'Pretax Fuel Prices'!J58+'Fuel Taxes'!J58</f>
        <v>0</v>
      </c>
      <c r="K58">
        <f>'Pretax Fuel Prices'!K58+'Fuel Taxes'!K58</f>
        <v>0</v>
      </c>
      <c r="L58">
        <f>'Pretax Fuel Prices'!L58+'Fuel Taxes'!L58</f>
        <v>0</v>
      </c>
      <c r="M58">
        <f>'Pretax Fuel Prices'!M58+'Fuel Taxes'!M58</f>
        <v>0</v>
      </c>
      <c r="N58">
        <f>'Pretax Fuel Prices'!N58+'Fuel Taxes'!N58</f>
        <v>0</v>
      </c>
      <c r="O58">
        <f>'Pretax Fuel Prices'!O58+'Fuel Taxes'!O58</f>
        <v>0</v>
      </c>
      <c r="P58">
        <f>'Pretax Fuel Prices'!P58+'Fuel Taxes'!P58</f>
        <v>0</v>
      </c>
      <c r="Q58">
        <f>'Pretax Fuel Prices'!Q58+'Fuel Taxes'!Q58</f>
        <v>0</v>
      </c>
      <c r="R58">
        <f>'Pretax Fuel Prices'!R58+'Fuel Taxes'!R58</f>
        <v>0</v>
      </c>
      <c r="S58">
        <f>'Pretax Fuel Prices'!S58+'Fuel Taxes'!S58</f>
        <v>0</v>
      </c>
      <c r="T58">
        <f>'Pretax Fuel Prices'!T58+'Fuel Taxes'!T58</f>
        <v>0</v>
      </c>
      <c r="U58">
        <f>'Pretax Fuel Prices'!U58+'Fuel Taxes'!U58</f>
        <v>0</v>
      </c>
      <c r="V58">
        <f>'Pretax Fuel Prices'!V58+'Fuel Taxes'!V58</f>
        <v>0</v>
      </c>
      <c r="W58">
        <f>'Pretax Fuel Prices'!W58+'Fuel Taxes'!W58</f>
        <v>0</v>
      </c>
      <c r="X58">
        <f>'Pretax Fuel Prices'!X58+'Fuel Taxes'!X58</f>
        <v>0</v>
      </c>
      <c r="Y58">
        <f>'Pretax Fuel Prices'!Y58+'Fuel Taxes'!Y58</f>
        <v>0</v>
      </c>
      <c r="Z58">
        <f>'Pretax Fuel Prices'!Z58+'Fuel Taxes'!Z58</f>
        <v>0</v>
      </c>
      <c r="AA58">
        <f>'Pretax Fuel Prices'!AA58+'Fuel Taxes'!AA58</f>
        <v>0</v>
      </c>
      <c r="AB58">
        <f>'Pretax Fuel Prices'!AB58+'Fuel Taxes'!AB58</f>
        <v>0</v>
      </c>
      <c r="AC58">
        <f>'Pretax Fuel Prices'!AC58+'Fuel Taxes'!AC58</f>
        <v>0</v>
      </c>
      <c r="AD58">
        <f>'Pretax Fuel Prices'!AD58+'Fuel Taxes'!AD58</f>
        <v>0</v>
      </c>
      <c r="AE58">
        <f>'Pretax Fuel Prices'!AE58+'Fuel Taxes'!AE58</f>
        <v>0</v>
      </c>
      <c r="AF58">
        <f>'Pretax Fuel Prices'!AF58+'Fuel Taxes'!AF58</f>
        <v>0</v>
      </c>
      <c r="AG58">
        <f>'Pretax Fuel Prices'!AG58+'Fuel Taxes'!AG58</f>
        <v>0</v>
      </c>
      <c r="AH58">
        <f>'Pretax Fuel Prices'!AH58+'Fuel Taxes'!AH58</f>
        <v>0</v>
      </c>
      <c r="AI58">
        <f>'Pretax Fuel Prices'!AI58+'Fuel Taxes'!AI58</f>
        <v>0</v>
      </c>
    </row>
    <row r="59" spans="1:35" x14ac:dyDescent="0.45">
      <c r="A59" t="s">
        <v>57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58</v>
      </c>
      <c r="B60">
        <f>'Pretax Fuel Prices'!B60+'Fuel Taxes'!B60</f>
        <v>2.6256415630977491E-5</v>
      </c>
      <c r="C60">
        <f>'Pretax Fuel Prices'!C60+'Fuel Taxes'!C60</f>
        <v>2.6256415630977491E-5</v>
      </c>
      <c r="D60">
        <f>'Pretax Fuel Prices'!D60+'Fuel Taxes'!D60</f>
        <v>2.6983706016999867E-5</v>
      </c>
      <c r="E60">
        <f>'Pretax Fuel Prices'!E60+'Fuel Taxes'!E60</f>
        <v>2.6256415630977491E-5</v>
      </c>
      <c r="F60">
        <f>'Pretax Fuel Prices'!F60+'Fuel Taxes'!F60</f>
        <v>2.5492144377869224E-5</v>
      </c>
      <c r="G60">
        <f>'Pretax Fuel Prices'!G60+'Fuel Taxes'!G60</f>
        <v>2.5011393105752731E-5</v>
      </c>
      <c r="H60">
        <f>'Pretax Fuel Prices'!H60+'Fuel Taxes'!H60</f>
        <v>2.4308756631120942E-5</v>
      </c>
      <c r="I60">
        <f>'Pretax Fuel Prices'!I60+'Fuel Taxes'!I60</f>
        <v>2.3938947960262107E-5</v>
      </c>
      <c r="J60">
        <f>'Pretax Fuel Prices'!J60+'Fuel Taxes'!J60</f>
        <v>2.3236311485630311E-5</v>
      </c>
      <c r="K60">
        <f>'Pretax Fuel Prices'!K60+'Fuel Taxes'!K60</f>
        <v>2.3729389713442096E-5</v>
      </c>
      <c r="L60">
        <f>'Pretax Fuel Prices'!L60+'Fuel Taxes'!L60</f>
        <v>2.3791024491918567E-5</v>
      </c>
      <c r="M60">
        <f>'Pretax Fuel Prices'!M60+'Fuel Taxes'!M60</f>
        <v>2.4222467941253877E-5</v>
      </c>
      <c r="N60">
        <f>'Pretax Fuel Prices'!N60+'Fuel Taxes'!N60</f>
        <v>2.4481334010855065E-5</v>
      </c>
      <c r="O60">
        <f>'Pretax Fuel Prices'!O60+'Fuel Taxes'!O60</f>
        <v>2.4641584434893896E-5</v>
      </c>
      <c r="P60">
        <f>'Pretax Fuel Prices'!P60+'Fuel Taxes'!P60</f>
        <v>2.4974412238666849E-5</v>
      </c>
      <c r="Q60">
        <f>'Pretax Fuel Prices'!Q60+'Fuel Taxes'!Q60</f>
        <v>2.5196297441182152E-5</v>
      </c>
      <c r="R60">
        <f>'Pretax Fuel Prices'!R60+'Fuel Taxes'!R60</f>
        <v>2.5640067846212757E-5</v>
      </c>
      <c r="S60">
        <f>'Pretax Fuel Prices'!S60+'Fuel Taxes'!S60</f>
        <v>2.5898933915813948E-5</v>
      </c>
      <c r="T60">
        <f>'Pretax Fuel Prices'!T60+'Fuel Taxes'!T60</f>
        <v>2.6182453896805718E-5</v>
      </c>
      <c r="U60">
        <f>'Pretax Fuel Prices'!U60+'Fuel Taxes'!U60</f>
        <v>2.6502954744883377E-5</v>
      </c>
      <c r="V60">
        <f>'Pretax Fuel Prices'!V60+'Fuel Taxes'!V60</f>
        <v>2.6687859080312798E-5</v>
      </c>
      <c r="W60">
        <f>'Pretax Fuel Prices'!W60+'Fuel Taxes'!W60</f>
        <v>2.695905210560928E-5</v>
      </c>
      <c r="X60">
        <f>'Pretax Fuel Prices'!X60+'Fuel Taxes'!X60</f>
        <v>2.7242572086601058E-5</v>
      </c>
      <c r="Y60">
        <f>'Pretax Fuel Prices'!Y60+'Fuel Taxes'!Y60</f>
        <v>2.7267225997991644E-5</v>
      </c>
      <c r="Z60">
        <f>'Pretax Fuel Prices'!Z60+'Fuel Taxes'!Z60</f>
        <v>2.7513765111897537E-5</v>
      </c>
      <c r="AA60">
        <f>'Pretax Fuel Prices'!AA60+'Fuel Taxes'!AA60</f>
        <v>2.7969862472623436E-5</v>
      </c>
      <c r="AB60">
        <f>'Pretax Fuel Prices'!AB60+'Fuel Taxes'!AB60</f>
        <v>2.8191747675138739E-5</v>
      </c>
      <c r="AC60">
        <f>'Pretax Fuel Prices'!AC60+'Fuel Taxes'!AC60</f>
        <v>2.8438286789044628E-5</v>
      </c>
      <c r="AD60">
        <f>'Pretax Fuel Prices'!AD60+'Fuel Taxes'!AD60</f>
        <v>2.8906711105465826E-5</v>
      </c>
      <c r="AE60">
        <f>'Pretax Fuel Prices'!AE60+'Fuel Taxes'!AE60</f>
        <v>2.8956018928246996E-5</v>
      </c>
      <c r="AF60">
        <f>'Pretax Fuel Prices'!AF60+'Fuel Taxes'!AF60</f>
        <v>2.9301173687715251E-5</v>
      </c>
      <c r="AG60">
        <f>'Pretax Fuel Prices'!AG60+'Fuel Taxes'!AG60</f>
        <v>2.9609347580097619E-5</v>
      </c>
      <c r="AH60">
        <f>'Pretax Fuel Prices'!AH60+'Fuel Taxes'!AH60</f>
        <v>2.9843559738308216E-5</v>
      </c>
      <c r="AI60">
        <f>'Pretax Fuel Prices'!AI60+'Fuel Taxes'!AI60</f>
        <v>3.0040791029432932E-5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f>'Pretax Fuel Prices'!B63+'Fuel Taxes'!B63</f>
        <v>3.2932342445413534E-5</v>
      </c>
      <c r="C63">
        <f>'Pretax Fuel Prices'!C63+'Fuel Taxes'!C63</f>
        <v>3.2932342445413534E-5</v>
      </c>
      <c r="D63">
        <f>'Pretax Fuel Prices'!D63+'Fuel Taxes'!D63</f>
        <v>3.3339920941025087E-5</v>
      </c>
      <c r="E63">
        <f>'Pretax Fuel Prices'!E63+'Fuel Taxes'!E63</f>
        <v>3.2932342445413534E-5</v>
      </c>
      <c r="F63">
        <f>'Pretax Fuel Prices'!F63+'Fuel Taxes'!F63</f>
        <v>4.0635576012471898E-5</v>
      </c>
      <c r="G63">
        <f>'Pretax Fuel Prices'!G63+'Fuel Taxes'!G63</f>
        <v>3.8624855434121564E-5</v>
      </c>
      <c r="H63">
        <f>'Pretax Fuel Prices'!H63+'Fuel Taxes'!H63</f>
        <v>3.8882988481342221E-5</v>
      </c>
      <c r="I63">
        <f>'Pretax Fuel Prices'!I63+'Fuel Taxes'!I63</f>
        <v>3.8747128982805028E-5</v>
      </c>
      <c r="J63">
        <f>'Pretax Fuel Prices'!J63+'Fuel Taxes'!J63</f>
        <v>3.7850456292459619E-5</v>
      </c>
      <c r="K63">
        <f>'Pretax Fuel Prices'!K63+'Fuel Taxes'!K63</f>
        <v>3.7959143891289367E-5</v>
      </c>
      <c r="L63">
        <f>'Pretax Fuel Prices'!L63+'Fuel Taxes'!L63</f>
        <v>3.8258034788071165E-5</v>
      </c>
      <c r="M63">
        <f>'Pretax Fuel Prices'!M63+'Fuel Taxes'!M63</f>
        <v>3.8624855434121564E-5</v>
      </c>
      <c r="N63">
        <f>'Pretax Fuel Prices'!N63+'Fuel Taxes'!N63</f>
        <v>3.9005262030025685E-5</v>
      </c>
      <c r="O63">
        <f>'Pretax Fuel Prices'!O63+'Fuel Taxes'!O63</f>
        <v>4.0839365260277671E-5</v>
      </c>
      <c r="P63">
        <f>'Pretax Fuel Prices'!P63+'Fuel Taxes'!P63</f>
        <v>4.1287701605450386E-5</v>
      </c>
      <c r="Q63">
        <f>'Pretax Fuel Prices'!Q63+'Fuel Taxes'!Q63</f>
        <v>4.1505076803109882E-5</v>
      </c>
      <c r="R63">
        <f>'Pretax Fuel Prices'!R63+'Fuel Taxes'!R63</f>
        <v>4.2401749493455298E-5</v>
      </c>
      <c r="S63">
        <f>'Pretax Fuel Prices'!S63+'Fuel Taxes'!S63</f>
        <v>4.3067461036287495E-5</v>
      </c>
      <c r="T63">
        <f>'Pretax Fuel Prices'!T63+'Fuel Taxes'!T63</f>
        <v>4.4534743620489103E-5</v>
      </c>
      <c r="U63">
        <f>'Pretax Fuel Prices'!U63+'Fuel Taxes'!U63</f>
        <v>4.4371712222244471E-5</v>
      </c>
      <c r="V63">
        <f>'Pretax Fuel Prices'!V63+'Fuel Taxes'!V63</f>
        <v>4.460267336975769E-5</v>
      </c>
      <c r="W63">
        <f>'Pretax Fuel Prices'!W63+'Fuel Taxes'!W63</f>
        <v>4.5879752656007227E-5</v>
      </c>
      <c r="X63">
        <f>'Pretax Fuel Prices'!X63+'Fuel Taxes'!X63</f>
        <v>4.7238347641379067E-5</v>
      </c>
      <c r="Y63">
        <f>'Pretax Fuel Prices'!Y63+'Fuel Taxes'!Y63</f>
        <v>4.8379567429091417E-5</v>
      </c>
      <c r="Z63">
        <f>'Pretax Fuel Prices'!Z63+'Fuel Taxes'!Z63</f>
        <v>4.8800731874556693E-5</v>
      </c>
      <c r="AA63">
        <f>'Pretax Fuel Prices'!AA63+'Fuel Taxes'!AA63</f>
        <v>5.0920140051736755E-5</v>
      </c>
      <c r="AB63">
        <f>'Pretax Fuel Prices'!AB63+'Fuel Taxes'!AB63</f>
        <v>5.1545093745007818E-5</v>
      </c>
      <c r="AC63">
        <f>'Pretax Fuel Prices'!AC63+'Fuel Taxes'!AC63</f>
        <v>5.2102117689010274E-5</v>
      </c>
      <c r="AD63">
        <f>'Pretax Fuel Prices'!AD63+'Fuel Taxes'!AD63</f>
        <v>5.267272758286646E-5</v>
      </c>
      <c r="AE63">
        <f>'Pretax Fuel Prices'!AE63+'Fuel Taxes'!AE63</f>
        <v>5.333843912569865E-5</v>
      </c>
      <c r="AF63">
        <f>'Pretax Fuel Prices'!AF63+'Fuel Taxes'!AF63</f>
        <v>5.7685943078888563E-5</v>
      </c>
      <c r="AG63">
        <f>'Pretax Fuel Prices'!AG63+'Fuel Taxes'!AG63</f>
        <v>5.9153225663090158E-5</v>
      </c>
      <c r="AH63">
        <f>'Pretax Fuel Prices'!AH63+'Fuel Taxes'!AH63</f>
        <v>5.9221155412358744E-5</v>
      </c>
      <c r="AI63">
        <f>'Pretax Fuel Prices'!AI63+'Fuel Taxes'!AI63</f>
        <v>5.9628733907970304E-5</v>
      </c>
    </row>
    <row r="64" spans="1:35" x14ac:dyDescent="0.45">
      <c r="A64" t="s">
        <v>52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53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54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55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56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57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58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f>'Pretax Fuel Prices'!B73+'Fuel Taxes'!B73</f>
        <v>2.6256415630977488E-5</v>
      </c>
      <c r="C73">
        <f>'Pretax Fuel Prices'!C73+'Fuel Taxes'!C73</f>
        <v>2.6256415630977488E-5</v>
      </c>
      <c r="D73">
        <f>'Pretax Fuel Prices'!D73+'Fuel Taxes'!D73</f>
        <v>2.7203812071270485E-5</v>
      </c>
      <c r="E73">
        <f>'Pretax Fuel Prices'!E73+'Fuel Taxes'!E73</f>
        <v>2.6256415630977488E-5</v>
      </c>
      <c r="F73">
        <f>'Pretax Fuel Prices'!F73+'Fuel Taxes'!F73</f>
        <v>2.6404061829464712E-5</v>
      </c>
      <c r="G73">
        <f>'Pretax Fuel Prices'!G73+'Fuel Taxes'!G73</f>
        <v>2.6810088875304562E-5</v>
      </c>
      <c r="H73">
        <f>'Pretax Fuel Prices'!H73+'Fuel Taxes'!H73</f>
        <v>2.6970038923665724E-5</v>
      </c>
      <c r="I73">
        <f>'Pretax Fuel Prices'!I73+'Fuel Taxes'!I73</f>
        <v>2.7449889068749191E-5</v>
      </c>
      <c r="J73">
        <f>'Pretax Fuel Prices'!J73+'Fuel Taxes'!J73</f>
        <v>2.7622142966984281E-5</v>
      </c>
      <c r="K73">
        <f>'Pretax Fuel Prices'!K73+'Fuel Taxes'!K73</f>
        <v>2.8126600811815621E-5</v>
      </c>
      <c r="L73">
        <f>'Pretax Fuel Prices'!L73+'Fuel Taxes'!L73</f>
        <v>2.8188120061185296E-5</v>
      </c>
      <c r="M73">
        <f>'Pretax Fuel Prices'!M73+'Fuel Taxes'!M73</f>
        <v>2.8631058656646957E-5</v>
      </c>
      <c r="N73">
        <f>'Pretax Fuel Prices'!N73+'Fuel Taxes'!N73</f>
        <v>2.8889439503999594E-5</v>
      </c>
      <c r="O73">
        <f>'Pretax Fuel Prices'!O73+'Fuel Taxes'!O73</f>
        <v>2.949232814782241E-5</v>
      </c>
      <c r="P73">
        <f>'Pretax Fuel Prices'!P73+'Fuel Taxes'!P73</f>
        <v>2.9824532094418661E-5</v>
      </c>
      <c r="Q73">
        <f>'Pretax Fuel Prices'!Q73+'Fuel Taxes'!Q73</f>
        <v>3.0046001392149498E-5</v>
      </c>
      <c r="R73">
        <f>'Pretax Fuel Prices'!R73+'Fuel Taxes'!R73</f>
        <v>3.0525851537232962E-5</v>
      </c>
      <c r="S73">
        <f>'Pretax Fuel Prices'!S73+'Fuel Taxes'!S73</f>
        <v>3.0771928534711665E-5</v>
      </c>
      <c r="T73">
        <f>'Pretax Fuel Prices'!T73+'Fuel Taxes'!T73</f>
        <v>3.1042613231938237E-5</v>
      </c>
      <c r="U73">
        <f>'Pretax Fuel Prices'!U73+'Fuel Taxes'!U73</f>
        <v>3.1362513328660553E-5</v>
      </c>
      <c r="V73">
        <f>'Pretax Fuel Prices'!V73+'Fuel Taxes'!V73</f>
        <v>3.1571678776517449E-5</v>
      </c>
      <c r="W73">
        <f>'Pretax Fuel Prices'!W73+'Fuel Taxes'!W73</f>
        <v>3.184236347374402E-5</v>
      </c>
      <c r="X73">
        <f>'Pretax Fuel Prices'!X73+'Fuel Taxes'!X73</f>
        <v>3.2113048170970599E-5</v>
      </c>
      <c r="Y73">
        <f>'Pretax Fuel Prices'!Y73+'Fuel Taxes'!Y73</f>
        <v>3.2113048170970599E-5</v>
      </c>
      <c r="Z73">
        <f>'Pretax Fuel Prices'!Z73+'Fuel Taxes'!Z73</f>
        <v>3.2322213618827488E-5</v>
      </c>
      <c r="AA73">
        <f>'Pretax Fuel Prices'!AA73+'Fuel Taxes'!AA73</f>
        <v>3.2802063763910956E-5</v>
      </c>
      <c r="AB73">
        <f>'Pretax Fuel Prices'!AB73+'Fuel Taxes'!AB73</f>
        <v>3.2998925361893921E-5</v>
      </c>
      <c r="AC73">
        <f>'Pretax Fuel Prices'!AC73+'Fuel Taxes'!AC73</f>
        <v>3.3257306209246561E-5</v>
      </c>
      <c r="AD73">
        <f>'Pretax Fuel Prices'!AD73+'Fuel Taxes'!AD73</f>
        <v>3.3712548654582146E-5</v>
      </c>
      <c r="AE73">
        <f>'Pretax Fuel Prices'!AE73+'Fuel Taxes'!AE73</f>
        <v>3.3724852504456091E-5</v>
      </c>
      <c r="AF73">
        <f>'Pretax Fuel Prices'!AF73+'Fuel Taxes'!AF73</f>
        <v>3.4044752601178407E-5</v>
      </c>
      <c r="AG73">
        <f>'Pretax Fuel Prices'!AG73+'Fuel Taxes'!AG73</f>
        <v>3.4340044998152841E-5</v>
      </c>
      <c r="AH73">
        <f>'Pretax Fuel Prices'!AH73+'Fuel Taxes'!AH73</f>
        <v>3.4549210446009744E-5</v>
      </c>
      <c r="AI73">
        <f>'Pretax Fuel Prices'!AI73+'Fuel Taxes'!AI73</f>
        <v>3.4733768194118764E-5</v>
      </c>
    </row>
    <row r="74" spans="1:35" x14ac:dyDescent="0.45">
      <c r="A74" t="s">
        <v>52</v>
      </c>
      <c r="B74">
        <f>'Pretax Fuel Prices'!B74+'Fuel Taxes'!B74</f>
        <v>2.6256415630977488E-5</v>
      </c>
      <c r="C74">
        <f>'Pretax Fuel Prices'!C74+'Fuel Taxes'!C74</f>
        <v>2.6256415630977488E-5</v>
      </c>
      <c r="D74">
        <f>'Pretax Fuel Prices'!D74+'Fuel Taxes'!D74</f>
        <v>2.6983364726344764E-5</v>
      </c>
      <c r="E74">
        <f>'Pretax Fuel Prices'!E74+'Fuel Taxes'!E74</f>
        <v>2.6256415630977488E-5</v>
      </c>
      <c r="F74">
        <f>'Pretax Fuel Prices'!F74+'Fuel Taxes'!F74</f>
        <v>2.534464896899141E-5</v>
      </c>
      <c r="G74">
        <f>'Pretax Fuel Prices'!G74+'Fuel Taxes'!G74</f>
        <v>2.4642342215839971E-5</v>
      </c>
      <c r="H74">
        <f>'Pretax Fuel Prices'!H74+'Fuel Taxes'!H74</f>
        <v>2.3816823751609327E-5</v>
      </c>
      <c r="I74">
        <f>'Pretax Fuel Prices'!I74+'Fuel Taxes'!I74</f>
        <v>2.3311655736184615E-5</v>
      </c>
      <c r="J74">
        <f>'Pretax Fuel Prices'!J74+'Fuel Taxes'!J74</f>
        <v>2.2498458443061898E-5</v>
      </c>
      <c r="K74">
        <f>'Pretax Fuel Prices'!K74+'Fuel Taxes'!K74</f>
        <v>2.2769524207436134E-5</v>
      </c>
      <c r="L74">
        <f>'Pretax Fuel Prices'!L74+'Fuel Taxes'!L74</f>
        <v>2.2707918351896534E-5</v>
      </c>
      <c r="M74">
        <f>'Pretax Fuel Prices'!M74+'Fuel Taxes'!M74</f>
        <v>2.3077553485134132E-5</v>
      </c>
      <c r="N74">
        <f>'Pretax Fuel Prices'!N74+'Fuel Taxes'!N74</f>
        <v>2.3311655736184615E-5</v>
      </c>
      <c r="O74">
        <f>'Pretax Fuel Prices'!O74+'Fuel Taxes'!O74</f>
        <v>2.3434867447263813E-5</v>
      </c>
      <c r="P74">
        <f>'Pretax Fuel Prices'!P74+'Fuel Taxes'!P74</f>
        <v>2.3656648527206372E-5</v>
      </c>
      <c r="Q74">
        <f>'Pretax Fuel Prices'!Q74+'Fuel Taxes'!Q74</f>
        <v>2.3841466093825171E-5</v>
      </c>
      <c r="R74">
        <f>'Pretax Fuel Prices'!R74+'Fuel Taxes'!R74</f>
        <v>2.4297349424818207E-5</v>
      </c>
      <c r="S74">
        <f>'Pretax Fuel Prices'!S74+'Fuel Taxes'!S74</f>
        <v>2.4605378702516207E-5</v>
      </c>
      <c r="T74">
        <f>'Pretax Fuel Prices'!T74+'Fuel Taxes'!T74</f>
        <v>2.4901086809106291E-5</v>
      </c>
      <c r="U74">
        <f>'Pretax Fuel Prices'!U74+'Fuel Taxes'!U74</f>
        <v>2.5246079600128045E-5</v>
      </c>
      <c r="V74">
        <f>'Pretax Fuel Prices'!V74+'Fuel Taxes'!V74</f>
        <v>2.5418575995638931E-5</v>
      </c>
      <c r="W74">
        <f>'Pretax Fuel Prices'!W74+'Fuel Taxes'!W74</f>
        <v>2.5541787706718129E-5</v>
      </c>
      <c r="X74">
        <f>'Pretax Fuel Prices'!X74+'Fuel Taxes'!X74</f>
        <v>2.5837495813308206E-5</v>
      </c>
      <c r="Y74">
        <f>'Pretax Fuel Prices'!Y74+'Fuel Taxes'!Y74</f>
        <v>2.591142283995573E-5</v>
      </c>
      <c r="Z74">
        <f>'Pretax Fuel Prices'!Z74+'Fuel Taxes'!Z74</f>
        <v>2.615784626211413E-5</v>
      </c>
      <c r="AA74">
        <f>'Pretax Fuel Prices'!AA74+'Fuel Taxes'!AA74</f>
        <v>2.6626050764215093E-5</v>
      </c>
      <c r="AB74">
        <f>'Pretax Fuel Prices'!AB74+'Fuel Taxes'!AB74</f>
        <v>2.6810868330833892E-5</v>
      </c>
      <c r="AC74">
        <f>'Pretax Fuel Prices'!AC74+'Fuel Taxes'!AC74</f>
        <v>2.7044970581884368E-5</v>
      </c>
      <c r="AD74">
        <f>'Pretax Fuel Prices'!AD74+'Fuel Taxes'!AD74</f>
        <v>2.7537817426201171E-5</v>
      </c>
      <c r="AE74">
        <f>'Pretax Fuel Prices'!AE74+'Fuel Taxes'!AE74</f>
        <v>2.7648707966172445E-5</v>
      </c>
      <c r="AF74">
        <f>'Pretax Fuel Prices'!AF74+'Fuel Taxes'!AF74</f>
        <v>2.8092270126057564E-5</v>
      </c>
      <c r="AG74">
        <f>'Pretax Fuel Prices'!AG74+'Fuel Taxes'!AG74</f>
        <v>2.8523511114834763E-5</v>
      </c>
      <c r="AH74">
        <f>'Pretax Fuel Prices'!AH74+'Fuel Taxes'!AH74</f>
        <v>2.8806898050316923E-5</v>
      </c>
      <c r="AI74">
        <f>'Pretax Fuel Prices'!AI74+'Fuel Taxes'!AI74</f>
        <v>2.8991715616935725E-5</v>
      </c>
    </row>
    <row r="75" spans="1:35" x14ac:dyDescent="0.45">
      <c r="A75" t="s">
        <v>53</v>
      </c>
      <c r="B75">
        <f>'Pretax Fuel Prices'!B75+'Fuel Taxes'!B75</f>
        <v>7.9262888493153228E-6</v>
      </c>
      <c r="C75">
        <f>'Pretax Fuel Prices'!C75+'Fuel Taxes'!C75</f>
        <v>7.9262888493153228E-6</v>
      </c>
      <c r="D75">
        <f>'Pretax Fuel Prices'!D75+'Fuel Taxes'!D75</f>
        <v>8.1458433291789839E-6</v>
      </c>
      <c r="E75">
        <f>'Pretax Fuel Prices'!E75+'Fuel Taxes'!E75</f>
        <v>7.9262888493153228E-6</v>
      </c>
      <c r="F75">
        <f>'Pretax Fuel Prices'!F75+'Fuel Taxes'!F75</f>
        <v>8.049090507544151E-6</v>
      </c>
      <c r="G75">
        <f>'Pretax Fuel Prices'!G75+'Fuel Taxes'!G75</f>
        <v>8.2649237250372456E-6</v>
      </c>
      <c r="H75">
        <f>'Pretax Fuel Prices'!H75+'Fuel Taxes'!H75</f>
        <v>8.4137742198600675E-6</v>
      </c>
      <c r="I75">
        <f>'Pretax Fuel Prices'!I75+'Fuel Taxes'!I75</f>
        <v>8.6593775363177257E-6</v>
      </c>
      <c r="J75">
        <f>'Pretax Fuel Prices'!J75+'Fuel Taxes'!J75</f>
        <v>8.8231130806228312E-6</v>
      </c>
      <c r="K75">
        <f>'Pretax Fuel Prices'!K75+'Fuel Taxes'!K75</f>
        <v>8.9570785259633696E-6</v>
      </c>
      <c r="L75">
        <f>'Pretax Fuel Prices'!L75+'Fuel Taxes'!L75</f>
        <v>8.9682423130750848E-6</v>
      </c>
      <c r="M75">
        <f>'Pretax Fuel Prices'!M75+'Fuel Taxes'!M75</f>
        <v>9.0947652336744832E-6</v>
      </c>
      <c r="N75">
        <f>'Pretax Fuel Prices'!N75+'Fuel Taxes'!N75</f>
        <v>9.1691904810858941E-6</v>
      </c>
      <c r="O75">
        <f>'Pretax Fuel Prices'!O75+'Fuel Taxes'!O75</f>
        <v>9.2138456295327397E-6</v>
      </c>
      <c r="P75">
        <f>'Pretax Fuel Prices'!P75+'Fuel Taxes'!P75</f>
        <v>9.314319713538146E-6</v>
      </c>
      <c r="Q75">
        <f>'Pretax Fuel Prices'!Q75+'Fuel Taxes'!Q75</f>
        <v>9.3775811738378469E-6</v>
      </c>
      <c r="R75">
        <f>'Pretax Fuel Prices'!R75+'Fuel Taxes'!R75</f>
        <v>9.4966615696961034E-6</v>
      </c>
      <c r="S75">
        <f>'Pretax Fuel Prices'!S75+'Fuel Taxes'!S75</f>
        <v>9.5785293418486579E-6</v>
      </c>
      <c r="T75">
        <f>'Pretax Fuel Prices'!T75+'Fuel Taxes'!T75</f>
        <v>9.6566758516306389E-6</v>
      </c>
      <c r="U75">
        <f>'Pretax Fuel Prices'!U75+'Fuel Taxes'!U75</f>
        <v>9.7459861485243334E-6</v>
      </c>
      <c r="V75">
        <f>'Pretax Fuel Prices'!V75+'Fuel Taxes'!V75</f>
        <v>9.8055263464534608E-6</v>
      </c>
      <c r="W75">
        <f>'Pretax Fuel Prices'!W75+'Fuel Taxes'!W75</f>
        <v>9.8836728562354435E-6</v>
      </c>
      <c r="X75">
        <f>'Pretax Fuel Prices'!X75+'Fuel Taxes'!X75</f>
        <v>9.965540628387998E-6</v>
      </c>
      <c r="Y75">
        <f>'Pretax Fuel Prices'!Y75+'Fuel Taxes'!Y75</f>
        <v>9.9692618907585663E-6</v>
      </c>
      <c r="Z75">
        <f>'Pretax Fuel Prices'!Z75+'Fuel Taxes'!Z75</f>
        <v>1.0039965875799409E-5</v>
      </c>
      <c r="AA75">
        <f>'Pretax Fuel Prices'!AA75+'Fuel Taxes'!AA75</f>
        <v>1.0177652583510521E-5</v>
      </c>
      <c r="AB75">
        <f>'Pretax Fuel Prices'!AB75+'Fuel Taxes'!AB75</f>
        <v>1.023719278143965E-5</v>
      </c>
      <c r="AC75">
        <f>'Pretax Fuel Prices'!AC75+'Fuel Taxes'!AC75</f>
        <v>1.0311618028851061E-5</v>
      </c>
      <c r="AD75">
        <f>'Pretax Fuel Prices'!AD75+'Fuel Taxes'!AD75</f>
        <v>1.0441862211821029E-5</v>
      </c>
      <c r="AE75">
        <f>'Pretax Fuel Prices'!AE75+'Fuel Taxes'!AE75</f>
        <v>1.0460468523673883E-5</v>
      </c>
      <c r="AF75">
        <f>'Pretax Fuel Prices'!AF75+'Fuel Taxes'!AF75</f>
        <v>1.0553500082938147E-5</v>
      </c>
      <c r="AG75">
        <f>'Pretax Fuel Prices'!AG75+'Fuel Taxes'!AG75</f>
        <v>1.0653974166943552E-5</v>
      </c>
      <c r="AH75">
        <f>'Pretax Fuel Prices'!AH75+'Fuel Taxes'!AH75</f>
        <v>1.0720956889613823E-5</v>
      </c>
      <c r="AI75">
        <f>'Pretax Fuel Prices'!AI75+'Fuel Taxes'!AI75</f>
        <v>1.0769333300431242E-5</v>
      </c>
    </row>
    <row r="76" spans="1:35" x14ac:dyDescent="0.45">
      <c r="A76" t="s">
        <v>54</v>
      </c>
      <c r="B76">
        <f>'Pretax Fuel Prices'!B76+'Fuel Taxes'!B76</f>
        <v>2.6256415630977488E-5</v>
      </c>
      <c r="C76">
        <f>'Pretax Fuel Prices'!C76+'Fuel Taxes'!C76</f>
        <v>2.6256415630977488E-5</v>
      </c>
      <c r="D76">
        <f>'Pretax Fuel Prices'!D76+'Fuel Taxes'!D76</f>
        <v>2.6980984631083972E-5</v>
      </c>
      <c r="E76">
        <f>'Pretax Fuel Prices'!E76+'Fuel Taxes'!E76</f>
        <v>2.6256415630977488E-5</v>
      </c>
      <c r="F76">
        <f>'Pretax Fuel Prices'!F76+'Fuel Taxes'!F76</f>
        <v>2.5458161647809324E-5</v>
      </c>
      <c r="G76">
        <f>'Pretax Fuel Prices'!G76+'Fuel Taxes'!G76</f>
        <v>2.495464759688786E-5</v>
      </c>
      <c r="H76">
        <f>'Pretax Fuel Prices'!H76+'Fuel Taxes'!H76</f>
        <v>2.424235942729165E-5</v>
      </c>
      <c r="I76">
        <f>'Pretax Fuel Prices'!I76+'Fuel Taxes'!I76</f>
        <v>2.3837092020452434E-5</v>
      </c>
      <c r="J76">
        <f>'Pretax Fuel Prices'!J76+'Fuel Taxes'!J76</f>
        <v>2.3137084681366505E-5</v>
      </c>
      <c r="K76">
        <f>'Pretax Fuel Prices'!K76+'Fuel Taxes'!K76</f>
        <v>2.3603756240757124E-5</v>
      </c>
      <c r="L76">
        <f>'Pretax Fuel Prices'!L76+'Fuel Taxes'!L76</f>
        <v>2.3652879562798242E-5</v>
      </c>
      <c r="M76">
        <f>'Pretax Fuel Prices'!M76+'Fuel Taxes'!M76</f>
        <v>2.4070427800147745E-5</v>
      </c>
      <c r="N76">
        <f>'Pretax Fuel Prices'!N76+'Fuel Taxes'!N76</f>
        <v>2.4328325240863607E-5</v>
      </c>
      <c r="O76">
        <f>'Pretax Fuel Prices'!O76+'Fuel Taxes'!O76</f>
        <v>2.4844120122295352E-5</v>
      </c>
      <c r="P76">
        <f>'Pretax Fuel Prices'!P76+'Fuel Taxes'!P76</f>
        <v>2.5175702546072897E-5</v>
      </c>
      <c r="Q76">
        <f>'Pretax Fuel Prices'!Q76+'Fuel Taxes'!Q76</f>
        <v>2.538447666474765E-5</v>
      </c>
      <c r="R76">
        <f>'Pretax Fuel Prices'!R76+'Fuel Taxes'!R76</f>
        <v>2.5863429054648543E-5</v>
      </c>
      <c r="S76">
        <f>'Pretax Fuel Prices'!S76+'Fuel Taxes'!S76</f>
        <v>2.6121326495364415E-5</v>
      </c>
      <c r="T76">
        <f>'Pretax Fuel Prices'!T76+'Fuel Taxes'!T76</f>
        <v>2.6391504766590564E-5</v>
      </c>
      <c r="U76">
        <f>'Pretax Fuel Prices'!U76+'Fuel Taxes'!U76</f>
        <v>2.6710806359857829E-5</v>
      </c>
      <c r="V76">
        <f>'Pretax Fuel Prices'!V76+'Fuel Taxes'!V76</f>
        <v>2.6895018817512014E-5</v>
      </c>
      <c r="W76">
        <f>'Pretax Fuel Prices'!W76+'Fuel Taxes'!W76</f>
        <v>2.715291625822789E-5</v>
      </c>
      <c r="X76">
        <f>'Pretax Fuel Prices'!X76+'Fuel Taxes'!X76</f>
        <v>2.7447656190474597E-5</v>
      </c>
      <c r="Y76">
        <f>'Pretax Fuel Prices'!Y76+'Fuel Taxes'!Y76</f>
        <v>2.7459937020984874E-5</v>
      </c>
      <c r="Z76">
        <f>'Pretax Fuel Prices'!Z76+'Fuel Taxes'!Z76</f>
        <v>2.7705553631190463E-5</v>
      </c>
      <c r="AA76">
        <f>'Pretax Fuel Prices'!AA76+'Fuel Taxes'!AA76</f>
        <v>2.81599443600708E-5</v>
      </c>
      <c r="AB76">
        <f>'Pretax Fuel Prices'!AB76+'Fuel Taxes'!AB76</f>
        <v>2.8368718478745557E-5</v>
      </c>
      <c r="AC76">
        <f>'Pretax Fuel Prices'!AC76+'Fuel Taxes'!AC76</f>
        <v>2.8614335088951145E-5</v>
      </c>
      <c r="AD76">
        <f>'Pretax Fuel Prices'!AD76+'Fuel Taxes'!AD76</f>
        <v>2.9068725817831486E-5</v>
      </c>
      <c r="AE76">
        <f>'Pretax Fuel Prices'!AE76+'Fuel Taxes'!AE76</f>
        <v>2.9130129970382879E-5</v>
      </c>
      <c r="AF76">
        <f>'Pretax Fuel Prices'!AF76+'Fuel Taxes'!AF76</f>
        <v>2.9461712394160421E-5</v>
      </c>
      <c r="AG76">
        <f>'Pretax Fuel Prices'!AG76+'Fuel Taxes'!AG76</f>
        <v>2.9793294817937974E-5</v>
      </c>
      <c r="AH76">
        <f>'Pretax Fuel Prices'!AH76+'Fuel Taxes'!AH76</f>
        <v>3.0026630597633281E-5</v>
      </c>
      <c r="AI76">
        <f>'Pretax Fuel Prices'!AI76+'Fuel Taxes'!AI76</f>
        <v>3.0210843055287477E-5</v>
      </c>
    </row>
    <row r="77" spans="1:35" x14ac:dyDescent="0.45">
      <c r="A77" t="s">
        <v>55</v>
      </c>
      <c r="B77">
        <f>'Pretax Fuel Prices'!B77+'Fuel Taxes'!B77</f>
        <v>2.6256415630977488E-5</v>
      </c>
      <c r="C77">
        <f>'Pretax Fuel Prices'!C77+'Fuel Taxes'!C77</f>
        <v>2.6256415630977488E-5</v>
      </c>
      <c r="D77">
        <f>'Pretax Fuel Prices'!D77+'Fuel Taxes'!D77</f>
        <v>2.6983706016999863E-5</v>
      </c>
      <c r="E77">
        <f>'Pretax Fuel Prices'!E77+'Fuel Taxes'!E77</f>
        <v>2.6256415630977488E-5</v>
      </c>
      <c r="F77">
        <f>'Pretax Fuel Prices'!F77+'Fuel Taxes'!F77</f>
        <v>2.5492144377869224E-5</v>
      </c>
      <c r="G77">
        <f>'Pretax Fuel Prices'!G77+'Fuel Taxes'!G77</f>
        <v>2.5011393105752727E-5</v>
      </c>
      <c r="H77">
        <f>'Pretax Fuel Prices'!H77+'Fuel Taxes'!H77</f>
        <v>2.4308756631120939E-5</v>
      </c>
      <c r="I77">
        <f>'Pretax Fuel Prices'!I77+'Fuel Taxes'!I77</f>
        <v>2.3938947960262107E-5</v>
      </c>
      <c r="J77">
        <f>'Pretax Fuel Prices'!J77+'Fuel Taxes'!J77</f>
        <v>2.3236311485630311E-5</v>
      </c>
      <c r="K77">
        <f>'Pretax Fuel Prices'!K77+'Fuel Taxes'!K77</f>
        <v>2.3729389713442096E-5</v>
      </c>
      <c r="L77">
        <f>'Pretax Fuel Prices'!L77+'Fuel Taxes'!L77</f>
        <v>2.3791024491918567E-5</v>
      </c>
      <c r="M77">
        <f>'Pretax Fuel Prices'!M77+'Fuel Taxes'!M77</f>
        <v>2.4222467941253877E-5</v>
      </c>
      <c r="N77">
        <f>'Pretax Fuel Prices'!N77+'Fuel Taxes'!N77</f>
        <v>2.4481334010855065E-5</v>
      </c>
      <c r="O77">
        <f>'Pretax Fuel Prices'!O77+'Fuel Taxes'!O77</f>
        <v>2.4641584434893896E-5</v>
      </c>
      <c r="P77">
        <f>'Pretax Fuel Prices'!P77+'Fuel Taxes'!P77</f>
        <v>2.4974412238666849E-5</v>
      </c>
      <c r="Q77">
        <f>'Pretax Fuel Prices'!Q77+'Fuel Taxes'!Q77</f>
        <v>2.5196297441182152E-5</v>
      </c>
      <c r="R77">
        <f>'Pretax Fuel Prices'!R77+'Fuel Taxes'!R77</f>
        <v>2.5640067846212757E-5</v>
      </c>
      <c r="S77">
        <f>'Pretax Fuel Prices'!S77+'Fuel Taxes'!S77</f>
        <v>2.5898933915813948E-5</v>
      </c>
      <c r="T77">
        <f>'Pretax Fuel Prices'!T77+'Fuel Taxes'!T77</f>
        <v>2.6182453896805718E-5</v>
      </c>
      <c r="U77">
        <f>'Pretax Fuel Prices'!U77+'Fuel Taxes'!U77</f>
        <v>2.6502954744883377E-5</v>
      </c>
      <c r="V77">
        <f>'Pretax Fuel Prices'!V77+'Fuel Taxes'!V77</f>
        <v>2.6687859080312795E-5</v>
      </c>
      <c r="W77">
        <f>'Pretax Fuel Prices'!W77+'Fuel Taxes'!W77</f>
        <v>2.695905210560928E-5</v>
      </c>
      <c r="X77">
        <f>'Pretax Fuel Prices'!X77+'Fuel Taxes'!X77</f>
        <v>2.7242572086601058E-5</v>
      </c>
      <c r="Y77">
        <f>'Pretax Fuel Prices'!Y77+'Fuel Taxes'!Y77</f>
        <v>2.7267225997991644E-5</v>
      </c>
      <c r="Z77">
        <f>'Pretax Fuel Prices'!Z77+'Fuel Taxes'!Z77</f>
        <v>2.7513765111897537E-5</v>
      </c>
      <c r="AA77">
        <f>'Pretax Fuel Prices'!AA77+'Fuel Taxes'!AA77</f>
        <v>2.7969862472623436E-5</v>
      </c>
      <c r="AB77">
        <f>'Pretax Fuel Prices'!AB77+'Fuel Taxes'!AB77</f>
        <v>2.8191747675138736E-5</v>
      </c>
      <c r="AC77">
        <f>'Pretax Fuel Prices'!AC77+'Fuel Taxes'!AC77</f>
        <v>2.8438286789044625E-5</v>
      </c>
      <c r="AD77">
        <f>'Pretax Fuel Prices'!AD77+'Fuel Taxes'!AD77</f>
        <v>2.8906711105465826E-5</v>
      </c>
      <c r="AE77">
        <f>'Pretax Fuel Prices'!AE77+'Fuel Taxes'!AE77</f>
        <v>2.8956018928246999E-5</v>
      </c>
      <c r="AF77">
        <f>'Pretax Fuel Prices'!AF77+'Fuel Taxes'!AF77</f>
        <v>2.9301173687715248E-5</v>
      </c>
      <c r="AG77">
        <f>'Pretax Fuel Prices'!AG77+'Fuel Taxes'!AG77</f>
        <v>2.9609347580097619E-5</v>
      </c>
      <c r="AH77">
        <f>'Pretax Fuel Prices'!AH77+'Fuel Taxes'!AH77</f>
        <v>2.9843559738308213E-5</v>
      </c>
      <c r="AI77">
        <f>'Pretax Fuel Prices'!AI77+'Fuel Taxes'!AI77</f>
        <v>3.0040791029432929E-5</v>
      </c>
    </row>
    <row r="78" spans="1:35" x14ac:dyDescent="0.45">
      <c r="A78" t="s">
        <v>56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57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58</v>
      </c>
      <c r="B80">
        <f>'Pretax Fuel Prices'!B80+'Fuel Taxes'!B80</f>
        <v>2.6256415630977488E-5</v>
      </c>
      <c r="C80">
        <f>'Pretax Fuel Prices'!C80+'Fuel Taxes'!C80</f>
        <v>2.6256415630977488E-5</v>
      </c>
      <c r="D80">
        <f>'Pretax Fuel Prices'!D80+'Fuel Taxes'!D80</f>
        <v>2.6983706016999863E-5</v>
      </c>
      <c r="E80">
        <f>'Pretax Fuel Prices'!E80+'Fuel Taxes'!E80</f>
        <v>2.6256415630977488E-5</v>
      </c>
      <c r="F80">
        <f>'Pretax Fuel Prices'!F80+'Fuel Taxes'!F80</f>
        <v>2.5492144377869224E-5</v>
      </c>
      <c r="G80">
        <f>'Pretax Fuel Prices'!G80+'Fuel Taxes'!G80</f>
        <v>2.5011393105752727E-5</v>
      </c>
      <c r="H80">
        <f>'Pretax Fuel Prices'!H80+'Fuel Taxes'!H80</f>
        <v>2.4308756631120939E-5</v>
      </c>
      <c r="I80">
        <f>'Pretax Fuel Prices'!I80+'Fuel Taxes'!I80</f>
        <v>2.3938947960262107E-5</v>
      </c>
      <c r="J80">
        <f>'Pretax Fuel Prices'!J80+'Fuel Taxes'!J80</f>
        <v>2.3236311485630311E-5</v>
      </c>
      <c r="K80">
        <f>'Pretax Fuel Prices'!K80+'Fuel Taxes'!K80</f>
        <v>2.3729389713442096E-5</v>
      </c>
      <c r="L80">
        <f>'Pretax Fuel Prices'!L80+'Fuel Taxes'!L80</f>
        <v>2.3791024491918567E-5</v>
      </c>
      <c r="M80">
        <f>'Pretax Fuel Prices'!M80+'Fuel Taxes'!M80</f>
        <v>2.4222467941253877E-5</v>
      </c>
      <c r="N80">
        <f>'Pretax Fuel Prices'!N80+'Fuel Taxes'!N80</f>
        <v>2.4481334010855065E-5</v>
      </c>
      <c r="O80">
        <f>'Pretax Fuel Prices'!O80+'Fuel Taxes'!O80</f>
        <v>2.4641584434893896E-5</v>
      </c>
      <c r="P80">
        <f>'Pretax Fuel Prices'!P80+'Fuel Taxes'!P80</f>
        <v>2.4974412238666849E-5</v>
      </c>
      <c r="Q80">
        <f>'Pretax Fuel Prices'!Q80+'Fuel Taxes'!Q80</f>
        <v>2.5196297441182152E-5</v>
      </c>
      <c r="R80">
        <f>'Pretax Fuel Prices'!R80+'Fuel Taxes'!R80</f>
        <v>2.5640067846212757E-5</v>
      </c>
      <c r="S80">
        <f>'Pretax Fuel Prices'!S80+'Fuel Taxes'!S80</f>
        <v>2.5898933915813948E-5</v>
      </c>
      <c r="T80">
        <f>'Pretax Fuel Prices'!T80+'Fuel Taxes'!T80</f>
        <v>2.6182453896805718E-5</v>
      </c>
      <c r="U80">
        <f>'Pretax Fuel Prices'!U80+'Fuel Taxes'!U80</f>
        <v>2.6502954744883377E-5</v>
      </c>
      <c r="V80">
        <f>'Pretax Fuel Prices'!V80+'Fuel Taxes'!V80</f>
        <v>2.6687859080312795E-5</v>
      </c>
      <c r="W80">
        <f>'Pretax Fuel Prices'!W80+'Fuel Taxes'!W80</f>
        <v>2.695905210560928E-5</v>
      </c>
      <c r="X80">
        <f>'Pretax Fuel Prices'!X80+'Fuel Taxes'!X80</f>
        <v>2.7242572086601058E-5</v>
      </c>
      <c r="Y80">
        <f>'Pretax Fuel Prices'!Y80+'Fuel Taxes'!Y80</f>
        <v>2.7267225997991644E-5</v>
      </c>
      <c r="Z80">
        <f>'Pretax Fuel Prices'!Z80+'Fuel Taxes'!Z80</f>
        <v>2.7513765111897537E-5</v>
      </c>
      <c r="AA80">
        <f>'Pretax Fuel Prices'!AA80+'Fuel Taxes'!AA80</f>
        <v>2.7969862472623436E-5</v>
      </c>
      <c r="AB80">
        <f>'Pretax Fuel Prices'!AB80+'Fuel Taxes'!AB80</f>
        <v>2.8191747675138736E-5</v>
      </c>
      <c r="AC80">
        <f>'Pretax Fuel Prices'!AC80+'Fuel Taxes'!AC80</f>
        <v>2.8438286789044625E-5</v>
      </c>
      <c r="AD80">
        <f>'Pretax Fuel Prices'!AD80+'Fuel Taxes'!AD80</f>
        <v>2.8906711105465826E-5</v>
      </c>
      <c r="AE80">
        <f>'Pretax Fuel Prices'!AE80+'Fuel Taxes'!AE80</f>
        <v>2.8956018928246999E-5</v>
      </c>
      <c r="AF80">
        <f>'Pretax Fuel Prices'!AF80+'Fuel Taxes'!AF80</f>
        <v>2.9301173687715248E-5</v>
      </c>
      <c r="AG80">
        <f>'Pretax Fuel Prices'!AG80+'Fuel Taxes'!AG80</f>
        <v>2.9609347580097619E-5</v>
      </c>
      <c r="AH80">
        <f>'Pretax Fuel Prices'!AH80+'Fuel Taxes'!AH80</f>
        <v>2.9843559738308213E-5</v>
      </c>
      <c r="AI80">
        <f>'Pretax Fuel Prices'!AI80+'Fuel Taxes'!AI80</f>
        <v>3.0040791029432929E-5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f>'Pretax Fuel Prices'!B83+'Fuel Taxes'!B83</f>
        <v>2.5477934359771307E-5</v>
      </c>
      <c r="C83">
        <f>'Pretax Fuel Prices'!C83+'Fuel Taxes'!C83</f>
        <v>2.5477934359771307E-5</v>
      </c>
      <c r="D83">
        <f>'Pretax Fuel Prices'!D83+'Fuel Taxes'!D83</f>
        <v>2.6397241269659963E-5</v>
      </c>
      <c r="E83">
        <f>'Pretax Fuel Prices'!E83+'Fuel Taxes'!E83</f>
        <v>2.5477934359771307E-5</v>
      </c>
      <c r="F83">
        <f>'Pretax Fuel Prices'!F83+'Fuel Taxes'!F83</f>
        <v>2.5621202969104608E-5</v>
      </c>
      <c r="G83">
        <f>'Pretax Fuel Prices'!G83+'Fuel Taxes'!G83</f>
        <v>2.6015191644771169E-5</v>
      </c>
      <c r="H83">
        <f>'Pretax Fuel Prices'!H83+'Fuel Taxes'!H83</f>
        <v>2.6170399304882245E-5</v>
      </c>
      <c r="I83">
        <f>'Pretax Fuel Prices'!I83+'Fuel Taxes'!I83</f>
        <v>2.6636022285215459E-5</v>
      </c>
      <c r="J83">
        <f>'Pretax Fuel Prices'!J83+'Fuel Taxes'!J83</f>
        <v>2.6803168996104305E-5</v>
      </c>
      <c r="K83">
        <f>'Pretax Fuel Prices'!K83+'Fuel Taxes'!K83</f>
        <v>2.7292670077993074E-5</v>
      </c>
      <c r="L83">
        <f>'Pretax Fuel Prices'!L83+'Fuel Taxes'!L83</f>
        <v>2.7352365331881946E-5</v>
      </c>
      <c r="M83">
        <f>'Pretax Fuel Prices'!M83+'Fuel Taxes'!M83</f>
        <v>2.7782171159881837E-5</v>
      </c>
      <c r="N83">
        <f>'Pretax Fuel Prices'!N83+'Fuel Taxes'!N83</f>
        <v>2.8032891226215106E-5</v>
      </c>
      <c r="O83">
        <f>'Pretax Fuel Prices'!O83+'Fuel Taxes'!O83</f>
        <v>2.8617904714326066E-5</v>
      </c>
      <c r="P83">
        <f>'Pretax Fuel Prices'!P83+'Fuel Taxes'!P83</f>
        <v>2.8940259085325985E-5</v>
      </c>
      <c r="Q83">
        <f>'Pretax Fuel Prices'!Q83+'Fuel Taxes'!Q83</f>
        <v>2.9155161999325936E-5</v>
      </c>
      <c r="R83">
        <f>'Pretax Fuel Prices'!R83+'Fuel Taxes'!R83</f>
        <v>2.9620784979659146E-5</v>
      </c>
      <c r="S83">
        <f>'Pretax Fuel Prices'!S83+'Fuel Taxes'!S83</f>
        <v>2.9859565995214645E-5</v>
      </c>
      <c r="T83">
        <f>'Pretax Fuel Prices'!T83+'Fuel Taxes'!T83</f>
        <v>3.0122225112325686E-5</v>
      </c>
      <c r="U83">
        <f>'Pretax Fuel Prices'!U83+'Fuel Taxes'!U83</f>
        <v>3.0432640432547824E-5</v>
      </c>
      <c r="V83">
        <f>'Pretax Fuel Prices'!V83+'Fuel Taxes'!V83</f>
        <v>3.063560429577E-5</v>
      </c>
      <c r="W83">
        <f>'Pretax Fuel Prices'!W83+'Fuel Taxes'!W83</f>
        <v>3.0898263412881047E-5</v>
      </c>
      <c r="X83">
        <f>'Pretax Fuel Prices'!X83+'Fuel Taxes'!X83</f>
        <v>3.1160922529992095E-5</v>
      </c>
      <c r="Y83">
        <f>'Pretax Fuel Prices'!Y83+'Fuel Taxes'!Y83</f>
        <v>3.1160922529992095E-5</v>
      </c>
      <c r="Z83">
        <f>'Pretax Fuel Prices'!Z83+'Fuel Taxes'!Z83</f>
        <v>3.1363886393214258E-5</v>
      </c>
      <c r="AA83">
        <f>'Pretax Fuel Prices'!AA83+'Fuel Taxes'!AA83</f>
        <v>3.1829509373547475E-5</v>
      </c>
      <c r="AB83">
        <f>'Pretax Fuel Prices'!AB83+'Fuel Taxes'!AB83</f>
        <v>3.2020534185991877E-5</v>
      </c>
      <c r="AC83">
        <f>'Pretax Fuel Prices'!AC83+'Fuel Taxes'!AC83</f>
        <v>3.2271254252325143E-5</v>
      </c>
      <c r="AD83">
        <f>'Pretax Fuel Prices'!AD83+'Fuel Taxes'!AD83</f>
        <v>3.2712999131102805E-5</v>
      </c>
      <c r="AE83">
        <f>'Pretax Fuel Prices'!AE83+'Fuel Taxes'!AE83</f>
        <v>3.2724938181880579E-5</v>
      </c>
      <c r="AF83">
        <f>'Pretax Fuel Prices'!AF83+'Fuel Taxes'!AF83</f>
        <v>3.303535350210273E-5</v>
      </c>
      <c r="AG83">
        <f>'Pretax Fuel Prices'!AG83+'Fuel Taxes'!AG83</f>
        <v>3.332189072076932E-5</v>
      </c>
      <c r="AH83">
        <f>'Pretax Fuel Prices'!AH83+'Fuel Taxes'!AH83</f>
        <v>3.3524854583991489E-5</v>
      </c>
      <c r="AI83">
        <f>'Pretax Fuel Prices'!AI83+'Fuel Taxes'!AI83</f>
        <v>3.370394034565811E-5</v>
      </c>
    </row>
    <row r="84" spans="1:35" x14ac:dyDescent="0.45">
      <c r="A84" t="s">
        <v>52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53</v>
      </c>
      <c r="B85">
        <f>'Pretax Fuel Prices'!B85+'Fuel Taxes'!B85</f>
        <v>7.9262888493153228E-6</v>
      </c>
      <c r="C85">
        <f>'Pretax Fuel Prices'!C85+'Fuel Taxes'!C85</f>
        <v>7.9262888493153228E-6</v>
      </c>
      <c r="D85">
        <f>'Pretax Fuel Prices'!D85+'Fuel Taxes'!D85</f>
        <v>8.1458433291789856E-6</v>
      </c>
      <c r="E85">
        <f>'Pretax Fuel Prices'!E85+'Fuel Taxes'!E85</f>
        <v>7.9262888493153228E-6</v>
      </c>
      <c r="F85">
        <f>'Pretax Fuel Prices'!F85+'Fuel Taxes'!F85</f>
        <v>8.049090507544151E-6</v>
      </c>
      <c r="G85">
        <f>'Pretax Fuel Prices'!G85+'Fuel Taxes'!G85</f>
        <v>8.2649237250372456E-6</v>
      </c>
      <c r="H85">
        <f>'Pretax Fuel Prices'!H85+'Fuel Taxes'!H85</f>
        <v>8.4137742198600675E-6</v>
      </c>
      <c r="I85">
        <f>'Pretax Fuel Prices'!I85+'Fuel Taxes'!I85</f>
        <v>8.6593775363177257E-6</v>
      </c>
      <c r="J85">
        <f>'Pretax Fuel Prices'!J85+'Fuel Taxes'!J85</f>
        <v>8.8231130806228312E-6</v>
      </c>
      <c r="K85">
        <f>'Pretax Fuel Prices'!K85+'Fuel Taxes'!K85</f>
        <v>8.9570785259633713E-6</v>
      </c>
      <c r="L85">
        <f>'Pretax Fuel Prices'!L85+'Fuel Taxes'!L85</f>
        <v>8.9682423130750848E-6</v>
      </c>
      <c r="M85">
        <f>'Pretax Fuel Prices'!M85+'Fuel Taxes'!M85</f>
        <v>9.0947652336744832E-6</v>
      </c>
      <c r="N85">
        <f>'Pretax Fuel Prices'!N85+'Fuel Taxes'!N85</f>
        <v>9.1691904810858958E-6</v>
      </c>
      <c r="O85">
        <f>'Pretax Fuel Prices'!O85+'Fuel Taxes'!O85</f>
        <v>9.2138456295327414E-6</v>
      </c>
      <c r="P85">
        <f>'Pretax Fuel Prices'!P85+'Fuel Taxes'!P85</f>
        <v>9.314319713538146E-6</v>
      </c>
      <c r="Q85">
        <f>'Pretax Fuel Prices'!Q85+'Fuel Taxes'!Q85</f>
        <v>9.3775811738378469E-6</v>
      </c>
      <c r="R85">
        <f>'Pretax Fuel Prices'!R85+'Fuel Taxes'!R85</f>
        <v>9.4966615696961034E-6</v>
      </c>
      <c r="S85">
        <f>'Pretax Fuel Prices'!S85+'Fuel Taxes'!S85</f>
        <v>9.5785293418486579E-6</v>
      </c>
      <c r="T85">
        <f>'Pretax Fuel Prices'!T85+'Fuel Taxes'!T85</f>
        <v>9.6566758516306389E-6</v>
      </c>
      <c r="U85">
        <f>'Pretax Fuel Prices'!U85+'Fuel Taxes'!U85</f>
        <v>9.7459861485243334E-6</v>
      </c>
      <c r="V85">
        <f>'Pretax Fuel Prices'!V85+'Fuel Taxes'!V85</f>
        <v>9.8055263464534625E-6</v>
      </c>
      <c r="W85">
        <f>'Pretax Fuel Prices'!W85+'Fuel Taxes'!W85</f>
        <v>9.8836728562354452E-6</v>
      </c>
      <c r="X85">
        <f>'Pretax Fuel Prices'!X85+'Fuel Taxes'!X85</f>
        <v>9.9655406283879963E-6</v>
      </c>
      <c r="Y85">
        <f>'Pretax Fuel Prices'!Y85+'Fuel Taxes'!Y85</f>
        <v>9.9692618907585663E-6</v>
      </c>
      <c r="Z85">
        <f>'Pretax Fuel Prices'!Z85+'Fuel Taxes'!Z85</f>
        <v>1.0039965875799409E-5</v>
      </c>
      <c r="AA85">
        <f>'Pretax Fuel Prices'!AA85+'Fuel Taxes'!AA85</f>
        <v>1.0177652583510519E-5</v>
      </c>
      <c r="AB85">
        <f>'Pretax Fuel Prices'!AB85+'Fuel Taxes'!AB85</f>
        <v>1.023719278143965E-5</v>
      </c>
      <c r="AC85">
        <f>'Pretax Fuel Prices'!AC85+'Fuel Taxes'!AC85</f>
        <v>1.0311618028851061E-5</v>
      </c>
      <c r="AD85">
        <f>'Pretax Fuel Prices'!AD85+'Fuel Taxes'!AD85</f>
        <v>1.0441862211821029E-5</v>
      </c>
      <c r="AE85">
        <f>'Pretax Fuel Prices'!AE85+'Fuel Taxes'!AE85</f>
        <v>1.0460468523673883E-5</v>
      </c>
      <c r="AF85">
        <f>'Pretax Fuel Prices'!AF85+'Fuel Taxes'!AF85</f>
        <v>1.0553500082938147E-5</v>
      </c>
      <c r="AG85">
        <f>'Pretax Fuel Prices'!AG85+'Fuel Taxes'!AG85</f>
        <v>1.0653974166943552E-5</v>
      </c>
      <c r="AH85">
        <f>'Pretax Fuel Prices'!AH85+'Fuel Taxes'!AH85</f>
        <v>1.0720956889613823E-5</v>
      </c>
      <c r="AI85">
        <f>'Pretax Fuel Prices'!AI85+'Fuel Taxes'!AI85</f>
        <v>1.0769333300431242E-5</v>
      </c>
    </row>
    <row r="86" spans="1:35" x14ac:dyDescent="0.45">
      <c r="A86" t="s">
        <v>54</v>
      </c>
      <c r="B86">
        <f>'Pretax Fuel Prices'!B86+'Fuel Taxes'!B86</f>
        <v>7.9262888493153228E-6</v>
      </c>
      <c r="C86">
        <f>'Pretax Fuel Prices'!C86+'Fuel Taxes'!C86</f>
        <v>7.9262888493153228E-6</v>
      </c>
      <c r="D86">
        <f>'Pretax Fuel Prices'!D86+'Fuel Taxes'!D86</f>
        <v>8.1450217969811808E-6</v>
      </c>
      <c r="E86">
        <f>'Pretax Fuel Prices'!E86+'Fuel Taxes'!E86</f>
        <v>7.9262888493153228E-6</v>
      </c>
      <c r="F86">
        <f>'Pretax Fuel Prices'!F86+'Fuel Taxes'!F86</f>
        <v>7.6853118730732769E-6</v>
      </c>
      <c r="G86">
        <f>'Pretax Fuel Prices'!G86+'Fuel Taxes'!G86</f>
        <v>7.533311011135985E-6</v>
      </c>
      <c r="H86">
        <f>'Pretax Fuel Prices'!H86+'Fuel Taxes'!H86</f>
        <v>7.3182854015661574E-6</v>
      </c>
      <c r="I86">
        <f>'Pretax Fuel Prices'!I86+'Fuel Taxes'!I86</f>
        <v>7.1959432443971184E-6</v>
      </c>
      <c r="J86">
        <f>'Pretax Fuel Prices'!J86+'Fuel Taxes'!J86</f>
        <v>6.9846249729233239E-6</v>
      </c>
      <c r="K86">
        <f>'Pretax Fuel Prices'!K86+'Fuel Taxes'!K86</f>
        <v>7.1255038205725211E-6</v>
      </c>
      <c r="L86">
        <f>'Pretax Fuel Prices'!L86+'Fuel Taxes'!L86</f>
        <v>7.140333172956648E-6</v>
      </c>
      <c r="M86">
        <f>'Pretax Fuel Prices'!M86+'Fuel Taxes'!M86</f>
        <v>7.2663826682217192E-6</v>
      </c>
      <c r="N86">
        <f>'Pretax Fuel Prices'!N86+'Fuel Taxes'!N86</f>
        <v>7.3442367682383791E-6</v>
      </c>
      <c r="O86">
        <f>'Pretax Fuel Prices'!O86+'Fuel Taxes'!O86</f>
        <v>7.4999449682717024E-6</v>
      </c>
      <c r="P86">
        <f>'Pretax Fuel Prices'!P86+'Fuel Taxes'!P86</f>
        <v>7.600043096864551E-6</v>
      </c>
      <c r="Q86">
        <f>'Pretax Fuel Prices'!Q86+'Fuel Taxes'!Q86</f>
        <v>7.6630678444970874E-6</v>
      </c>
      <c r="R86">
        <f>'Pretax Fuel Prices'!R86+'Fuel Taxes'!R86</f>
        <v>7.8076540302423142E-6</v>
      </c>
      <c r="S86">
        <f>'Pretax Fuel Prices'!S86+'Fuel Taxes'!S86</f>
        <v>7.8855081302589759E-6</v>
      </c>
      <c r="T86">
        <f>'Pretax Fuel Prices'!T86+'Fuel Taxes'!T86</f>
        <v>7.9670695683716697E-6</v>
      </c>
      <c r="U86">
        <f>'Pretax Fuel Prices'!U86+'Fuel Taxes'!U86</f>
        <v>8.0634603588684887E-6</v>
      </c>
      <c r="V86">
        <f>'Pretax Fuel Prices'!V86+'Fuel Taxes'!V86</f>
        <v>8.1190704303089591E-6</v>
      </c>
      <c r="W86">
        <f>'Pretax Fuel Prices'!W86+'Fuel Taxes'!W86</f>
        <v>8.1969245303256224E-6</v>
      </c>
      <c r="X86">
        <f>'Pretax Fuel Prices'!X86+'Fuel Taxes'!X86</f>
        <v>8.2859006446303771E-6</v>
      </c>
      <c r="Y86">
        <f>'Pretax Fuel Prices'!Y86+'Fuel Taxes'!Y86</f>
        <v>8.2896079827264093E-6</v>
      </c>
      <c r="Z86">
        <f>'Pretax Fuel Prices'!Z86+'Fuel Taxes'!Z86</f>
        <v>8.3637547446470388E-6</v>
      </c>
      <c r="AA86">
        <f>'Pretax Fuel Prices'!AA86+'Fuel Taxes'!AA86</f>
        <v>8.500926254200203E-6</v>
      </c>
      <c r="AB86">
        <f>'Pretax Fuel Prices'!AB86+'Fuel Taxes'!AB86</f>
        <v>8.5639510018327394E-6</v>
      </c>
      <c r="AC86">
        <f>'Pretax Fuel Prices'!AC86+'Fuel Taxes'!AC86</f>
        <v>8.6380977637533689E-6</v>
      </c>
      <c r="AD86">
        <f>'Pretax Fuel Prices'!AD86+'Fuel Taxes'!AD86</f>
        <v>8.7752692733065331E-6</v>
      </c>
      <c r="AE86">
        <f>'Pretax Fuel Prices'!AE86+'Fuel Taxes'!AE86</f>
        <v>8.7938059637866904E-6</v>
      </c>
      <c r="AF86">
        <f>'Pretax Fuel Prices'!AF86+'Fuel Taxes'!AF86</f>
        <v>8.8939040923795399E-6</v>
      </c>
      <c r="AG86">
        <f>'Pretax Fuel Prices'!AG86+'Fuel Taxes'!AG86</f>
        <v>8.9940022209723928E-6</v>
      </c>
      <c r="AH86">
        <f>'Pretax Fuel Prices'!AH86+'Fuel Taxes'!AH86</f>
        <v>9.0644416447969901E-6</v>
      </c>
      <c r="AI86">
        <f>'Pretax Fuel Prices'!AI86+'Fuel Taxes'!AI86</f>
        <v>9.1200517162374639E-6</v>
      </c>
    </row>
    <row r="87" spans="1:35" x14ac:dyDescent="0.45">
      <c r="A87" t="s">
        <v>55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56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57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58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52</v>
      </c>
      <c r="B94">
        <f>'Pretax Fuel Prices'!B94+'Fuel Taxes'!B94</f>
        <v>2.0139247907144217E-6</v>
      </c>
      <c r="C94">
        <f>'Pretax Fuel Prices'!C94+'Fuel Taxes'!C94</f>
        <v>2.0139247907144217E-6</v>
      </c>
      <c r="D94">
        <f>'Pretax Fuel Prices'!D94+'Fuel Taxes'!D94</f>
        <v>2.0041484567789146E-6</v>
      </c>
      <c r="E94">
        <f>'Pretax Fuel Prices'!E94+'Fuel Taxes'!E94</f>
        <v>2.0139247907144217E-6</v>
      </c>
      <c r="F94">
        <f>'Pretax Fuel Prices'!F94+'Fuel Taxes'!F94</f>
        <v>1.9845957889079007E-6</v>
      </c>
      <c r="G94">
        <f>'Pretax Fuel Prices'!G94+'Fuel Taxes'!G94</f>
        <v>1.9552667871013802E-6</v>
      </c>
      <c r="H94">
        <f>'Pretax Fuel Prices'!H94+'Fuel Taxes'!H94</f>
        <v>1.9357141192303667E-6</v>
      </c>
      <c r="I94">
        <f>'Pretax Fuel Prices'!I94+'Fuel Taxes'!I94</f>
        <v>1.9259377852948596E-6</v>
      </c>
      <c r="J94">
        <f>'Pretax Fuel Prices'!J94+'Fuel Taxes'!J94</f>
        <v>1.9063851174238455E-6</v>
      </c>
      <c r="K94">
        <f>'Pretax Fuel Prices'!K94+'Fuel Taxes'!K94</f>
        <v>1.9161614513593525E-6</v>
      </c>
      <c r="L94">
        <f>'Pretax Fuel Prices'!L94+'Fuel Taxes'!L94</f>
        <v>1.9259377852948596E-6</v>
      </c>
      <c r="M94">
        <f>'Pretax Fuel Prices'!M94+'Fuel Taxes'!M94</f>
        <v>1.9161614513593525E-6</v>
      </c>
      <c r="N94">
        <f>'Pretax Fuel Prices'!N94+'Fuel Taxes'!N94</f>
        <v>1.9161614513593525E-6</v>
      </c>
      <c r="O94">
        <f>'Pretax Fuel Prices'!O94+'Fuel Taxes'!O94</f>
        <v>1.9161614513593525E-6</v>
      </c>
      <c r="P94">
        <f>'Pretax Fuel Prices'!P94+'Fuel Taxes'!P94</f>
        <v>1.9063851174238455E-6</v>
      </c>
      <c r="Q94">
        <f>'Pretax Fuel Prices'!Q94+'Fuel Taxes'!Q94</f>
        <v>1.9063851174238455E-6</v>
      </c>
      <c r="R94">
        <f>'Pretax Fuel Prices'!R94+'Fuel Taxes'!R94</f>
        <v>1.9161614513593525E-6</v>
      </c>
      <c r="S94">
        <f>'Pretax Fuel Prices'!S94+'Fuel Taxes'!S94</f>
        <v>1.9161614513593525E-6</v>
      </c>
      <c r="T94">
        <f>'Pretax Fuel Prices'!T94+'Fuel Taxes'!T94</f>
        <v>1.9063851174238455E-6</v>
      </c>
      <c r="U94">
        <f>'Pretax Fuel Prices'!U94+'Fuel Taxes'!U94</f>
        <v>1.9063851174238455E-6</v>
      </c>
      <c r="V94">
        <f>'Pretax Fuel Prices'!V94+'Fuel Taxes'!V94</f>
        <v>1.9161614513593525E-6</v>
      </c>
      <c r="W94">
        <f>'Pretax Fuel Prices'!W94+'Fuel Taxes'!W94</f>
        <v>1.9161614513593525E-6</v>
      </c>
      <c r="X94">
        <f>'Pretax Fuel Prices'!X94+'Fuel Taxes'!X94</f>
        <v>1.9063851174238455E-6</v>
      </c>
      <c r="Y94">
        <f>'Pretax Fuel Prices'!Y94+'Fuel Taxes'!Y94</f>
        <v>1.9063851174238455E-6</v>
      </c>
      <c r="Z94">
        <f>'Pretax Fuel Prices'!Z94+'Fuel Taxes'!Z94</f>
        <v>1.9063851174238455E-6</v>
      </c>
      <c r="AA94">
        <f>'Pretax Fuel Prices'!AA94+'Fuel Taxes'!AA94</f>
        <v>1.9063851174238455E-6</v>
      </c>
      <c r="AB94">
        <f>'Pretax Fuel Prices'!AB94+'Fuel Taxes'!AB94</f>
        <v>1.9063851174238455E-6</v>
      </c>
      <c r="AC94">
        <f>'Pretax Fuel Prices'!AC94+'Fuel Taxes'!AC94</f>
        <v>1.9063851174238455E-6</v>
      </c>
      <c r="AD94">
        <f>'Pretax Fuel Prices'!AD94+'Fuel Taxes'!AD94</f>
        <v>1.9063851174238455E-6</v>
      </c>
      <c r="AE94">
        <f>'Pretax Fuel Prices'!AE94+'Fuel Taxes'!AE94</f>
        <v>1.9063851174238455E-6</v>
      </c>
      <c r="AF94">
        <f>'Pretax Fuel Prices'!AF94+'Fuel Taxes'!AF94</f>
        <v>1.9063851174238455E-6</v>
      </c>
      <c r="AG94">
        <f>'Pretax Fuel Prices'!AG94+'Fuel Taxes'!AG94</f>
        <v>1.9063851174238455E-6</v>
      </c>
      <c r="AH94">
        <f>'Pretax Fuel Prices'!AH94+'Fuel Taxes'!AH94</f>
        <v>1.9063851174238455E-6</v>
      </c>
      <c r="AI94">
        <f>'Pretax Fuel Prices'!AI94+'Fuel Taxes'!AI94</f>
        <v>1.9063851174238455E-6</v>
      </c>
    </row>
    <row r="95" spans="1:35" x14ac:dyDescent="0.45">
      <c r="A95" t="s">
        <v>53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54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55</v>
      </c>
      <c r="B97">
        <f>'Pretax Fuel Prices'!B97+'Fuel Taxes'!B97</f>
        <v>2.0139247907144217E-6</v>
      </c>
      <c r="C97">
        <f>'Pretax Fuel Prices'!C97+'Fuel Taxes'!C97</f>
        <v>2.0139247907144217E-6</v>
      </c>
      <c r="D97">
        <f>'Pretax Fuel Prices'!D97+'Fuel Taxes'!D97</f>
        <v>2.0042887869310995E-6</v>
      </c>
      <c r="E97">
        <f>'Pretax Fuel Prices'!E97+'Fuel Taxes'!E97</f>
        <v>2.0139247907144217E-6</v>
      </c>
      <c r="F97">
        <f>'Pretax Fuel Prices'!F97+'Fuel Taxes'!F97</f>
        <v>1.9946527831477764E-6</v>
      </c>
      <c r="G97">
        <f>'Pretax Fuel Prices'!G97+'Fuel Taxes'!G97</f>
        <v>1.9657447717978089E-6</v>
      </c>
      <c r="H97">
        <f>'Pretax Fuel Prices'!H97+'Fuel Taxes'!H97</f>
        <v>1.9561087680144862E-6</v>
      </c>
      <c r="I97">
        <f>'Pretax Fuel Prices'!I97+'Fuel Taxes'!I97</f>
        <v>1.9464727642311636E-6</v>
      </c>
      <c r="J97">
        <f>'Pretax Fuel Prices'!J97+'Fuel Taxes'!J97</f>
        <v>1.9368367604478409E-6</v>
      </c>
      <c r="K97">
        <f>'Pretax Fuel Prices'!K97+'Fuel Taxes'!K97</f>
        <v>1.9464727642311636E-6</v>
      </c>
      <c r="L97">
        <f>'Pretax Fuel Prices'!L97+'Fuel Taxes'!L97</f>
        <v>1.9561087680144862E-6</v>
      </c>
      <c r="M97">
        <f>'Pretax Fuel Prices'!M97+'Fuel Taxes'!M97</f>
        <v>1.9368367604478409E-6</v>
      </c>
      <c r="N97">
        <f>'Pretax Fuel Prices'!N97+'Fuel Taxes'!N97</f>
        <v>1.9464727642311636E-6</v>
      </c>
      <c r="O97">
        <f>'Pretax Fuel Prices'!O97+'Fuel Taxes'!O97</f>
        <v>1.9464727642311636E-6</v>
      </c>
      <c r="P97">
        <f>'Pretax Fuel Prices'!P97+'Fuel Taxes'!P97</f>
        <v>1.9368367604478409E-6</v>
      </c>
      <c r="Q97">
        <f>'Pretax Fuel Prices'!Q97+'Fuel Taxes'!Q97</f>
        <v>1.9368367604478409E-6</v>
      </c>
      <c r="R97">
        <f>'Pretax Fuel Prices'!R97+'Fuel Taxes'!R97</f>
        <v>1.9464727642311636E-6</v>
      </c>
      <c r="S97">
        <f>'Pretax Fuel Prices'!S97+'Fuel Taxes'!S97</f>
        <v>1.9464727642311636E-6</v>
      </c>
      <c r="T97">
        <f>'Pretax Fuel Prices'!T97+'Fuel Taxes'!T97</f>
        <v>1.9368367604478409E-6</v>
      </c>
      <c r="U97">
        <f>'Pretax Fuel Prices'!U97+'Fuel Taxes'!U97</f>
        <v>1.9368367604478409E-6</v>
      </c>
      <c r="V97">
        <f>'Pretax Fuel Prices'!V97+'Fuel Taxes'!V97</f>
        <v>1.9464727642311636E-6</v>
      </c>
      <c r="W97">
        <f>'Pretax Fuel Prices'!W97+'Fuel Taxes'!W97</f>
        <v>1.9464727642311636E-6</v>
      </c>
      <c r="X97">
        <f>'Pretax Fuel Prices'!X97+'Fuel Taxes'!X97</f>
        <v>1.9464727642311636E-6</v>
      </c>
      <c r="Y97">
        <f>'Pretax Fuel Prices'!Y97+'Fuel Taxes'!Y97</f>
        <v>1.9368367604478409E-6</v>
      </c>
      <c r="Z97">
        <f>'Pretax Fuel Prices'!Z97+'Fuel Taxes'!Z97</f>
        <v>1.9368367604478409E-6</v>
      </c>
      <c r="AA97">
        <f>'Pretax Fuel Prices'!AA97+'Fuel Taxes'!AA97</f>
        <v>1.9464727642311636E-6</v>
      </c>
      <c r="AB97">
        <f>'Pretax Fuel Prices'!AB97+'Fuel Taxes'!AB97</f>
        <v>1.9464727642311636E-6</v>
      </c>
      <c r="AC97">
        <f>'Pretax Fuel Prices'!AC97+'Fuel Taxes'!AC97</f>
        <v>1.9464727642311636E-6</v>
      </c>
      <c r="AD97">
        <f>'Pretax Fuel Prices'!AD97+'Fuel Taxes'!AD97</f>
        <v>1.9464727642311636E-6</v>
      </c>
      <c r="AE97">
        <f>'Pretax Fuel Prices'!AE97+'Fuel Taxes'!AE97</f>
        <v>1.9464727642311636E-6</v>
      </c>
      <c r="AF97">
        <f>'Pretax Fuel Prices'!AF97+'Fuel Taxes'!AF97</f>
        <v>1.9464727642311636E-6</v>
      </c>
      <c r="AG97">
        <f>'Pretax Fuel Prices'!AG97+'Fuel Taxes'!AG97</f>
        <v>1.9464727642311636E-6</v>
      </c>
      <c r="AH97">
        <f>'Pretax Fuel Prices'!AH97+'Fuel Taxes'!AH97</f>
        <v>1.9464727642311636E-6</v>
      </c>
      <c r="AI97">
        <f>'Pretax Fuel Prices'!AI97+'Fuel Taxes'!AI97</f>
        <v>1.9464727642311636E-6</v>
      </c>
    </row>
    <row r="98" spans="1:35" x14ac:dyDescent="0.45">
      <c r="A98" t="s">
        <v>56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57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58</v>
      </c>
      <c r="B100">
        <f>'Pretax Fuel Prices'!B100+'Fuel Taxes'!B100</f>
        <v>2.0139247907144217E-6</v>
      </c>
      <c r="C100">
        <f>'Pretax Fuel Prices'!C100+'Fuel Taxes'!C100</f>
        <v>2.0139247907144217E-6</v>
      </c>
      <c r="D100">
        <f>'Pretax Fuel Prices'!D100+'Fuel Taxes'!D100</f>
        <v>2.0042887869310995E-6</v>
      </c>
      <c r="E100">
        <f>'Pretax Fuel Prices'!E100+'Fuel Taxes'!E100</f>
        <v>2.0139247907144217E-6</v>
      </c>
      <c r="F100">
        <f>'Pretax Fuel Prices'!F100+'Fuel Taxes'!F100</f>
        <v>1.9946527831477764E-6</v>
      </c>
      <c r="G100">
        <f>'Pretax Fuel Prices'!G100+'Fuel Taxes'!G100</f>
        <v>1.9657447717978089E-6</v>
      </c>
      <c r="H100">
        <f>'Pretax Fuel Prices'!H100+'Fuel Taxes'!H100</f>
        <v>1.9561087680144862E-6</v>
      </c>
      <c r="I100">
        <f>'Pretax Fuel Prices'!I100+'Fuel Taxes'!I100</f>
        <v>1.9464727642311636E-6</v>
      </c>
      <c r="J100">
        <f>'Pretax Fuel Prices'!J100+'Fuel Taxes'!J100</f>
        <v>1.9368367604478409E-6</v>
      </c>
      <c r="K100">
        <f>'Pretax Fuel Prices'!K100+'Fuel Taxes'!K100</f>
        <v>1.9464727642311636E-6</v>
      </c>
      <c r="L100">
        <f>'Pretax Fuel Prices'!L100+'Fuel Taxes'!L100</f>
        <v>1.9561087680144862E-6</v>
      </c>
      <c r="M100">
        <f>'Pretax Fuel Prices'!M100+'Fuel Taxes'!M100</f>
        <v>1.9368367604478409E-6</v>
      </c>
      <c r="N100">
        <f>'Pretax Fuel Prices'!N100+'Fuel Taxes'!N100</f>
        <v>1.9464727642311636E-6</v>
      </c>
      <c r="O100">
        <f>'Pretax Fuel Prices'!O100+'Fuel Taxes'!O100</f>
        <v>1.9464727642311636E-6</v>
      </c>
      <c r="P100">
        <f>'Pretax Fuel Prices'!P100+'Fuel Taxes'!P100</f>
        <v>1.9368367604478409E-6</v>
      </c>
      <c r="Q100">
        <f>'Pretax Fuel Prices'!Q100+'Fuel Taxes'!Q100</f>
        <v>1.9368367604478409E-6</v>
      </c>
      <c r="R100">
        <f>'Pretax Fuel Prices'!R100+'Fuel Taxes'!R100</f>
        <v>1.9464727642311636E-6</v>
      </c>
      <c r="S100">
        <f>'Pretax Fuel Prices'!S100+'Fuel Taxes'!S100</f>
        <v>1.9464727642311636E-6</v>
      </c>
      <c r="T100">
        <f>'Pretax Fuel Prices'!T100+'Fuel Taxes'!T100</f>
        <v>1.9368367604478409E-6</v>
      </c>
      <c r="U100">
        <f>'Pretax Fuel Prices'!U100+'Fuel Taxes'!U100</f>
        <v>1.9368367604478409E-6</v>
      </c>
      <c r="V100">
        <f>'Pretax Fuel Prices'!V100+'Fuel Taxes'!V100</f>
        <v>1.9464727642311636E-6</v>
      </c>
      <c r="W100">
        <f>'Pretax Fuel Prices'!W100+'Fuel Taxes'!W100</f>
        <v>1.9464727642311636E-6</v>
      </c>
      <c r="X100">
        <f>'Pretax Fuel Prices'!X100+'Fuel Taxes'!X100</f>
        <v>1.9464727642311636E-6</v>
      </c>
      <c r="Y100">
        <f>'Pretax Fuel Prices'!Y100+'Fuel Taxes'!Y100</f>
        <v>1.9368367604478409E-6</v>
      </c>
      <c r="Z100">
        <f>'Pretax Fuel Prices'!Z100+'Fuel Taxes'!Z100</f>
        <v>1.9368367604478409E-6</v>
      </c>
      <c r="AA100">
        <f>'Pretax Fuel Prices'!AA100+'Fuel Taxes'!AA100</f>
        <v>1.9464727642311636E-6</v>
      </c>
      <c r="AB100">
        <f>'Pretax Fuel Prices'!AB100+'Fuel Taxes'!AB100</f>
        <v>1.9464727642311636E-6</v>
      </c>
      <c r="AC100">
        <f>'Pretax Fuel Prices'!AC100+'Fuel Taxes'!AC100</f>
        <v>1.9464727642311636E-6</v>
      </c>
      <c r="AD100">
        <f>'Pretax Fuel Prices'!AD100+'Fuel Taxes'!AD100</f>
        <v>1.9464727642311636E-6</v>
      </c>
      <c r="AE100">
        <f>'Pretax Fuel Prices'!AE100+'Fuel Taxes'!AE100</f>
        <v>1.9464727642311636E-6</v>
      </c>
      <c r="AF100">
        <f>'Pretax Fuel Prices'!AF100+'Fuel Taxes'!AF100</f>
        <v>1.9464727642311636E-6</v>
      </c>
      <c r="AG100">
        <f>'Pretax Fuel Prices'!AG100+'Fuel Taxes'!AG100</f>
        <v>1.9464727642311636E-6</v>
      </c>
      <c r="AH100">
        <f>'Pretax Fuel Prices'!AH100+'Fuel Taxes'!AH100</f>
        <v>1.9464727642311636E-6</v>
      </c>
      <c r="AI100">
        <f>'Pretax Fuel Prices'!AI100+'Fuel Taxes'!AI100</f>
        <v>1.9464727642311636E-6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52</v>
      </c>
      <c r="B104">
        <f>'Pretax Fuel Prices'!B104+'Fuel Taxes'!B104</f>
        <v>8.8957746271921723E-6</v>
      </c>
      <c r="C104">
        <f>'Pretax Fuel Prices'!C104+'Fuel Taxes'!C104</f>
        <v>8.8957746271921723E-6</v>
      </c>
      <c r="D104">
        <f>'Pretax Fuel Prices'!D104+'Fuel Taxes'!D104</f>
        <v>1.0373329909650473E-5</v>
      </c>
      <c r="E104">
        <f>'Pretax Fuel Prices'!E104+'Fuel Taxes'!E104</f>
        <v>8.8957746271921723E-6</v>
      </c>
      <c r="F104">
        <f>'Pretax Fuel Prices'!F104+'Fuel Taxes'!F104</f>
        <v>1.0717234355596992E-5</v>
      </c>
      <c r="G104">
        <f>'Pretax Fuel Prices'!G104+'Fuel Taxes'!G104</f>
        <v>1.1087573843990535E-5</v>
      </c>
      <c r="H104">
        <f>'Pretax Fuel Prices'!H104+'Fuel Taxes'!H104</f>
        <v>1.12678574417941E-5</v>
      </c>
      <c r="I104">
        <f>'Pretax Fuel Prices'!I104+'Fuel Taxes'!I104</f>
        <v>1.1737240714740017E-5</v>
      </c>
      <c r="J104">
        <f>'Pretax Fuel Prices'!J104+'Fuel Taxes'!J104</f>
        <v>1.2022972461165677E-5</v>
      </c>
      <c r="K104">
        <f>'Pretax Fuel Prices'!K104+'Fuel Taxes'!K104</f>
        <v>1.2046035371837928E-5</v>
      </c>
      <c r="L104">
        <f>'Pretax Fuel Prices'!L104+'Fuel Taxes'!L104</f>
        <v>1.2484459467163788E-5</v>
      </c>
      <c r="M104">
        <f>'Pretax Fuel Prices'!M104+'Fuel Taxes'!M104</f>
        <v>1.2389000891156867E-5</v>
      </c>
      <c r="N104">
        <f>'Pretax Fuel Prices'!N104+'Fuel Taxes'!N104</f>
        <v>1.2667184493489051E-5</v>
      </c>
      <c r="O104">
        <f>'Pretax Fuel Prices'!O104+'Fuel Taxes'!O104</f>
        <v>1.2866473954464097E-5</v>
      </c>
      <c r="P104">
        <f>'Pretax Fuel Prices'!P104+'Fuel Taxes'!P104</f>
        <v>1.3168320042841267E-5</v>
      </c>
      <c r="Q104">
        <f>'Pretax Fuel Prices'!Q104+'Fuel Taxes'!Q104</f>
        <v>1.3237737750152761E-5</v>
      </c>
      <c r="R104">
        <f>'Pretax Fuel Prices'!R104+'Fuel Taxes'!R104</f>
        <v>1.3959555595159772E-5</v>
      </c>
      <c r="S104">
        <f>'Pretax Fuel Prices'!S104+'Fuel Taxes'!S104</f>
        <v>1.3863593565891079E-5</v>
      </c>
      <c r="T104">
        <f>'Pretax Fuel Prices'!T104+'Fuel Taxes'!T104</f>
        <v>1.4102889926607286E-5</v>
      </c>
      <c r="U104">
        <f>'Pretax Fuel Prices'!U104+'Fuel Taxes'!U104</f>
        <v>1.4663942992810087E-5</v>
      </c>
      <c r="V104">
        <f>'Pretax Fuel Prices'!V104+'Fuel Taxes'!V104</f>
        <v>1.4843006607319428E-5</v>
      </c>
      <c r="W104">
        <f>'Pretax Fuel Prices'!W104+'Fuel Taxes'!W104</f>
        <v>1.5101194434930577E-5</v>
      </c>
      <c r="X104">
        <f>'Pretax Fuel Prices'!X104+'Fuel Taxes'!X104</f>
        <v>1.5364052956522726E-5</v>
      </c>
      <c r="Y104">
        <f>'Pretax Fuel Prices'!Y104+'Fuel Taxes'!Y104</f>
        <v>1.5783370863508057E-5</v>
      </c>
      <c r="Z104">
        <f>'Pretax Fuel Prices'!Z104+'Fuel Taxes'!Z104</f>
        <v>1.5958316029320272E-5</v>
      </c>
      <c r="AA104">
        <f>'Pretax Fuel Prices'!AA104+'Fuel Taxes'!AA104</f>
        <v>1.6390160876811788E-5</v>
      </c>
      <c r="AB104">
        <f>'Pretax Fuel Prices'!AB104+'Fuel Taxes'!AB104</f>
        <v>1.6547367675577256E-5</v>
      </c>
      <c r="AC104">
        <f>'Pretax Fuel Prices'!AC104+'Fuel Taxes'!AC104</f>
        <v>1.6763634384602573E-5</v>
      </c>
      <c r="AD104">
        <f>'Pretax Fuel Prices'!AD104+'Fuel Taxes'!AD104</f>
        <v>1.7149455015110223E-5</v>
      </c>
      <c r="AE104">
        <f>'Pretax Fuel Prices'!AE104+'Fuel Taxes'!AE104</f>
        <v>1.7320142300341924E-5</v>
      </c>
      <c r="AF104">
        <f>'Pretax Fuel Prices'!AF104+'Fuel Taxes'!AF104</f>
        <v>1.7693741351650256E-5</v>
      </c>
      <c r="AG104">
        <f>'Pretax Fuel Prices'!AG104+'Fuel Taxes'!AG104</f>
        <v>1.7926298017358313E-5</v>
      </c>
      <c r="AH104">
        <f>'Pretax Fuel Prices'!AH104+'Fuel Taxes'!AH104</f>
        <v>1.8168497229277161E-5</v>
      </c>
      <c r="AI104">
        <f>'Pretax Fuel Prices'!AI104+'Fuel Taxes'!AI104</f>
        <v>1.8359001750632166E-5</v>
      </c>
    </row>
    <row r="105" spans="1:35" x14ac:dyDescent="0.45">
      <c r="A105" t="s">
        <v>53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54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55</v>
      </c>
      <c r="B107">
        <f>'Pretax Fuel Prices'!B107+'Fuel Taxes'!B107</f>
        <v>8.8957746271921723E-6</v>
      </c>
      <c r="C107">
        <f>'Pretax Fuel Prices'!C107+'Fuel Taxes'!C107</f>
        <v>8.8957746271921723E-6</v>
      </c>
      <c r="D107">
        <f>'Pretax Fuel Prices'!D107+'Fuel Taxes'!D107</f>
        <v>1.0373329909650473E-5</v>
      </c>
      <c r="E107">
        <f>'Pretax Fuel Prices'!E107+'Fuel Taxes'!E107</f>
        <v>8.8957746271921723E-6</v>
      </c>
      <c r="F107">
        <f>'Pretax Fuel Prices'!F107+'Fuel Taxes'!F107</f>
        <v>1.0717234355596992E-5</v>
      </c>
      <c r="G107">
        <f>'Pretax Fuel Prices'!G107+'Fuel Taxes'!G107</f>
        <v>1.1087573843990535E-5</v>
      </c>
      <c r="H107">
        <f>'Pretax Fuel Prices'!H107+'Fuel Taxes'!H107</f>
        <v>1.12678574417941E-5</v>
      </c>
      <c r="I107">
        <f>'Pretax Fuel Prices'!I107+'Fuel Taxes'!I107</f>
        <v>1.1737240714740017E-5</v>
      </c>
      <c r="J107">
        <f>'Pretax Fuel Prices'!J107+'Fuel Taxes'!J107</f>
        <v>1.2022972461165677E-5</v>
      </c>
      <c r="K107">
        <f>'Pretax Fuel Prices'!K107+'Fuel Taxes'!K107</f>
        <v>1.2046035371837928E-5</v>
      </c>
      <c r="L107">
        <f>'Pretax Fuel Prices'!L107+'Fuel Taxes'!L107</f>
        <v>1.2484459467163788E-5</v>
      </c>
      <c r="M107">
        <f>'Pretax Fuel Prices'!M107+'Fuel Taxes'!M107</f>
        <v>1.2389000891156867E-5</v>
      </c>
      <c r="N107">
        <f>'Pretax Fuel Prices'!N107+'Fuel Taxes'!N107</f>
        <v>1.2667184493489051E-5</v>
      </c>
      <c r="O107">
        <f>'Pretax Fuel Prices'!O107+'Fuel Taxes'!O107</f>
        <v>1.2866473954464097E-5</v>
      </c>
      <c r="P107">
        <f>'Pretax Fuel Prices'!P107+'Fuel Taxes'!P107</f>
        <v>1.3168320042841267E-5</v>
      </c>
      <c r="Q107">
        <f>'Pretax Fuel Prices'!Q107+'Fuel Taxes'!Q107</f>
        <v>1.3237737750152761E-5</v>
      </c>
      <c r="R107">
        <f>'Pretax Fuel Prices'!R107+'Fuel Taxes'!R107</f>
        <v>1.3959555595159772E-5</v>
      </c>
      <c r="S107">
        <f>'Pretax Fuel Prices'!S107+'Fuel Taxes'!S107</f>
        <v>1.3863593565891079E-5</v>
      </c>
      <c r="T107">
        <f>'Pretax Fuel Prices'!T107+'Fuel Taxes'!T107</f>
        <v>1.4102889926607286E-5</v>
      </c>
      <c r="U107">
        <f>'Pretax Fuel Prices'!U107+'Fuel Taxes'!U107</f>
        <v>1.4663942992810087E-5</v>
      </c>
      <c r="V107">
        <f>'Pretax Fuel Prices'!V107+'Fuel Taxes'!V107</f>
        <v>1.4843006607319428E-5</v>
      </c>
      <c r="W107">
        <f>'Pretax Fuel Prices'!W107+'Fuel Taxes'!W107</f>
        <v>1.5101194434930577E-5</v>
      </c>
      <c r="X107">
        <f>'Pretax Fuel Prices'!X107+'Fuel Taxes'!X107</f>
        <v>1.5364052956522726E-5</v>
      </c>
      <c r="Y107">
        <f>'Pretax Fuel Prices'!Y107+'Fuel Taxes'!Y107</f>
        <v>1.5783370863508057E-5</v>
      </c>
      <c r="Z107">
        <f>'Pretax Fuel Prices'!Z107+'Fuel Taxes'!Z107</f>
        <v>1.5958316029320272E-5</v>
      </c>
      <c r="AA107">
        <f>'Pretax Fuel Prices'!AA107+'Fuel Taxes'!AA107</f>
        <v>1.6390160876811788E-5</v>
      </c>
      <c r="AB107">
        <f>'Pretax Fuel Prices'!AB107+'Fuel Taxes'!AB107</f>
        <v>1.6547367675577256E-5</v>
      </c>
      <c r="AC107">
        <f>'Pretax Fuel Prices'!AC107+'Fuel Taxes'!AC107</f>
        <v>1.6763634384602573E-5</v>
      </c>
      <c r="AD107">
        <f>'Pretax Fuel Prices'!AD107+'Fuel Taxes'!AD107</f>
        <v>1.7149455015110223E-5</v>
      </c>
      <c r="AE107">
        <f>'Pretax Fuel Prices'!AE107+'Fuel Taxes'!AE107</f>
        <v>1.7320142300341924E-5</v>
      </c>
      <c r="AF107">
        <f>'Pretax Fuel Prices'!AF107+'Fuel Taxes'!AF107</f>
        <v>1.7693741351650256E-5</v>
      </c>
      <c r="AG107">
        <f>'Pretax Fuel Prices'!AG107+'Fuel Taxes'!AG107</f>
        <v>1.7926298017358313E-5</v>
      </c>
      <c r="AH107">
        <f>'Pretax Fuel Prices'!AH107+'Fuel Taxes'!AH107</f>
        <v>1.8168497229277161E-5</v>
      </c>
      <c r="AI107">
        <f>'Pretax Fuel Prices'!AI107+'Fuel Taxes'!AI107</f>
        <v>1.8359001750632166E-5</v>
      </c>
    </row>
    <row r="108" spans="1:35" x14ac:dyDescent="0.45">
      <c r="A108" t="s">
        <v>56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57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58</v>
      </c>
      <c r="B110">
        <f>'Pretax Fuel Prices'!B110+'Fuel Taxes'!B110</f>
        <v>8.8957746271921723E-6</v>
      </c>
      <c r="C110">
        <f>'Pretax Fuel Prices'!C110+'Fuel Taxes'!C110</f>
        <v>8.8957746271921723E-6</v>
      </c>
      <c r="D110">
        <f>'Pretax Fuel Prices'!D110+'Fuel Taxes'!D110</f>
        <v>1.0373329909650473E-5</v>
      </c>
      <c r="E110">
        <f>'Pretax Fuel Prices'!E110+'Fuel Taxes'!E110</f>
        <v>8.8957746271921723E-6</v>
      </c>
      <c r="F110">
        <f>'Pretax Fuel Prices'!F110+'Fuel Taxes'!F110</f>
        <v>1.0717234355596992E-5</v>
      </c>
      <c r="G110">
        <f>'Pretax Fuel Prices'!G110+'Fuel Taxes'!G110</f>
        <v>1.1087573843990535E-5</v>
      </c>
      <c r="H110">
        <f>'Pretax Fuel Prices'!H110+'Fuel Taxes'!H110</f>
        <v>1.12678574417941E-5</v>
      </c>
      <c r="I110">
        <f>'Pretax Fuel Prices'!I110+'Fuel Taxes'!I110</f>
        <v>1.1737240714740017E-5</v>
      </c>
      <c r="J110">
        <f>'Pretax Fuel Prices'!J110+'Fuel Taxes'!J110</f>
        <v>1.2022972461165677E-5</v>
      </c>
      <c r="K110">
        <f>'Pretax Fuel Prices'!K110+'Fuel Taxes'!K110</f>
        <v>1.2046035371837928E-5</v>
      </c>
      <c r="L110">
        <f>'Pretax Fuel Prices'!L110+'Fuel Taxes'!L110</f>
        <v>1.2484459467163788E-5</v>
      </c>
      <c r="M110">
        <f>'Pretax Fuel Prices'!M110+'Fuel Taxes'!M110</f>
        <v>1.2389000891156867E-5</v>
      </c>
      <c r="N110">
        <f>'Pretax Fuel Prices'!N110+'Fuel Taxes'!N110</f>
        <v>1.2667184493489051E-5</v>
      </c>
      <c r="O110">
        <f>'Pretax Fuel Prices'!O110+'Fuel Taxes'!O110</f>
        <v>1.2866473954464097E-5</v>
      </c>
      <c r="P110">
        <f>'Pretax Fuel Prices'!P110+'Fuel Taxes'!P110</f>
        <v>1.3168320042841267E-5</v>
      </c>
      <c r="Q110">
        <f>'Pretax Fuel Prices'!Q110+'Fuel Taxes'!Q110</f>
        <v>1.3237737750152761E-5</v>
      </c>
      <c r="R110">
        <f>'Pretax Fuel Prices'!R110+'Fuel Taxes'!R110</f>
        <v>1.3959555595159772E-5</v>
      </c>
      <c r="S110">
        <f>'Pretax Fuel Prices'!S110+'Fuel Taxes'!S110</f>
        <v>1.3863593565891079E-5</v>
      </c>
      <c r="T110">
        <f>'Pretax Fuel Prices'!T110+'Fuel Taxes'!T110</f>
        <v>1.4102889926607286E-5</v>
      </c>
      <c r="U110">
        <f>'Pretax Fuel Prices'!U110+'Fuel Taxes'!U110</f>
        <v>1.4663942992810087E-5</v>
      </c>
      <c r="V110">
        <f>'Pretax Fuel Prices'!V110+'Fuel Taxes'!V110</f>
        <v>1.4843006607319428E-5</v>
      </c>
      <c r="W110">
        <f>'Pretax Fuel Prices'!W110+'Fuel Taxes'!W110</f>
        <v>1.5101194434930577E-5</v>
      </c>
      <c r="X110">
        <f>'Pretax Fuel Prices'!X110+'Fuel Taxes'!X110</f>
        <v>1.5364052956522726E-5</v>
      </c>
      <c r="Y110">
        <f>'Pretax Fuel Prices'!Y110+'Fuel Taxes'!Y110</f>
        <v>1.5783370863508057E-5</v>
      </c>
      <c r="Z110">
        <f>'Pretax Fuel Prices'!Z110+'Fuel Taxes'!Z110</f>
        <v>1.5958316029320272E-5</v>
      </c>
      <c r="AA110">
        <f>'Pretax Fuel Prices'!AA110+'Fuel Taxes'!AA110</f>
        <v>1.6390160876811788E-5</v>
      </c>
      <c r="AB110">
        <f>'Pretax Fuel Prices'!AB110+'Fuel Taxes'!AB110</f>
        <v>1.6547367675577256E-5</v>
      </c>
      <c r="AC110">
        <f>'Pretax Fuel Prices'!AC110+'Fuel Taxes'!AC110</f>
        <v>1.6763634384602573E-5</v>
      </c>
      <c r="AD110">
        <f>'Pretax Fuel Prices'!AD110+'Fuel Taxes'!AD110</f>
        <v>1.7149455015110223E-5</v>
      </c>
      <c r="AE110">
        <f>'Pretax Fuel Prices'!AE110+'Fuel Taxes'!AE110</f>
        <v>1.7320142300341924E-5</v>
      </c>
      <c r="AF110">
        <f>'Pretax Fuel Prices'!AF110+'Fuel Taxes'!AF110</f>
        <v>1.7693741351650256E-5</v>
      </c>
      <c r="AG110">
        <f>'Pretax Fuel Prices'!AG110+'Fuel Taxes'!AG110</f>
        <v>1.7926298017358313E-5</v>
      </c>
      <c r="AH110">
        <f>'Pretax Fuel Prices'!AH110+'Fuel Taxes'!AH110</f>
        <v>1.8168497229277161E-5</v>
      </c>
      <c r="AI110">
        <f>'Pretax Fuel Prices'!AI110+'Fuel Taxes'!AI110</f>
        <v>1.8359001750632166E-5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f>'Pretax Fuel Prices'!B113+'Fuel Taxes'!B113</f>
        <v>0</v>
      </c>
      <c r="C113">
        <f>'Pretax Fuel Prices'!C113+'Fuel Taxes'!C113</f>
        <v>0</v>
      </c>
      <c r="D113">
        <f>'Pretax Fuel Prices'!D113+'Fuel Taxes'!D113</f>
        <v>0</v>
      </c>
      <c r="E113">
        <f>'Pretax Fuel Prices'!E113+'Fuel Taxes'!E113</f>
        <v>0</v>
      </c>
      <c r="F113">
        <f>'Pretax Fuel Prices'!F113+'Fuel Taxes'!F113</f>
        <v>0</v>
      </c>
      <c r="G113">
        <f>'Pretax Fuel Prices'!G113+'Fuel Taxes'!G113</f>
        <v>0</v>
      </c>
      <c r="H113">
        <f>'Pretax Fuel Prices'!H113+'Fuel Taxes'!H113</f>
        <v>0</v>
      </c>
      <c r="I113">
        <f>'Pretax Fuel Prices'!I113+'Fuel Taxes'!I113</f>
        <v>0</v>
      </c>
      <c r="J113">
        <f>'Pretax Fuel Prices'!J113+'Fuel Taxes'!J113</f>
        <v>0</v>
      </c>
      <c r="K113">
        <f>'Pretax Fuel Prices'!K113+'Fuel Taxes'!K113</f>
        <v>0</v>
      </c>
      <c r="L113">
        <f>'Pretax Fuel Prices'!L113+'Fuel Taxes'!L113</f>
        <v>0</v>
      </c>
      <c r="M113">
        <f>'Pretax Fuel Prices'!M113+'Fuel Taxes'!M113</f>
        <v>0</v>
      </c>
      <c r="N113">
        <f>'Pretax Fuel Prices'!N113+'Fuel Taxes'!N113</f>
        <v>0</v>
      </c>
      <c r="O113">
        <f>'Pretax Fuel Prices'!O113+'Fuel Taxes'!O113</f>
        <v>0</v>
      </c>
      <c r="P113">
        <f>'Pretax Fuel Prices'!P113+'Fuel Taxes'!P113</f>
        <v>0</v>
      </c>
      <c r="Q113">
        <f>'Pretax Fuel Prices'!Q113+'Fuel Taxes'!Q113</f>
        <v>0</v>
      </c>
      <c r="R113">
        <f>'Pretax Fuel Prices'!R113+'Fuel Taxes'!R113</f>
        <v>0</v>
      </c>
      <c r="S113">
        <f>'Pretax Fuel Prices'!S113+'Fuel Taxes'!S113</f>
        <v>0</v>
      </c>
      <c r="T113">
        <f>'Pretax Fuel Prices'!T113+'Fuel Taxes'!T113</f>
        <v>0</v>
      </c>
      <c r="U113">
        <f>'Pretax Fuel Prices'!U113+'Fuel Taxes'!U113</f>
        <v>0</v>
      </c>
      <c r="V113">
        <f>'Pretax Fuel Prices'!V113+'Fuel Taxes'!V113</f>
        <v>0</v>
      </c>
      <c r="W113">
        <f>'Pretax Fuel Prices'!W113+'Fuel Taxes'!W113</f>
        <v>0</v>
      </c>
      <c r="X113">
        <f>'Pretax Fuel Prices'!X113+'Fuel Taxes'!X113</f>
        <v>0</v>
      </c>
      <c r="Y113">
        <f>'Pretax Fuel Prices'!Y113+'Fuel Taxes'!Y113</f>
        <v>0</v>
      </c>
      <c r="Z113">
        <f>'Pretax Fuel Prices'!Z113+'Fuel Taxes'!Z113</f>
        <v>0</v>
      </c>
      <c r="AA113">
        <f>'Pretax Fuel Prices'!AA113+'Fuel Taxes'!AA113</f>
        <v>0</v>
      </c>
      <c r="AB113">
        <f>'Pretax Fuel Prices'!AB113+'Fuel Taxes'!AB113</f>
        <v>0</v>
      </c>
      <c r="AC113">
        <f>'Pretax Fuel Prices'!AC113+'Fuel Taxes'!AC113</f>
        <v>0</v>
      </c>
      <c r="AD113">
        <f>'Pretax Fuel Prices'!AD113+'Fuel Taxes'!AD113</f>
        <v>0</v>
      </c>
      <c r="AE113">
        <f>'Pretax Fuel Prices'!AE113+'Fuel Taxes'!AE113</f>
        <v>0</v>
      </c>
      <c r="AF113">
        <f>'Pretax Fuel Prices'!AF113+'Fuel Taxes'!AF113</f>
        <v>0</v>
      </c>
      <c r="AG113">
        <f>'Pretax Fuel Prices'!AG113+'Fuel Taxes'!AG113</f>
        <v>0</v>
      </c>
      <c r="AH113">
        <f>'Pretax Fuel Prices'!AH113+'Fuel Taxes'!AH113</f>
        <v>0</v>
      </c>
      <c r="AI113">
        <f>'Pretax Fuel Prices'!AI113+'Fuel Taxes'!AI113</f>
        <v>0</v>
      </c>
    </row>
    <row r="114" spans="1:35" x14ac:dyDescent="0.45">
      <c r="A114" t="s">
        <v>52</v>
      </c>
      <c r="B114">
        <f>'Pretax Fuel Prices'!B114+'Fuel Taxes'!B114</f>
        <v>1.7309999999999999E-5</v>
      </c>
      <c r="C114">
        <f>'Pretax Fuel Prices'!C114+'Fuel Taxes'!C114</f>
        <v>1.7309999999999999E-5</v>
      </c>
      <c r="D114">
        <f>'Pretax Fuel Prices'!D114+'Fuel Taxes'!D114</f>
        <v>1.8583896103896105E-5</v>
      </c>
      <c r="E114">
        <f>'Pretax Fuel Prices'!E114+'Fuel Taxes'!E114</f>
        <v>1.7309999999999999E-5</v>
      </c>
      <c r="F114">
        <f>'Pretax Fuel Prices'!F114+'Fuel Taxes'!F114</f>
        <v>2.0022649350649347E-5</v>
      </c>
      <c r="G114">
        <f>'Pretax Fuel Prices'!G114+'Fuel Taxes'!G114</f>
        <v>2.0067610389610387E-5</v>
      </c>
      <c r="H114">
        <f>'Pretax Fuel Prices'!H114+'Fuel Taxes'!H114</f>
        <v>1.9962701298701297E-5</v>
      </c>
      <c r="I114">
        <f>'Pretax Fuel Prices'!I114+'Fuel Taxes'!I114</f>
        <v>2.0127558441558437E-5</v>
      </c>
      <c r="J114">
        <f>'Pretax Fuel Prices'!J114+'Fuel Taxes'!J114</f>
        <v>2.0382337662337661E-5</v>
      </c>
      <c r="K114">
        <f>'Pretax Fuel Prices'!K114+'Fuel Taxes'!K114</f>
        <v>2.0562181818181815E-5</v>
      </c>
      <c r="L114">
        <f>'Pretax Fuel Prices'!L114+'Fuel Taxes'!L114</f>
        <v>2.099680519480519E-5</v>
      </c>
      <c r="M114">
        <f>'Pretax Fuel Prices'!M114+'Fuel Taxes'!M114</f>
        <v>2.1011792207792204E-5</v>
      </c>
      <c r="N114">
        <f>'Pretax Fuel Prices'!N114+'Fuel Taxes'!N114</f>
        <v>2.1596285714285714E-5</v>
      </c>
      <c r="O114">
        <f>'Pretax Fuel Prices'!O114+'Fuel Taxes'!O114</f>
        <v>2.1911012987012986E-5</v>
      </c>
      <c r="P114">
        <f>'Pretax Fuel Prices'!P114+'Fuel Taxes'!P114</f>
        <v>2.2315662337662335E-5</v>
      </c>
      <c r="Q114">
        <f>'Pretax Fuel Prices'!Q114+'Fuel Taxes'!Q114</f>
        <v>2.2525480519480514E-5</v>
      </c>
      <c r="R114">
        <f>'Pretax Fuel Prices'!R114+'Fuel Taxes'!R114</f>
        <v>2.291514285714285E-5</v>
      </c>
      <c r="S114">
        <f>'Pretax Fuel Prices'!S114+'Fuel Taxes'!S114</f>
        <v>2.3169922077922078E-5</v>
      </c>
      <c r="T114">
        <f>'Pretax Fuel Prices'!T114+'Fuel Taxes'!T114</f>
        <v>2.3484649350649349E-5</v>
      </c>
      <c r="U114">
        <f>'Pretax Fuel Prices'!U114+'Fuel Taxes'!U114</f>
        <v>2.3754415584415585E-5</v>
      </c>
      <c r="V114">
        <f>'Pretax Fuel Prices'!V114+'Fuel Taxes'!V114</f>
        <v>2.4039168831168831E-5</v>
      </c>
      <c r="W114">
        <f>'Pretax Fuel Prices'!W114+'Fuel Taxes'!W114</f>
        <v>2.4293948051948056E-5</v>
      </c>
      <c r="X114">
        <f>'Pretax Fuel Prices'!X114+'Fuel Taxes'!X114</f>
        <v>2.4638649350649352E-5</v>
      </c>
      <c r="Y114">
        <f>'Pretax Fuel Prices'!Y114+'Fuel Taxes'!Y114</f>
        <v>2.4953376623376617E-5</v>
      </c>
      <c r="Z114">
        <f>'Pretax Fuel Prices'!Z114+'Fuel Taxes'!Z114</f>
        <v>2.5118233766233769E-5</v>
      </c>
      <c r="AA114">
        <f>'Pretax Fuel Prices'!AA114+'Fuel Taxes'!AA114</f>
        <v>2.5373012987012984E-5</v>
      </c>
      <c r="AB114">
        <f>'Pretax Fuel Prices'!AB114+'Fuel Taxes'!AB114</f>
        <v>2.5432961038961034E-5</v>
      </c>
      <c r="AC114">
        <f>'Pretax Fuel Prices'!AC114+'Fuel Taxes'!AC114</f>
        <v>2.5402987012987012E-5</v>
      </c>
      <c r="AD114">
        <f>'Pretax Fuel Prices'!AD114+'Fuel Taxes'!AD114</f>
        <v>2.523812987012987E-5</v>
      </c>
      <c r="AE114">
        <f>'Pretax Fuel Prices'!AE114+'Fuel Taxes'!AE114</f>
        <v>2.5627792207792205E-5</v>
      </c>
      <c r="AF114">
        <f>'Pretax Fuel Prices'!AF114+'Fuel Taxes'!AF114</f>
        <v>2.5852597402597398E-5</v>
      </c>
      <c r="AG114">
        <f>'Pretax Fuel Prices'!AG114+'Fuel Taxes'!AG114</f>
        <v>2.6212285714285712E-5</v>
      </c>
      <c r="AH114">
        <f>'Pretax Fuel Prices'!AH114+'Fuel Taxes'!AH114</f>
        <v>2.6556987012987008E-5</v>
      </c>
      <c r="AI114">
        <f>'Pretax Fuel Prices'!AI114+'Fuel Taxes'!AI114</f>
        <v>2.6931662337662333E-5</v>
      </c>
    </row>
    <row r="115" spans="1:35" x14ac:dyDescent="0.45">
      <c r="A115" t="s">
        <v>53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54</v>
      </c>
      <c r="B116">
        <f>'Pretax Fuel Prices'!B116+'Fuel Taxes'!B116</f>
        <v>0</v>
      </c>
      <c r="C116">
        <f>'Pretax Fuel Prices'!C116+'Fuel Taxes'!C116</f>
        <v>0</v>
      </c>
      <c r="D116">
        <f>'Pretax Fuel Prices'!D116+'Fuel Taxes'!D116</f>
        <v>0</v>
      </c>
      <c r="E116">
        <f>'Pretax Fuel Prices'!E116+'Fuel Taxes'!E116</f>
        <v>0</v>
      </c>
      <c r="F116">
        <f>'Pretax Fuel Prices'!F116+'Fuel Taxes'!F116</f>
        <v>0</v>
      </c>
      <c r="G116">
        <f>'Pretax Fuel Prices'!G116+'Fuel Taxes'!G116</f>
        <v>0</v>
      </c>
      <c r="H116">
        <f>'Pretax Fuel Prices'!H116+'Fuel Taxes'!H116</f>
        <v>0</v>
      </c>
      <c r="I116">
        <f>'Pretax Fuel Prices'!I116+'Fuel Taxes'!I116</f>
        <v>0</v>
      </c>
      <c r="J116">
        <f>'Pretax Fuel Prices'!J116+'Fuel Taxes'!J116</f>
        <v>0</v>
      </c>
      <c r="K116">
        <f>'Pretax Fuel Prices'!K116+'Fuel Taxes'!K116</f>
        <v>0</v>
      </c>
      <c r="L116">
        <f>'Pretax Fuel Prices'!L116+'Fuel Taxes'!L116</f>
        <v>0</v>
      </c>
      <c r="M116">
        <f>'Pretax Fuel Prices'!M116+'Fuel Taxes'!M116</f>
        <v>0</v>
      </c>
      <c r="N116">
        <f>'Pretax Fuel Prices'!N116+'Fuel Taxes'!N116</f>
        <v>0</v>
      </c>
      <c r="O116">
        <f>'Pretax Fuel Prices'!O116+'Fuel Taxes'!O116</f>
        <v>0</v>
      </c>
      <c r="P116">
        <f>'Pretax Fuel Prices'!P116+'Fuel Taxes'!P116</f>
        <v>0</v>
      </c>
      <c r="Q116">
        <f>'Pretax Fuel Prices'!Q116+'Fuel Taxes'!Q116</f>
        <v>0</v>
      </c>
      <c r="R116">
        <f>'Pretax Fuel Prices'!R116+'Fuel Taxes'!R116</f>
        <v>0</v>
      </c>
      <c r="S116">
        <f>'Pretax Fuel Prices'!S116+'Fuel Taxes'!S116</f>
        <v>0</v>
      </c>
      <c r="T116">
        <f>'Pretax Fuel Prices'!T116+'Fuel Taxes'!T116</f>
        <v>0</v>
      </c>
      <c r="U116">
        <f>'Pretax Fuel Prices'!U116+'Fuel Taxes'!U116</f>
        <v>0</v>
      </c>
      <c r="V116">
        <f>'Pretax Fuel Prices'!V116+'Fuel Taxes'!V116</f>
        <v>0</v>
      </c>
      <c r="W116">
        <f>'Pretax Fuel Prices'!W116+'Fuel Taxes'!W116</f>
        <v>0</v>
      </c>
      <c r="X116">
        <f>'Pretax Fuel Prices'!X116+'Fuel Taxes'!X116</f>
        <v>0</v>
      </c>
      <c r="Y116">
        <f>'Pretax Fuel Prices'!Y116+'Fuel Taxes'!Y116</f>
        <v>0</v>
      </c>
      <c r="Z116">
        <f>'Pretax Fuel Prices'!Z116+'Fuel Taxes'!Z116</f>
        <v>0</v>
      </c>
      <c r="AA116">
        <f>'Pretax Fuel Prices'!AA116+'Fuel Taxes'!AA116</f>
        <v>0</v>
      </c>
      <c r="AB116">
        <f>'Pretax Fuel Prices'!AB116+'Fuel Taxes'!AB116</f>
        <v>0</v>
      </c>
      <c r="AC116">
        <f>'Pretax Fuel Prices'!AC116+'Fuel Taxes'!AC116</f>
        <v>0</v>
      </c>
      <c r="AD116">
        <f>'Pretax Fuel Prices'!AD116+'Fuel Taxes'!AD116</f>
        <v>0</v>
      </c>
      <c r="AE116">
        <f>'Pretax Fuel Prices'!AE116+'Fuel Taxes'!AE116</f>
        <v>0</v>
      </c>
      <c r="AF116">
        <f>'Pretax Fuel Prices'!AF116+'Fuel Taxes'!AF116</f>
        <v>0</v>
      </c>
      <c r="AG116">
        <f>'Pretax Fuel Prices'!AG116+'Fuel Taxes'!AG116</f>
        <v>0</v>
      </c>
      <c r="AH116">
        <f>'Pretax Fuel Prices'!AH116+'Fuel Taxes'!AH116</f>
        <v>0</v>
      </c>
      <c r="AI116">
        <f>'Pretax Fuel Prices'!AI116+'Fuel Taxes'!AI116</f>
        <v>0</v>
      </c>
    </row>
    <row r="117" spans="1:35" x14ac:dyDescent="0.45">
      <c r="A117" t="s">
        <v>55</v>
      </c>
      <c r="B117">
        <f>'Pretax Fuel Prices'!B117+'Fuel Taxes'!B117</f>
        <v>1.7309999999999999E-5</v>
      </c>
      <c r="C117">
        <f>'Pretax Fuel Prices'!C117+'Fuel Taxes'!C117</f>
        <v>1.7309999999999999E-5</v>
      </c>
      <c r="D117">
        <f>'Pretax Fuel Prices'!D117+'Fuel Taxes'!D117</f>
        <v>3.0985856353591157E-5</v>
      </c>
      <c r="E117">
        <f>'Pretax Fuel Prices'!E117+'Fuel Taxes'!E117</f>
        <v>1.7309999999999999E-5</v>
      </c>
      <c r="F117">
        <f>'Pretax Fuel Prices'!F117+'Fuel Taxes'!F117</f>
        <v>2.5199917127071824E-5</v>
      </c>
      <c r="G117">
        <f>'Pretax Fuel Prices'!G117+'Fuel Taxes'!G117</f>
        <v>3.3376740331491709E-5</v>
      </c>
      <c r="H117">
        <f>'Pretax Fuel Prices'!H117+'Fuel Taxes'!H117</f>
        <v>4.0931933701657466E-5</v>
      </c>
      <c r="I117">
        <f>'Pretax Fuel Prices'!I117+'Fuel Taxes'!I117</f>
        <v>4.9347845303867397E-5</v>
      </c>
      <c r="J117">
        <f>'Pretax Fuel Prices'!J117+'Fuel Taxes'!J117</f>
        <v>5.7476850828729279E-5</v>
      </c>
      <c r="K117">
        <f>'Pretax Fuel Prices'!K117+'Fuel Taxes'!K117</f>
        <v>5.7333397790055251E-5</v>
      </c>
      <c r="L117">
        <f>'Pretax Fuel Prices'!L117+'Fuel Taxes'!L117</f>
        <v>5.9533011049723745E-5</v>
      </c>
      <c r="M117">
        <f>'Pretax Fuel Prices'!M117+'Fuel Taxes'!M117</f>
        <v>5.8767928176795576E-5</v>
      </c>
      <c r="N117">
        <f>'Pretax Fuel Prices'!N117+'Fuel Taxes'!N117</f>
        <v>6.0919723756906068E-5</v>
      </c>
      <c r="O117">
        <f>'Pretax Fuel Prices'!O117+'Fuel Taxes'!O117</f>
        <v>6.1876077348066295E-5</v>
      </c>
      <c r="P117">
        <f>'Pretax Fuel Prices'!P117+'Fuel Taxes'!P117</f>
        <v>6.3501878453038678E-5</v>
      </c>
      <c r="Q117">
        <f>'Pretax Fuel Prices'!Q117+'Fuel Taxes'!Q117</f>
        <v>6.3884419889502752E-5</v>
      </c>
      <c r="R117">
        <f>'Pretax Fuel Prices'!R117+'Fuel Taxes'!R117</f>
        <v>6.5032044198895015E-5</v>
      </c>
      <c r="S117">
        <f>'Pretax Fuel Prices'!S117+'Fuel Taxes'!S117</f>
        <v>6.5366767955801094E-5</v>
      </c>
      <c r="T117">
        <f>'Pretax Fuel Prices'!T117+'Fuel Taxes'!T117</f>
        <v>6.6514392265193357E-5</v>
      </c>
      <c r="U117">
        <f>'Pretax Fuel Prices'!U117+'Fuel Taxes'!U117</f>
        <v>6.7614198895027611E-5</v>
      </c>
      <c r="V117">
        <f>'Pretax Fuel Prices'!V117+'Fuel Taxes'!V117</f>
        <v>6.8570552486187837E-5</v>
      </c>
      <c r="W117">
        <f>'Pretax Fuel Prices'!W117+'Fuel Taxes'!W117</f>
        <v>6.9479088397790041E-5</v>
      </c>
      <c r="X117">
        <f>'Pretax Fuel Prices'!X117+'Fuel Taxes'!X117</f>
        <v>7.0913618784530373E-5</v>
      </c>
      <c r="Y117">
        <f>'Pretax Fuel Prices'!Y117+'Fuel Taxes'!Y117</f>
        <v>7.2587237569060766E-5</v>
      </c>
      <c r="Z117">
        <f>'Pretax Fuel Prices'!Z117+'Fuel Taxes'!Z117</f>
        <v>7.3973950276243103E-5</v>
      </c>
      <c r="AA117">
        <f>'Pretax Fuel Prices'!AA117+'Fuel Taxes'!AA117</f>
        <v>7.5073756906077357E-5</v>
      </c>
      <c r="AB117">
        <f>'Pretax Fuel Prices'!AB117+'Fuel Taxes'!AB117</f>
        <v>7.6077928176795578E-5</v>
      </c>
      <c r="AC117">
        <f>'Pretax Fuel Prices'!AC117+'Fuel Taxes'!AC117</f>
        <v>7.6843011049723754E-5</v>
      </c>
      <c r="AD117">
        <f>'Pretax Fuel Prices'!AD117+'Fuel Taxes'!AD117</f>
        <v>7.7225552486187842E-5</v>
      </c>
      <c r="AE117">
        <f>'Pretax Fuel Prices'!AE117+'Fuel Taxes'!AE117</f>
        <v>7.8803535911602202E-5</v>
      </c>
      <c r="AF117">
        <f>'Pretax Fuel Prices'!AF117+'Fuel Taxes'!AF117</f>
        <v>7.9042624309392262E-5</v>
      </c>
      <c r="AG117">
        <f>'Pretax Fuel Prices'!AG117+'Fuel Taxes'!AG117</f>
        <v>7.9807707182320438E-5</v>
      </c>
      <c r="AH117">
        <f>'Pretax Fuel Prices'!AH117+'Fuel Taxes'!AH117</f>
        <v>8.0811878453038673E-5</v>
      </c>
      <c r="AI117">
        <f>'Pretax Fuel Prices'!AI117+'Fuel Taxes'!AI117</f>
        <v>8.2294226519337015E-5</v>
      </c>
    </row>
    <row r="118" spans="1:35" x14ac:dyDescent="0.45">
      <c r="A118" t="s">
        <v>56</v>
      </c>
      <c r="B118">
        <f>'Pretax Fuel Prices'!B118+'Fuel Taxes'!B118</f>
        <v>0</v>
      </c>
      <c r="C118">
        <f>'Pretax Fuel Prices'!C118+'Fuel Taxes'!C118</f>
        <v>0</v>
      </c>
      <c r="D118">
        <f>'Pretax Fuel Prices'!D118+'Fuel Taxes'!D118</f>
        <v>0</v>
      </c>
      <c r="E118">
        <f>'Pretax Fuel Prices'!E118+'Fuel Taxes'!E118</f>
        <v>0</v>
      </c>
      <c r="F118">
        <f>'Pretax Fuel Prices'!F118+'Fuel Taxes'!F118</f>
        <v>0</v>
      </c>
      <c r="G118">
        <f>'Pretax Fuel Prices'!G118+'Fuel Taxes'!G118</f>
        <v>0</v>
      </c>
      <c r="H118">
        <f>'Pretax Fuel Prices'!H118+'Fuel Taxes'!H118</f>
        <v>0</v>
      </c>
      <c r="I118">
        <f>'Pretax Fuel Prices'!I118+'Fuel Taxes'!I118</f>
        <v>0</v>
      </c>
      <c r="J118">
        <f>'Pretax Fuel Prices'!J118+'Fuel Taxes'!J118</f>
        <v>0</v>
      </c>
      <c r="K118">
        <f>'Pretax Fuel Prices'!K118+'Fuel Taxes'!K118</f>
        <v>0</v>
      </c>
      <c r="L118">
        <f>'Pretax Fuel Prices'!L118+'Fuel Taxes'!L118</f>
        <v>0</v>
      </c>
      <c r="M118">
        <f>'Pretax Fuel Prices'!M118+'Fuel Taxes'!M118</f>
        <v>0</v>
      </c>
      <c r="N118">
        <f>'Pretax Fuel Prices'!N118+'Fuel Taxes'!N118</f>
        <v>0</v>
      </c>
      <c r="O118">
        <f>'Pretax Fuel Prices'!O118+'Fuel Taxes'!O118</f>
        <v>0</v>
      </c>
      <c r="P118">
        <f>'Pretax Fuel Prices'!P118+'Fuel Taxes'!P118</f>
        <v>0</v>
      </c>
      <c r="Q118">
        <f>'Pretax Fuel Prices'!Q118+'Fuel Taxes'!Q118</f>
        <v>0</v>
      </c>
      <c r="R118">
        <f>'Pretax Fuel Prices'!R118+'Fuel Taxes'!R118</f>
        <v>0</v>
      </c>
      <c r="S118">
        <f>'Pretax Fuel Prices'!S118+'Fuel Taxes'!S118</f>
        <v>0</v>
      </c>
      <c r="T118">
        <f>'Pretax Fuel Prices'!T118+'Fuel Taxes'!T118</f>
        <v>0</v>
      </c>
      <c r="U118">
        <f>'Pretax Fuel Prices'!U118+'Fuel Taxes'!U118</f>
        <v>0</v>
      </c>
      <c r="V118">
        <f>'Pretax Fuel Prices'!V118+'Fuel Taxes'!V118</f>
        <v>0</v>
      </c>
      <c r="W118">
        <f>'Pretax Fuel Prices'!W118+'Fuel Taxes'!W118</f>
        <v>0</v>
      </c>
      <c r="X118">
        <f>'Pretax Fuel Prices'!X118+'Fuel Taxes'!X118</f>
        <v>0</v>
      </c>
      <c r="Y118">
        <f>'Pretax Fuel Prices'!Y118+'Fuel Taxes'!Y118</f>
        <v>0</v>
      </c>
      <c r="Z118">
        <f>'Pretax Fuel Prices'!Z118+'Fuel Taxes'!Z118</f>
        <v>0</v>
      </c>
      <c r="AA118">
        <f>'Pretax Fuel Prices'!AA118+'Fuel Taxes'!AA118</f>
        <v>0</v>
      </c>
      <c r="AB118">
        <f>'Pretax Fuel Prices'!AB118+'Fuel Taxes'!AB118</f>
        <v>0</v>
      </c>
      <c r="AC118">
        <f>'Pretax Fuel Prices'!AC118+'Fuel Taxes'!AC118</f>
        <v>0</v>
      </c>
      <c r="AD118">
        <f>'Pretax Fuel Prices'!AD118+'Fuel Taxes'!AD118</f>
        <v>0</v>
      </c>
      <c r="AE118">
        <f>'Pretax Fuel Prices'!AE118+'Fuel Taxes'!AE118</f>
        <v>0</v>
      </c>
      <c r="AF118">
        <f>'Pretax Fuel Prices'!AF118+'Fuel Taxes'!AF118</f>
        <v>0</v>
      </c>
      <c r="AG118">
        <f>'Pretax Fuel Prices'!AG118+'Fuel Taxes'!AG118</f>
        <v>0</v>
      </c>
      <c r="AH118">
        <f>'Pretax Fuel Prices'!AH118+'Fuel Taxes'!AH118</f>
        <v>0</v>
      </c>
      <c r="AI118">
        <f>'Pretax Fuel Prices'!AI118+'Fuel Taxes'!AI118</f>
        <v>0</v>
      </c>
    </row>
    <row r="119" spans="1:35" x14ac:dyDescent="0.45">
      <c r="A119" t="s">
        <v>57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58</v>
      </c>
      <c r="B120">
        <f>'Pretax Fuel Prices'!B120+'Fuel Taxes'!B120</f>
        <v>1.7309999999999999E-5</v>
      </c>
      <c r="C120">
        <f>'Pretax Fuel Prices'!C120+'Fuel Taxes'!C120</f>
        <v>1.7309999999999999E-5</v>
      </c>
      <c r="D120">
        <f>'Pretax Fuel Prices'!D120+'Fuel Taxes'!D120</f>
        <v>3.0985856353591157E-5</v>
      </c>
      <c r="E120">
        <f>'Pretax Fuel Prices'!E120+'Fuel Taxes'!E120</f>
        <v>1.7309999999999999E-5</v>
      </c>
      <c r="F120">
        <f>'Pretax Fuel Prices'!F120+'Fuel Taxes'!F120</f>
        <v>2.5199917127071824E-5</v>
      </c>
      <c r="G120">
        <f>'Pretax Fuel Prices'!G120+'Fuel Taxes'!G120</f>
        <v>3.3376740331491709E-5</v>
      </c>
      <c r="H120">
        <f>'Pretax Fuel Prices'!H120+'Fuel Taxes'!H120</f>
        <v>4.0931933701657466E-5</v>
      </c>
      <c r="I120">
        <f>'Pretax Fuel Prices'!I120+'Fuel Taxes'!I120</f>
        <v>4.9347845303867397E-5</v>
      </c>
      <c r="J120">
        <f>'Pretax Fuel Prices'!J120+'Fuel Taxes'!J120</f>
        <v>5.7476850828729279E-5</v>
      </c>
      <c r="K120">
        <f>'Pretax Fuel Prices'!K120+'Fuel Taxes'!K120</f>
        <v>5.7333397790055251E-5</v>
      </c>
      <c r="L120">
        <f>'Pretax Fuel Prices'!L120+'Fuel Taxes'!L120</f>
        <v>5.9533011049723745E-5</v>
      </c>
      <c r="M120">
        <f>'Pretax Fuel Prices'!M120+'Fuel Taxes'!M120</f>
        <v>5.8767928176795576E-5</v>
      </c>
      <c r="N120">
        <f>'Pretax Fuel Prices'!N120+'Fuel Taxes'!N120</f>
        <v>6.0919723756906068E-5</v>
      </c>
      <c r="O120">
        <f>'Pretax Fuel Prices'!O120+'Fuel Taxes'!O120</f>
        <v>6.1876077348066295E-5</v>
      </c>
      <c r="P120">
        <f>'Pretax Fuel Prices'!P120+'Fuel Taxes'!P120</f>
        <v>6.3501878453038678E-5</v>
      </c>
      <c r="Q120">
        <f>'Pretax Fuel Prices'!Q120+'Fuel Taxes'!Q120</f>
        <v>6.3884419889502752E-5</v>
      </c>
      <c r="R120">
        <f>'Pretax Fuel Prices'!R120+'Fuel Taxes'!R120</f>
        <v>6.5032044198895015E-5</v>
      </c>
      <c r="S120">
        <f>'Pretax Fuel Prices'!S120+'Fuel Taxes'!S120</f>
        <v>6.5366767955801094E-5</v>
      </c>
      <c r="T120">
        <f>'Pretax Fuel Prices'!T120+'Fuel Taxes'!T120</f>
        <v>6.6514392265193357E-5</v>
      </c>
      <c r="U120">
        <f>'Pretax Fuel Prices'!U120+'Fuel Taxes'!U120</f>
        <v>6.7614198895027611E-5</v>
      </c>
      <c r="V120">
        <f>'Pretax Fuel Prices'!V120+'Fuel Taxes'!V120</f>
        <v>6.8570552486187837E-5</v>
      </c>
      <c r="W120">
        <f>'Pretax Fuel Prices'!W120+'Fuel Taxes'!W120</f>
        <v>6.9479088397790041E-5</v>
      </c>
      <c r="X120">
        <f>'Pretax Fuel Prices'!X120+'Fuel Taxes'!X120</f>
        <v>7.0913618784530373E-5</v>
      </c>
      <c r="Y120">
        <f>'Pretax Fuel Prices'!Y120+'Fuel Taxes'!Y120</f>
        <v>7.2587237569060766E-5</v>
      </c>
      <c r="Z120">
        <f>'Pretax Fuel Prices'!Z120+'Fuel Taxes'!Z120</f>
        <v>7.3973950276243103E-5</v>
      </c>
      <c r="AA120">
        <f>'Pretax Fuel Prices'!AA120+'Fuel Taxes'!AA120</f>
        <v>7.5073756906077357E-5</v>
      </c>
      <c r="AB120">
        <f>'Pretax Fuel Prices'!AB120+'Fuel Taxes'!AB120</f>
        <v>7.6077928176795578E-5</v>
      </c>
      <c r="AC120">
        <f>'Pretax Fuel Prices'!AC120+'Fuel Taxes'!AC120</f>
        <v>7.6843011049723754E-5</v>
      </c>
      <c r="AD120">
        <f>'Pretax Fuel Prices'!AD120+'Fuel Taxes'!AD120</f>
        <v>7.7225552486187842E-5</v>
      </c>
      <c r="AE120">
        <f>'Pretax Fuel Prices'!AE120+'Fuel Taxes'!AE120</f>
        <v>7.8803535911602202E-5</v>
      </c>
      <c r="AF120">
        <f>'Pretax Fuel Prices'!AF120+'Fuel Taxes'!AF120</f>
        <v>7.9042624309392262E-5</v>
      </c>
      <c r="AG120">
        <f>'Pretax Fuel Prices'!AG120+'Fuel Taxes'!AG120</f>
        <v>7.9807707182320438E-5</v>
      </c>
      <c r="AH120">
        <f>'Pretax Fuel Prices'!AH120+'Fuel Taxes'!AH120</f>
        <v>8.0811878453038673E-5</v>
      </c>
      <c r="AI120">
        <f>'Pretax Fuel Prices'!AI120+'Fuel Taxes'!AI120</f>
        <v>8.2294226519337015E-5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f>'Pretax Fuel Prices'!B123+'Fuel Taxes'!B123</f>
        <v>0</v>
      </c>
      <c r="C123">
        <f>'Pretax Fuel Prices'!C123+'Fuel Taxes'!C123</f>
        <v>0</v>
      </c>
      <c r="D123">
        <f>'Pretax Fuel Prices'!D123+'Fuel Taxes'!D123</f>
        <v>0</v>
      </c>
      <c r="E123">
        <f>'Pretax Fuel Prices'!E123+'Fuel Taxes'!E123</f>
        <v>0</v>
      </c>
      <c r="F123">
        <f>'Pretax Fuel Prices'!F123+'Fuel Taxes'!F123</f>
        <v>0</v>
      </c>
      <c r="G123">
        <f>'Pretax Fuel Prices'!G123+'Fuel Taxes'!G123</f>
        <v>0</v>
      </c>
      <c r="H123">
        <f>'Pretax Fuel Prices'!H123+'Fuel Taxes'!H123</f>
        <v>0</v>
      </c>
      <c r="I123">
        <f>'Pretax Fuel Prices'!I123+'Fuel Taxes'!I123</f>
        <v>0</v>
      </c>
      <c r="J123">
        <f>'Pretax Fuel Prices'!J123+'Fuel Taxes'!J123</f>
        <v>0</v>
      </c>
      <c r="K123">
        <f>'Pretax Fuel Prices'!K123+'Fuel Taxes'!K123</f>
        <v>0</v>
      </c>
      <c r="L123">
        <f>'Pretax Fuel Prices'!L123+'Fuel Taxes'!L123</f>
        <v>0</v>
      </c>
      <c r="M123">
        <f>'Pretax Fuel Prices'!M123+'Fuel Taxes'!M123</f>
        <v>0</v>
      </c>
      <c r="N123">
        <f>'Pretax Fuel Prices'!N123+'Fuel Taxes'!N123</f>
        <v>0</v>
      </c>
      <c r="O123">
        <f>'Pretax Fuel Prices'!O123+'Fuel Taxes'!O123</f>
        <v>0</v>
      </c>
      <c r="P123">
        <f>'Pretax Fuel Prices'!P123+'Fuel Taxes'!P123</f>
        <v>0</v>
      </c>
      <c r="Q123">
        <f>'Pretax Fuel Prices'!Q123+'Fuel Taxes'!Q123</f>
        <v>0</v>
      </c>
      <c r="R123">
        <f>'Pretax Fuel Prices'!R123+'Fuel Taxes'!R123</f>
        <v>0</v>
      </c>
      <c r="S123">
        <f>'Pretax Fuel Prices'!S123+'Fuel Taxes'!S123</f>
        <v>0</v>
      </c>
      <c r="T123">
        <f>'Pretax Fuel Prices'!T123+'Fuel Taxes'!T123</f>
        <v>0</v>
      </c>
      <c r="U123">
        <f>'Pretax Fuel Prices'!U123+'Fuel Taxes'!U123</f>
        <v>0</v>
      </c>
      <c r="V123">
        <f>'Pretax Fuel Prices'!V123+'Fuel Taxes'!V123</f>
        <v>0</v>
      </c>
      <c r="W123">
        <f>'Pretax Fuel Prices'!W123+'Fuel Taxes'!W123</f>
        <v>0</v>
      </c>
      <c r="X123">
        <f>'Pretax Fuel Prices'!X123+'Fuel Taxes'!X123</f>
        <v>0</v>
      </c>
      <c r="Y123">
        <f>'Pretax Fuel Prices'!Y123+'Fuel Taxes'!Y123</f>
        <v>0</v>
      </c>
      <c r="Z123">
        <f>'Pretax Fuel Prices'!Z123+'Fuel Taxes'!Z123</f>
        <v>0</v>
      </c>
      <c r="AA123">
        <f>'Pretax Fuel Prices'!AA123+'Fuel Taxes'!AA123</f>
        <v>0</v>
      </c>
      <c r="AB123">
        <f>'Pretax Fuel Prices'!AB123+'Fuel Taxes'!AB123</f>
        <v>0</v>
      </c>
      <c r="AC123">
        <f>'Pretax Fuel Prices'!AC123+'Fuel Taxes'!AC123</f>
        <v>0</v>
      </c>
      <c r="AD123">
        <f>'Pretax Fuel Prices'!AD123+'Fuel Taxes'!AD123</f>
        <v>0</v>
      </c>
      <c r="AE123">
        <f>'Pretax Fuel Prices'!AE123+'Fuel Taxes'!AE123</f>
        <v>0</v>
      </c>
      <c r="AF123">
        <f>'Pretax Fuel Prices'!AF123+'Fuel Taxes'!AF123</f>
        <v>0</v>
      </c>
      <c r="AG123">
        <f>'Pretax Fuel Prices'!AG123+'Fuel Taxes'!AG123</f>
        <v>0</v>
      </c>
      <c r="AH123">
        <f>'Pretax Fuel Prices'!AH123+'Fuel Taxes'!AH123</f>
        <v>0</v>
      </c>
      <c r="AI123">
        <f>'Pretax Fuel Prices'!AI123+'Fuel Taxes'!AI123</f>
        <v>0</v>
      </c>
    </row>
    <row r="124" spans="1:35" x14ac:dyDescent="0.45">
      <c r="A124" t="s">
        <v>52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53</v>
      </c>
      <c r="B125">
        <f>'Pretax Fuel Prices'!B125+'Fuel Taxes'!B125</f>
        <v>1.3668976745037843E-5</v>
      </c>
      <c r="C125">
        <f>'Pretax Fuel Prices'!C125+'Fuel Taxes'!C125</f>
        <v>1.3668976745037843E-5</v>
      </c>
      <c r="D125">
        <f>'Pretax Fuel Prices'!D125+'Fuel Taxes'!D125</f>
        <v>1.3843887821870081E-5</v>
      </c>
      <c r="E125">
        <f>'Pretax Fuel Prices'!E125+'Fuel Taxes'!E125</f>
        <v>1.3668976745037843E-5</v>
      </c>
      <c r="F125">
        <f>'Pretax Fuel Prices'!F125+'Fuel Taxes'!F125</f>
        <v>1.3908669702178312E-5</v>
      </c>
      <c r="G125">
        <f>'Pretax Fuel Prices'!G125+'Fuel Taxes'!G125</f>
        <v>1.4368621052366791E-5</v>
      </c>
      <c r="H125">
        <f>'Pretax Fuel Prices'!H125+'Fuel Taxes'!H125</f>
        <v>1.4822094214524445E-5</v>
      </c>
      <c r="I125">
        <f>'Pretax Fuel Prices'!I125+'Fuel Taxes'!I125</f>
        <v>1.5320914692897863E-5</v>
      </c>
      <c r="J125">
        <f>'Pretax Fuel Prices'!J125+'Fuel Taxes'!J125</f>
        <v>1.5955777119918579E-5</v>
      </c>
      <c r="K125">
        <f>'Pretax Fuel Prices'!K125+'Fuel Taxes'!K125</f>
        <v>1.6642465051185885E-5</v>
      </c>
      <c r="L125">
        <f>'Pretax Fuel Prices'!L125+'Fuel Taxes'!L125</f>
        <v>1.7193111033805888E-5</v>
      </c>
      <c r="M125">
        <f>'Pretax Fuel Prices'!M125+'Fuel Taxes'!M125</f>
        <v>1.7614193255809428E-5</v>
      </c>
      <c r="N125">
        <f>'Pretax Fuel Prices'!N125+'Fuel Taxes'!N125</f>
        <v>1.7912189905227313E-5</v>
      </c>
      <c r="O125">
        <f>'Pretax Fuel Prices'!O125+'Fuel Taxes'!O125</f>
        <v>1.8164839238429437E-5</v>
      </c>
      <c r="P125">
        <f>'Pretax Fuel Prices'!P125+'Fuel Taxes'!P125</f>
        <v>1.826201205889179E-5</v>
      </c>
      <c r="Q125">
        <f>'Pretax Fuel Prices'!Q125+'Fuel Taxes'!Q125</f>
        <v>1.8365663067384969E-5</v>
      </c>
      <c r="R125">
        <f>'Pretax Fuel Prices'!R125+'Fuel Taxes'!R125</f>
        <v>1.8572965084371323E-5</v>
      </c>
      <c r="S125">
        <f>'Pretax Fuel Prices'!S125+'Fuel Taxes'!S125</f>
        <v>1.8786745289388502E-5</v>
      </c>
      <c r="T125">
        <f>'Pretax Fuel Prices'!T125+'Fuel Taxes'!T125</f>
        <v>1.9026438246528975E-5</v>
      </c>
      <c r="U125">
        <f>'Pretax Fuel Prices'!U125+'Fuel Taxes'!U125</f>
        <v>1.9292043955792745E-5</v>
      </c>
      <c r="V125">
        <f>'Pretax Fuel Prices'!V125+'Fuel Taxes'!V125</f>
        <v>1.9583562417179809E-5</v>
      </c>
      <c r="W125">
        <f>'Pretax Fuel Prices'!W125+'Fuel Taxes'!W125</f>
        <v>1.9881559066597695E-5</v>
      </c>
      <c r="X125">
        <f>'Pretax Fuel Prices'!X125+'Fuel Taxes'!X125</f>
        <v>2.0166599339953931E-5</v>
      </c>
      <c r="Y125">
        <f>'Pretax Fuel Prices'!Y125+'Fuel Taxes'!Y125</f>
        <v>2.0432205049217701E-5</v>
      </c>
      <c r="Z125">
        <f>'Pretax Fuel Prices'!Z125+'Fuel Taxes'!Z125</f>
        <v>2.0684854382419821E-5</v>
      </c>
      <c r="AA125">
        <f>'Pretax Fuel Prices'!AA125+'Fuel Taxes'!AA125</f>
        <v>2.0995807407899357E-5</v>
      </c>
      <c r="AB125">
        <f>'Pretax Fuel Prices'!AB125+'Fuel Taxes'!AB125</f>
        <v>2.1280847681255599E-5</v>
      </c>
      <c r="AC125">
        <f>'Pretax Fuel Prices'!AC125+'Fuel Taxes'!AC125</f>
        <v>2.1559409766581009E-5</v>
      </c>
      <c r="AD125">
        <f>'Pretax Fuel Prices'!AD125+'Fuel Taxes'!AD125</f>
        <v>2.183797185190643E-5</v>
      </c>
      <c r="AE125">
        <f>'Pretax Fuel Prices'!AE125+'Fuel Taxes'!AE125</f>
        <v>2.2103577561170197E-5</v>
      </c>
      <c r="AF125">
        <f>'Pretax Fuel Prices'!AF125+'Fuel Taxes'!AF125</f>
        <v>2.2414530586649733E-5</v>
      </c>
      <c r="AG125">
        <f>'Pretax Fuel Prices'!AG125+'Fuel Taxes'!AG125</f>
        <v>2.2738439988190912E-5</v>
      </c>
      <c r="AH125">
        <f>'Pretax Fuel Prices'!AH125+'Fuel Taxes'!AH125</f>
        <v>2.3036436637608802E-5</v>
      </c>
      <c r="AI125">
        <f>'Pretax Fuel Prices'!AI125+'Fuel Taxes'!AI125</f>
        <v>2.3321476910965037E-5</v>
      </c>
    </row>
    <row r="126" spans="1:35" x14ac:dyDescent="0.45">
      <c r="A126" t="s">
        <v>54</v>
      </c>
      <c r="B126">
        <f>'Pretax Fuel Prices'!B126+'Fuel Taxes'!B126</f>
        <v>1.3668976745037843E-5</v>
      </c>
      <c r="C126">
        <f>'Pretax Fuel Prices'!C126+'Fuel Taxes'!C126</f>
        <v>1.3668976745037843E-5</v>
      </c>
      <c r="D126">
        <f>'Pretax Fuel Prices'!D126+'Fuel Taxes'!D126</f>
        <v>1.4557543277066429E-5</v>
      </c>
      <c r="E126">
        <f>'Pretax Fuel Prices'!E126+'Fuel Taxes'!E126</f>
        <v>1.3668976745037843E-5</v>
      </c>
      <c r="F126">
        <f>'Pretax Fuel Prices'!F126+'Fuel Taxes'!F126</f>
        <v>1.4034368589984174E-5</v>
      </c>
      <c r="G126">
        <f>'Pretax Fuel Prices'!G126+'Fuel Taxes'!G126</f>
        <v>1.4648891238303009E-5</v>
      </c>
      <c r="H126">
        <f>'Pretax Fuel Prices'!H126+'Fuel Taxes'!H126</f>
        <v>1.5072413604036258E-5</v>
      </c>
      <c r="I126">
        <f>'Pretax Fuel Prices'!I126+'Fuel Taxes'!I126</f>
        <v>1.5537457770331594E-5</v>
      </c>
      <c r="J126">
        <f>'Pretax Fuel Prices'!J126+'Fuel Taxes'!J126</f>
        <v>1.6185197859100094E-5</v>
      </c>
      <c r="K126">
        <f>'Pretax Fuel Prices'!K126+'Fuel Taxes'!K126</f>
        <v>1.681632922764376E-5</v>
      </c>
      <c r="L126">
        <f>'Pretax Fuel Prices'!L126+'Fuel Taxes'!L126</f>
        <v>1.7165112352365264E-5</v>
      </c>
      <c r="M126">
        <f>'Pretax Fuel Prices'!M126+'Fuel Taxes'!M126</f>
        <v>1.7372721355175675E-5</v>
      </c>
      <c r="N126">
        <f>'Pretax Fuel Prices'!N126+'Fuel Taxes'!N126</f>
        <v>1.7464069316412261E-5</v>
      </c>
      <c r="O126">
        <f>'Pretax Fuel Prices'!O126+'Fuel Taxes'!O126</f>
        <v>1.7588634718098509E-5</v>
      </c>
      <c r="P126">
        <f>'Pretax Fuel Prices'!P126+'Fuel Taxes'!P126</f>
        <v>1.7596939078210927E-5</v>
      </c>
      <c r="Q126">
        <f>'Pretax Fuel Prices'!Q126+'Fuel Taxes'!Q126</f>
        <v>1.766337395911026E-5</v>
      </c>
      <c r="R126">
        <f>'Pretax Fuel Prices'!R126+'Fuel Taxes'!R126</f>
        <v>1.7904200402370344E-5</v>
      </c>
      <c r="S126">
        <f>'Pretax Fuel Prices'!S126+'Fuel Taxes'!S126</f>
        <v>1.8111809405180761E-5</v>
      </c>
      <c r="T126">
        <f>'Pretax Fuel Prices'!T126+'Fuel Taxes'!T126</f>
        <v>1.8327722768103592E-5</v>
      </c>
      <c r="U126">
        <f>'Pretax Fuel Prices'!U126+'Fuel Taxes'!U126</f>
        <v>1.856854921136368E-5</v>
      </c>
      <c r="V126">
        <f>'Pretax Fuel Prices'!V126+'Fuel Taxes'!V126</f>
        <v>1.8825984374848598E-5</v>
      </c>
      <c r="W126">
        <f>'Pretax Fuel Prices'!W126+'Fuel Taxes'!W126</f>
        <v>1.9075115178221096E-5</v>
      </c>
      <c r="X126">
        <f>'Pretax Fuel Prices'!X126+'Fuel Taxes'!X126</f>
        <v>1.9291028541143928E-5</v>
      </c>
      <c r="Y126">
        <f>'Pretax Fuel Prices'!Y126+'Fuel Taxes'!Y126</f>
        <v>1.9482028823729513E-5</v>
      </c>
      <c r="Z126">
        <f>'Pretax Fuel Prices'!Z126+'Fuel Taxes'!Z126</f>
        <v>1.9664724746202678E-5</v>
      </c>
      <c r="AA126">
        <f>'Pretax Fuel Prices'!AA126+'Fuel Taxes'!AA126</f>
        <v>1.9947072990024846E-5</v>
      </c>
      <c r="AB126">
        <f>'Pretax Fuel Prices'!AB126+'Fuel Taxes'!AB126</f>
        <v>2.0162986352947677E-5</v>
      </c>
      <c r="AC126">
        <f>'Pretax Fuel Prices'!AC126+'Fuel Taxes'!AC126</f>
        <v>2.0370595355758097E-5</v>
      </c>
      <c r="AD126">
        <f>'Pretax Fuel Prices'!AD126+'Fuel Taxes'!AD126</f>
        <v>2.0586508718680929E-5</v>
      </c>
      <c r="AE126">
        <f>'Pretax Fuel Prices'!AE126+'Fuel Taxes'!AE126</f>
        <v>2.0785813361378932E-5</v>
      </c>
      <c r="AF126">
        <f>'Pretax Fuel Prices'!AF126+'Fuel Taxes'!AF126</f>
        <v>2.1051552884976261E-5</v>
      </c>
      <c r="AG126">
        <f>'Pretax Fuel Prices'!AG126+'Fuel Taxes'!AG126</f>
        <v>2.1325596768686015E-5</v>
      </c>
      <c r="AH126">
        <f>'Pretax Fuel Prices'!AH126+'Fuel Taxes'!AH126</f>
        <v>2.154151013160885E-5</v>
      </c>
      <c r="AI126">
        <f>'Pretax Fuel Prices'!AI126+'Fuel Taxes'!AI126</f>
        <v>2.1740814774306846E-5</v>
      </c>
    </row>
    <row r="127" spans="1:35" x14ac:dyDescent="0.45">
      <c r="A127" t="s">
        <v>55</v>
      </c>
      <c r="B127">
        <f>'Pretax Fuel Prices'!B127+'Fuel Taxes'!B127</f>
        <v>1.3668976745037843E-5</v>
      </c>
      <c r="C127">
        <f>'Pretax Fuel Prices'!C127+'Fuel Taxes'!C127</f>
        <v>1.3668976745037843E-5</v>
      </c>
      <c r="D127">
        <f>'Pretax Fuel Prices'!D127+'Fuel Taxes'!D127</f>
        <v>1.4969657923198881E-5</v>
      </c>
      <c r="E127">
        <f>'Pretax Fuel Prices'!E127+'Fuel Taxes'!E127</f>
        <v>1.3668976745037843E-5</v>
      </c>
      <c r="F127">
        <f>'Pretax Fuel Prices'!F127+'Fuel Taxes'!F127</f>
        <v>1.4331141708465279E-5</v>
      </c>
      <c r="G127">
        <f>'Pretax Fuel Prices'!G127+'Fuel Taxes'!G127</f>
        <v>1.5253442907524927E-5</v>
      </c>
      <c r="H127">
        <f>'Pretax Fuel Prices'!H127+'Fuel Taxes'!H127</f>
        <v>1.5821012876177019E-5</v>
      </c>
      <c r="I127">
        <f>'Pretax Fuel Prices'!I127+'Fuel Taxes'!I127</f>
        <v>1.6459529090910616E-5</v>
      </c>
      <c r="J127">
        <f>'Pretax Fuel Prices'!J127+'Fuel Taxes'!J127</f>
        <v>1.74054790386641E-5</v>
      </c>
      <c r="K127">
        <f>'Pretax Fuel Prices'!K127+'Fuel Taxes'!K127</f>
        <v>1.8315955863376833E-5</v>
      </c>
      <c r="L127">
        <f>'Pretax Fuel Prices'!L127+'Fuel Taxes'!L127</f>
        <v>1.8765282088559733E-5</v>
      </c>
      <c r="M127">
        <f>'Pretax Fuel Prices'!M127+'Fuel Taxes'!M127</f>
        <v>1.9025418324191942E-5</v>
      </c>
      <c r="N127">
        <f>'Pretax Fuel Prices'!N127+'Fuel Taxes'!N127</f>
        <v>1.9143662067661131E-5</v>
      </c>
      <c r="O127">
        <f>'Pretax Fuel Prices'!O127+'Fuel Taxes'!O127</f>
        <v>1.9049067072885779E-5</v>
      </c>
      <c r="P127">
        <f>'Pretax Fuel Prices'!P127+'Fuel Taxes'!P127</f>
        <v>1.9072715821579616E-5</v>
      </c>
      <c r="Q127">
        <f>'Pretax Fuel Prices'!Q127+'Fuel Taxes'!Q127</f>
        <v>1.9179135190701882E-5</v>
      </c>
      <c r="R127">
        <f>'Pretax Fuel Prices'!R127+'Fuel Taxes'!R127</f>
        <v>1.9533866421109443E-5</v>
      </c>
      <c r="S127">
        <f>'Pretax Fuel Prices'!S127+'Fuel Taxes'!S127</f>
        <v>1.9841300154129326E-5</v>
      </c>
      <c r="T127">
        <f>'Pretax Fuel Prices'!T127+'Fuel Taxes'!T127</f>
        <v>2.0148733887149203E-5</v>
      </c>
      <c r="U127">
        <f>'Pretax Fuel Prices'!U127+'Fuel Taxes'!U127</f>
        <v>2.0515289491903681E-5</v>
      </c>
      <c r="V127">
        <f>'Pretax Fuel Prices'!V127+'Fuel Taxes'!V127</f>
        <v>2.0905493845351993E-5</v>
      </c>
      <c r="W127">
        <f>'Pretax Fuel Prices'!W127+'Fuel Taxes'!W127</f>
        <v>2.126022507575955E-5</v>
      </c>
      <c r="X127">
        <f>'Pretax Fuel Prices'!X127+'Fuel Taxes'!X127</f>
        <v>2.1591307557473267E-5</v>
      </c>
      <c r="Y127">
        <f>'Pretax Fuel Prices'!Y127+'Fuel Taxes'!Y127</f>
        <v>2.1875092541799317E-5</v>
      </c>
      <c r="Z127">
        <f>'Pretax Fuel Prices'!Z127+'Fuel Taxes'!Z127</f>
        <v>2.2147053151778439E-5</v>
      </c>
      <c r="AA127">
        <f>'Pretax Fuel Prices'!AA127+'Fuel Taxes'!AA127</f>
        <v>2.2584555002614429E-5</v>
      </c>
      <c r="AB127">
        <f>'Pretax Fuel Prices'!AB127+'Fuel Taxes'!AB127</f>
        <v>2.2903813109981229E-5</v>
      </c>
      <c r="AC127">
        <f>'Pretax Fuel Prices'!AC127+'Fuel Taxes'!AC127</f>
        <v>2.3223071217348029E-5</v>
      </c>
      <c r="AD127">
        <f>'Pretax Fuel Prices'!AD127+'Fuel Taxes'!AD127</f>
        <v>2.355415369906175E-5</v>
      </c>
      <c r="AE127">
        <f>'Pretax Fuel Prices'!AE127+'Fuel Taxes'!AE127</f>
        <v>2.386158743208163E-5</v>
      </c>
      <c r="AF127">
        <f>'Pretax Fuel Prices'!AF127+'Fuel Taxes'!AF127</f>
        <v>2.4287264908570692E-5</v>
      </c>
      <c r="AG127">
        <f>'Pretax Fuel Prices'!AG127+'Fuel Taxes'!AG127</f>
        <v>2.4712942385059762E-5</v>
      </c>
      <c r="AH127">
        <f>'Pretax Fuel Prices'!AH127+'Fuel Taxes'!AH127</f>
        <v>2.5032200492426565E-5</v>
      </c>
      <c r="AI127">
        <f>'Pretax Fuel Prices'!AI127+'Fuel Taxes'!AI127</f>
        <v>2.5327809851099532E-5</v>
      </c>
    </row>
    <row r="128" spans="1:35" x14ac:dyDescent="0.45">
      <c r="A128" t="s">
        <v>56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57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58</v>
      </c>
      <c r="B130">
        <f>'Pretax Fuel Prices'!B130+'Fuel Taxes'!B130</f>
        <v>1.3668976745037843E-5</v>
      </c>
      <c r="C130">
        <f>'Pretax Fuel Prices'!C130+'Fuel Taxes'!C130</f>
        <v>1.3668976745037843E-5</v>
      </c>
      <c r="D130">
        <f>'Pretax Fuel Prices'!D130+'Fuel Taxes'!D130</f>
        <v>1.4969657923198881E-5</v>
      </c>
      <c r="E130">
        <f>'Pretax Fuel Prices'!E130+'Fuel Taxes'!E130</f>
        <v>1.3668976745037843E-5</v>
      </c>
      <c r="F130">
        <f>'Pretax Fuel Prices'!F130+'Fuel Taxes'!F130</f>
        <v>1.4331141708465279E-5</v>
      </c>
      <c r="G130">
        <f>'Pretax Fuel Prices'!G130+'Fuel Taxes'!G130</f>
        <v>1.5253442907524927E-5</v>
      </c>
      <c r="H130">
        <f>'Pretax Fuel Prices'!H130+'Fuel Taxes'!H130</f>
        <v>1.5821012876177019E-5</v>
      </c>
      <c r="I130">
        <f>'Pretax Fuel Prices'!I130+'Fuel Taxes'!I130</f>
        <v>1.6459529090910616E-5</v>
      </c>
      <c r="J130">
        <f>'Pretax Fuel Prices'!J130+'Fuel Taxes'!J130</f>
        <v>1.74054790386641E-5</v>
      </c>
      <c r="K130">
        <f>'Pretax Fuel Prices'!K130+'Fuel Taxes'!K130</f>
        <v>1.8315955863376833E-5</v>
      </c>
      <c r="L130">
        <f>'Pretax Fuel Prices'!L130+'Fuel Taxes'!L130</f>
        <v>1.8765282088559733E-5</v>
      </c>
      <c r="M130">
        <f>'Pretax Fuel Prices'!M130+'Fuel Taxes'!M130</f>
        <v>1.9025418324191942E-5</v>
      </c>
      <c r="N130">
        <f>'Pretax Fuel Prices'!N130+'Fuel Taxes'!N130</f>
        <v>1.9143662067661131E-5</v>
      </c>
      <c r="O130">
        <f>'Pretax Fuel Prices'!O130+'Fuel Taxes'!O130</f>
        <v>1.9049067072885779E-5</v>
      </c>
      <c r="P130">
        <f>'Pretax Fuel Prices'!P130+'Fuel Taxes'!P130</f>
        <v>1.9072715821579616E-5</v>
      </c>
      <c r="Q130">
        <f>'Pretax Fuel Prices'!Q130+'Fuel Taxes'!Q130</f>
        <v>1.9179135190701882E-5</v>
      </c>
      <c r="R130">
        <f>'Pretax Fuel Prices'!R130+'Fuel Taxes'!R130</f>
        <v>1.9533866421109443E-5</v>
      </c>
      <c r="S130">
        <f>'Pretax Fuel Prices'!S130+'Fuel Taxes'!S130</f>
        <v>1.9841300154129326E-5</v>
      </c>
      <c r="T130">
        <f>'Pretax Fuel Prices'!T130+'Fuel Taxes'!T130</f>
        <v>2.0148733887149203E-5</v>
      </c>
      <c r="U130">
        <f>'Pretax Fuel Prices'!U130+'Fuel Taxes'!U130</f>
        <v>2.0515289491903681E-5</v>
      </c>
      <c r="V130">
        <f>'Pretax Fuel Prices'!V130+'Fuel Taxes'!V130</f>
        <v>2.0905493845351993E-5</v>
      </c>
      <c r="W130">
        <f>'Pretax Fuel Prices'!W130+'Fuel Taxes'!W130</f>
        <v>2.126022507575955E-5</v>
      </c>
      <c r="X130">
        <f>'Pretax Fuel Prices'!X130+'Fuel Taxes'!X130</f>
        <v>2.1591307557473267E-5</v>
      </c>
      <c r="Y130">
        <f>'Pretax Fuel Prices'!Y130+'Fuel Taxes'!Y130</f>
        <v>2.1875092541799317E-5</v>
      </c>
      <c r="Z130">
        <f>'Pretax Fuel Prices'!Z130+'Fuel Taxes'!Z130</f>
        <v>2.2147053151778439E-5</v>
      </c>
      <c r="AA130">
        <f>'Pretax Fuel Prices'!AA130+'Fuel Taxes'!AA130</f>
        <v>2.2584555002614429E-5</v>
      </c>
      <c r="AB130">
        <f>'Pretax Fuel Prices'!AB130+'Fuel Taxes'!AB130</f>
        <v>2.2903813109981229E-5</v>
      </c>
      <c r="AC130">
        <f>'Pretax Fuel Prices'!AC130+'Fuel Taxes'!AC130</f>
        <v>2.3223071217348029E-5</v>
      </c>
      <c r="AD130">
        <f>'Pretax Fuel Prices'!AD130+'Fuel Taxes'!AD130</f>
        <v>2.355415369906175E-5</v>
      </c>
      <c r="AE130">
        <f>'Pretax Fuel Prices'!AE130+'Fuel Taxes'!AE130</f>
        <v>2.386158743208163E-5</v>
      </c>
      <c r="AF130">
        <f>'Pretax Fuel Prices'!AF130+'Fuel Taxes'!AF130</f>
        <v>2.4287264908570692E-5</v>
      </c>
      <c r="AG130">
        <f>'Pretax Fuel Prices'!AG130+'Fuel Taxes'!AG130</f>
        <v>2.4712942385059762E-5</v>
      </c>
      <c r="AH130">
        <f>'Pretax Fuel Prices'!AH130+'Fuel Taxes'!AH130</f>
        <v>2.5032200492426565E-5</v>
      </c>
      <c r="AI130">
        <f>'Pretax Fuel Prices'!AI130+'Fuel Taxes'!AI130</f>
        <v>2.5327809851099532E-5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52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53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54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55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56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57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58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G22"/>
  <sheetViews>
    <sheetView workbookViewId="0">
      <selection activeCell="B18" sqref="B18"/>
    </sheetView>
  </sheetViews>
  <sheetFormatPr defaultRowHeight="14.25" x14ac:dyDescent="0.45"/>
  <cols>
    <col min="1" max="1" width="29.59765625" customWidth="1"/>
  </cols>
  <sheetData>
    <row r="1" spans="1:33" ht="28.5" x14ac:dyDescent="0.45">
      <c r="A1" s="10" t="s">
        <v>50</v>
      </c>
      <c r="B1" s="8">
        <v>2019</v>
      </c>
      <c r="C1" s="3">
        <v>2020</v>
      </c>
      <c r="D1" s="8">
        <v>2021</v>
      </c>
      <c r="E1" s="3">
        <v>2022</v>
      </c>
      <c r="F1" s="8">
        <v>2023</v>
      </c>
      <c r="G1" s="3">
        <v>2024</v>
      </c>
      <c r="H1" s="8">
        <v>2025</v>
      </c>
      <c r="I1" s="3">
        <v>2026</v>
      </c>
      <c r="J1" s="8">
        <v>2027</v>
      </c>
      <c r="K1" s="3">
        <v>2028</v>
      </c>
      <c r="L1" s="8">
        <v>2029</v>
      </c>
      <c r="M1" s="3">
        <v>2030</v>
      </c>
      <c r="N1" s="8">
        <v>2031</v>
      </c>
      <c r="O1" s="3">
        <v>2032</v>
      </c>
      <c r="P1" s="8">
        <v>2033</v>
      </c>
      <c r="Q1" s="3">
        <v>2034</v>
      </c>
      <c r="R1" s="8">
        <v>2035</v>
      </c>
      <c r="S1" s="3">
        <v>2036</v>
      </c>
      <c r="T1" s="8">
        <v>2037</v>
      </c>
      <c r="U1" s="3">
        <v>2038</v>
      </c>
      <c r="V1" s="8">
        <v>2039</v>
      </c>
      <c r="W1" s="3">
        <v>2040</v>
      </c>
      <c r="X1" s="8">
        <v>2041</v>
      </c>
      <c r="Y1" s="3">
        <v>2042</v>
      </c>
      <c r="Z1" s="8">
        <v>2043</v>
      </c>
      <c r="AA1" s="3">
        <v>2044</v>
      </c>
      <c r="AB1" s="8">
        <v>2045</v>
      </c>
      <c r="AC1" s="3">
        <v>2046</v>
      </c>
      <c r="AD1" s="8">
        <v>2047</v>
      </c>
      <c r="AE1" s="3">
        <v>2048</v>
      </c>
      <c r="AF1" s="8">
        <v>2049</v>
      </c>
      <c r="AG1" s="3">
        <v>2050</v>
      </c>
    </row>
    <row r="2" spans="1:33" x14ac:dyDescent="0.45">
      <c r="A2" s="3" t="s">
        <v>20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 x14ac:dyDescent="0.45">
      <c r="A3" s="7" t="s">
        <v>2</v>
      </c>
      <c r="B3" s="5">
        <f>IEA!$C$8*'Fuel Price Data'!D4/'Fuel Price Data'!$D$4</f>
        <v>2.8566363443120592E-6</v>
      </c>
      <c r="C3" s="5">
        <f>IEA!$C$8*'Fuel Price Data'!E4/'Fuel Price Data'!$D$4</f>
        <v>2.8705711557477282E-6</v>
      </c>
      <c r="D3" s="5">
        <f>IEA!$C$8*'Fuel Price Data'!F4/'Fuel Price Data'!$D$4</f>
        <v>2.8287667214407221E-6</v>
      </c>
      <c r="E3" s="5">
        <f>IEA!$C$8*'Fuel Price Data'!G4/'Fuel Price Data'!$D$4</f>
        <v>2.7869622871337171E-6</v>
      </c>
      <c r="F3" s="5">
        <f>IEA!$C$8*'Fuel Price Data'!H4/'Fuel Price Data'!$D$4</f>
        <v>2.7590926642623795E-6</v>
      </c>
      <c r="G3" s="5">
        <f>IEA!$C$8*'Fuel Price Data'!I4/'Fuel Price Data'!$D$4</f>
        <v>2.7451578528267109E-6</v>
      </c>
      <c r="H3" s="5">
        <f>IEA!$C$8*'Fuel Price Data'!J4/'Fuel Price Data'!$D$4</f>
        <v>2.7172882299553737E-6</v>
      </c>
      <c r="I3" s="5">
        <f>IEA!$C$8*'Fuel Price Data'!K4/'Fuel Price Data'!$D$4</f>
        <v>2.7312230413910423E-6</v>
      </c>
      <c r="J3" s="5">
        <f>IEA!$C$8*'Fuel Price Data'!L4/'Fuel Price Data'!$D$4</f>
        <v>2.7451578528267109E-6</v>
      </c>
      <c r="K3" s="5">
        <f>IEA!$C$8*'Fuel Price Data'!M4/'Fuel Price Data'!$D$4</f>
        <v>2.7312230413910423E-6</v>
      </c>
      <c r="L3" s="5">
        <f>IEA!$C$8*'Fuel Price Data'!N4/'Fuel Price Data'!$D$4</f>
        <v>2.7312230413910423E-6</v>
      </c>
      <c r="M3" s="5">
        <f>IEA!$C$8*'Fuel Price Data'!O4/'Fuel Price Data'!$D$4</f>
        <v>2.7312230413910423E-6</v>
      </c>
      <c r="N3" s="5">
        <f>IEA!$C$8*'Fuel Price Data'!P4/'Fuel Price Data'!$D$4</f>
        <v>2.7172882299553737E-6</v>
      </c>
      <c r="O3" s="5">
        <f>IEA!$C$8*'Fuel Price Data'!Q4/'Fuel Price Data'!$D$4</f>
        <v>2.7172882299553737E-6</v>
      </c>
      <c r="P3" s="5">
        <f>IEA!$C$8*'Fuel Price Data'!R4/'Fuel Price Data'!$D$4</f>
        <v>2.7312230413910423E-6</v>
      </c>
      <c r="Q3" s="5">
        <f>IEA!$C$8*'Fuel Price Data'!S4/'Fuel Price Data'!$D$4</f>
        <v>2.7312230413910423E-6</v>
      </c>
      <c r="R3" s="5">
        <f>IEA!$C$8*'Fuel Price Data'!T4/'Fuel Price Data'!$D$4</f>
        <v>2.7172882299553737E-6</v>
      </c>
      <c r="S3" s="5">
        <f>IEA!$C$8*'Fuel Price Data'!U4/'Fuel Price Data'!$D$4</f>
        <v>2.7172882299553737E-6</v>
      </c>
      <c r="T3" s="5">
        <f>IEA!$C$8*'Fuel Price Data'!V4/'Fuel Price Data'!$D$4</f>
        <v>2.7312230413910423E-6</v>
      </c>
      <c r="U3" s="5">
        <f>IEA!$C$8*'Fuel Price Data'!W4/'Fuel Price Data'!$D$4</f>
        <v>2.7312230413910423E-6</v>
      </c>
      <c r="V3" s="5">
        <f>IEA!$C$8*'Fuel Price Data'!X4/'Fuel Price Data'!$D$4</f>
        <v>2.7172882299553737E-6</v>
      </c>
      <c r="W3" s="5">
        <f>IEA!$C$8*'Fuel Price Data'!Y4/'Fuel Price Data'!$D$4</f>
        <v>2.7172882299553737E-6</v>
      </c>
      <c r="X3" s="5">
        <f>IEA!$C$8*'Fuel Price Data'!Z4/'Fuel Price Data'!$D$4</f>
        <v>2.7172882299553737E-6</v>
      </c>
      <c r="Y3" s="5">
        <f>IEA!$C$8*'Fuel Price Data'!AA4/'Fuel Price Data'!$D$4</f>
        <v>2.7172882299553737E-6</v>
      </c>
      <c r="Z3" s="5">
        <f>IEA!$C$8*'Fuel Price Data'!AB4/'Fuel Price Data'!$D$4</f>
        <v>2.7172882299553737E-6</v>
      </c>
      <c r="AA3" s="5">
        <f>IEA!$C$8*'Fuel Price Data'!AC4/'Fuel Price Data'!$D$4</f>
        <v>2.7172882299553737E-6</v>
      </c>
      <c r="AB3" s="5">
        <f>IEA!$C$8*'Fuel Price Data'!AD4/'Fuel Price Data'!$D$4</f>
        <v>2.7172882299553737E-6</v>
      </c>
      <c r="AC3" s="5">
        <f>IEA!$C$8*'Fuel Price Data'!AE4/'Fuel Price Data'!$D$4</f>
        <v>2.7172882299553737E-6</v>
      </c>
      <c r="AD3" s="5">
        <f>IEA!$C$8*'Fuel Price Data'!AF4/'Fuel Price Data'!$D$4</f>
        <v>2.7172882299553737E-6</v>
      </c>
      <c r="AE3" s="5">
        <f>IEA!$C$8*'Fuel Price Data'!AG4/'Fuel Price Data'!$D$4</f>
        <v>2.7172882299553737E-6</v>
      </c>
      <c r="AF3" s="5">
        <f>IEA!$C$8*'Fuel Price Data'!AH4/'Fuel Price Data'!$D$4</f>
        <v>2.7172882299553737E-6</v>
      </c>
      <c r="AG3" s="5">
        <f>IEA!$C$8*'Fuel Price Data'!AI4/'Fuel Price Data'!$D$4</f>
        <v>2.7172882299553737E-6</v>
      </c>
    </row>
    <row r="4" spans="1:33" x14ac:dyDescent="0.45">
      <c r="A4" s="7" t="s">
        <v>3</v>
      </c>
      <c r="B4" s="5">
        <f>IEA!$C$7*'Fuel Price Data'!D14/'Fuel Price Data'!$D$14</f>
        <v>9.8786029719506992E-6</v>
      </c>
      <c r="C4" s="5">
        <f>IEA!$C$7*'Fuel Price Data'!E14/'Fuel Price Data'!$D$14</f>
        <v>9.8786029719506992E-6</v>
      </c>
      <c r="D4" s="5">
        <f>IEA!$C$7*'Fuel Price Data'!F14/'Fuel Price Data'!$D$14</f>
        <v>1.4822790046618919E-5</v>
      </c>
      <c r="E4" s="5">
        <f>IEA!$C$7*'Fuel Price Data'!G14/'Fuel Price Data'!$D$14</f>
        <v>1.5420122580404585E-5</v>
      </c>
      <c r="F4" s="5">
        <f>IEA!$C$7*'Fuel Price Data'!H14/'Fuel Price Data'!$D$14</f>
        <v>1.4304563894134256E-5</v>
      </c>
      <c r="G4" s="5">
        <f>IEA!$C$7*'Fuel Price Data'!I14/'Fuel Price Data'!$D$14</f>
        <v>1.3393741012695884E-5</v>
      </c>
      <c r="H4" s="5">
        <f>IEA!$C$7*'Fuel Price Data'!J14/'Fuel Price Data'!$D$14</f>
        <v>1.3769156914093647E-5</v>
      </c>
      <c r="I4" s="5">
        <f>IEA!$C$7*'Fuel Price Data'!K14/'Fuel Price Data'!$D$14</f>
        <v>1.4266354001353322E-5</v>
      </c>
      <c r="J4" s="5">
        <f>IEA!$C$7*'Fuel Price Data'!L14/'Fuel Price Data'!$D$14</f>
        <v>1.4542710050604641E-5</v>
      </c>
      <c r="K4" s="5">
        <f>IEA!$C$7*'Fuel Price Data'!M14/'Fuel Price Data'!$D$14</f>
        <v>1.5180269814185319E-5</v>
      </c>
      <c r="L4" s="5">
        <f>IEA!$C$7*'Fuel Price Data'!N14/'Fuel Price Data'!$D$14</f>
        <v>1.5730596483375093E-5</v>
      </c>
      <c r="M4" s="5">
        <f>IEA!$C$7*'Fuel Price Data'!O14/'Fuel Price Data'!$D$14</f>
        <v>1.5985507570908E-5</v>
      </c>
      <c r="N4" s="5">
        <f>IEA!$C$7*'Fuel Price Data'!P14/'Fuel Price Data'!$D$14</f>
        <v>1.6054962285309873E-5</v>
      </c>
      <c r="O4" s="5">
        <f>IEA!$C$7*'Fuel Price Data'!Q14/'Fuel Price Data'!$D$14</f>
        <v>1.6363581385528101E-5</v>
      </c>
      <c r="P4" s="5">
        <f>IEA!$C$7*'Fuel Price Data'!R14/'Fuel Price Data'!$D$14</f>
        <v>1.6670326561316194E-5</v>
      </c>
      <c r="Q4" s="5">
        <f>IEA!$C$7*'Fuel Price Data'!S14/'Fuel Price Data'!$D$14</f>
        <v>1.6812926473946651E-5</v>
      </c>
      <c r="R4" s="5">
        <f>IEA!$C$7*'Fuel Price Data'!T14/'Fuel Price Data'!$D$14</f>
        <v>1.6887778281924116E-5</v>
      </c>
      <c r="S4" s="5">
        <f>IEA!$C$7*'Fuel Price Data'!U14/'Fuel Price Data'!$D$14</f>
        <v>1.6909859039431322E-5</v>
      </c>
      <c r="T4" s="5">
        <f>IEA!$C$7*'Fuel Price Data'!V14/'Fuel Price Data'!$D$14</f>
        <v>1.6866849605507885E-5</v>
      </c>
      <c r="U4" s="5">
        <f>IEA!$C$7*'Fuel Price Data'!W14/'Fuel Price Data'!$D$14</f>
        <v>1.696924619044065E-5</v>
      </c>
      <c r="V4" s="5">
        <f>IEA!$C$7*'Fuel Price Data'!X14/'Fuel Price Data'!$D$14</f>
        <v>1.6972190928830871E-5</v>
      </c>
      <c r="W4" s="5">
        <f>IEA!$C$7*'Fuel Price Data'!Y14/'Fuel Price Data'!$D$14</f>
        <v>1.6966918126161367E-5</v>
      </c>
      <c r="X4" s="5">
        <f>IEA!$C$7*'Fuel Price Data'!Z14/'Fuel Price Data'!$D$14</f>
        <v>1.6965818629684498E-5</v>
      </c>
      <c r="Y4" s="5">
        <f>IEA!$C$7*'Fuel Price Data'!AA14/'Fuel Price Data'!$D$14</f>
        <v>1.6868790455810529E-5</v>
      </c>
      <c r="Z4" s="5">
        <f>IEA!$C$7*'Fuel Price Data'!AB14/'Fuel Price Data'!$D$14</f>
        <v>1.6758482276663773E-5</v>
      </c>
      <c r="AA4" s="5">
        <f>IEA!$C$7*'Fuel Price Data'!AC14/'Fuel Price Data'!$D$14</f>
        <v>1.6740402730248475E-5</v>
      </c>
      <c r="AB4" s="5">
        <f>IEA!$C$7*'Fuel Price Data'!AD14/'Fuel Price Data'!$D$14</f>
        <v>1.6768272575727373E-5</v>
      </c>
      <c r="AC4" s="5">
        <f>IEA!$C$7*'Fuel Price Data'!AE14/'Fuel Price Data'!$D$14</f>
        <v>1.6831890397962913E-5</v>
      </c>
      <c r="AD4" s="5">
        <f>IEA!$C$7*'Fuel Price Data'!AF14/'Fuel Price Data'!$D$14</f>
        <v>1.6957022657869542E-5</v>
      </c>
      <c r="AE4" s="5">
        <f>IEA!$C$7*'Fuel Price Data'!AG14/'Fuel Price Data'!$D$14</f>
        <v>1.719139228296286E-5</v>
      </c>
      <c r="AF4" s="5">
        <f>IEA!$C$7*'Fuel Price Data'!AH14/'Fuel Price Data'!$D$14</f>
        <v>1.746767662592221E-5</v>
      </c>
      <c r="AG4" s="5">
        <f>IEA!$C$7*'Fuel Price Data'!AI14/'Fuel Price Data'!$D$14</f>
        <v>1.7658577896823469E-5</v>
      </c>
    </row>
    <row r="5" spans="1:33" x14ac:dyDescent="0.45">
      <c r="A5" s="7" t="s">
        <v>4</v>
      </c>
      <c r="B5" s="5">
        <f>SUMPRODUCT('Fuel Price Data'!D23:D27,'BAU Fuel Use by Sector'!$AO$3:$AO$7)/SUM('BAU Fuel Use by Sector'!$AO$3:$AO$7)</f>
        <v>7.4000000000000001E-7</v>
      </c>
      <c r="C5" s="5">
        <f>SUMPRODUCT('Fuel Price Data'!E23:E27,'BAU Fuel Use by Sector'!$AO$3:$AO$7)/SUM('BAU Fuel Use by Sector'!$AO$3:$AO$7)</f>
        <v>7.4000000000000001E-7</v>
      </c>
      <c r="D5" s="5">
        <f>SUMPRODUCT('Fuel Price Data'!F23:F27,'BAU Fuel Use by Sector'!$AO$3:$AO$7)/SUM('BAU Fuel Use by Sector'!$AO$3:$AO$7)</f>
        <v>7.4000000000000001E-7</v>
      </c>
      <c r="E5" s="5">
        <f>SUMPRODUCT('Fuel Price Data'!G23:G27,'BAU Fuel Use by Sector'!$AO$3:$AO$7)/SUM('BAU Fuel Use by Sector'!$AO$3:$AO$7)</f>
        <v>7.4000000000000001E-7</v>
      </c>
      <c r="F5" s="5">
        <f>SUMPRODUCT('Fuel Price Data'!H23:H27,'BAU Fuel Use by Sector'!$AO$3:$AO$7)/SUM('BAU Fuel Use by Sector'!$AO$3:$AO$7)</f>
        <v>7.4000000000000001E-7</v>
      </c>
      <c r="G5" s="5">
        <f>SUMPRODUCT('Fuel Price Data'!I23:I27,'BAU Fuel Use by Sector'!$AO$3:$AO$7)/SUM('BAU Fuel Use by Sector'!$AO$3:$AO$7)</f>
        <v>7.4000000000000001E-7</v>
      </c>
      <c r="H5" s="5">
        <f>SUMPRODUCT('Fuel Price Data'!J23:J27,'BAU Fuel Use by Sector'!$AO$3:$AO$7)/SUM('BAU Fuel Use by Sector'!$AO$3:$AO$7)</f>
        <v>7.5088235294117634E-7</v>
      </c>
      <c r="I5" s="5">
        <f>SUMPRODUCT('Fuel Price Data'!K23:K27,'BAU Fuel Use by Sector'!$AO$3:$AO$7)/SUM('BAU Fuel Use by Sector'!$AO$3:$AO$7)</f>
        <v>7.5088235294117634E-7</v>
      </c>
      <c r="J5" s="5">
        <f>SUMPRODUCT('Fuel Price Data'!L23:L27,'BAU Fuel Use by Sector'!$AO$3:$AO$7)/SUM('BAU Fuel Use by Sector'!$AO$3:$AO$7)</f>
        <v>7.5088235294117634E-7</v>
      </c>
      <c r="K5" s="5">
        <f>SUMPRODUCT('Fuel Price Data'!M23:M27,'BAU Fuel Use by Sector'!$AO$3:$AO$7)/SUM('BAU Fuel Use by Sector'!$AO$3:$AO$7)</f>
        <v>7.5088235294117634E-7</v>
      </c>
      <c r="L5" s="5">
        <f>SUMPRODUCT('Fuel Price Data'!N23:N27,'BAU Fuel Use by Sector'!$AO$3:$AO$7)/SUM('BAU Fuel Use by Sector'!$AO$3:$AO$7)</f>
        <v>7.5088235294117634E-7</v>
      </c>
      <c r="M5" s="5">
        <f>SUMPRODUCT('Fuel Price Data'!O23:O27,'BAU Fuel Use by Sector'!$AO$3:$AO$7)/SUM('BAU Fuel Use by Sector'!$AO$3:$AO$7)</f>
        <v>7.5088235294117634E-7</v>
      </c>
      <c r="N5" s="5">
        <f>SUMPRODUCT('Fuel Price Data'!P23:P27,'BAU Fuel Use by Sector'!$AO$3:$AO$7)/SUM('BAU Fuel Use by Sector'!$AO$3:$AO$7)</f>
        <v>7.5088235294117634E-7</v>
      </c>
      <c r="O5" s="5">
        <f>SUMPRODUCT('Fuel Price Data'!Q23:Q27,'BAU Fuel Use by Sector'!$AO$3:$AO$7)/SUM('BAU Fuel Use by Sector'!$AO$3:$AO$7)</f>
        <v>7.6176470588235288E-7</v>
      </c>
      <c r="P5" s="5">
        <f>SUMPRODUCT('Fuel Price Data'!R23:R27,'BAU Fuel Use by Sector'!$AO$3:$AO$7)/SUM('BAU Fuel Use by Sector'!$AO$3:$AO$7)</f>
        <v>7.6176470588235288E-7</v>
      </c>
      <c r="Q5" s="5">
        <f>SUMPRODUCT('Fuel Price Data'!S23:S27,'BAU Fuel Use by Sector'!$AO$3:$AO$7)/SUM('BAU Fuel Use by Sector'!$AO$3:$AO$7)</f>
        <v>7.6176470588235288E-7</v>
      </c>
      <c r="R5" s="5">
        <f>SUMPRODUCT('Fuel Price Data'!T23:T27,'BAU Fuel Use by Sector'!$AO$3:$AO$7)/SUM('BAU Fuel Use by Sector'!$AO$3:$AO$7)</f>
        <v>7.6176470588235288E-7</v>
      </c>
      <c r="S5" s="5">
        <f>SUMPRODUCT('Fuel Price Data'!U23:U27,'BAU Fuel Use by Sector'!$AO$3:$AO$7)/SUM('BAU Fuel Use by Sector'!$AO$3:$AO$7)</f>
        <v>7.6176470588235288E-7</v>
      </c>
      <c r="T5" s="5">
        <f>SUMPRODUCT('Fuel Price Data'!V23:V27,'BAU Fuel Use by Sector'!$AO$3:$AO$7)/SUM('BAU Fuel Use by Sector'!$AO$3:$AO$7)</f>
        <v>7.6176470588235288E-7</v>
      </c>
      <c r="U5" s="5">
        <f>SUMPRODUCT('Fuel Price Data'!W23:W27,'BAU Fuel Use by Sector'!$AO$3:$AO$7)/SUM('BAU Fuel Use by Sector'!$AO$3:$AO$7)</f>
        <v>7.7264705882352931E-7</v>
      </c>
      <c r="V5" s="5">
        <f>SUMPRODUCT('Fuel Price Data'!X23:X27,'BAU Fuel Use by Sector'!$AO$3:$AO$7)/SUM('BAU Fuel Use by Sector'!$AO$3:$AO$7)</f>
        <v>7.7264705882352931E-7</v>
      </c>
      <c r="W5" s="5">
        <f>SUMPRODUCT('Fuel Price Data'!Y23:Y27,'BAU Fuel Use by Sector'!$AO$3:$AO$7)/SUM('BAU Fuel Use by Sector'!$AO$3:$AO$7)</f>
        <v>7.7264705882352931E-7</v>
      </c>
      <c r="X5" s="5">
        <f>SUMPRODUCT('Fuel Price Data'!Z23:Z27,'BAU Fuel Use by Sector'!$AO$3:$AO$7)/SUM('BAU Fuel Use by Sector'!$AO$3:$AO$7)</f>
        <v>7.7264705882352931E-7</v>
      </c>
      <c r="Y5" s="5">
        <f>SUMPRODUCT('Fuel Price Data'!AA23:AA27,'BAU Fuel Use by Sector'!$AO$3:$AO$7)/SUM('BAU Fuel Use by Sector'!$AO$3:$AO$7)</f>
        <v>7.7264705882352931E-7</v>
      </c>
      <c r="Z5" s="5">
        <f>SUMPRODUCT('Fuel Price Data'!AB23:AB27,'BAU Fuel Use by Sector'!$AO$3:$AO$7)/SUM('BAU Fuel Use by Sector'!$AO$3:$AO$7)</f>
        <v>7.8352941176470585E-7</v>
      </c>
      <c r="AA5" s="5">
        <f>SUMPRODUCT('Fuel Price Data'!AC23:AC27,'BAU Fuel Use by Sector'!$AO$3:$AO$7)/SUM('BAU Fuel Use by Sector'!$AO$3:$AO$7)</f>
        <v>7.8352941176470585E-7</v>
      </c>
      <c r="AB5" s="5">
        <f>SUMPRODUCT('Fuel Price Data'!AD23:AD27,'BAU Fuel Use by Sector'!$AO$3:$AO$7)/SUM('BAU Fuel Use by Sector'!$AO$3:$AO$7)</f>
        <v>7.8352941176470585E-7</v>
      </c>
      <c r="AC5" s="5">
        <f>SUMPRODUCT('Fuel Price Data'!AE23:AE27,'BAU Fuel Use by Sector'!$AO$3:$AO$7)/SUM('BAU Fuel Use by Sector'!$AO$3:$AO$7)</f>
        <v>7.8352941176470585E-7</v>
      </c>
      <c r="AD5" s="5">
        <f>SUMPRODUCT('Fuel Price Data'!AF23:AF27,'BAU Fuel Use by Sector'!$AO$3:$AO$7)/SUM('BAU Fuel Use by Sector'!$AO$3:$AO$7)</f>
        <v>7.8352941176470585E-7</v>
      </c>
      <c r="AE5" s="5">
        <f>SUMPRODUCT('Fuel Price Data'!AG23:AG27,'BAU Fuel Use by Sector'!$AO$3:$AO$7)/SUM('BAU Fuel Use by Sector'!$AO$3:$AO$7)</f>
        <v>7.944117647058824E-7</v>
      </c>
      <c r="AF5" s="5">
        <f>SUMPRODUCT('Fuel Price Data'!AH23:AH27,'BAU Fuel Use by Sector'!$AO$3:$AO$7)/SUM('BAU Fuel Use by Sector'!$AO$3:$AO$7)</f>
        <v>7.944117647058824E-7</v>
      </c>
      <c r="AG5" s="5">
        <f>SUMPRODUCT('Fuel Price Data'!AI23:AI27,'BAU Fuel Use by Sector'!$AO$3:$AO$7)/SUM('BAU Fuel Use by Sector'!$AO$3:$AO$7)</f>
        <v>7.944117647058824E-7</v>
      </c>
    </row>
    <row r="6" spans="1:33" x14ac:dyDescent="0.45">
      <c r="A6" s="30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 x14ac:dyDescent="0.45">
      <c r="A7" s="30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 x14ac:dyDescent="0.45">
      <c r="A8" s="30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  <row r="9" spans="1:33" x14ac:dyDescent="0.45">
      <c r="A9" s="30" t="s">
        <v>5</v>
      </c>
      <c r="B9" s="5">
        <f>SUMPRODUCT('Fuel Price Data'!D33:D37,'BAU Fuel Use by Sector'!$AS$3:$AS$7)/SUM('BAU Fuel Use by Sector'!$AS$3:$AS$7)</f>
        <v>3.2223799272623405E-6</v>
      </c>
      <c r="C9" s="5">
        <f>SUMPRODUCT('Fuel Price Data'!E33:E37,'BAU Fuel Use by Sector'!$AS$3:$AS$7)/SUM('BAU Fuel Use by Sector'!$AS$3:$AS$7)</f>
        <v>3.2223799272623405E-6</v>
      </c>
      <c r="D9" s="5">
        <f>SUMPRODUCT('Fuel Price Data'!F33:F37,'BAU Fuel Use by Sector'!$AS$3:$AS$7)/SUM('BAU Fuel Use by Sector'!$AS$3:$AS$7)</f>
        <v>3.2223799272623405E-6</v>
      </c>
      <c r="E9" s="5">
        <f>SUMPRODUCT('Fuel Price Data'!G33:G37,'BAU Fuel Use by Sector'!$AS$3:$AS$7)/SUM('BAU Fuel Use by Sector'!$AS$3:$AS$7)</f>
        <v>3.2223799272623405E-6</v>
      </c>
      <c r="F9" s="5">
        <f>SUMPRODUCT('Fuel Price Data'!H33:H37,'BAU Fuel Use by Sector'!$AS$3:$AS$7)/SUM('BAU Fuel Use by Sector'!$AS$3:$AS$7)</f>
        <v>3.2223799272623405E-6</v>
      </c>
      <c r="G9" s="5">
        <f>SUMPRODUCT('Fuel Price Data'!I33:I37,'BAU Fuel Use by Sector'!$AS$3:$AS$7)/SUM('BAU Fuel Use by Sector'!$AS$3:$AS$7)</f>
        <v>3.2223799272623405E-6</v>
      </c>
      <c r="H9" s="5">
        <f>SUMPRODUCT('Fuel Price Data'!J33:J37,'BAU Fuel Use by Sector'!$AS$3:$AS$7)/SUM('BAU Fuel Use by Sector'!$AS$3:$AS$7)</f>
        <v>3.2223799272623405E-6</v>
      </c>
      <c r="I9" s="5">
        <f>SUMPRODUCT('Fuel Price Data'!K33:K37,'BAU Fuel Use by Sector'!$AS$3:$AS$7)/SUM('BAU Fuel Use by Sector'!$AS$3:$AS$7)</f>
        <v>3.2223799272623405E-6</v>
      </c>
      <c r="J9" s="5">
        <f>SUMPRODUCT('Fuel Price Data'!L33:L37,'BAU Fuel Use by Sector'!$AS$3:$AS$7)/SUM('BAU Fuel Use by Sector'!$AS$3:$AS$7)</f>
        <v>3.2223799272623405E-6</v>
      </c>
      <c r="K9" s="5">
        <f>SUMPRODUCT('Fuel Price Data'!M33:M37,'BAU Fuel Use by Sector'!$AS$3:$AS$7)/SUM('BAU Fuel Use by Sector'!$AS$3:$AS$7)</f>
        <v>3.2223799272623405E-6</v>
      </c>
      <c r="L9" s="5">
        <f>SUMPRODUCT('Fuel Price Data'!N33:N37,'BAU Fuel Use by Sector'!$AS$3:$AS$7)/SUM('BAU Fuel Use by Sector'!$AS$3:$AS$7)</f>
        <v>3.2223799272623405E-6</v>
      </c>
      <c r="M9" s="5">
        <f>SUMPRODUCT('Fuel Price Data'!O33:O37,'BAU Fuel Use by Sector'!$AS$3:$AS$7)/SUM('BAU Fuel Use by Sector'!$AS$3:$AS$7)</f>
        <v>3.2223799272623405E-6</v>
      </c>
      <c r="N9" s="5">
        <f>SUMPRODUCT('Fuel Price Data'!P33:P37,'BAU Fuel Use by Sector'!$AS$3:$AS$7)/SUM('BAU Fuel Use by Sector'!$AS$3:$AS$7)</f>
        <v>3.2223799272623405E-6</v>
      </c>
      <c r="O9" s="5">
        <f>SUMPRODUCT('Fuel Price Data'!Q33:Q37,'BAU Fuel Use by Sector'!$AS$3:$AS$7)/SUM('BAU Fuel Use by Sector'!$AS$3:$AS$7)</f>
        <v>3.2223799272623405E-6</v>
      </c>
      <c r="P9" s="5">
        <f>SUMPRODUCT('Fuel Price Data'!R33:R37,'BAU Fuel Use by Sector'!$AS$3:$AS$7)/SUM('BAU Fuel Use by Sector'!$AS$3:$AS$7)</f>
        <v>3.2223799272623405E-6</v>
      </c>
      <c r="Q9" s="5">
        <f>SUMPRODUCT('Fuel Price Data'!S33:S37,'BAU Fuel Use by Sector'!$AS$3:$AS$7)/SUM('BAU Fuel Use by Sector'!$AS$3:$AS$7)</f>
        <v>3.2223799272623405E-6</v>
      </c>
      <c r="R9" s="5">
        <f>SUMPRODUCT('Fuel Price Data'!T33:T37,'BAU Fuel Use by Sector'!$AS$3:$AS$7)/SUM('BAU Fuel Use by Sector'!$AS$3:$AS$7)</f>
        <v>3.2223799272623405E-6</v>
      </c>
      <c r="S9" s="5">
        <f>SUMPRODUCT('Fuel Price Data'!U33:U37,'BAU Fuel Use by Sector'!$AS$3:$AS$7)/SUM('BAU Fuel Use by Sector'!$AS$3:$AS$7)</f>
        <v>3.2223799272623405E-6</v>
      </c>
      <c r="T9" s="5">
        <f>SUMPRODUCT('Fuel Price Data'!V33:V37,'BAU Fuel Use by Sector'!$AS$3:$AS$7)/SUM('BAU Fuel Use by Sector'!$AS$3:$AS$7)</f>
        <v>3.2223799272623405E-6</v>
      </c>
      <c r="U9" s="5">
        <f>SUMPRODUCT('Fuel Price Data'!W33:W37,'BAU Fuel Use by Sector'!$AS$3:$AS$7)/SUM('BAU Fuel Use by Sector'!$AS$3:$AS$7)</f>
        <v>3.2223799272623405E-6</v>
      </c>
      <c r="V9" s="5">
        <f>SUMPRODUCT('Fuel Price Data'!X33:X37,'BAU Fuel Use by Sector'!$AS$3:$AS$7)/SUM('BAU Fuel Use by Sector'!$AS$3:$AS$7)</f>
        <v>3.2223799272623405E-6</v>
      </c>
      <c r="W9" s="5">
        <f>SUMPRODUCT('Fuel Price Data'!Y33:Y37,'BAU Fuel Use by Sector'!$AS$3:$AS$7)/SUM('BAU Fuel Use by Sector'!$AS$3:$AS$7)</f>
        <v>3.2223799272623405E-6</v>
      </c>
      <c r="X9" s="5">
        <f>SUMPRODUCT('Fuel Price Data'!Z33:Z37,'BAU Fuel Use by Sector'!$AS$3:$AS$7)/SUM('BAU Fuel Use by Sector'!$AS$3:$AS$7)</f>
        <v>3.2223799272623405E-6</v>
      </c>
      <c r="Y9" s="5">
        <f>SUMPRODUCT('Fuel Price Data'!AA33:AA37,'BAU Fuel Use by Sector'!$AS$3:$AS$7)/SUM('BAU Fuel Use by Sector'!$AS$3:$AS$7)</f>
        <v>3.2223799272623405E-6</v>
      </c>
      <c r="Z9" s="5">
        <f>SUMPRODUCT('Fuel Price Data'!AB33:AB37,'BAU Fuel Use by Sector'!$AS$3:$AS$7)/SUM('BAU Fuel Use by Sector'!$AS$3:$AS$7)</f>
        <v>3.2223799272623405E-6</v>
      </c>
      <c r="AA9" s="5">
        <f>SUMPRODUCT('Fuel Price Data'!AC33:AC37,'BAU Fuel Use by Sector'!$AS$3:$AS$7)/SUM('BAU Fuel Use by Sector'!$AS$3:$AS$7)</f>
        <v>3.2223799272623405E-6</v>
      </c>
      <c r="AB9" s="5">
        <f>SUMPRODUCT('Fuel Price Data'!AD33:AD37,'BAU Fuel Use by Sector'!$AS$3:$AS$7)/SUM('BAU Fuel Use by Sector'!$AS$3:$AS$7)</f>
        <v>3.2223799272623405E-6</v>
      </c>
      <c r="AC9" s="5">
        <f>SUMPRODUCT('Fuel Price Data'!AE33:AE37,'BAU Fuel Use by Sector'!$AS$3:$AS$7)/SUM('BAU Fuel Use by Sector'!$AS$3:$AS$7)</f>
        <v>3.2223799272623405E-6</v>
      </c>
      <c r="AD9" s="5">
        <f>SUMPRODUCT('Fuel Price Data'!AF33:AF37,'BAU Fuel Use by Sector'!$AS$3:$AS$7)/SUM('BAU Fuel Use by Sector'!$AS$3:$AS$7)</f>
        <v>3.2223799272623405E-6</v>
      </c>
      <c r="AE9" s="5">
        <f>SUMPRODUCT('Fuel Price Data'!AG33:AG37,'BAU Fuel Use by Sector'!$AS$3:$AS$7)/SUM('BAU Fuel Use by Sector'!$AS$3:$AS$7)</f>
        <v>3.2223799272623405E-6</v>
      </c>
      <c r="AF9" s="5">
        <f>SUMPRODUCT('Fuel Price Data'!AH33:AH37,'BAU Fuel Use by Sector'!$AS$3:$AS$7)/SUM('BAU Fuel Use by Sector'!$AS$3:$AS$7)</f>
        <v>3.2223799272623405E-6</v>
      </c>
      <c r="AG9" s="5">
        <f>SUMPRODUCT('Fuel Price Data'!AI33:AI37,'BAU Fuel Use by Sector'!$AS$3:$AS$7)/SUM('BAU Fuel Use by Sector'!$AS$3:$AS$7)</f>
        <v>3.2223799272623405E-6</v>
      </c>
    </row>
    <row r="10" spans="1:33" x14ac:dyDescent="0.45">
      <c r="A10" s="30" t="s">
        <v>6</v>
      </c>
      <c r="B10" s="5">
        <f>'India Petroleum Products'!$D$25*'Fuel Price Data'!D43/'Fuel Price Data'!$D$43</f>
        <v>1.343523787462453E-5</v>
      </c>
      <c r="C10" s="5">
        <f>'India Petroleum Products'!$D$25*'Fuel Price Data'!E43/'Fuel Price Data'!$D$43</f>
        <v>1.3301915712584952E-5</v>
      </c>
      <c r="D10" s="5">
        <f>'India Petroleum Products'!$D$25*'Fuel Price Data'!F43/'Fuel Price Data'!$D$43</f>
        <v>1.332009600740853E-5</v>
      </c>
      <c r="E10" s="5">
        <f>'India Petroleum Products'!$D$25*'Fuel Price Data'!G43/'Fuel Price Data'!$D$43</f>
        <v>1.332009600740853E-5</v>
      </c>
      <c r="F10" s="5">
        <f>'India Petroleum Products'!$D$25*'Fuel Price Data'!H43/'Fuel Price Data'!$D$43</f>
        <v>1.3265555122937795E-5</v>
      </c>
      <c r="G10" s="5">
        <f>'India Petroleum Products'!$D$25*'Fuel Price Data'!I43/'Fuel Price Data'!$D$43</f>
        <v>1.3089812272976536E-5</v>
      </c>
      <c r="H10" s="5">
        <f>'India Petroleum Products'!$D$25*'Fuel Price Data'!J43/'Fuel Price Data'!$D$43</f>
        <v>1.3241314729839693E-5</v>
      </c>
      <c r="I10" s="5">
        <f>'India Petroleum Products'!$D$25*'Fuel Price Data'!K43/'Fuel Price Data'!$D$43</f>
        <v>1.3350396498781164E-5</v>
      </c>
      <c r="J10" s="5">
        <f>'India Petroleum Products'!$D$25*'Fuel Price Data'!L43/'Fuel Price Data'!$D$43</f>
        <v>1.3514019152193369E-5</v>
      </c>
      <c r="K10" s="5">
        <f>'India Petroleum Products'!$D$25*'Fuel Price Data'!M43/'Fuel Price Data'!$D$43</f>
        <v>1.3580680233213157E-5</v>
      </c>
      <c r="L10" s="5">
        <f>'India Petroleum Products'!$D$25*'Fuel Price Data'!N43/'Fuel Price Data'!$D$43</f>
        <v>1.3762483181448943E-5</v>
      </c>
      <c r="M10" s="5">
        <f>'India Petroleum Products'!$D$25*'Fuel Price Data'!O43/'Fuel Price Data'!$D$43</f>
        <v>1.4186690060665776E-5</v>
      </c>
      <c r="N10" s="5">
        <f>'India Petroleum Products'!$D$25*'Fuel Price Data'!P43/'Fuel Price Data'!$D$43</f>
        <v>1.4283651633058192E-5</v>
      </c>
      <c r="O10" s="5">
        <f>'India Petroleum Products'!$D$25*'Fuel Price Data'!Q43/'Fuel Price Data'!$D$43</f>
        <v>1.4410913696823243E-5</v>
      </c>
      <c r="P10" s="5">
        <f>'India Petroleum Products'!$D$25*'Fuel Price Data'!R43/'Fuel Price Data'!$D$43</f>
        <v>1.466543782435334E-5</v>
      </c>
      <c r="Q10" s="5">
        <f>'India Petroleum Products'!$D$25*'Fuel Price Data'!S43/'Fuel Price Data'!$D$43</f>
        <v>1.4901781657059859E-5</v>
      </c>
      <c r="R10" s="5">
        <f>'India Petroleum Products'!$D$25*'Fuel Price Data'!T43/'Fuel Price Data'!$D$43</f>
        <v>1.5059344212197541E-5</v>
      </c>
      <c r="S10" s="5">
        <f>'India Petroleum Products'!$D$25*'Fuel Price Data'!U43/'Fuel Price Data'!$D$43</f>
        <v>1.5241147160433328E-5</v>
      </c>
      <c r="T10" s="5">
        <f>'India Petroleum Products'!$D$25*'Fuel Price Data'!V43/'Fuel Price Data'!$D$43</f>
        <v>1.528356784835501E-5</v>
      </c>
      <c r="U10" s="5">
        <f>'India Petroleum Products'!$D$25*'Fuel Price Data'!W43/'Fuel Price Data'!$D$43</f>
        <v>1.5453250600041741E-5</v>
      </c>
      <c r="V10" s="5">
        <f>'India Petroleum Products'!$D$25*'Fuel Price Data'!X43/'Fuel Price Data'!$D$43</f>
        <v>1.5659293941375635E-5</v>
      </c>
      <c r="W10" s="5">
        <f>'India Petroleum Products'!$D$25*'Fuel Price Data'!Y43/'Fuel Price Data'!$D$43</f>
        <v>1.5713834825846371E-5</v>
      </c>
      <c r="X10" s="5">
        <f>'India Petroleum Products'!$D$25*'Fuel Price Data'!Z43/'Fuel Price Data'!$D$43</f>
        <v>1.5828976693062366E-5</v>
      </c>
      <c r="Y10" s="5">
        <f>'India Petroleum Products'!$D$25*'Fuel Price Data'!AA43/'Fuel Price Data'!$D$43</f>
        <v>1.6071380624043411E-5</v>
      </c>
      <c r="Z10" s="5">
        <f>'India Petroleum Products'!$D$25*'Fuel Price Data'!AB43/'Fuel Price Data'!$D$43</f>
        <v>1.620470278608299E-5</v>
      </c>
      <c r="AA10" s="5">
        <f>'India Petroleum Products'!$D$25*'Fuel Price Data'!AC43/'Fuel Price Data'!$D$43</f>
        <v>1.6331964849848038E-5</v>
      </c>
      <c r="AB10" s="5">
        <f>'India Petroleum Products'!$D$25*'Fuel Price Data'!AD43/'Fuel Price Data'!$D$43</f>
        <v>1.6538008191181928E-5</v>
      </c>
      <c r="AC10" s="5">
        <f>'India Petroleum Products'!$D$25*'Fuel Price Data'!AE43/'Fuel Price Data'!$D$43</f>
        <v>1.6592549075652665E-5</v>
      </c>
      <c r="AD10" s="5">
        <f>'India Petroleum Products'!$D$25*'Fuel Price Data'!AF43/'Fuel Price Data'!$D$43</f>
        <v>1.6877373694555394E-5</v>
      </c>
      <c r="AE10" s="5">
        <f>'India Petroleum Products'!$D$25*'Fuel Price Data'!AG43/'Fuel Price Data'!$D$43</f>
        <v>1.7077356937614759E-5</v>
      </c>
      <c r="AF10" s="5">
        <f>'India Petroleum Products'!$D$25*'Fuel Price Data'!AH43/'Fuel Price Data'!$D$43</f>
        <v>1.7222799296203388E-5</v>
      </c>
      <c r="AG10" s="5">
        <f>'India Petroleum Products'!$D$25*'Fuel Price Data'!AI43/'Fuel Price Data'!$D$43</f>
        <v>1.7350061359968435E-5</v>
      </c>
    </row>
    <row r="11" spans="1:33" x14ac:dyDescent="0.45">
      <c r="A11" s="30" t="s">
        <v>7</v>
      </c>
      <c r="B11" s="5">
        <f>'India Petroleum Products'!$E$25*'Fuel Price Data'!D53/'Fuel Price Data'!$D$53</f>
        <v>1.2842023770145413E-5</v>
      </c>
      <c r="C11" s="5">
        <f>'India Petroleum Products'!$E$25*'Fuel Price Data'!E53/'Fuel Price Data'!$D$53</f>
        <v>1.2394789111483636E-5</v>
      </c>
      <c r="D11" s="5">
        <f>'India Petroleum Products'!$E$25*'Fuel Price Data'!F53/'Fuel Price Data'!$D$53</f>
        <v>1.246448801932703E-5</v>
      </c>
      <c r="E11" s="5">
        <f>'India Petroleum Products'!$E$25*'Fuel Price Data'!G53/'Fuel Price Data'!$D$53</f>
        <v>1.2656160015896364E-5</v>
      </c>
      <c r="F11" s="5">
        <f>'India Petroleum Products'!$E$25*'Fuel Price Data'!H53/'Fuel Price Data'!$D$53</f>
        <v>1.273166716606004E-5</v>
      </c>
      <c r="G11" s="5">
        <f>'India Petroleum Products'!$E$25*'Fuel Price Data'!I53/'Fuel Price Data'!$D$53</f>
        <v>1.2958188616551074E-5</v>
      </c>
      <c r="H11" s="5">
        <f>'India Petroleum Products'!$E$25*'Fuel Price Data'!J53/'Fuel Price Data'!$D$53</f>
        <v>1.3039504009035033E-5</v>
      </c>
      <c r="I11" s="5">
        <f>'India Petroleum Products'!$E$25*'Fuel Price Data'!K53/'Fuel Price Data'!$D$53</f>
        <v>1.327764194416663E-5</v>
      </c>
      <c r="J11" s="5">
        <f>'India Petroleum Products'!$E$25*'Fuel Price Data'!L53/'Fuel Price Data'!$D$53</f>
        <v>1.3306683155768045E-5</v>
      </c>
      <c r="K11" s="5">
        <f>'India Petroleum Products'!$E$25*'Fuel Price Data'!M53/'Fuel Price Data'!$D$53</f>
        <v>1.3515779879298227E-5</v>
      </c>
      <c r="L11" s="5">
        <f>'India Petroleum Products'!$E$25*'Fuel Price Data'!N53/'Fuel Price Data'!$D$53</f>
        <v>1.3637752968024169E-5</v>
      </c>
      <c r="M11" s="5">
        <f>'India Petroleum Products'!$E$25*'Fuel Price Data'!O53/'Fuel Price Data'!$D$53</f>
        <v>1.3922356841718026E-5</v>
      </c>
      <c r="N11" s="5">
        <f>'India Petroleum Products'!$E$25*'Fuel Price Data'!P53/'Fuel Price Data'!$D$53</f>
        <v>1.4079179384365664E-5</v>
      </c>
      <c r="O11" s="5">
        <f>'India Petroleum Products'!$E$25*'Fuel Price Data'!Q53/'Fuel Price Data'!$D$53</f>
        <v>1.4183727746130759E-5</v>
      </c>
      <c r="P11" s="5">
        <f>'India Petroleum Products'!$E$25*'Fuel Price Data'!R53/'Fuel Price Data'!$D$53</f>
        <v>1.4410249196621787E-5</v>
      </c>
      <c r="Q11" s="5">
        <f>'India Petroleum Products'!$E$25*'Fuel Price Data'!S53/'Fuel Price Data'!$D$53</f>
        <v>1.4526414043027444E-5</v>
      </c>
      <c r="R11" s="5">
        <f>'India Petroleum Products'!$E$25*'Fuel Price Data'!T53/'Fuel Price Data'!$D$53</f>
        <v>1.4654195374073667E-5</v>
      </c>
      <c r="S11" s="5">
        <f>'India Petroleum Products'!$E$25*'Fuel Price Data'!U53/'Fuel Price Data'!$D$53</f>
        <v>1.4805209674401024E-5</v>
      </c>
      <c r="T11" s="5">
        <f>'India Petroleum Products'!$E$25*'Fuel Price Data'!V53/'Fuel Price Data'!$D$53</f>
        <v>1.4903949793845833E-5</v>
      </c>
      <c r="U11" s="5">
        <f>'India Petroleum Products'!$E$25*'Fuel Price Data'!W53/'Fuel Price Data'!$D$53</f>
        <v>1.5031731124892056E-5</v>
      </c>
      <c r="V11" s="5">
        <f>'India Petroleum Products'!$E$25*'Fuel Price Data'!X53/'Fuel Price Data'!$D$53</f>
        <v>1.5159512455938282E-5</v>
      </c>
      <c r="W11" s="5">
        <f>'India Petroleum Products'!$E$25*'Fuel Price Data'!Y53/'Fuel Price Data'!$D$53</f>
        <v>1.5159512455938282E-5</v>
      </c>
      <c r="X11" s="5">
        <f>'India Petroleum Products'!$E$25*'Fuel Price Data'!Z53/'Fuel Price Data'!$D$53</f>
        <v>1.5258252575383087E-5</v>
      </c>
      <c r="Y11" s="5">
        <f>'India Petroleum Products'!$E$25*'Fuel Price Data'!AA53/'Fuel Price Data'!$D$53</f>
        <v>1.5484774025874119E-5</v>
      </c>
      <c r="Z11" s="5">
        <f>'India Petroleum Products'!$E$25*'Fuel Price Data'!AB53/'Fuel Price Data'!$D$53</f>
        <v>1.5577705902998645E-5</v>
      </c>
      <c r="AA11" s="5">
        <f>'India Petroleum Products'!$E$25*'Fuel Price Data'!AC53/'Fuel Price Data'!$D$53</f>
        <v>1.5699678991724587E-5</v>
      </c>
      <c r="AB11" s="5">
        <f>'India Petroleum Products'!$E$25*'Fuel Price Data'!AD53/'Fuel Price Data'!$D$53</f>
        <v>1.5914583957575052E-5</v>
      </c>
      <c r="AC11" s="5">
        <f>'India Petroleum Products'!$E$25*'Fuel Price Data'!AE53/'Fuel Price Data'!$D$53</f>
        <v>1.5920392199895336E-5</v>
      </c>
      <c r="AD11" s="5">
        <f>'India Petroleum Products'!$E$25*'Fuel Price Data'!AF53/'Fuel Price Data'!$D$53</f>
        <v>1.6071406500222689E-5</v>
      </c>
      <c r="AE11" s="5">
        <f>'India Petroleum Products'!$E$25*'Fuel Price Data'!AG53/'Fuel Price Data'!$D$53</f>
        <v>1.6210804315909474E-5</v>
      </c>
      <c r="AF11" s="5">
        <f>'India Petroleum Products'!$E$25*'Fuel Price Data'!AH53/'Fuel Price Data'!$D$53</f>
        <v>1.6309544435354288E-5</v>
      </c>
      <c r="AG11" s="5">
        <f>'India Petroleum Products'!$E$25*'Fuel Price Data'!AI53/'Fuel Price Data'!$D$53</f>
        <v>1.6396668070158527E-5</v>
      </c>
    </row>
    <row r="12" spans="1:33" x14ac:dyDescent="0.45">
      <c r="A12" s="30" t="s">
        <v>8</v>
      </c>
      <c r="B12" s="5">
        <f>SUMPRODUCT('Fuel Price Data'!D63:D67,'BAU Fuel Use by Sector'!$AV$3:$AV$7)/SUM('BAU Fuel Use by Sector'!$AV$3:$AV$7)</f>
        <v>3.3339920941025087E-5</v>
      </c>
      <c r="C12" s="5">
        <f>SUMPRODUCT('Fuel Price Data'!E63:E67,'BAU Fuel Use by Sector'!$AV$3:$AV$7)/SUM('BAU Fuel Use by Sector'!$AV$3:$AV$7)</f>
        <v>3.2932342445413534E-5</v>
      </c>
      <c r="D12" s="5">
        <f>SUMPRODUCT('Fuel Price Data'!F63:F67,'BAU Fuel Use by Sector'!$AV$3:$AV$7)/SUM('BAU Fuel Use by Sector'!$AV$3:$AV$7)</f>
        <v>4.0635576012471898E-5</v>
      </c>
      <c r="E12" s="5">
        <f>SUMPRODUCT('Fuel Price Data'!G63:G67,'BAU Fuel Use by Sector'!$AV$3:$AV$7)/SUM('BAU Fuel Use by Sector'!$AV$3:$AV$7)</f>
        <v>3.8624855434121564E-5</v>
      </c>
      <c r="F12" s="5">
        <f>SUMPRODUCT('Fuel Price Data'!H63:H67,'BAU Fuel Use by Sector'!$AV$3:$AV$7)/SUM('BAU Fuel Use by Sector'!$AV$3:$AV$7)</f>
        <v>3.8882988481342221E-5</v>
      </c>
      <c r="G12" s="5">
        <f>SUMPRODUCT('Fuel Price Data'!I63:I67,'BAU Fuel Use by Sector'!$AV$3:$AV$7)/SUM('BAU Fuel Use by Sector'!$AV$3:$AV$7)</f>
        <v>3.8747128982805028E-5</v>
      </c>
      <c r="H12" s="5">
        <f>SUMPRODUCT('Fuel Price Data'!J63:J67,'BAU Fuel Use by Sector'!$AV$3:$AV$7)/SUM('BAU Fuel Use by Sector'!$AV$3:$AV$7)</f>
        <v>3.7850456292459619E-5</v>
      </c>
      <c r="I12" s="5">
        <f>SUMPRODUCT('Fuel Price Data'!K63:K67,'BAU Fuel Use by Sector'!$AV$3:$AV$7)/SUM('BAU Fuel Use by Sector'!$AV$3:$AV$7)</f>
        <v>3.7959143891289367E-5</v>
      </c>
      <c r="J12" s="5">
        <f>SUMPRODUCT('Fuel Price Data'!L63:L67,'BAU Fuel Use by Sector'!$AV$3:$AV$7)/SUM('BAU Fuel Use by Sector'!$AV$3:$AV$7)</f>
        <v>3.8258034788071165E-5</v>
      </c>
      <c r="K12" s="5">
        <f>SUMPRODUCT('Fuel Price Data'!M63:M67,'BAU Fuel Use by Sector'!$AV$3:$AV$7)/SUM('BAU Fuel Use by Sector'!$AV$3:$AV$7)</f>
        <v>3.8624855434121564E-5</v>
      </c>
      <c r="L12" s="5">
        <f>SUMPRODUCT('Fuel Price Data'!N63:N67,'BAU Fuel Use by Sector'!$AV$3:$AV$7)/SUM('BAU Fuel Use by Sector'!$AV$3:$AV$7)</f>
        <v>3.9005262030025685E-5</v>
      </c>
      <c r="M12" s="5">
        <f>SUMPRODUCT('Fuel Price Data'!O63:O67,'BAU Fuel Use by Sector'!$AV$3:$AV$7)/SUM('BAU Fuel Use by Sector'!$AV$3:$AV$7)</f>
        <v>4.0839365260277671E-5</v>
      </c>
      <c r="N12" s="5">
        <f>SUMPRODUCT('Fuel Price Data'!P63:P67,'BAU Fuel Use by Sector'!$AV$3:$AV$7)/SUM('BAU Fuel Use by Sector'!$AV$3:$AV$7)</f>
        <v>4.1287701605450386E-5</v>
      </c>
      <c r="O12" s="5">
        <f>SUMPRODUCT('Fuel Price Data'!Q63:Q67,'BAU Fuel Use by Sector'!$AV$3:$AV$7)/SUM('BAU Fuel Use by Sector'!$AV$3:$AV$7)</f>
        <v>4.1505076803109882E-5</v>
      </c>
      <c r="P12" s="5">
        <f>SUMPRODUCT('Fuel Price Data'!R63:R67,'BAU Fuel Use by Sector'!$AV$3:$AV$7)/SUM('BAU Fuel Use by Sector'!$AV$3:$AV$7)</f>
        <v>4.2401749493455298E-5</v>
      </c>
      <c r="Q12" s="5">
        <f>SUMPRODUCT('Fuel Price Data'!S63:S67,'BAU Fuel Use by Sector'!$AV$3:$AV$7)/SUM('BAU Fuel Use by Sector'!$AV$3:$AV$7)</f>
        <v>4.3067461036287495E-5</v>
      </c>
      <c r="R12" s="5">
        <f>SUMPRODUCT('Fuel Price Data'!T63:T67,'BAU Fuel Use by Sector'!$AV$3:$AV$7)/SUM('BAU Fuel Use by Sector'!$AV$3:$AV$7)</f>
        <v>4.4534743620489103E-5</v>
      </c>
      <c r="S12" s="5">
        <f>SUMPRODUCT('Fuel Price Data'!U63:U67,'BAU Fuel Use by Sector'!$AV$3:$AV$7)/SUM('BAU Fuel Use by Sector'!$AV$3:$AV$7)</f>
        <v>4.4371712222244471E-5</v>
      </c>
      <c r="T12" s="5">
        <f>SUMPRODUCT('Fuel Price Data'!V63:V67,'BAU Fuel Use by Sector'!$AV$3:$AV$7)/SUM('BAU Fuel Use by Sector'!$AV$3:$AV$7)</f>
        <v>4.460267336975769E-5</v>
      </c>
      <c r="U12" s="5">
        <f>SUMPRODUCT('Fuel Price Data'!W63:W67,'BAU Fuel Use by Sector'!$AV$3:$AV$7)/SUM('BAU Fuel Use by Sector'!$AV$3:$AV$7)</f>
        <v>4.5879752656007227E-5</v>
      </c>
      <c r="V12" s="5">
        <f>SUMPRODUCT('Fuel Price Data'!X63:X67,'BAU Fuel Use by Sector'!$AV$3:$AV$7)/SUM('BAU Fuel Use by Sector'!$AV$3:$AV$7)</f>
        <v>4.7238347641379067E-5</v>
      </c>
      <c r="W12" s="5">
        <f>SUMPRODUCT('Fuel Price Data'!Y63:Y67,'BAU Fuel Use by Sector'!$AV$3:$AV$7)/SUM('BAU Fuel Use by Sector'!$AV$3:$AV$7)</f>
        <v>4.8379567429091417E-5</v>
      </c>
      <c r="X12" s="5">
        <f>SUMPRODUCT('Fuel Price Data'!Z63:Z67,'BAU Fuel Use by Sector'!$AV$3:$AV$7)/SUM('BAU Fuel Use by Sector'!$AV$3:$AV$7)</f>
        <v>4.8800731874556693E-5</v>
      </c>
      <c r="Y12" s="5">
        <f>SUMPRODUCT('Fuel Price Data'!AA63:AA67,'BAU Fuel Use by Sector'!$AV$3:$AV$7)/SUM('BAU Fuel Use by Sector'!$AV$3:$AV$7)</f>
        <v>5.0920140051736755E-5</v>
      </c>
      <c r="Z12" s="5">
        <f>SUMPRODUCT('Fuel Price Data'!AB63:AB67,'BAU Fuel Use by Sector'!$AV$3:$AV$7)/SUM('BAU Fuel Use by Sector'!$AV$3:$AV$7)</f>
        <v>5.1545093745007818E-5</v>
      </c>
      <c r="AA12" s="5">
        <f>SUMPRODUCT('Fuel Price Data'!AC63:AC67,'BAU Fuel Use by Sector'!$AV$3:$AV$7)/SUM('BAU Fuel Use by Sector'!$AV$3:$AV$7)</f>
        <v>5.2102117689010274E-5</v>
      </c>
      <c r="AB12" s="5">
        <f>SUMPRODUCT('Fuel Price Data'!AD63:AD67,'BAU Fuel Use by Sector'!$AV$3:$AV$7)/SUM('BAU Fuel Use by Sector'!$AV$3:$AV$7)</f>
        <v>5.267272758286646E-5</v>
      </c>
      <c r="AC12" s="5">
        <f>SUMPRODUCT('Fuel Price Data'!AE63:AE67,'BAU Fuel Use by Sector'!$AV$3:$AV$7)/SUM('BAU Fuel Use by Sector'!$AV$3:$AV$7)</f>
        <v>5.333843912569865E-5</v>
      </c>
      <c r="AD12" s="5">
        <f>SUMPRODUCT('Fuel Price Data'!AF63:AF67,'BAU Fuel Use by Sector'!$AV$3:$AV$7)/SUM('BAU Fuel Use by Sector'!$AV$3:$AV$7)</f>
        <v>5.7685943078888563E-5</v>
      </c>
      <c r="AE12" s="5">
        <f>SUMPRODUCT('Fuel Price Data'!AG63:AG67,'BAU Fuel Use by Sector'!$AV$3:$AV$7)/SUM('BAU Fuel Use by Sector'!$AV$3:$AV$7)</f>
        <v>5.9153225663090151E-5</v>
      </c>
      <c r="AF12" s="5">
        <f>SUMPRODUCT('Fuel Price Data'!AH63:AH67,'BAU Fuel Use by Sector'!$AV$3:$AV$7)/SUM('BAU Fuel Use by Sector'!$AV$3:$AV$7)</f>
        <v>5.9221155412358744E-5</v>
      </c>
      <c r="AG12" s="5">
        <f>SUMPRODUCT('Fuel Price Data'!AI63:AI67,'BAU Fuel Use by Sector'!$AV$3:$AV$7)/SUM('BAU Fuel Use by Sector'!$AV$3:$AV$7)</f>
        <v>5.9628733907970304E-5</v>
      </c>
    </row>
    <row r="13" spans="1:33" x14ac:dyDescent="0.45">
      <c r="A13" s="30" t="s">
        <v>9</v>
      </c>
      <c r="B13" s="5">
        <f>SUMPRODUCT('Fuel Price Data'!D73:D77,'BAU Fuel Use by Sector'!$AW$3:$AW$7)/SUM('BAU Fuel Use by Sector'!$AW$3:$AW$7)</f>
        <v>2.7203812071270485E-5</v>
      </c>
      <c r="C13" s="5">
        <f>SUMPRODUCT('Fuel Price Data'!E73:E77,'BAU Fuel Use by Sector'!$AW$3:$AW$7)/SUM('BAU Fuel Use by Sector'!$AW$3:$AW$7)</f>
        <v>2.6256415630977488E-5</v>
      </c>
      <c r="D13" s="5">
        <f>SUMPRODUCT('Fuel Price Data'!F73:F77,'BAU Fuel Use by Sector'!$AW$3:$AW$7)/SUM('BAU Fuel Use by Sector'!$AW$3:$AW$7)</f>
        <v>2.6404061829464708E-5</v>
      </c>
      <c r="E13" s="5">
        <f>SUMPRODUCT('Fuel Price Data'!G73:G77,'BAU Fuel Use by Sector'!$AW$3:$AW$7)/SUM('BAU Fuel Use by Sector'!$AW$3:$AW$7)</f>
        <v>2.6810088875304562E-5</v>
      </c>
      <c r="F13" s="5">
        <f>SUMPRODUCT('Fuel Price Data'!H73:H77,'BAU Fuel Use by Sector'!$AW$3:$AW$7)/SUM('BAU Fuel Use by Sector'!$AW$3:$AW$7)</f>
        <v>2.6970038923665724E-5</v>
      </c>
      <c r="G13" s="5">
        <f>SUMPRODUCT('Fuel Price Data'!I73:I77,'BAU Fuel Use by Sector'!$AW$3:$AW$7)/SUM('BAU Fuel Use by Sector'!$AW$3:$AW$7)</f>
        <v>2.7449889068749191E-5</v>
      </c>
      <c r="H13" s="5">
        <f>SUMPRODUCT('Fuel Price Data'!J73:J77,'BAU Fuel Use by Sector'!$AW$3:$AW$7)/SUM('BAU Fuel Use by Sector'!$AW$3:$AW$7)</f>
        <v>2.7622142966984281E-5</v>
      </c>
      <c r="I13" s="5">
        <f>SUMPRODUCT('Fuel Price Data'!K73:K77,'BAU Fuel Use by Sector'!$AW$3:$AW$7)/SUM('BAU Fuel Use by Sector'!$AW$3:$AW$7)</f>
        <v>2.8126600811815624E-5</v>
      </c>
      <c r="J13" s="5">
        <f>SUMPRODUCT('Fuel Price Data'!L73:L77,'BAU Fuel Use by Sector'!$AW$3:$AW$7)/SUM('BAU Fuel Use by Sector'!$AW$3:$AW$7)</f>
        <v>2.8188120061185296E-5</v>
      </c>
      <c r="K13" s="5">
        <f>SUMPRODUCT('Fuel Price Data'!M73:M77,'BAU Fuel Use by Sector'!$AW$3:$AW$7)/SUM('BAU Fuel Use by Sector'!$AW$3:$AW$7)</f>
        <v>2.8631058656646957E-5</v>
      </c>
      <c r="L13" s="5">
        <f>SUMPRODUCT('Fuel Price Data'!N73:N77,'BAU Fuel Use by Sector'!$AW$3:$AW$7)/SUM('BAU Fuel Use by Sector'!$AW$3:$AW$7)</f>
        <v>2.8889439503999591E-5</v>
      </c>
      <c r="M13" s="5">
        <f>SUMPRODUCT('Fuel Price Data'!O73:O77,'BAU Fuel Use by Sector'!$AW$3:$AW$7)/SUM('BAU Fuel Use by Sector'!$AW$3:$AW$7)</f>
        <v>2.9492328147822407E-5</v>
      </c>
      <c r="N13" s="5">
        <f>SUMPRODUCT('Fuel Price Data'!P73:P77,'BAU Fuel Use by Sector'!$AW$3:$AW$7)/SUM('BAU Fuel Use by Sector'!$AW$3:$AW$7)</f>
        <v>2.9824532094418661E-5</v>
      </c>
      <c r="O13" s="5">
        <f>SUMPRODUCT('Fuel Price Data'!Q73:Q77,'BAU Fuel Use by Sector'!$AW$3:$AW$7)/SUM('BAU Fuel Use by Sector'!$AW$3:$AW$7)</f>
        <v>3.0046001392149494E-5</v>
      </c>
      <c r="P13" s="5">
        <f>SUMPRODUCT('Fuel Price Data'!R73:R77,'BAU Fuel Use by Sector'!$AW$3:$AW$7)/SUM('BAU Fuel Use by Sector'!$AW$3:$AW$7)</f>
        <v>3.0525851537232962E-5</v>
      </c>
      <c r="Q13" s="5">
        <f>SUMPRODUCT('Fuel Price Data'!S73:S77,'BAU Fuel Use by Sector'!$AW$3:$AW$7)/SUM('BAU Fuel Use by Sector'!$AW$3:$AW$7)</f>
        <v>3.0771928534711665E-5</v>
      </c>
      <c r="R13" s="5">
        <f>SUMPRODUCT('Fuel Price Data'!T73:T77,'BAU Fuel Use by Sector'!$AW$3:$AW$7)/SUM('BAU Fuel Use by Sector'!$AW$3:$AW$7)</f>
        <v>3.1042613231938237E-5</v>
      </c>
      <c r="S13" s="5">
        <f>SUMPRODUCT('Fuel Price Data'!U73:U77,'BAU Fuel Use by Sector'!$AW$3:$AW$7)/SUM('BAU Fuel Use by Sector'!$AW$3:$AW$7)</f>
        <v>3.1362513328660553E-5</v>
      </c>
      <c r="T13" s="5">
        <f>SUMPRODUCT('Fuel Price Data'!V73:V77,'BAU Fuel Use by Sector'!$AW$3:$AW$7)/SUM('BAU Fuel Use by Sector'!$AW$3:$AW$7)</f>
        <v>3.1571678776517449E-5</v>
      </c>
      <c r="U13" s="5">
        <f>SUMPRODUCT('Fuel Price Data'!W73:W77,'BAU Fuel Use by Sector'!$AW$3:$AW$7)/SUM('BAU Fuel Use by Sector'!$AW$3:$AW$7)</f>
        <v>3.184236347374402E-5</v>
      </c>
      <c r="V13" s="5">
        <f>SUMPRODUCT('Fuel Price Data'!X73:X77,'BAU Fuel Use by Sector'!$AW$3:$AW$7)/SUM('BAU Fuel Use by Sector'!$AW$3:$AW$7)</f>
        <v>3.2113048170970599E-5</v>
      </c>
      <c r="W13" s="5">
        <f>SUMPRODUCT('Fuel Price Data'!Y73:Y77,'BAU Fuel Use by Sector'!$AW$3:$AW$7)/SUM('BAU Fuel Use by Sector'!$AW$3:$AW$7)</f>
        <v>3.2113048170970599E-5</v>
      </c>
      <c r="X13" s="5">
        <f>SUMPRODUCT('Fuel Price Data'!Z73:Z77,'BAU Fuel Use by Sector'!$AW$3:$AW$7)/SUM('BAU Fuel Use by Sector'!$AW$3:$AW$7)</f>
        <v>3.2322213618827488E-5</v>
      </c>
      <c r="Y13" s="5">
        <f>SUMPRODUCT('Fuel Price Data'!AA73:AA77,'BAU Fuel Use by Sector'!$AW$3:$AW$7)/SUM('BAU Fuel Use by Sector'!$AW$3:$AW$7)</f>
        <v>3.2802063763910956E-5</v>
      </c>
      <c r="Z13" s="5">
        <f>SUMPRODUCT('Fuel Price Data'!AB73:AB77,'BAU Fuel Use by Sector'!$AW$3:$AW$7)/SUM('BAU Fuel Use by Sector'!$AW$3:$AW$7)</f>
        <v>3.2998925361893921E-5</v>
      </c>
      <c r="AA13" s="5">
        <f>SUMPRODUCT('Fuel Price Data'!AC73:AC77,'BAU Fuel Use by Sector'!$AW$3:$AW$7)/SUM('BAU Fuel Use by Sector'!$AW$3:$AW$7)</f>
        <v>3.3257306209246561E-5</v>
      </c>
      <c r="AB13" s="5">
        <f>SUMPRODUCT('Fuel Price Data'!AD73:AD77,'BAU Fuel Use by Sector'!$AW$3:$AW$7)/SUM('BAU Fuel Use by Sector'!$AW$3:$AW$7)</f>
        <v>3.3712548654582146E-5</v>
      </c>
      <c r="AC13" s="5">
        <f>SUMPRODUCT('Fuel Price Data'!AE73:AE77,'BAU Fuel Use by Sector'!$AW$3:$AW$7)/SUM('BAU Fuel Use by Sector'!$AW$3:$AW$7)</f>
        <v>3.3724852504456091E-5</v>
      </c>
      <c r="AD13" s="5">
        <f>SUMPRODUCT('Fuel Price Data'!AF73:AF77,'BAU Fuel Use by Sector'!$AW$3:$AW$7)/SUM('BAU Fuel Use by Sector'!$AW$3:$AW$7)</f>
        <v>3.4044752601178407E-5</v>
      </c>
      <c r="AE13" s="5">
        <f>SUMPRODUCT('Fuel Price Data'!AG73:AG77,'BAU Fuel Use by Sector'!$AW$3:$AW$7)/SUM('BAU Fuel Use by Sector'!$AW$3:$AW$7)</f>
        <v>3.4340044998152841E-5</v>
      </c>
      <c r="AF13" s="5">
        <f>SUMPRODUCT('Fuel Price Data'!AH73:AH77,'BAU Fuel Use by Sector'!$AW$3:$AW$7)/SUM('BAU Fuel Use by Sector'!$AW$3:$AW$7)</f>
        <v>3.4549210446009744E-5</v>
      </c>
      <c r="AG13" s="5">
        <f>SUMPRODUCT('Fuel Price Data'!AI73:AI77,'BAU Fuel Use by Sector'!$AW$3:$AW$7)/SUM('BAU Fuel Use by Sector'!$AW$3:$AW$7)</f>
        <v>3.4733768194118764E-5</v>
      </c>
    </row>
    <row r="14" spans="1:33" x14ac:dyDescent="0.45">
      <c r="A14" s="30" t="s">
        <v>10</v>
      </c>
      <c r="B14" s="5">
        <f>SUMPRODUCT('Fuel Price Data'!D83:D87,'BAU Fuel Use by Sector'!$AX$3:$AX$7)/SUM('BAU Fuel Use by Sector'!$AX$3:$AX$7)</f>
        <v>2.6397241269659963E-5</v>
      </c>
      <c r="C14" s="5">
        <f>SUMPRODUCT('Fuel Price Data'!E83:E87,'BAU Fuel Use by Sector'!$AX$3:$AX$7)/SUM('BAU Fuel Use by Sector'!$AX$3:$AX$7)</f>
        <v>2.5477934359771307E-5</v>
      </c>
      <c r="D14" s="5">
        <f>SUMPRODUCT('Fuel Price Data'!F83:F87,'BAU Fuel Use by Sector'!$AX$3:$AX$7)/SUM('BAU Fuel Use by Sector'!$AX$3:$AX$7)</f>
        <v>2.5621202969104608E-5</v>
      </c>
      <c r="E14" s="5">
        <f>SUMPRODUCT('Fuel Price Data'!G83:G87,'BAU Fuel Use by Sector'!$AX$3:$AX$7)/SUM('BAU Fuel Use by Sector'!$AX$3:$AX$7)</f>
        <v>2.6015191644771169E-5</v>
      </c>
      <c r="F14" s="5">
        <f>SUMPRODUCT('Fuel Price Data'!H83:H87,'BAU Fuel Use by Sector'!$AX$3:$AX$7)/SUM('BAU Fuel Use by Sector'!$AX$3:$AX$7)</f>
        <v>2.6170399304882245E-5</v>
      </c>
      <c r="G14" s="5">
        <f>SUMPRODUCT('Fuel Price Data'!I83:I87,'BAU Fuel Use by Sector'!$AX$3:$AX$7)/SUM('BAU Fuel Use by Sector'!$AX$3:$AX$7)</f>
        <v>2.6636022285215459E-5</v>
      </c>
      <c r="H14" s="5">
        <f>SUMPRODUCT('Fuel Price Data'!J83:J87,'BAU Fuel Use by Sector'!$AX$3:$AX$7)/SUM('BAU Fuel Use by Sector'!$AX$3:$AX$7)</f>
        <v>2.6803168996104305E-5</v>
      </c>
      <c r="I14" s="5">
        <f>SUMPRODUCT('Fuel Price Data'!K83:K87,'BAU Fuel Use by Sector'!$AX$3:$AX$7)/SUM('BAU Fuel Use by Sector'!$AX$3:$AX$7)</f>
        <v>2.7292670077993074E-5</v>
      </c>
      <c r="J14" s="5">
        <f>SUMPRODUCT('Fuel Price Data'!L83:L87,'BAU Fuel Use by Sector'!$AX$3:$AX$7)/SUM('BAU Fuel Use by Sector'!$AX$3:$AX$7)</f>
        <v>2.7352365331881946E-5</v>
      </c>
      <c r="K14" s="5">
        <f>SUMPRODUCT('Fuel Price Data'!M83:M87,'BAU Fuel Use by Sector'!$AX$3:$AX$7)/SUM('BAU Fuel Use by Sector'!$AX$3:$AX$7)</f>
        <v>2.7782171159881837E-5</v>
      </c>
      <c r="L14" s="5">
        <f>SUMPRODUCT('Fuel Price Data'!N83:N87,'BAU Fuel Use by Sector'!$AX$3:$AX$7)/SUM('BAU Fuel Use by Sector'!$AX$3:$AX$7)</f>
        <v>2.8032891226215106E-5</v>
      </c>
      <c r="M14" s="5">
        <f>SUMPRODUCT('Fuel Price Data'!O83:O87,'BAU Fuel Use by Sector'!$AX$3:$AX$7)/SUM('BAU Fuel Use by Sector'!$AX$3:$AX$7)</f>
        <v>2.861790471432607E-5</v>
      </c>
      <c r="N14" s="5">
        <f>SUMPRODUCT('Fuel Price Data'!P83:P87,'BAU Fuel Use by Sector'!$AX$3:$AX$7)/SUM('BAU Fuel Use by Sector'!$AX$3:$AX$7)</f>
        <v>2.8940259085325982E-5</v>
      </c>
      <c r="O14" s="5">
        <f>SUMPRODUCT('Fuel Price Data'!Q83:Q87,'BAU Fuel Use by Sector'!$AX$3:$AX$7)/SUM('BAU Fuel Use by Sector'!$AX$3:$AX$7)</f>
        <v>2.9155161999325932E-5</v>
      </c>
      <c r="P14" s="5">
        <f>SUMPRODUCT('Fuel Price Data'!R83:R87,'BAU Fuel Use by Sector'!$AX$3:$AX$7)/SUM('BAU Fuel Use by Sector'!$AX$3:$AX$7)</f>
        <v>2.9620784979659142E-5</v>
      </c>
      <c r="Q14" s="5">
        <f>SUMPRODUCT('Fuel Price Data'!S83:S87,'BAU Fuel Use by Sector'!$AX$3:$AX$7)/SUM('BAU Fuel Use by Sector'!$AX$3:$AX$7)</f>
        <v>2.9859565995214641E-5</v>
      </c>
      <c r="R14" s="5">
        <f>SUMPRODUCT('Fuel Price Data'!T83:T87,'BAU Fuel Use by Sector'!$AX$3:$AX$7)/SUM('BAU Fuel Use by Sector'!$AX$3:$AX$7)</f>
        <v>3.0122225112325689E-5</v>
      </c>
      <c r="S14" s="5">
        <f>SUMPRODUCT('Fuel Price Data'!U83:U87,'BAU Fuel Use by Sector'!$AX$3:$AX$7)/SUM('BAU Fuel Use by Sector'!$AX$3:$AX$7)</f>
        <v>3.0432640432547824E-5</v>
      </c>
      <c r="T14" s="5">
        <f>SUMPRODUCT('Fuel Price Data'!V83:V87,'BAU Fuel Use by Sector'!$AX$3:$AX$7)/SUM('BAU Fuel Use by Sector'!$AX$3:$AX$7)</f>
        <v>3.063560429577E-5</v>
      </c>
      <c r="U14" s="5">
        <f>SUMPRODUCT('Fuel Price Data'!W83:W87,'BAU Fuel Use by Sector'!$AX$3:$AX$7)/SUM('BAU Fuel Use by Sector'!$AX$3:$AX$7)</f>
        <v>3.0898263412881047E-5</v>
      </c>
      <c r="V14" s="5">
        <f>SUMPRODUCT('Fuel Price Data'!X83:X87,'BAU Fuel Use by Sector'!$AX$3:$AX$7)/SUM('BAU Fuel Use by Sector'!$AX$3:$AX$7)</f>
        <v>3.1160922529992095E-5</v>
      </c>
      <c r="W14" s="5">
        <f>SUMPRODUCT('Fuel Price Data'!Y83:Y87,'BAU Fuel Use by Sector'!$AX$3:$AX$7)/SUM('BAU Fuel Use by Sector'!$AX$3:$AX$7)</f>
        <v>3.1160922529992095E-5</v>
      </c>
      <c r="X14" s="5">
        <f>SUMPRODUCT('Fuel Price Data'!Z83:Z87,'BAU Fuel Use by Sector'!$AX$3:$AX$7)/SUM('BAU Fuel Use by Sector'!$AX$3:$AX$7)</f>
        <v>3.1363886393214258E-5</v>
      </c>
      <c r="Y14" s="5">
        <f>SUMPRODUCT('Fuel Price Data'!AA83:AA87,'BAU Fuel Use by Sector'!$AX$3:$AX$7)/SUM('BAU Fuel Use by Sector'!$AX$3:$AX$7)</f>
        <v>3.1829509373547475E-5</v>
      </c>
      <c r="Z14" s="5">
        <f>SUMPRODUCT('Fuel Price Data'!AB83:AB87,'BAU Fuel Use by Sector'!$AX$3:$AX$7)/SUM('BAU Fuel Use by Sector'!$AX$3:$AX$7)</f>
        <v>3.2020534185991877E-5</v>
      </c>
      <c r="AA14" s="5">
        <f>SUMPRODUCT('Fuel Price Data'!AC83:AC87,'BAU Fuel Use by Sector'!$AX$3:$AX$7)/SUM('BAU Fuel Use by Sector'!$AX$3:$AX$7)</f>
        <v>3.2271254252325143E-5</v>
      </c>
      <c r="AB14" s="5">
        <f>SUMPRODUCT('Fuel Price Data'!AD83:AD87,'BAU Fuel Use by Sector'!$AX$3:$AX$7)/SUM('BAU Fuel Use by Sector'!$AX$3:$AX$7)</f>
        <v>3.2712999131102805E-5</v>
      </c>
      <c r="AC14" s="5">
        <f>SUMPRODUCT('Fuel Price Data'!AE83:AE87,'BAU Fuel Use by Sector'!$AX$3:$AX$7)/SUM('BAU Fuel Use by Sector'!$AX$3:$AX$7)</f>
        <v>3.2724938181880579E-5</v>
      </c>
      <c r="AD14" s="5">
        <f>SUMPRODUCT('Fuel Price Data'!AF83:AF87,'BAU Fuel Use by Sector'!$AX$3:$AX$7)/SUM('BAU Fuel Use by Sector'!$AX$3:$AX$7)</f>
        <v>3.303535350210273E-5</v>
      </c>
      <c r="AE14" s="5">
        <f>SUMPRODUCT('Fuel Price Data'!AG83:AG87,'BAU Fuel Use by Sector'!$AX$3:$AX$7)/SUM('BAU Fuel Use by Sector'!$AX$3:$AX$7)</f>
        <v>3.332189072076932E-5</v>
      </c>
      <c r="AF14" s="5">
        <f>SUMPRODUCT('Fuel Price Data'!AH83:AH87,'BAU Fuel Use by Sector'!$AX$3:$AX$7)/SUM('BAU Fuel Use by Sector'!$AX$3:$AX$7)</f>
        <v>3.3524854583991489E-5</v>
      </c>
      <c r="AG14" s="5">
        <f>SUMPRODUCT('Fuel Price Data'!AI83:AI87,'BAU Fuel Use by Sector'!$AX$3:$AX$7)/SUM('BAU Fuel Use by Sector'!$AX$3:$AX$7)</f>
        <v>3.370394034565811E-5</v>
      </c>
    </row>
    <row r="15" spans="1:33" x14ac:dyDescent="0.45">
      <c r="A15" s="30" t="s">
        <v>19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</row>
    <row r="16" spans="1:33" x14ac:dyDescent="0.45">
      <c r="A16" s="30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45">
      <c r="A17" s="7" t="s">
        <v>11</v>
      </c>
      <c r="B17" s="11">
        <f>SUMPRODUCT('Fuel Price Data'!D93:D97,'BAU Fuel Use by Sector'!$BA$3:$BA$7)/SUM('BAU Fuel Use by Sector'!$BA$3:$BA$7)</f>
        <v>2.0041484567789146E-6</v>
      </c>
      <c r="C17" s="11">
        <f>SUMPRODUCT('Fuel Price Data'!E93:E97,'BAU Fuel Use by Sector'!$BA$3:$BA$7)/SUM('BAU Fuel Use by Sector'!$BA$3:$BA$7)</f>
        <v>2.0139247907144217E-6</v>
      </c>
      <c r="D17" s="11">
        <f>SUMPRODUCT('Fuel Price Data'!F93:F97,'BAU Fuel Use by Sector'!$BA$3:$BA$7)/SUM('BAU Fuel Use by Sector'!$BA$3:$BA$7)</f>
        <v>1.9845957889079007E-6</v>
      </c>
      <c r="E17" s="11">
        <f>SUMPRODUCT('Fuel Price Data'!G93:G97,'BAU Fuel Use by Sector'!$BA$3:$BA$7)/SUM('BAU Fuel Use by Sector'!$BA$3:$BA$7)</f>
        <v>1.9552667871013802E-6</v>
      </c>
      <c r="F17" s="11">
        <f>SUMPRODUCT('Fuel Price Data'!H93:H97,'BAU Fuel Use by Sector'!$BA$3:$BA$7)/SUM('BAU Fuel Use by Sector'!$BA$3:$BA$7)</f>
        <v>1.9357141192303667E-6</v>
      </c>
      <c r="G17" s="11">
        <f>SUMPRODUCT('Fuel Price Data'!I93:I97,'BAU Fuel Use by Sector'!$BA$3:$BA$7)/SUM('BAU Fuel Use by Sector'!$BA$3:$BA$7)</f>
        <v>1.9259377852948596E-6</v>
      </c>
      <c r="H17" s="11">
        <f>SUMPRODUCT('Fuel Price Data'!J93:J97,'BAU Fuel Use by Sector'!$BA$3:$BA$7)/SUM('BAU Fuel Use by Sector'!$BA$3:$BA$7)</f>
        <v>1.9063851174238457E-6</v>
      </c>
      <c r="I17" s="11">
        <f>SUMPRODUCT('Fuel Price Data'!K93:K97,'BAU Fuel Use by Sector'!$BA$3:$BA$7)/SUM('BAU Fuel Use by Sector'!$BA$3:$BA$7)</f>
        <v>1.9161614513593525E-6</v>
      </c>
      <c r="J17" s="11">
        <f>SUMPRODUCT('Fuel Price Data'!L93:L97,'BAU Fuel Use by Sector'!$BA$3:$BA$7)/SUM('BAU Fuel Use by Sector'!$BA$3:$BA$7)</f>
        <v>1.9259377852948596E-6</v>
      </c>
      <c r="K17" s="11">
        <f>SUMPRODUCT('Fuel Price Data'!M93:M97,'BAU Fuel Use by Sector'!$BA$3:$BA$7)/SUM('BAU Fuel Use by Sector'!$BA$3:$BA$7)</f>
        <v>1.9161614513593525E-6</v>
      </c>
      <c r="L17" s="11">
        <f>SUMPRODUCT('Fuel Price Data'!N93:N97,'BAU Fuel Use by Sector'!$BA$3:$BA$7)/SUM('BAU Fuel Use by Sector'!$BA$3:$BA$7)</f>
        <v>1.9161614513593525E-6</v>
      </c>
      <c r="M17" s="11">
        <f>SUMPRODUCT('Fuel Price Data'!O93:O97,'BAU Fuel Use by Sector'!$BA$3:$BA$7)/SUM('BAU Fuel Use by Sector'!$BA$3:$BA$7)</f>
        <v>1.9161614513593525E-6</v>
      </c>
      <c r="N17" s="11">
        <f>SUMPRODUCT('Fuel Price Data'!P93:P97,'BAU Fuel Use by Sector'!$BA$3:$BA$7)/SUM('BAU Fuel Use by Sector'!$BA$3:$BA$7)</f>
        <v>1.9063851174238457E-6</v>
      </c>
      <c r="O17" s="11">
        <f>SUMPRODUCT('Fuel Price Data'!Q93:Q97,'BAU Fuel Use by Sector'!$BA$3:$BA$7)/SUM('BAU Fuel Use by Sector'!$BA$3:$BA$7)</f>
        <v>1.9063851174238457E-6</v>
      </c>
      <c r="P17" s="11">
        <f>SUMPRODUCT('Fuel Price Data'!R93:R97,'BAU Fuel Use by Sector'!$BA$3:$BA$7)/SUM('BAU Fuel Use by Sector'!$BA$3:$BA$7)</f>
        <v>1.9161614513593525E-6</v>
      </c>
      <c r="Q17" s="11">
        <f>SUMPRODUCT('Fuel Price Data'!S93:S97,'BAU Fuel Use by Sector'!$BA$3:$BA$7)/SUM('BAU Fuel Use by Sector'!$BA$3:$BA$7)</f>
        <v>1.9161614513593525E-6</v>
      </c>
      <c r="R17" s="11">
        <f>SUMPRODUCT('Fuel Price Data'!T93:T97,'BAU Fuel Use by Sector'!$BA$3:$BA$7)/SUM('BAU Fuel Use by Sector'!$BA$3:$BA$7)</f>
        <v>1.9063851174238457E-6</v>
      </c>
      <c r="S17" s="11">
        <f>SUMPRODUCT('Fuel Price Data'!U93:U97,'BAU Fuel Use by Sector'!$BA$3:$BA$7)/SUM('BAU Fuel Use by Sector'!$BA$3:$BA$7)</f>
        <v>1.9063851174238457E-6</v>
      </c>
      <c r="T17" s="11">
        <f>SUMPRODUCT('Fuel Price Data'!V93:V97,'BAU Fuel Use by Sector'!$BA$3:$BA$7)/SUM('BAU Fuel Use by Sector'!$BA$3:$BA$7)</f>
        <v>1.9161614513593525E-6</v>
      </c>
      <c r="U17" s="11">
        <f>SUMPRODUCT('Fuel Price Data'!W93:W97,'BAU Fuel Use by Sector'!$BA$3:$BA$7)/SUM('BAU Fuel Use by Sector'!$BA$3:$BA$7)</f>
        <v>1.9161614513593525E-6</v>
      </c>
      <c r="V17" s="11">
        <f>SUMPRODUCT('Fuel Price Data'!X93:X97,'BAU Fuel Use by Sector'!$BA$3:$BA$7)/SUM('BAU Fuel Use by Sector'!$BA$3:$BA$7)</f>
        <v>1.9063851174238457E-6</v>
      </c>
      <c r="W17" s="11">
        <f>SUMPRODUCT('Fuel Price Data'!Y93:Y97,'BAU Fuel Use by Sector'!$BA$3:$BA$7)/SUM('BAU Fuel Use by Sector'!$BA$3:$BA$7)</f>
        <v>1.9063851174238457E-6</v>
      </c>
      <c r="X17" s="11">
        <f>SUMPRODUCT('Fuel Price Data'!Z93:Z97,'BAU Fuel Use by Sector'!$BA$3:$BA$7)/SUM('BAU Fuel Use by Sector'!$BA$3:$BA$7)</f>
        <v>1.9063851174238457E-6</v>
      </c>
      <c r="Y17" s="11">
        <f>SUMPRODUCT('Fuel Price Data'!AA93:AA97,'BAU Fuel Use by Sector'!$BA$3:$BA$7)/SUM('BAU Fuel Use by Sector'!$BA$3:$BA$7)</f>
        <v>1.9063851174238457E-6</v>
      </c>
      <c r="Z17" s="11">
        <f>SUMPRODUCT('Fuel Price Data'!AB93:AB97,'BAU Fuel Use by Sector'!$BA$3:$BA$7)/SUM('BAU Fuel Use by Sector'!$BA$3:$BA$7)</f>
        <v>1.9063851174238457E-6</v>
      </c>
      <c r="AA17" s="11">
        <f>SUMPRODUCT('Fuel Price Data'!AC93:AC97,'BAU Fuel Use by Sector'!$BA$3:$BA$7)/SUM('BAU Fuel Use by Sector'!$BA$3:$BA$7)</f>
        <v>1.9063851174238457E-6</v>
      </c>
      <c r="AB17" s="11">
        <f>SUMPRODUCT('Fuel Price Data'!AD93:AD97,'BAU Fuel Use by Sector'!$BA$3:$BA$7)/SUM('BAU Fuel Use by Sector'!$BA$3:$BA$7)</f>
        <v>1.9063851174238457E-6</v>
      </c>
      <c r="AC17" s="11">
        <f>SUMPRODUCT('Fuel Price Data'!AE93:AE97,'BAU Fuel Use by Sector'!$BA$3:$BA$7)/SUM('BAU Fuel Use by Sector'!$BA$3:$BA$7)</f>
        <v>1.9063851174238457E-6</v>
      </c>
      <c r="AD17" s="11">
        <f>SUMPRODUCT('Fuel Price Data'!AF93:AF97,'BAU Fuel Use by Sector'!$BA$3:$BA$7)/SUM('BAU Fuel Use by Sector'!$BA$3:$BA$7)</f>
        <v>1.9063851174238457E-6</v>
      </c>
      <c r="AE17" s="11">
        <f>SUMPRODUCT('Fuel Price Data'!AG93:AG97,'BAU Fuel Use by Sector'!$BA$3:$BA$7)/SUM('BAU Fuel Use by Sector'!$BA$3:$BA$7)</f>
        <v>1.9063851174238457E-6</v>
      </c>
      <c r="AF17" s="11">
        <f>SUMPRODUCT('Fuel Price Data'!AH93:AH97,'BAU Fuel Use by Sector'!$BA$3:$BA$7)/SUM('BAU Fuel Use by Sector'!$BA$3:$BA$7)</f>
        <v>1.9063851174238457E-6</v>
      </c>
      <c r="AG17" s="11">
        <f>SUMPRODUCT('Fuel Price Data'!AI93:AI97,'BAU Fuel Use by Sector'!$BA$3:$BA$7)/SUM('BAU Fuel Use by Sector'!$BA$3:$BA$7)</f>
        <v>1.9063851174238457E-6</v>
      </c>
    </row>
    <row r="18" spans="1:33" x14ac:dyDescent="0.45">
      <c r="A18" s="30" t="s">
        <v>40</v>
      </c>
      <c r="B18" s="11">
        <f>IEA!$C$6*Crude!C54/Crude!$C$54</f>
        <v>9.9415662247071769E-6</v>
      </c>
      <c r="C18" s="11">
        <f>IEA!$C$6*Crude!D54/Crude!$C$54</f>
        <v>9.1781759015846486E-6</v>
      </c>
      <c r="D18" s="11">
        <f>IEA!$C$6*Crude!E54/Crude!$C$54</f>
        <v>9.6686346750509564E-6</v>
      </c>
      <c r="E18" s="11">
        <f>IEA!$C$6*Crude!F54/Crude!$C$54</f>
        <v>1.0040397212024351E-5</v>
      </c>
      <c r="F18" s="11">
        <f>IEA!$C$6*Crude!G54/Crude!$C$54</f>
        <v>1.0250553444775675E-5</v>
      </c>
      <c r="G18" s="11">
        <f>IEA!$C$6*Crude!H54/Crude!$C$54</f>
        <v>1.0511254759171768E-5</v>
      </c>
      <c r="H18" s="11">
        <f>IEA!$C$6*Crude!I54/Crude!$C$54</f>
        <v>1.0782900393582836E-5</v>
      </c>
      <c r="I18" s="11">
        <f>IEA!$C$6*Crude!J54/Crude!$C$54</f>
        <v>1.1039644816405366E-5</v>
      </c>
      <c r="J18" s="11">
        <f>IEA!$C$6*Crude!K54/Crude!$C$54</f>
        <v>1.1229290253898992E-5</v>
      </c>
      <c r="K18" s="11">
        <f>IEA!$C$6*Crude!L54/Crude!$C$54</f>
        <v>1.1478131874917236E-5</v>
      </c>
      <c r="L18" s="11">
        <f>IEA!$C$6*Crude!M54/Crude!$C$54</f>
        <v>1.1723108690765345E-5</v>
      </c>
      <c r="M18" s="11">
        <f>IEA!$C$6*Crude!N54/Crude!$C$54</f>
        <v>1.1896176222496937E-5</v>
      </c>
      <c r="N18" s="11">
        <f>IEA!$C$6*Crude!O54/Crude!$C$54</f>
        <v>1.213830934118159E-5</v>
      </c>
      <c r="O18" s="11">
        <f>IEA!$C$6*Crude!P54/Crude!$C$54</f>
        <v>1.2334089898036859E-5</v>
      </c>
      <c r="P18" s="11">
        <f>IEA!$C$6*Crude!Q54/Crude!$C$54</f>
        <v>1.2628490443550679E-5</v>
      </c>
      <c r="Q18" s="11">
        <f>IEA!$C$6*Crude!R54/Crude!$C$54</f>
        <v>1.28446835910835E-5</v>
      </c>
      <c r="R18" s="11">
        <f>IEA!$C$6*Crude!S54/Crude!$C$54</f>
        <v>1.3071746856129046E-5</v>
      </c>
      <c r="S18" s="11">
        <f>IEA!$C$6*Crude!T54/Crude!$C$54</f>
        <v>1.3315160713140091E-5</v>
      </c>
      <c r="T18" s="11">
        <f>IEA!$C$6*Crude!U54/Crude!$C$54</f>
        <v>1.3518941178245513E-5</v>
      </c>
      <c r="U18" s="11">
        <f>IEA!$C$6*Crude!V54/Crude!$C$54</f>
        <v>1.3748304877737186E-5</v>
      </c>
      <c r="V18" s="11">
        <f>IEA!$C$6*Crude!W54/Crude!$C$54</f>
        <v>1.3987515076713696E-5</v>
      </c>
      <c r="W18" s="11">
        <f>IEA!$C$6*Crude!X54/Crude!$C$54</f>
        <v>1.4194196812594259E-5</v>
      </c>
      <c r="X18" s="11">
        <f>IEA!$C$6*Crude!Y54/Crude!$C$54</f>
        <v>1.4375845949993234E-5</v>
      </c>
      <c r="Y18" s="11">
        <f>IEA!$C$6*Crude!Z54/Crude!$C$54</f>
        <v>1.4700463856566694E-5</v>
      </c>
      <c r="Z18" s="11">
        <f>IEA!$C$6*Crude!AA54/Crude!$C$54</f>
        <v>1.488667793817924E-5</v>
      </c>
      <c r="AA18" s="11">
        <f>IEA!$C$6*Crude!AB54/Crude!$C$54</f>
        <v>1.5108178054948152E-5</v>
      </c>
      <c r="AB18" s="11">
        <f>IEA!$C$6*Crude!AC54/Crude!$C$54</f>
        <v>1.5336584181345229E-5</v>
      </c>
      <c r="AC18" s="11">
        <f>IEA!$C$6*Crude!AD54/Crude!$C$54</f>
        <v>1.5534677252123737E-5</v>
      </c>
      <c r="AD18" s="11">
        <f>IEA!$C$6*Crude!AE54/Crude!$C$54</f>
        <v>1.5802517851244923E-5</v>
      </c>
      <c r="AE18" s="11">
        <f>IEA!$C$6*Crude!AF54/Crude!$C$54</f>
        <v>1.6054471271067949E-5</v>
      </c>
      <c r="AF18" s="11">
        <f>IEA!$C$6*Crude!AG54/Crude!$C$54</f>
        <v>1.6283540513695511E-5</v>
      </c>
      <c r="AG18" s="11">
        <f>IEA!$C$6*Crude!AH54/Crude!$C$54</f>
        <v>1.6469476924210835E-5</v>
      </c>
    </row>
    <row r="19" spans="1:33" x14ac:dyDescent="0.45">
      <c r="A19" s="30" t="s">
        <v>41</v>
      </c>
      <c r="B19" s="11">
        <f>'Fuel Price Data'!D114</f>
        <v>1.8583896103896105E-5</v>
      </c>
      <c r="C19" s="11">
        <f>'Fuel Price Data'!E114</f>
        <v>1.7309999999999999E-5</v>
      </c>
      <c r="D19" s="11">
        <f>'Fuel Price Data'!F114</f>
        <v>2.0022649350649347E-5</v>
      </c>
      <c r="E19" s="11">
        <f>'Fuel Price Data'!G114</f>
        <v>2.0067610389610387E-5</v>
      </c>
      <c r="F19" s="11">
        <f>'Fuel Price Data'!H114</f>
        <v>1.9962701298701297E-5</v>
      </c>
      <c r="G19" s="11">
        <f>'Fuel Price Data'!I114</f>
        <v>2.0127558441558437E-5</v>
      </c>
      <c r="H19" s="11">
        <f>'Fuel Price Data'!J114</f>
        <v>2.0382337662337661E-5</v>
      </c>
      <c r="I19" s="11">
        <f>'Fuel Price Data'!K114</f>
        <v>2.0562181818181815E-5</v>
      </c>
      <c r="J19" s="11">
        <f>'Fuel Price Data'!L114</f>
        <v>2.099680519480519E-5</v>
      </c>
      <c r="K19" s="11">
        <f>'Fuel Price Data'!M114</f>
        <v>2.1011792207792204E-5</v>
      </c>
      <c r="L19" s="11">
        <f>'Fuel Price Data'!N114</f>
        <v>2.1596285714285714E-5</v>
      </c>
      <c r="M19" s="11">
        <f>'Fuel Price Data'!O114</f>
        <v>2.1911012987012986E-5</v>
      </c>
      <c r="N19" s="11">
        <f>'Fuel Price Data'!P114</f>
        <v>2.2315662337662335E-5</v>
      </c>
      <c r="O19" s="11">
        <f>'Fuel Price Data'!Q114</f>
        <v>2.2525480519480514E-5</v>
      </c>
      <c r="P19" s="11">
        <f>'Fuel Price Data'!R114</f>
        <v>2.291514285714285E-5</v>
      </c>
      <c r="Q19" s="11">
        <f>'Fuel Price Data'!S114</f>
        <v>2.3169922077922078E-5</v>
      </c>
      <c r="R19" s="11">
        <f>'Fuel Price Data'!T114</f>
        <v>2.3484649350649349E-5</v>
      </c>
      <c r="S19" s="11">
        <f>'Fuel Price Data'!U114</f>
        <v>2.3754415584415585E-5</v>
      </c>
      <c r="T19" s="11">
        <f>'Fuel Price Data'!V114</f>
        <v>2.4039168831168831E-5</v>
      </c>
      <c r="U19" s="11">
        <f>'Fuel Price Data'!W114</f>
        <v>2.4293948051948056E-5</v>
      </c>
      <c r="V19" s="11">
        <f>'Fuel Price Data'!X114</f>
        <v>2.4638649350649352E-5</v>
      </c>
      <c r="W19" s="11">
        <f>'Fuel Price Data'!Y114</f>
        <v>2.4953376623376617E-5</v>
      </c>
      <c r="X19" s="11">
        <f>'Fuel Price Data'!Z114</f>
        <v>2.5118233766233769E-5</v>
      </c>
      <c r="Y19" s="11">
        <f>'Fuel Price Data'!AA114</f>
        <v>2.5373012987012984E-5</v>
      </c>
      <c r="Z19" s="11">
        <f>'Fuel Price Data'!AB114</f>
        <v>2.5432961038961034E-5</v>
      </c>
      <c r="AA19" s="11">
        <f>'Fuel Price Data'!AC114</f>
        <v>2.5402987012987012E-5</v>
      </c>
      <c r="AB19" s="11">
        <f>'Fuel Price Data'!AD114</f>
        <v>2.523812987012987E-5</v>
      </c>
      <c r="AC19" s="11">
        <f>'Fuel Price Data'!AE114</f>
        <v>2.5627792207792205E-5</v>
      </c>
      <c r="AD19" s="11">
        <f>'Fuel Price Data'!AF114</f>
        <v>2.5852597402597398E-5</v>
      </c>
      <c r="AE19" s="11">
        <f>'Fuel Price Data'!AG114</f>
        <v>2.6212285714285712E-5</v>
      </c>
      <c r="AF19" s="11">
        <f>'Fuel Price Data'!AH114</f>
        <v>2.6556987012987008E-5</v>
      </c>
      <c r="AG19" s="11">
        <f>'Fuel Price Data'!AI114</f>
        <v>2.6931662337662333E-5</v>
      </c>
    </row>
    <row r="20" spans="1:33" x14ac:dyDescent="0.45">
      <c r="A20" s="30" t="s">
        <v>42</v>
      </c>
      <c r="B20" s="5">
        <f>'India Petroleum Products'!$G$25*'Fuel Price Data'!D125/'Fuel Price Data'!$D$125</f>
        <v>9.9106469845578083E-6</v>
      </c>
      <c r="C20" s="5">
        <f>'India Petroleum Products'!$G$25*'Fuel Price Data'!E125/'Fuel Price Data'!$D$125</f>
        <v>9.7854305743645186E-6</v>
      </c>
      <c r="D20" s="5">
        <f>'India Petroleum Products'!$G$25*'Fuel Price Data'!F125/'Fuel Price Data'!$D$125</f>
        <v>9.9570234327775415E-6</v>
      </c>
      <c r="E20" s="5">
        <f>'India Petroleum Products'!$G$25*'Fuel Price Data'!G125/'Fuel Price Data'!$D$125</f>
        <v>1.0286296215137677E-5</v>
      </c>
      <c r="F20" s="5">
        <f>'India Petroleum Products'!$G$25*'Fuel Price Data'!H125/'Fuel Price Data'!$D$125</f>
        <v>1.0610931352675835E-5</v>
      </c>
      <c r="G20" s="5">
        <f>'India Petroleum Products'!$G$25*'Fuel Price Data'!I125/'Fuel Price Data'!$D$125</f>
        <v>1.096803000396781E-5</v>
      </c>
      <c r="H20" s="5">
        <f>'India Petroleum Products'!$G$25*'Fuel Price Data'!J125/'Fuel Price Data'!$D$125</f>
        <v>1.1422519196521234E-5</v>
      </c>
      <c r="I20" s="5">
        <f>'India Petroleum Products'!$G$25*'Fuel Price Data'!K125/'Fuel Price Data'!$D$125</f>
        <v>1.1914109547650448E-5</v>
      </c>
      <c r="J20" s="5">
        <f>'India Petroleum Products'!$G$25*'Fuel Price Data'!L125/'Fuel Price Data'!$D$125</f>
        <v>1.2308309357518209E-5</v>
      </c>
      <c r="K20" s="5">
        <f>'India Petroleum Products'!$G$25*'Fuel Price Data'!M125/'Fuel Price Data'!$D$125</f>
        <v>1.2609756270946504E-5</v>
      </c>
      <c r="L20" s="5">
        <f>'India Petroleum Products'!$G$25*'Fuel Price Data'!N125/'Fuel Price Data'!$D$125</f>
        <v>1.2823087932757293E-5</v>
      </c>
      <c r="M20" s="5">
        <f>'India Petroleum Products'!$G$25*'Fuel Price Data'!O125/'Fuel Price Data'!$D$125</f>
        <v>1.3003956080814269E-5</v>
      </c>
      <c r="N20" s="5">
        <f>'India Petroleum Products'!$G$25*'Fuel Price Data'!P125/'Fuel Price Data'!$D$125</f>
        <v>1.3073520753143876E-5</v>
      </c>
      <c r="O20" s="5">
        <f>'India Petroleum Products'!$G$25*'Fuel Price Data'!Q125/'Fuel Price Data'!$D$125</f>
        <v>1.3147723070295455E-5</v>
      </c>
      <c r="P20" s="5">
        <f>'India Petroleum Products'!$G$25*'Fuel Price Data'!R125/'Fuel Price Data'!$D$125</f>
        <v>1.3296127704598611E-5</v>
      </c>
      <c r="Q20" s="5">
        <f>'India Petroleum Products'!$G$25*'Fuel Price Data'!S125/'Fuel Price Data'!$D$125</f>
        <v>1.3449169983723743E-5</v>
      </c>
      <c r="R20" s="5">
        <f>'India Petroleum Products'!$G$25*'Fuel Price Data'!T125/'Fuel Price Data'!$D$125</f>
        <v>1.3620762842136771E-5</v>
      </c>
      <c r="S20" s="5">
        <f>'India Petroleum Products'!$G$25*'Fuel Price Data'!U125/'Fuel Price Data'!$D$125</f>
        <v>1.3810906279837693E-5</v>
      </c>
      <c r="T20" s="5">
        <f>'India Petroleum Products'!$G$25*'Fuel Price Data'!V125/'Fuel Price Data'!$D$125</f>
        <v>1.401960029682651E-5</v>
      </c>
      <c r="U20" s="5">
        <f>'India Petroleum Products'!$G$25*'Fuel Price Data'!W125/'Fuel Price Data'!$D$125</f>
        <v>1.4232931958637301E-5</v>
      </c>
      <c r="V20" s="5">
        <f>'India Petroleum Products'!$G$25*'Fuel Price Data'!X125/'Fuel Price Data'!$D$125</f>
        <v>1.443698833080414E-5</v>
      </c>
      <c r="W20" s="5">
        <f>'India Petroleum Products'!$G$25*'Fuel Price Data'!Y125/'Fuel Price Data'!$D$125</f>
        <v>1.4627131768505064E-5</v>
      </c>
      <c r="X20" s="5">
        <f>'India Petroleum Products'!$G$25*'Fuel Price Data'!Z125/'Fuel Price Data'!$D$125</f>
        <v>1.4807999916562038E-5</v>
      </c>
      <c r="Y20" s="5">
        <f>'India Petroleum Products'!$G$25*'Fuel Price Data'!AA125/'Fuel Price Data'!$D$125</f>
        <v>1.5030606868016775E-5</v>
      </c>
      <c r="Z20" s="5">
        <f>'India Petroleum Products'!$G$25*'Fuel Price Data'!AB125/'Fuel Price Data'!$D$125</f>
        <v>1.5234663240183621E-5</v>
      </c>
      <c r="AA20" s="5">
        <f>'India Petroleum Products'!$G$25*'Fuel Price Data'!AC125/'Fuel Price Data'!$D$125</f>
        <v>1.5434081967528486E-5</v>
      </c>
      <c r="AB20" s="5">
        <f>'India Petroleum Products'!$G$25*'Fuel Price Data'!AD125/'Fuel Price Data'!$D$125</f>
        <v>1.563350069487336E-5</v>
      </c>
      <c r="AC20" s="5">
        <f>'India Petroleum Products'!$G$25*'Fuel Price Data'!AE125/'Fuel Price Data'!$D$125</f>
        <v>1.5823644132574282E-5</v>
      </c>
      <c r="AD20" s="5">
        <f>'India Petroleum Products'!$G$25*'Fuel Price Data'!AF125/'Fuel Price Data'!$D$125</f>
        <v>1.6046251084029021E-5</v>
      </c>
      <c r="AE20" s="5">
        <f>'India Petroleum Products'!$G$25*'Fuel Price Data'!AG125/'Fuel Price Data'!$D$125</f>
        <v>1.6278133325127704E-5</v>
      </c>
      <c r="AF20" s="5">
        <f>'India Petroleum Products'!$G$25*'Fuel Price Data'!AH125/'Fuel Price Data'!$D$125</f>
        <v>1.6491464986938495E-5</v>
      </c>
      <c r="AG20" s="5">
        <f>'India Petroleum Products'!$G$25*'Fuel Price Data'!AI125/'Fuel Price Data'!$D$125</f>
        <v>1.6695521359105338E-5</v>
      </c>
    </row>
    <row r="21" spans="1:33" x14ac:dyDescent="0.45">
      <c r="A21" s="30" t="s">
        <v>43</v>
      </c>
      <c r="B21" s="9">
        <f>SUMPRODUCT('Fuel Price Data'!D133:D137,'BAU Fuel Use by Sector'!$BE$3:$BE$7)/SUM('BAU Fuel Use by Sector'!$BE$3:$BE$7)</f>
        <v>0</v>
      </c>
      <c r="C21" s="9">
        <f>SUMPRODUCT('Fuel Price Data'!E133:E137,'BAU Fuel Use by Sector'!$BE$3:$BE$7)/SUM('BAU Fuel Use by Sector'!$BE$3:$BE$7)</f>
        <v>0</v>
      </c>
      <c r="D21" s="9">
        <f>SUMPRODUCT('Fuel Price Data'!F133:F137,'BAU Fuel Use by Sector'!$BE$3:$BE$7)/SUM('BAU Fuel Use by Sector'!$BE$3:$BE$7)</f>
        <v>0</v>
      </c>
      <c r="E21" s="9">
        <f>SUMPRODUCT('Fuel Price Data'!G133:G137,'BAU Fuel Use by Sector'!$BE$3:$BE$7)/SUM('BAU Fuel Use by Sector'!$BE$3:$BE$7)</f>
        <v>0</v>
      </c>
      <c r="F21" s="9">
        <f>SUMPRODUCT('Fuel Price Data'!H133:H137,'BAU Fuel Use by Sector'!$BE$3:$BE$7)/SUM('BAU Fuel Use by Sector'!$BE$3:$BE$7)</f>
        <v>0</v>
      </c>
      <c r="G21" s="9">
        <f>SUMPRODUCT('Fuel Price Data'!I133:I137,'BAU Fuel Use by Sector'!$BE$3:$BE$7)/SUM('BAU Fuel Use by Sector'!$BE$3:$BE$7)</f>
        <v>0</v>
      </c>
      <c r="H21" s="9">
        <f>SUMPRODUCT('Fuel Price Data'!J133:J137,'BAU Fuel Use by Sector'!$BE$3:$BE$7)/SUM('BAU Fuel Use by Sector'!$BE$3:$BE$7)</f>
        <v>0</v>
      </c>
      <c r="I21" s="9">
        <f>SUMPRODUCT('Fuel Price Data'!K133:K137,'BAU Fuel Use by Sector'!$BE$3:$BE$7)/SUM('BAU Fuel Use by Sector'!$BE$3:$BE$7)</f>
        <v>0</v>
      </c>
      <c r="J21" s="9">
        <f>SUMPRODUCT('Fuel Price Data'!L133:L137,'BAU Fuel Use by Sector'!$BE$3:$BE$7)/SUM('BAU Fuel Use by Sector'!$BE$3:$BE$7)</f>
        <v>0</v>
      </c>
      <c r="K21" s="9">
        <f>SUMPRODUCT('Fuel Price Data'!M133:M137,'BAU Fuel Use by Sector'!$BE$3:$BE$7)/SUM('BAU Fuel Use by Sector'!$BE$3:$BE$7)</f>
        <v>0</v>
      </c>
      <c r="L21" s="9">
        <f>SUMPRODUCT('Fuel Price Data'!N133:N137,'BAU Fuel Use by Sector'!$BE$3:$BE$7)/SUM('BAU Fuel Use by Sector'!$BE$3:$BE$7)</f>
        <v>0</v>
      </c>
      <c r="M21" s="9">
        <f>SUMPRODUCT('Fuel Price Data'!O133:O137,'BAU Fuel Use by Sector'!$BE$3:$BE$7)/SUM('BAU Fuel Use by Sector'!$BE$3:$BE$7)</f>
        <v>0</v>
      </c>
      <c r="N21" s="9">
        <f>SUMPRODUCT('Fuel Price Data'!P133:P137,'BAU Fuel Use by Sector'!$BE$3:$BE$7)/SUM('BAU Fuel Use by Sector'!$BE$3:$BE$7)</f>
        <v>0</v>
      </c>
      <c r="O21" s="9">
        <f>SUMPRODUCT('Fuel Price Data'!Q133:Q137,'BAU Fuel Use by Sector'!$BE$3:$BE$7)/SUM('BAU Fuel Use by Sector'!$BE$3:$BE$7)</f>
        <v>0</v>
      </c>
      <c r="P21" s="9">
        <f>SUMPRODUCT('Fuel Price Data'!R133:R137,'BAU Fuel Use by Sector'!$BE$3:$BE$7)/SUM('BAU Fuel Use by Sector'!$BE$3:$BE$7)</f>
        <v>0</v>
      </c>
      <c r="Q21" s="9">
        <f>SUMPRODUCT('Fuel Price Data'!S133:S137,'BAU Fuel Use by Sector'!$BE$3:$BE$7)/SUM('BAU Fuel Use by Sector'!$BE$3:$BE$7)</f>
        <v>0</v>
      </c>
      <c r="R21" s="9">
        <f>SUMPRODUCT('Fuel Price Data'!T133:T137,'BAU Fuel Use by Sector'!$BE$3:$BE$7)/SUM('BAU Fuel Use by Sector'!$BE$3:$BE$7)</f>
        <v>0</v>
      </c>
      <c r="S21" s="9">
        <f>SUMPRODUCT('Fuel Price Data'!U133:U137,'BAU Fuel Use by Sector'!$BE$3:$BE$7)/SUM('BAU Fuel Use by Sector'!$BE$3:$BE$7)</f>
        <v>0</v>
      </c>
      <c r="T21" s="9">
        <f>SUMPRODUCT('Fuel Price Data'!V133:V137,'BAU Fuel Use by Sector'!$BE$3:$BE$7)/SUM('BAU Fuel Use by Sector'!$BE$3:$BE$7)</f>
        <v>0</v>
      </c>
      <c r="U21" s="9">
        <f>SUMPRODUCT('Fuel Price Data'!W133:W137,'BAU Fuel Use by Sector'!$BE$3:$BE$7)/SUM('BAU Fuel Use by Sector'!$BE$3:$BE$7)</f>
        <v>0</v>
      </c>
      <c r="V21" s="9">
        <f>SUMPRODUCT('Fuel Price Data'!X133:X137,'BAU Fuel Use by Sector'!$BE$3:$BE$7)/SUM('BAU Fuel Use by Sector'!$BE$3:$BE$7)</f>
        <v>0</v>
      </c>
      <c r="W21" s="9">
        <f>SUMPRODUCT('Fuel Price Data'!Y133:Y137,'BAU Fuel Use by Sector'!$BE$3:$BE$7)/SUM('BAU Fuel Use by Sector'!$BE$3:$BE$7)</f>
        <v>0</v>
      </c>
      <c r="X21" s="9">
        <f>SUMPRODUCT('Fuel Price Data'!Z133:Z137,'BAU Fuel Use by Sector'!$BE$3:$BE$7)/SUM('BAU Fuel Use by Sector'!$BE$3:$BE$7)</f>
        <v>0</v>
      </c>
      <c r="Y21" s="9">
        <f>SUMPRODUCT('Fuel Price Data'!AA133:AA137,'BAU Fuel Use by Sector'!$BE$3:$BE$7)/SUM('BAU Fuel Use by Sector'!$BE$3:$BE$7)</f>
        <v>0</v>
      </c>
      <c r="Z21" s="9">
        <f>SUMPRODUCT('Fuel Price Data'!AB133:AB137,'BAU Fuel Use by Sector'!$BE$3:$BE$7)/SUM('BAU Fuel Use by Sector'!$BE$3:$BE$7)</f>
        <v>0</v>
      </c>
      <c r="AA21" s="9">
        <f>SUMPRODUCT('Fuel Price Data'!AC133:AC137,'BAU Fuel Use by Sector'!$BE$3:$BE$7)/SUM('BAU Fuel Use by Sector'!$BE$3:$BE$7)</f>
        <v>0</v>
      </c>
      <c r="AB21" s="9">
        <f>SUMPRODUCT('Fuel Price Data'!AD133:AD137,'BAU Fuel Use by Sector'!$BE$3:$BE$7)/SUM('BAU Fuel Use by Sector'!$BE$3:$BE$7)</f>
        <v>0</v>
      </c>
      <c r="AC21" s="9">
        <f>SUMPRODUCT('Fuel Price Data'!AE133:AE137,'BAU Fuel Use by Sector'!$BE$3:$BE$7)/SUM('BAU Fuel Use by Sector'!$BE$3:$BE$7)</f>
        <v>0</v>
      </c>
      <c r="AD21" s="9">
        <f>SUMPRODUCT('Fuel Price Data'!AF133:AF137,'BAU Fuel Use by Sector'!$BE$3:$BE$7)/SUM('BAU Fuel Use by Sector'!$BE$3:$BE$7)</f>
        <v>0</v>
      </c>
      <c r="AE21" s="9">
        <f>SUMPRODUCT('Fuel Price Data'!AG133:AG137,'BAU Fuel Use by Sector'!$BE$3:$BE$7)/SUM('BAU Fuel Use by Sector'!$BE$3:$BE$7)</f>
        <v>0</v>
      </c>
      <c r="AF21" s="9">
        <f>SUMPRODUCT('Fuel Price Data'!AH133:AH137,'BAU Fuel Use by Sector'!$BE$3:$BE$7)/SUM('BAU Fuel Use by Sector'!$BE$3:$BE$7)</f>
        <v>0</v>
      </c>
      <c r="AG21" s="9">
        <f>SUMPRODUCT('Fuel Price Data'!AI133:AI137,'BAU Fuel Use by Sector'!$BE$3:$BE$7)/SUM('BAU Fuel Use by Sector'!$BE$3:$BE$7)</f>
        <v>0</v>
      </c>
    </row>
    <row r="22" spans="1:33" x14ac:dyDescent="0.45">
      <c r="A22" s="30" t="s">
        <v>44</v>
      </c>
      <c r="B22" s="5">
        <f>'Fuel Price Data'!B143</f>
        <v>9.664456391730412E-5</v>
      </c>
      <c r="C22" s="5">
        <f>'Fuel Price Data'!C143</f>
        <v>9.499252008965796E-5</v>
      </c>
      <c r="D22" s="5">
        <f>'Fuel Price Data'!D143</f>
        <v>9.33404762620118E-5</v>
      </c>
      <c r="E22" s="5">
        <f>'Fuel Price Data'!E143</f>
        <v>9.168843243436564E-5</v>
      </c>
      <c r="F22" s="5">
        <f>'Fuel Price Data'!F143</f>
        <v>9.0036388606719073E-5</v>
      </c>
      <c r="G22" s="5">
        <f>'Fuel Price Data'!G143</f>
        <v>8.8384344779072913E-5</v>
      </c>
      <c r="H22" s="5">
        <f>'Fuel Price Data'!H143</f>
        <v>8.6732300951426752E-5</v>
      </c>
      <c r="I22" s="5">
        <f>'Fuel Price Data'!I143</f>
        <v>8.5080257123780592E-5</v>
      </c>
      <c r="J22" s="5">
        <f>'Fuel Price Data'!J143</f>
        <v>8.3428213296134446E-5</v>
      </c>
      <c r="K22" s="5">
        <f>'Fuel Price Data'!K143</f>
        <v>8.1776169468488285E-5</v>
      </c>
      <c r="L22" s="5">
        <f>'Fuel Price Data'!L143</f>
        <v>8.0124125640841705E-5</v>
      </c>
      <c r="M22" s="5">
        <f>'Fuel Price Data'!M143</f>
        <v>7.8472081813195558E-5</v>
      </c>
      <c r="N22" s="5">
        <f>'Fuel Price Data'!N143</f>
        <v>7.6820037985549398E-5</v>
      </c>
      <c r="O22" s="5">
        <f>'Fuel Price Data'!O143</f>
        <v>7.5167994157903238E-5</v>
      </c>
      <c r="P22" s="5">
        <f>'Fuel Price Data'!P143</f>
        <v>7.3825708547940554E-5</v>
      </c>
      <c r="Q22" s="5">
        <f>'Fuel Price Data'!Q143</f>
        <v>7.248342293797787E-5</v>
      </c>
      <c r="R22" s="5">
        <f>'Fuel Price Data'!R143</f>
        <v>7.1141137328015186E-5</v>
      </c>
      <c r="S22" s="5">
        <f>'Fuel Price Data'!S143</f>
        <v>6.9798851718052922E-5</v>
      </c>
      <c r="T22" s="5">
        <f>'Fuel Price Data'!T143</f>
        <v>6.8456566108090238E-5</v>
      </c>
      <c r="U22" s="5">
        <f>'Fuel Price Data'!U143</f>
        <v>6.7114280498127555E-5</v>
      </c>
      <c r="V22" s="5">
        <f>'Fuel Price Data'!V143</f>
        <v>6.5771994888165277E-5</v>
      </c>
      <c r="W22" s="5">
        <f>'Fuel Price Data'!W143</f>
        <v>6.4429709278202593E-5</v>
      </c>
      <c r="X22" s="5">
        <f>'Fuel Price Data'!X143</f>
        <v>6.3087423668239909E-5</v>
      </c>
      <c r="Y22" s="5">
        <f>'Fuel Price Data'!Y143</f>
        <v>6.1745138058277646E-5</v>
      </c>
      <c r="Z22" s="5">
        <f>'Fuel Price Data'!Z143</f>
        <v>6.0402852448314962E-5</v>
      </c>
      <c r="AA22" s="5">
        <f>'Fuel Price Data'!AA143</f>
        <v>5.9060566838352285E-5</v>
      </c>
      <c r="AB22" s="5">
        <f>'Fuel Price Data'!AB143</f>
        <v>5.7718281228389594E-5</v>
      </c>
      <c r="AC22" s="5">
        <f>'Fuel Price Data'!AC143</f>
        <v>5.6375995618427323E-5</v>
      </c>
      <c r="AD22" s="5">
        <f>'Fuel Price Data'!AD143</f>
        <v>5.5033710008464639E-5</v>
      </c>
      <c r="AE22" s="5">
        <f>'Fuel Price Data'!AE143</f>
        <v>5.3691424398501962E-5</v>
      </c>
      <c r="AF22" s="5">
        <f>'Fuel Price Data'!AF143</f>
        <v>5.2349138788539692E-5</v>
      </c>
      <c r="AG22" s="5">
        <f>'Fuel Price Data'!AG143</f>
        <v>5.1006853178577008E-5</v>
      </c>
    </row>
  </sheetData>
  <pageMargins left="0.7" right="0.7" top="0.75" bottom="0.75" header="0.3" footer="0.3"/>
  <pageSetup orientation="portrait" r:id="rId1"/>
  <ignoredErrors>
    <ignoredError sqref="B6:AG8 B15:AG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opLeftCell="B1" workbookViewId="0">
      <selection activeCell="C35" sqref="C35"/>
    </sheetView>
  </sheetViews>
  <sheetFormatPr defaultRowHeight="14.25" x14ac:dyDescent="0.45"/>
  <cols>
    <col min="1" max="1" width="19.3984375" hidden="1" customWidth="1"/>
    <col min="2" max="2" width="42.73046875" customWidth="1"/>
  </cols>
  <sheetData>
    <row r="1" spans="1:35" ht="15" customHeight="1" thickBot="1" x14ac:dyDescent="0.5">
      <c r="B1" s="12" t="s">
        <v>1217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</row>
    <row r="2" spans="1:35" ht="15" customHeight="1" thickTop="1" x14ac:dyDescent="0.45">
      <c r="C2" s="14"/>
      <c r="D2" s="14"/>
      <c r="E2" s="14"/>
      <c r="F2" s="14"/>
      <c r="G2" s="14"/>
    </row>
    <row r="3" spans="1:35" ht="15" customHeight="1" x14ac:dyDescent="0.45">
      <c r="C3" s="14" t="s">
        <v>1218</v>
      </c>
      <c r="D3" s="14" t="s">
        <v>1219</v>
      </c>
      <c r="E3" s="14"/>
      <c r="F3" s="14"/>
      <c r="G3" s="14"/>
    </row>
    <row r="4" spans="1:35" ht="15" customHeight="1" x14ac:dyDescent="0.45">
      <c r="C4" s="14" t="s">
        <v>1220</v>
      </c>
      <c r="D4" s="14" t="s">
        <v>1221</v>
      </c>
      <c r="E4" s="14"/>
      <c r="F4" s="14"/>
      <c r="G4" s="14" t="s">
        <v>1222</v>
      </c>
    </row>
    <row r="5" spans="1:35" ht="15" customHeight="1" x14ac:dyDescent="0.45">
      <c r="C5" s="14" t="s">
        <v>1223</v>
      </c>
      <c r="D5" s="14" t="s">
        <v>1224</v>
      </c>
      <c r="E5" s="14"/>
      <c r="F5" s="14"/>
      <c r="G5" s="14"/>
    </row>
    <row r="6" spans="1:35" ht="15" customHeight="1" x14ac:dyDescent="0.45">
      <c r="C6" s="14" t="s">
        <v>1225</v>
      </c>
      <c r="D6" s="14"/>
      <c r="E6" s="14" t="s">
        <v>1226</v>
      </c>
      <c r="F6" s="14"/>
      <c r="G6" s="14"/>
    </row>
    <row r="10" spans="1:35" ht="15" customHeight="1" x14ac:dyDescent="0.5">
      <c r="A10" s="15" t="s">
        <v>1227</v>
      </c>
      <c r="B10" s="16" t="s">
        <v>1228</v>
      </c>
    </row>
    <row r="11" spans="1:35" ht="15" customHeight="1" x14ac:dyDescent="0.45">
      <c r="B11" s="12" t="s">
        <v>1229</v>
      </c>
    </row>
    <row r="12" spans="1:35" ht="15" customHeight="1" x14ac:dyDescent="0.45">
      <c r="B12" s="12" t="s">
        <v>1230</v>
      </c>
      <c r="C12" s="17" t="s">
        <v>1230</v>
      </c>
      <c r="D12" s="17" t="s">
        <v>1230</v>
      </c>
      <c r="E12" s="17" t="s">
        <v>1230</v>
      </c>
      <c r="F12" s="17" t="s">
        <v>1230</v>
      </c>
      <c r="G12" s="17" t="s">
        <v>1230</v>
      </c>
      <c r="H12" s="17" t="s">
        <v>1230</v>
      </c>
      <c r="I12" s="17" t="s">
        <v>1230</v>
      </c>
      <c r="J12" s="17" t="s">
        <v>1230</v>
      </c>
      <c r="K12" s="17" t="s">
        <v>1230</v>
      </c>
      <c r="L12" s="17" t="s">
        <v>1230</v>
      </c>
      <c r="M12" s="17" t="s">
        <v>1230</v>
      </c>
      <c r="N12" s="17" t="s">
        <v>1230</v>
      </c>
      <c r="O12" s="17" t="s">
        <v>1230</v>
      </c>
      <c r="P12" s="17" t="s">
        <v>1230</v>
      </c>
      <c r="Q12" s="17" t="s">
        <v>1230</v>
      </c>
      <c r="R12" s="17" t="s">
        <v>1230</v>
      </c>
      <c r="S12" s="17" t="s">
        <v>1230</v>
      </c>
      <c r="T12" s="17" t="s">
        <v>1230</v>
      </c>
      <c r="U12" s="17" t="s">
        <v>1230</v>
      </c>
      <c r="V12" s="17" t="s">
        <v>1230</v>
      </c>
      <c r="W12" s="17" t="s">
        <v>1230</v>
      </c>
      <c r="X12" s="17" t="s">
        <v>1230</v>
      </c>
      <c r="Y12" s="17" t="s">
        <v>1230</v>
      </c>
      <c r="Z12" s="17" t="s">
        <v>1230</v>
      </c>
      <c r="AA12" s="17" t="s">
        <v>1230</v>
      </c>
      <c r="AB12" s="17" t="s">
        <v>1230</v>
      </c>
      <c r="AC12" s="17" t="s">
        <v>1230</v>
      </c>
      <c r="AD12" s="17" t="s">
        <v>1230</v>
      </c>
      <c r="AE12" s="17" t="s">
        <v>1230</v>
      </c>
      <c r="AF12" s="17" t="s">
        <v>1230</v>
      </c>
      <c r="AG12" s="17" t="s">
        <v>1230</v>
      </c>
      <c r="AH12" s="17" t="s">
        <v>1230</v>
      </c>
      <c r="AI12" s="17" t="s">
        <v>1231</v>
      </c>
    </row>
    <row r="13" spans="1:35" ht="15" customHeight="1" thickBot="1" x14ac:dyDescent="0.5">
      <c r="B13" s="13" t="s">
        <v>1232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thickTop="1" x14ac:dyDescent="0.45"/>
    <row r="15" spans="1:35" ht="15" customHeight="1" x14ac:dyDescent="0.45">
      <c r="B15" s="18" t="s">
        <v>1233</v>
      </c>
    </row>
    <row r="16" spans="1:35" ht="15" customHeight="1" x14ac:dyDescent="0.45">
      <c r="A16" s="15" t="s">
        <v>1234</v>
      </c>
      <c r="B16" s="19" t="s">
        <v>1235</v>
      </c>
      <c r="C16" s="20">
        <v>25.611993999999999</v>
      </c>
      <c r="D16" s="20">
        <v>27.470048999999999</v>
      </c>
      <c r="E16" s="20">
        <v>28.494802</v>
      </c>
      <c r="F16" s="20">
        <v>29.284983</v>
      </c>
      <c r="G16" s="20">
        <v>29.437076999999999</v>
      </c>
      <c r="H16" s="20">
        <v>29.64554</v>
      </c>
      <c r="I16" s="20">
        <v>29.641725999999998</v>
      </c>
      <c r="J16" s="20">
        <v>29.790983000000001</v>
      </c>
      <c r="K16" s="20">
        <v>29.775186999999999</v>
      </c>
      <c r="L16" s="20">
        <v>29.516684000000001</v>
      </c>
      <c r="M16" s="20">
        <v>29.532515</v>
      </c>
      <c r="N16" s="20">
        <v>29.747253000000001</v>
      </c>
      <c r="O16" s="20">
        <v>29.890884</v>
      </c>
      <c r="P16" s="20">
        <v>30.092388</v>
      </c>
      <c r="Q16" s="20">
        <v>30.068521</v>
      </c>
      <c r="R16" s="20">
        <v>29.858008999999999</v>
      </c>
      <c r="S16" s="20">
        <v>29.67897</v>
      </c>
      <c r="T16" s="20">
        <v>29.407720999999999</v>
      </c>
      <c r="U16" s="20">
        <v>29.011500999999999</v>
      </c>
      <c r="V16" s="20">
        <v>28.693753999999998</v>
      </c>
      <c r="W16" s="20">
        <v>28.532722</v>
      </c>
      <c r="X16" s="20">
        <v>28.853625999999998</v>
      </c>
      <c r="Y16" s="20">
        <v>29.041647000000001</v>
      </c>
      <c r="Z16" s="20">
        <v>29.058005999999999</v>
      </c>
      <c r="AA16" s="20">
        <v>28.954979000000002</v>
      </c>
      <c r="AB16" s="20">
        <v>28.623829000000001</v>
      </c>
      <c r="AC16" s="20">
        <v>28.151617000000002</v>
      </c>
      <c r="AD16" s="20">
        <v>27.620864999999998</v>
      </c>
      <c r="AE16" s="20">
        <v>27.029858000000001</v>
      </c>
      <c r="AF16" s="20">
        <v>26.494122000000001</v>
      </c>
      <c r="AG16" s="20">
        <v>25.881308000000001</v>
      </c>
      <c r="AH16" s="20">
        <v>24.796230000000001</v>
      </c>
      <c r="AI16" s="21">
        <v>-1.044E-3</v>
      </c>
    </row>
    <row r="17" spans="1:35" ht="15" customHeight="1" x14ac:dyDescent="0.45">
      <c r="A17" s="15" t="s">
        <v>1236</v>
      </c>
      <c r="B17" s="19" t="s">
        <v>1237</v>
      </c>
      <c r="C17" s="20">
        <v>6.6019019999999999</v>
      </c>
      <c r="D17" s="20">
        <v>7.2318899999999999</v>
      </c>
      <c r="E17" s="20">
        <v>7.3844390000000004</v>
      </c>
      <c r="F17" s="20">
        <v>8.1545550000000002</v>
      </c>
      <c r="G17" s="20">
        <v>8.1970700000000001</v>
      </c>
      <c r="H17" s="20">
        <v>8.2711670000000002</v>
      </c>
      <c r="I17" s="20">
        <v>8.3764719999999997</v>
      </c>
      <c r="J17" s="20">
        <v>8.5405770000000008</v>
      </c>
      <c r="K17" s="20">
        <v>8.6869639999999997</v>
      </c>
      <c r="L17" s="20">
        <v>8.7605109999999993</v>
      </c>
      <c r="M17" s="20">
        <v>8.7734959999999997</v>
      </c>
      <c r="N17" s="20">
        <v>8.7436039999999995</v>
      </c>
      <c r="O17" s="20">
        <v>8.7293579999999995</v>
      </c>
      <c r="P17" s="20">
        <v>8.6874260000000003</v>
      </c>
      <c r="Q17" s="20">
        <v>8.6625510000000006</v>
      </c>
      <c r="R17" s="20">
        <v>8.6945510000000006</v>
      </c>
      <c r="S17" s="20">
        <v>8.7301959999999994</v>
      </c>
      <c r="T17" s="20">
        <v>8.7063439999999996</v>
      </c>
      <c r="U17" s="20">
        <v>8.6320999999999994</v>
      </c>
      <c r="V17" s="20">
        <v>8.586074</v>
      </c>
      <c r="W17" s="20">
        <v>8.5737070000000006</v>
      </c>
      <c r="X17" s="20">
        <v>8.5956320000000002</v>
      </c>
      <c r="Y17" s="20">
        <v>8.6115080000000006</v>
      </c>
      <c r="Z17" s="20">
        <v>8.6138320000000004</v>
      </c>
      <c r="AA17" s="20">
        <v>8.6202470000000009</v>
      </c>
      <c r="AB17" s="20">
        <v>8.5840709999999998</v>
      </c>
      <c r="AC17" s="20">
        <v>8.5441120000000002</v>
      </c>
      <c r="AD17" s="20">
        <v>8.4679190000000002</v>
      </c>
      <c r="AE17" s="20">
        <v>8.4433570000000007</v>
      </c>
      <c r="AF17" s="20">
        <v>8.4490289999999995</v>
      </c>
      <c r="AG17" s="20">
        <v>8.3908400000000007</v>
      </c>
      <c r="AH17" s="20">
        <v>8.1908840000000005</v>
      </c>
      <c r="AI17" s="21">
        <v>6.9810000000000002E-3</v>
      </c>
    </row>
    <row r="18" spans="1:35" ht="15" customHeight="1" x14ac:dyDescent="0.45">
      <c r="A18" s="15" t="s">
        <v>1238</v>
      </c>
      <c r="B18" s="19" t="s">
        <v>1239</v>
      </c>
      <c r="C18" s="20">
        <v>35.031666000000001</v>
      </c>
      <c r="D18" s="20">
        <v>36.033656999999998</v>
      </c>
      <c r="E18" s="20">
        <v>37.331187999999997</v>
      </c>
      <c r="F18" s="20">
        <v>37.590195000000001</v>
      </c>
      <c r="G18" s="20">
        <v>37.847774999999999</v>
      </c>
      <c r="H18" s="20">
        <v>38.332695000000001</v>
      </c>
      <c r="I18" s="20">
        <v>39.291294000000001</v>
      </c>
      <c r="J18" s="20">
        <v>39.964728999999998</v>
      </c>
      <c r="K18" s="20">
        <v>40.147494999999999</v>
      </c>
      <c r="L18" s="20">
        <v>40.689774</v>
      </c>
      <c r="M18" s="20">
        <v>40.984023999999998</v>
      </c>
      <c r="N18" s="20">
        <v>40.933514000000002</v>
      </c>
      <c r="O18" s="20">
        <v>41.105021999999998</v>
      </c>
      <c r="P18" s="20">
        <v>41.415512</v>
      </c>
      <c r="Q18" s="20">
        <v>41.783867000000001</v>
      </c>
      <c r="R18" s="20">
        <v>42.303432000000001</v>
      </c>
      <c r="S18" s="20">
        <v>42.534461999999998</v>
      </c>
      <c r="T18" s="20">
        <v>42.787467999999997</v>
      </c>
      <c r="U18" s="20">
        <v>43.062252000000001</v>
      </c>
      <c r="V18" s="20">
        <v>43.329517000000003</v>
      </c>
      <c r="W18" s="20">
        <v>43.569817</v>
      </c>
      <c r="X18" s="20">
        <v>43.935242000000002</v>
      </c>
      <c r="Y18" s="20">
        <v>44.149737999999999</v>
      </c>
      <c r="Z18" s="20">
        <v>44.370525000000001</v>
      </c>
      <c r="AA18" s="20">
        <v>44.607227000000002</v>
      </c>
      <c r="AB18" s="20">
        <v>44.817394</v>
      </c>
      <c r="AC18" s="20">
        <v>44.978980999999997</v>
      </c>
      <c r="AD18" s="20">
        <v>45.196522000000002</v>
      </c>
      <c r="AE18" s="20">
        <v>45.565365</v>
      </c>
      <c r="AF18" s="20">
        <v>46.018310999999997</v>
      </c>
      <c r="AG18" s="20">
        <v>46.380791000000002</v>
      </c>
      <c r="AH18" s="20">
        <v>46.616813999999998</v>
      </c>
      <c r="AI18" s="21">
        <v>9.2589999999999999E-3</v>
      </c>
    </row>
    <row r="19" spans="1:35" ht="15" customHeight="1" x14ac:dyDescent="0.45">
      <c r="A19" s="15" t="s">
        <v>1240</v>
      </c>
      <c r="B19" s="19" t="s">
        <v>1241</v>
      </c>
      <c r="C19" s="20">
        <v>13.567287</v>
      </c>
      <c r="D19" s="20">
        <v>12.301702000000001</v>
      </c>
      <c r="E19" s="20">
        <v>11.91614</v>
      </c>
      <c r="F19" s="20">
        <v>12.097934</v>
      </c>
      <c r="G19" s="20">
        <v>11.528378</v>
      </c>
      <c r="H19" s="20">
        <v>11.431785</v>
      </c>
      <c r="I19" s="20">
        <v>10.959244</v>
      </c>
      <c r="J19" s="20">
        <v>11.374874999999999</v>
      </c>
      <c r="K19" s="20">
        <v>11.346437999999999</v>
      </c>
      <c r="L19" s="20">
        <v>11.251115</v>
      </c>
      <c r="M19" s="20">
        <v>11.165606</v>
      </c>
      <c r="N19" s="20">
        <v>11.150665</v>
      </c>
      <c r="O19" s="20">
        <v>11.095863</v>
      </c>
      <c r="P19" s="20">
        <v>11.075275</v>
      </c>
      <c r="Q19" s="20">
        <v>11.138650999999999</v>
      </c>
      <c r="R19" s="20">
        <v>11.05944</v>
      </c>
      <c r="S19" s="20">
        <v>10.961893</v>
      </c>
      <c r="T19" s="20">
        <v>10.900166</v>
      </c>
      <c r="U19" s="20">
        <v>10.886232</v>
      </c>
      <c r="V19" s="20">
        <v>10.788899000000001</v>
      </c>
      <c r="W19" s="20">
        <v>10.740030000000001</v>
      </c>
      <c r="X19" s="20">
        <v>10.712185</v>
      </c>
      <c r="Y19" s="20">
        <v>10.675381</v>
      </c>
      <c r="Z19" s="20">
        <v>10.670083</v>
      </c>
      <c r="AA19" s="20">
        <v>10.665628</v>
      </c>
      <c r="AB19" s="20">
        <v>10.664737000000001</v>
      </c>
      <c r="AC19" s="20">
        <v>10.636405999999999</v>
      </c>
      <c r="AD19" s="20">
        <v>10.700362999999999</v>
      </c>
      <c r="AE19" s="20">
        <v>10.683536</v>
      </c>
      <c r="AF19" s="20">
        <v>10.674272999999999</v>
      </c>
      <c r="AG19" s="20">
        <v>10.649559999999999</v>
      </c>
      <c r="AH19" s="20">
        <v>10.675205999999999</v>
      </c>
      <c r="AI19" s="21">
        <v>-7.7039999999999999E-3</v>
      </c>
    </row>
    <row r="20" spans="1:35" ht="15" customHeight="1" x14ac:dyDescent="0.45">
      <c r="A20" s="15" t="s">
        <v>1242</v>
      </c>
      <c r="B20" s="19" t="s">
        <v>1243</v>
      </c>
      <c r="C20" s="20">
        <v>8.4447150000000004</v>
      </c>
      <c r="D20" s="20">
        <v>8.2963240000000003</v>
      </c>
      <c r="E20" s="20">
        <v>8.1618230000000001</v>
      </c>
      <c r="F20" s="20">
        <v>8.0091900000000003</v>
      </c>
      <c r="G20" s="20">
        <v>8.0310430000000004</v>
      </c>
      <c r="H20" s="20">
        <v>8.0633920000000003</v>
      </c>
      <c r="I20" s="20">
        <v>7.8221889999999998</v>
      </c>
      <c r="J20" s="20">
        <v>7.0982510000000003</v>
      </c>
      <c r="K20" s="20">
        <v>7.1011790000000001</v>
      </c>
      <c r="L20" s="20">
        <v>7.1049009999999999</v>
      </c>
      <c r="M20" s="20">
        <v>7.1086070000000001</v>
      </c>
      <c r="N20" s="20">
        <v>7.1157079999999997</v>
      </c>
      <c r="O20" s="20">
        <v>7.1268459999999996</v>
      </c>
      <c r="P20" s="20">
        <v>7.1344240000000001</v>
      </c>
      <c r="Q20" s="20">
        <v>6.9723090000000001</v>
      </c>
      <c r="R20" s="20">
        <v>6.7987950000000001</v>
      </c>
      <c r="S20" s="20">
        <v>6.8134930000000002</v>
      </c>
      <c r="T20" s="20">
        <v>6.8244199999999999</v>
      </c>
      <c r="U20" s="20">
        <v>6.8266289999999996</v>
      </c>
      <c r="V20" s="20">
        <v>6.8288320000000002</v>
      </c>
      <c r="W20" s="20">
        <v>6.8288320000000002</v>
      </c>
      <c r="X20" s="20">
        <v>6.7398020000000001</v>
      </c>
      <c r="Y20" s="20">
        <v>6.7529009999999996</v>
      </c>
      <c r="Z20" s="20">
        <v>6.7623740000000003</v>
      </c>
      <c r="AA20" s="20">
        <v>6.6799390000000001</v>
      </c>
      <c r="AB20" s="20">
        <v>6.6878409999999997</v>
      </c>
      <c r="AC20" s="20">
        <v>6.6964040000000002</v>
      </c>
      <c r="AD20" s="20">
        <v>6.7008619999999999</v>
      </c>
      <c r="AE20" s="20">
        <v>6.7053180000000001</v>
      </c>
      <c r="AF20" s="20">
        <v>6.708094</v>
      </c>
      <c r="AG20" s="20">
        <v>6.7114479999999999</v>
      </c>
      <c r="AH20" s="20">
        <v>6.7162949999999997</v>
      </c>
      <c r="AI20" s="21">
        <v>-7.3600000000000002E-3</v>
      </c>
    </row>
    <row r="21" spans="1:35" ht="15" customHeight="1" x14ac:dyDescent="0.45">
      <c r="A21" s="15" t="s">
        <v>1244</v>
      </c>
      <c r="B21" s="19" t="s">
        <v>1245</v>
      </c>
      <c r="C21" s="20">
        <v>2.6272229999999999</v>
      </c>
      <c r="D21" s="20">
        <v>2.6280489999999999</v>
      </c>
      <c r="E21" s="20">
        <v>2.6091600000000001</v>
      </c>
      <c r="F21" s="20">
        <v>2.5599219999999998</v>
      </c>
      <c r="G21" s="20">
        <v>2.5150700000000001</v>
      </c>
      <c r="H21" s="20">
        <v>2.4734569999999998</v>
      </c>
      <c r="I21" s="20">
        <v>2.4585080000000001</v>
      </c>
      <c r="J21" s="20">
        <v>2.3993739999999999</v>
      </c>
      <c r="K21" s="20">
        <v>2.3926940000000001</v>
      </c>
      <c r="L21" s="20">
        <v>2.3837269999999999</v>
      </c>
      <c r="M21" s="20">
        <v>2.3771840000000002</v>
      </c>
      <c r="N21" s="20">
        <v>2.371095</v>
      </c>
      <c r="O21" s="20">
        <v>2.372903</v>
      </c>
      <c r="P21" s="20">
        <v>2.363693</v>
      </c>
      <c r="Q21" s="20">
        <v>2.3590360000000001</v>
      </c>
      <c r="R21" s="20">
        <v>2.356455</v>
      </c>
      <c r="S21" s="20">
        <v>2.3473850000000001</v>
      </c>
      <c r="T21" s="20">
        <v>2.3418030000000001</v>
      </c>
      <c r="U21" s="20">
        <v>2.3342529999999999</v>
      </c>
      <c r="V21" s="20">
        <v>2.3264710000000002</v>
      </c>
      <c r="W21" s="20">
        <v>2.3167970000000002</v>
      </c>
      <c r="X21" s="20">
        <v>2.3068300000000002</v>
      </c>
      <c r="Y21" s="20">
        <v>2.298737</v>
      </c>
      <c r="Z21" s="20">
        <v>2.2840549999999999</v>
      </c>
      <c r="AA21" s="20">
        <v>2.2847749999999998</v>
      </c>
      <c r="AB21" s="20">
        <v>2.2813439999999998</v>
      </c>
      <c r="AC21" s="20">
        <v>2.2727469999999999</v>
      </c>
      <c r="AD21" s="20">
        <v>2.2737039999999999</v>
      </c>
      <c r="AE21" s="20">
        <v>2.2817509999999999</v>
      </c>
      <c r="AF21" s="20">
        <v>2.2799499999999999</v>
      </c>
      <c r="AG21" s="20">
        <v>2.2737780000000001</v>
      </c>
      <c r="AH21" s="20">
        <v>2.2625250000000001</v>
      </c>
      <c r="AI21" s="21">
        <v>-4.8089999999999999E-3</v>
      </c>
    </row>
    <row r="22" spans="1:35" ht="15" customHeight="1" x14ac:dyDescent="0.45">
      <c r="A22" s="15" t="s">
        <v>1246</v>
      </c>
      <c r="B22" s="19" t="s">
        <v>1247</v>
      </c>
      <c r="C22" s="20">
        <v>4.8234599999999999</v>
      </c>
      <c r="D22" s="20">
        <v>4.7398749999999996</v>
      </c>
      <c r="E22" s="20">
        <v>4.8134420000000002</v>
      </c>
      <c r="F22" s="20">
        <v>4.8773650000000002</v>
      </c>
      <c r="G22" s="20">
        <v>4.8942509999999997</v>
      </c>
      <c r="H22" s="20">
        <v>4.9273809999999996</v>
      </c>
      <c r="I22" s="20">
        <v>4.9563370000000004</v>
      </c>
      <c r="J22" s="20">
        <v>4.9946830000000002</v>
      </c>
      <c r="K22" s="20">
        <v>5.0237579999999999</v>
      </c>
      <c r="L22" s="20">
        <v>5.07172</v>
      </c>
      <c r="M22" s="20">
        <v>5.0997880000000002</v>
      </c>
      <c r="N22" s="20">
        <v>5.133343</v>
      </c>
      <c r="O22" s="20">
        <v>5.1501830000000002</v>
      </c>
      <c r="P22" s="20">
        <v>5.1613689999999997</v>
      </c>
      <c r="Q22" s="20">
        <v>5.1743240000000004</v>
      </c>
      <c r="R22" s="20">
        <v>5.1895920000000002</v>
      </c>
      <c r="S22" s="20">
        <v>5.2043090000000003</v>
      </c>
      <c r="T22" s="20">
        <v>5.2177829999999998</v>
      </c>
      <c r="U22" s="20">
        <v>5.2270830000000004</v>
      </c>
      <c r="V22" s="20">
        <v>5.2400510000000002</v>
      </c>
      <c r="W22" s="20">
        <v>5.2517810000000003</v>
      </c>
      <c r="X22" s="20">
        <v>5.2697789999999998</v>
      </c>
      <c r="Y22" s="20">
        <v>5.2909540000000002</v>
      </c>
      <c r="Z22" s="20">
        <v>5.3100639999999997</v>
      </c>
      <c r="AA22" s="20">
        <v>5.3353330000000003</v>
      </c>
      <c r="AB22" s="20">
        <v>5.360538</v>
      </c>
      <c r="AC22" s="20">
        <v>5.3880650000000001</v>
      </c>
      <c r="AD22" s="20">
        <v>5.4140160000000002</v>
      </c>
      <c r="AE22" s="20">
        <v>5.4475600000000002</v>
      </c>
      <c r="AF22" s="20">
        <v>5.4759770000000003</v>
      </c>
      <c r="AG22" s="20">
        <v>5.5068549999999998</v>
      </c>
      <c r="AH22" s="20">
        <v>5.5353389999999996</v>
      </c>
      <c r="AI22" s="21">
        <v>4.4510000000000001E-3</v>
      </c>
    </row>
    <row r="23" spans="1:35" ht="15" customHeight="1" x14ac:dyDescent="0.45">
      <c r="A23" s="15" t="s">
        <v>1248</v>
      </c>
      <c r="B23" s="19" t="s">
        <v>1249</v>
      </c>
      <c r="C23" s="20">
        <v>3.9866130000000002</v>
      </c>
      <c r="D23" s="20">
        <v>4.4920280000000004</v>
      </c>
      <c r="E23" s="20">
        <v>5.0645519999999999</v>
      </c>
      <c r="F23" s="20">
        <v>5.8791070000000003</v>
      </c>
      <c r="G23" s="20">
        <v>6.4832999999999998</v>
      </c>
      <c r="H23" s="20">
        <v>6.7789630000000001</v>
      </c>
      <c r="I23" s="20">
        <v>7.2154259999999999</v>
      </c>
      <c r="J23" s="20">
        <v>7.3763969999999999</v>
      </c>
      <c r="K23" s="20">
        <v>7.5805249999999997</v>
      </c>
      <c r="L23" s="20">
        <v>7.7764329999999999</v>
      </c>
      <c r="M23" s="20">
        <v>8.060765</v>
      </c>
      <c r="N23" s="20">
        <v>8.4724140000000006</v>
      </c>
      <c r="O23" s="20">
        <v>8.5990500000000001</v>
      </c>
      <c r="P23" s="20">
        <v>8.6252949999999995</v>
      </c>
      <c r="Q23" s="20">
        <v>8.6702870000000001</v>
      </c>
      <c r="R23" s="20">
        <v>8.7115349999999996</v>
      </c>
      <c r="S23" s="20">
        <v>8.9610610000000008</v>
      </c>
      <c r="T23" s="20">
        <v>9.1560959999999998</v>
      </c>
      <c r="U23" s="20">
        <v>9.3085830000000005</v>
      </c>
      <c r="V23" s="20">
        <v>9.4918940000000003</v>
      </c>
      <c r="W23" s="20">
        <v>9.6658430000000006</v>
      </c>
      <c r="X23" s="20">
        <v>9.8714049999999993</v>
      </c>
      <c r="Y23" s="20">
        <v>10.118544</v>
      </c>
      <c r="Z23" s="20">
        <v>10.417507000000001</v>
      </c>
      <c r="AA23" s="20">
        <v>10.760035</v>
      </c>
      <c r="AB23" s="20">
        <v>11.121703</v>
      </c>
      <c r="AC23" s="20">
        <v>11.526014</v>
      </c>
      <c r="AD23" s="20">
        <v>11.799397000000001</v>
      </c>
      <c r="AE23" s="20">
        <v>12.039868</v>
      </c>
      <c r="AF23" s="20">
        <v>12.214866000000001</v>
      </c>
      <c r="AG23" s="20">
        <v>12.415702</v>
      </c>
      <c r="AH23" s="20">
        <v>12.642707</v>
      </c>
      <c r="AI23" s="21">
        <v>3.7932E-2</v>
      </c>
    </row>
    <row r="24" spans="1:35" ht="15" customHeight="1" x14ac:dyDescent="0.45">
      <c r="A24" s="15" t="s">
        <v>1250</v>
      </c>
      <c r="B24" s="19" t="s">
        <v>1251</v>
      </c>
      <c r="C24" s="20">
        <v>1.4188879999999999</v>
      </c>
      <c r="D24" s="20">
        <v>0.82741600000000004</v>
      </c>
      <c r="E24" s="20">
        <v>0.76915900000000004</v>
      </c>
      <c r="F24" s="20">
        <v>0.81370399999999998</v>
      </c>
      <c r="G24" s="20">
        <v>0.90498599999999996</v>
      </c>
      <c r="H24" s="20">
        <v>0.93629899999999999</v>
      </c>
      <c r="I24" s="20">
        <v>0.88239900000000004</v>
      </c>
      <c r="J24" s="20">
        <v>0.73650400000000005</v>
      </c>
      <c r="K24" s="20">
        <v>0.70337899999999998</v>
      </c>
      <c r="L24" s="20">
        <v>0.71896099999999996</v>
      </c>
      <c r="M24" s="20">
        <v>0.71672899999999995</v>
      </c>
      <c r="N24" s="20">
        <v>0.67875799999999997</v>
      </c>
      <c r="O24" s="20">
        <v>0.673709</v>
      </c>
      <c r="P24" s="20">
        <v>0.67886000000000002</v>
      </c>
      <c r="Q24" s="20">
        <v>0.65972900000000001</v>
      </c>
      <c r="R24" s="20">
        <v>0.68534600000000001</v>
      </c>
      <c r="S24" s="20">
        <v>0.68765500000000002</v>
      </c>
      <c r="T24" s="20">
        <v>0.67360299999999995</v>
      </c>
      <c r="U24" s="20">
        <v>0.70967199999999997</v>
      </c>
      <c r="V24" s="20">
        <v>0.71401099999999995</v>
      </c>
      <c r="W24" s="20">
        <v>0.71428100000000005</v>
      </c>
      <c r="X24" s="20">
        <v>0.70825099999999996</v>
      </c>
      <c r="Y24" s="20">
        <v>0.71667899999999995</v>
      </c>
      <c r="Z24" s="20">
        <v>0.71788600000000002</v>
      </c>
      <c r="AA24" s="20">
        <v>0.720414</v>
      </c>
      <c r="AB24" s="20">
        <v>0.72780400000000001</v>
      </c>
      <c r="AC24" s="20">
        <v>0.73664099999999999</v>
      </c>
      <c r="AD24" s="20">
        <v>0.73240700000000003</v>
      </c>
      <c r="AE24" s="20">
        <v>0.75258800000000003</v>
      </c>
      <c r="AF24" s="20">
        <v>0.76302599999999998</v>
      </c>
      <c r="AG24" s="20">
        <v>0.77178400000000003</v>
      </c>
      <c r="AH24" s="20">
        <v>0.77161299999999999</v>
      </c>
      <c r="AI24" s="21">
        <v>-1.9458E-2</v>
      </c>
    </row>
    <row r="25" spans="1:35" ht="15" customHeight="1" x14ac:dyDescent="0.45">
      <c r="A25" s="15" t="s">
        <v>1252</v>
      </c>
      <c r="B25" s="18" t="s">
        <v>1253</v>
      </c>
      <c r="C25" s="22">
        <v>102.113747</v>
      </c>
      <c r="D25" s="22">
        <v>104.020996</v>
      </c>
      <c r="E25" s="22">
        <v>106.544701</v>
      </c>
      <c r="F25" s="22">
        <v>109.266953</v>
      </c>
      <c r="G25" s="22">
        <v>109.83895099999999</v>
      </c>
      <c r="H25" s="22">
        <v>110.860687</v>
      </c>
      <c r="I25" s="22">
        <v>111.60359200000001</v>
      </c>
      <c r="J25" s="22">
        <v>112.276375</v>
      </c>
      <c r="K25" s="22">
        <v>112.757622</v>
      </c>
      <c r="L25" s="22">
        <v>113.273827</v>
      </c>
      <c r="M25" s="22">
        <v>113.818718</v>
      </c>
      <c r="N25" s="22">
        <v>114.346352</v>
      </c>
      <c r="O25" s="22">
        <v>114.74382</v>
      </c>
      <c r="P25" s="22">
        <v>115.234238</v>
      </c>
      <c r="Q25" s="22">
        <v>115.48928100000001</v>
      </c>
      <c r="R25" s="22">
        <v>115.65715</v>
      </c>
      <c r="S25" s="22">
        <v>115.91941799999999</v>
      </c>
      <c r="T25" s="22">
        <v>116.015396</v>
      </c>
      <c r="U25" s="22">
        <v>115.998306</v>
      </c>
      <c r="V25" s="22">
        <v>115.999512</v>
      </c>
      <c r="W25" s="22">
        <v>116.19381</v>
      </c>
      <c r="X25" s="22">
        <v>116.992744</v>
      </c>
      <c r="Y25" s="22">
        <v>117.65609000000001</v>
      </c>
      <c r="Z25" s="22">
        <v>118.204323</v>
      </c>
      <c r="AA25" s="22">
        <v>118.62857099999999</v>
      </c>
      <c r="AB25" s="22">
        <v>118.86927</v>
      </c>
      <c r="AC25" s="22">
        <v>118.930992</v>
      </c>
      <c r="AD25" s="22">
        <v>118.906059</v>
      </c>
      <c r="AE25" s="22">
        <v>118.94918800000001</v>
      </c>
      <c r="AF25" s="22">
        <v>119.077637</v>
      </c>
      <c r="AG25" s="22">
        <v>118.982063</v>
      </c>
      <c r="AH25" s="22">
        <v>118.20761899999999</v>
      </c>
      <c r="AI25" s="23">
        <v>4.7320000000000001E-3</v>
      </c>
    </row>
    <row r="27" spans="1:35" ht="15" customHeight="1" x14ac:dyDescent="0.45">
      <c r="B27" s="18" t="s">
        <v>1254</v>
      </c>
    </row>
    <row r="28" spans="1:35" ht="15" customHeight="1" x14ac:dyDescent="0.45">
      <c r="A28" s="15" t="s">
        <v>1255</v>
      </c>
      <c r="B28" s="19" t="s">
        <v>1256</v>
      </c>
      <c r="C28" s="20">
        <v>15.553844</v>
      </c>
      <c r="D28" s="20">
        <v>15.955926</v>
      </c>
      <c r="E28" s="20">
        <v>14.746981</v>
      </c>
      <c r="F28" s="20">
        <v>14.677569</v>
      </c>
      <c r="G28" s="20">
        <v>14.71904</v>
      </c>
      <c r="H28" s="20">
        <v>15.418278000000001</v>
      </c>
      <c r="I28" s="20">
        <v>14.744417</v>
      </c>
      <c r="J28" s="20">
        <v>15.570346000000001</v>
      </c>
      <c r="K28" s="20">
        <v>14.863301999999999</v>
      </c>
      <c r="L28" s="20">
        <v>15.257555999999999</v>
      </c>
      <c r="M28" s="20">
        <v>15.021279</v>
      </c>
      <c r="N28" s="20">
        <v>14.408842</v>
      </c>
      <c r="O28" s="20">
        <v>14.093935999999999</v>
      </c>
      <c r="P28" s="20">
        <v>14.057603</v>
      </c>
      <c r="Q28" s="20">
        <v>13.628367000000001</v>
      </c>
      <c r="R28" s="20">
        <v>14.341786000000001</v>
      </c>
      <c r="S28" s="20">
        <v>14.514404000000001</v>
      </c>
      <c r="T28" s="20">
        <v>14.28753</v>
      </c>
      <c r="U28" s="20">
        <v>15.278381</v>
      </c>
      <c r="V28" s="20">
        <v>15.240164</v>
      </c>
      <c r="W28" s="20">
        <v>15.243741</v>
      </c>
      <c r="X28" s="20">
        <v>15.07306</v>
      </c>
      <c r="Y28" s="20">
        <v>15.523645999999999</v>
      </c>
      <c r="Z28" s="20">
        <v>15.265840000000001</v>
      </c>
      <c r="AA28" s="20">
        <v>15.396822</v>
      </c>
      <c r="AB28" s="20">
        <v>15.742918</v>
      </c>
      <c r="AC28" s="20">
        <v>16.219759</v>
      </c>
      <c r="AD28" s="20">
        <v>15.569623999999999</v>
      </c>
      <c r="AE28" s="20">
        <v>16.714656999999999</v>
      </c>
      <c r="AF28" s="20">
        <v>17.507576</v>
      </c>
      <c r="AG28" s="20">
        <v>17.736098999999999</v>
      </c>
      <c r="AH28" s="20">
        <v>17.060542999999999</v>
      </c>
      <c r="AI28" s="21">
        <v>2.9870000000000001E-3</v>
      </c>
    </row>
    <row r="29" spans="1:35" ht="15" customHeight="1" x14ac:dyDescent="0.45">
      <c r="A29" s="15" t="s">
        <v>1257</v>
      </c>
      <c r="B29" s="19" t="s">
        <v>1258</v>
      </c>
      <c r="C29" s="20">
        <v>4.8218459999999999</v>
      </c>
      <c r="D29" s="20">
        <v>4.8682829999999999</v>
      </c>
      <c r="E29" s="20">
        <v>4.2536339999999999</v>
      </c>
      <c r="F29" s="20">
        <v>4.2231249999999996</v>
      </c>
      <c r="G29" s="20">
        <v>4.2503019999999996</v>
      </c>
      <c r="H29" s="20">
        <v>4.2614799999999997</v>
      </c>
      <c r="I29" s="20">
        <v>4.0865369999999999</v>
      </c>
      <c r="J29" s="20">
        <v>3.8264770000000001</v>
      </c>
      <c r="K29" s="20">
        <v>3.7689370000000002</v>
      </c>
      <c r="L29" s="20">
        <v>3.5921449999999999</v>
      </c>
      <c r="M29" s="20">
        <v>3.521687</v>
      </c>
      <c r="N29" s="20">
        <v>3.5552640000000002</v>
      </c>
      <c r="O29" s="20">
        <v>3.5350760000000001</v>
      </c>
      <c r="P29" s="20">
        <v>3.5446019999999998</v>
      </c>
      <c r="Q29" s="20">
        <v>3.5730620000000002</v>
      </c>
      <c r="R29" s="20">
        <v>3.5460820000000002</v>
      </c>
      <c r="S29" s="20">
        <v>3.5583019999999999</v>
      </c>
      <c r="T29" s="20">
        <v>3.5499969999999998</v>
      </c>
      <c r="U29" s="20">
        <v>3.605515</v>
      </c>
      <c r="V29" s="20">
        <v>3.6364779999999999</v>
      </c>
      <c r="W29" s="20">
        <v>3.669384</v>
      </c>
      <c r="X29" s="20">
        <v>3.7044459999999999</v>
      </c>
      <c r="Y29" s="20">
        <v>3.763665</v>
      </c>
      <c r="Z29" s="20">
        <v>3.7893180000000002</v>
      </c>
      <c r="AA29" s="20">
        <v>3.8217789999999998</v>
      </c>
      <c r="AB29" s="20">
        <v>3.847737</v>
      </c>
      <c r="AC29" s="20">
        <v>3.9163230000000002</v>
      </c>
      <c r="AD29" s="20">
        <v>3.9913919999999998</v>
      </c>
      <c r="AE29" s="20">
        <v>4.0042749999999998</v>
      </c>
      <c r="AF29" s="20">
        <v>4.0643799999999999</v>
      </c>
      <c r="AG29" s="20">
        <v>4.1425689999999999</v>
      </c>
      <c r="AH29" s="20">
        <v>4.2591049999999999</v>
      </c>
      <c r="AI29" s="21">
        <v>-3.9950000000000003E-3</v>
      </c>
    </row>
    <row r="30" spans="1:35" ht="15" customHeight="1" x14ac:dyDescent="0.45">
      <c r="A30" s="15" t="s">
        <v>1259</v>
      </c>
      <c r="B30" s="19" t="s">
        <v>1260</v>
      </c>
      <c r="C30" s="20">
        <v>2.7904170000000001</v>
      </c>
      <c r="D30" s="20">
        <v>2.737625</v>
      </c>
      <c r="E30" s="20">
        <v>2.5053109999999998</v>
      </c>
      <c r="F30" s="20">
        <v>2.4984670000000002</v>
      </c>
      <c r="G30" s="20">
        <v>2.4013659999999999</v>
      </c>
      <c r="H30" s="20">
        <v>2.3791709999999999</v>
      </c>
      <c r="I30" s="20">
        <v>2.4546790000000001</v>
      </c>
      <c r="J30" s="20">
        <v>2.571234</v>
      </c>
      <c r="K30" s="20">
        <v>2.4594520000000002</v>
      </c>
      <c r="L30" s="20">
        <v>2.2421310000000001</v>
      </c>
      <c r="M30" s="20">
        <v>2.1955010000000001</v>
      </c>
      <c r="N30" s="20">
        <v>2.1763569999999999</v>
      </c>
      <c r="O30" s="20">
        <v>2.2368290000000002</v>
      </c>
      <c r="P30" s="20">
        <v>2.2121330000000001</v>
      </c>
      <c r="Q30" s="20">
        <v>2.1109870000000002</v>
      </c>
      <c r="R30" s="20">
        <v>2.082128</v>
      </c>
      <c r="S30" s="20">
        <v>2.056724</v>
      </c>
      <c r="T30" s="20">
        <v>2.0427010000000001</v>
      </c>
      <c r="U30" s="20">
        <v>2.0694300000000001</v>
      </c>
      <c r="V30" s="20">
        <v>2.0636679999999998</v>
      </c>
      <c r="W30" s="20">
        <v>2.065515</v>
      </c>
      <c r="X30" s="20">
        <v>2.0697510000000001</v>
      </c>
      <c r="Y30" s="20">
        <v>2.0653260000000002</v>
      </c>
      <c r="Z30" s="20">
        <v>2.0557919999999998</v>
      </c>
      <c r="AA30" s="20">
        <v>2.0450620000000002</v>
      </c>
      <c r="AB30" s="20">
        <v>2.0243169999999999</v>
      </c>
      <c r="AC30" s="20">
        <v>2.0110999999999999</v>
      </c>
      <c r="AD30" s="20">
        <v>2.0049169999999998</v>
      </c>
      <c r="AE30" s="20">
        <v>2.0089250000000001</v>
      </c>
      <c r="AF30" s="20">
        <v>1.9932430000000001</v>
      </c>
      <c r="AG30" s="20">
        <v>1.9922690000000001</v>
      </c>
      <c r="AH30" s="20">
        <v>1.9917320000000001</v>
      </c>
      <c r="AI30" s="21">
        <v>-1.0817999999999999E-2</v>
      </c>
    </row>
    <row r="31" spans="1:35" ht="15" customHeight="1" x14ac:dyDescent="0.45">
      <c r="A31" s="15" t="s">
        <v>1261</v>
      </c>
      <c r="B31" s="19" t="s">
        <v>1262</v>
      </c>
      <c r="C31" s="20">
        <v>0.29147099999999998</v>
      </c>
      <c r="D31" s="20">
        <v>0.31148300000000001</v>
      </c>
      <c r="E31" s="20">
        <v>0.197879</v>
      </c>
      <c r="F31" s="20">
        <v>0.192162</v>
      </c>
      <c r="G31" s="20">
        <v>0.18914300000000001</v>
      </c>
      <c r="H31" s="20">
        <v>0.192052</v>
      </c>
      <c r="I31" s="20">
        <v>0.185666</v>
      </c>
      <c r="J31" s="20">
        <v>0.196601</v>
      </c>
      <c r="K31" s="20">
        <v>0.21040800000000001</v>
      </c>
      <c r="L31" s="20">
        <v>0.21635499999999999</v>
      </c>
      <c r="M31" s="20">
        <v>0.21065800000000001</v>
      </c>
      <c r="N31" s="20">
        <v>0.21084700000000001</v>
      </c>
      <c r="O31" s="20">
        <v>0.202959</v>
      </c>
      <c r="P31" s="20">
        <v>0.21087</v>
      </c>
      <c r="Q31" s="20">
        <v>0.21102299999999999</v>
      </c>
      <c r="R31" s="20">
        <v>0.219916</v>
      </c>
      <c r="S31" s="20">
        <v>0.217975</v>
      </c>
      <c r="T31" s="20">
        <v>0.21322199999999999</v>
      </c>
      <c r="U31" s="20">
        <v>0.21205599999999999</v>
      </c>
      <c r="V31" s="20">
        <v>0.21080499999999999</v>
      </c>
      <c r="W31" s="20">
        <v>0.21180299999999999</v>
      </c>
      <c r="X31" s="20">
        <v>0.211116</v>
      </c>
      <c r="Y31" s="20">
        <v>0.21271100000000001</v>
      </c>
      <c r="Z31" s="20">
        <v>0.21129300000000001</v>
      </c>
      <c r="AA31" s="20">
        <v>0.20986099999999999</v>
      </c>
      <c r="AB31" s="20">
        <v>0.20839099999999999</v>
      </c>
      <c r="AC31" s="20">
        <v>0.20740400000000001</v>
      </c>
      <c r="AD31" s="20">
        <v>0.20299700000000001</v>
      </c>
      <c r="AE31" s="20">
        <v>0.20074500000000001</v>
      </c>
      <c r="AF31" s="20">
        <v>0.198074</v>
      </c>
      <c r="AG31" s="20">
        <v>0.19659199999999999</v>
      </c>
      <c r="AH31" s="20">
        <v>0.195047</v>
      </c>
      <c r="AI31" s="21">
        <v>-1.2874E-2</v>
      </c>
    </row>
    <row r="32" spans="1:35" ht="15" customHeight="1" x14ac:dyDescent="0.45">
      <c r="A32" s="15" t="s">
        <v>1263</v>
      </c>
      <c r="B32" s="18" t="s">
        <v>1253</v>
      </c>
      <c r="C32" s="22">
        <v>23.457578999999999</v>
      </c>
      <c r="D32" s="22">
        <v>23.873318000000001</v>
      </c>
      <c r="E32" s="22">
        <v>21.703804000000002</v>
      </c>
      <c r="F32" s="22">
        <v>21.591322000000002</v>
      </c>
      <c r="G32" s="22">
        <v>21.559850999999998</v>
      </c>
      <c r="H32" s="22">
        <v>22.250982</v>
      </c>
      <c r="I32" s="22">
        <v>21.471299999999999</v>
      </c>
      <c r="J32" s="22">
        <v>22.164657999999999</v>
      </c>
      <c r="K32" s="22">
        <v>21.302098999999998</v>
      </c>
      <c r="L32" s="22">
        <v>21.308188999999999</v>
      </c>
      <c r="M32" s="22">
        <v>20.949127000000001</v>
      </c>
      <c r="N32" s="22">
        <v>20.351310999999999</v>
      </c>
      <c r="O32" s="22">
        <v>20.068798000000001</v>
      </c>
      <c r="P32" s="22">
        <v>20.025207999999999</v>
      </c>
      <c r="Q32" s="22">
        <v>19.523439</v>
      </c>
      <c r="R32" s="22">
        <v>20.189913000000001</v>
      </c>
      <c r="S32" s="22">
        <v>20.347405999999999</v>
      </c>
      <c r="T32" s="22">
        <v>20.093451000000002</v>
      </c>
      <c r="U32" s="22">
        <v>21.165379999999999</v>
      </c>
      <c r="V32" s="22">
        <v>21.151116999999999</v>
      </c>
      <c r="W32" s="22">
        <v>21.190442999999998</v>
      </c>
      <c r="X32" s="22">
        <v>21.058371000000001</v>
      </c>
      <c r="Y32" s="22">
        <v>21.565349999999999</v>
      </c>
      <c r="Z32" s="22">
        <v>21.322243</v>
      </c>
      <c r="AA32" s="22">
        <v>21.473521999999999</v>
      </c>
      <c r="AB32" s="22">
        <v>21.823364000000002</v>
      </c>
      <c r="AC32" s="22">
        <v>22.354588</v>
      </c>
      <c r="AD32" s="22">
        <v>21.768930000000001</v>
      </c>
      <c r="AE32" s="22">
        <v>22.928599999999999</v>
      </c>
      <c r="AF32" s="22">
        <v>23.763273000000002</v>
      </c>
      <c r="AG32" s="22">
        <v>24.067530000000001</v>
      </c>
      <c r="AH32" s="22">
        <v>23.506428</v>
      </c>
      <c r="AI32" s="23">
        <v>6.7000000000000002E-5</v>
      </c>
    </row>
    <row r="34" spans="1:35" ht="15" customHeight="1" x14ac:dyDescent="0.45">
      <c r="B34" s="18" t="s">
        <v>1264</v>
      </c>
    </row>
    <row r="35" spans="1:35" ht="15" customHeight="1" x14ac:dyDescent="0.45">
      <c r="A35" s="15" t="s">
        <v>1265</v>
      </c>
      <c r="B35" s="19" t="s">
        <v>1266</v>
      </c>
      <c r="C35" s="20">
        <v>16.702090999999999</v>
      </c>
      <c r="D35" s="20">
        <v>19.429749999999999</v>
      </c>
      <c r="E35" s="20">
        <v>19.203918000000002</v>
      </c>
      <c r="F35" s="20">
        <v>20.904346</v>
      </c>
      <c r="G35" s="20">
        <v>21.426331999999999</v>
      </c>
      <c r="H35" s="20">
        <v>22.721699000000001</v>
      </c>
      <c r="I35" s="20">
        <v>22.201430999999999</v>
      </c>
      <c r="J35" s="20">
        <v>23.043635999999999</v>
      </c>
      <c r="K35" s="20">
        <v>22.691139</v>
      </c>
      <c r="L35" s="20">
        <v>22.767050000000001</v>
      </c>
      <c r="M35" s="20">
        <v>22.613102000000001</v>
      </c>
      <c r="N35" s="20">
        <v>22.22241</v>
      </c>
      <c r="O35" s="20">
        <v>22.091737999999999</v>
      </c>
      <c r="P35" s="20">
        <v>22.258441999999999</v>
      </c>
      <c r="Q35" s="20">
        <v>21.989692999999999</v>
      </c>
      <c r="R35" s="20">
        <v>22.429055999999999</v>
      </c>
      <c r="S35" s="20">
        <v>22.497185000000002</v>
      </c>
      <c r="T35" s="20">
        <v>22.096921999999999</v>
      </c>
      <c r="U35" s="20">
        <v>22.619617000000002</v>
      </c>
      <c r="V35" s="20">
        <v>22.251132999999999</v>
      </c>
      <c r="W35" s="20">
        <v>22.084496000000001</v>
      </c>
      <c r="X35" s="20">
        <v>22.271158</v>
      </c>
      <c r="Y35" s="20">
        <v>22.863661</v>
      </c>
      <c r="Z35" s="20">
        <v>22.565138000000001</v>
      </c>
      <c r="AA35" s="20">
        <v>22.484831</v>
      </c>
      <c r="AB35" s="20">
        <v>22.337135</v>
      </c>
      <c r="AC35" s="20">
        <v>22.191292000000001</v>
      </c>
      <c r="AD35" s="20">
        <v>20.846298000000001</v>
      </c>
      <c r="AE35" s="20">
        <v>21.177911999999999</v>
      </c>
      <c r="AF35" s="20">
        <v>21.276543</v>
      </c>
      <c r="AG35" s="20">
        <v>20.703648000000001</v>
      </c>
      <c r="AH35" s="20">
        <v>18.656486999999998</v>
      </c>
      <c r="AI35" s="21">
        <v>3.5760000000000002E-3</v>
      </c>
    </row>
    <row r="36" spans="1:35" ht="15" customHeight="1" x14ac:dyDescent="0.45">
      <c r="A36" s="15" t="s">
        <v>1267</v>
      </c>
      <c r="B36" s="19" t="s">
        <v>1260</v>
      </c>
      <c r="C36" s="20">
        <v>4.4833109999999996</v>
      </c>
      <c r="D36" s="20">
        <v>5.391038</v>
      </c>
      <c r="E36" s="20">
        <v>6.298673</v>
      </c>
      <c r="F36" s="20">
        <v>6.6466700000000003</v>
      </c>
      <c r="G36" s="20">
        <v>6.8403340000000004</v>
      </c>
      <c r="H36" s="20">
        <v>7.3325469999999999</v>
      </c>
      <c r="I36" s="20">
        <v>8.2720099999999999</v>
      </c>
      <c r="J36" s="20">
        <v>9.0331150000000004</v>
      </c>
      <c r="K36" s="20">
        <v>9.2627690000000005</v>
      </c>
      <c r="L36" s="20">
        <v>9.5766270000000002</v>
      </c>
      <c r="M36" s="20">
        <v>9.78857</v>
      </c>
      <c r="N36" s="20">
        <v>9.9352470000000004</v>
      </c>
      <c r="O36" s="20">
        <v>9.9640760000000004</v>
      </c>
      <c r="P36" s="20">
        <v>10.002685</v>
      </c>
      <c r="Q36" s="20">
        <v>10.012971</v>
      </c>
      <c r="R36" s="20">
        <v>10.033694000000001</v>
      </c>
      <c r="S36" s="20">
        <v>10.057024</v>
      </c>
      <c r="T36" s="20">
        <v>10.103948000000001</v>
      </c>
      <c r="U36" s="20">
        <v>10.085648000000001</v>
      </c>
      <c r="V36" s="20">
        <v>10.09483</v>
      </c>
      <c r="W36" s="20">
        <v>10.105273</v>
      </c>
      <c r="X36" s="20">
        <v>10.137658</v>
      </c>
      <c r="Y36" s="20">
        <v>10.119766</v>
      </c>
      <c r="Z36" s="20">
        <v>10.127851</v>
      </c>
      <c r="AA36" s="20">
        <v>10.137839</v>
      </c>
      <c r="AB36" s="20">
        <v>10.175268000000001</v>
      </c>
      <c r="AC36" s="20">
        <v>10.159141999999999</v>
      </c>
      <c r="AD36" s="20">
        <v>10.165965999999999</v>
      </c>
      <c r="AE36" s="20">
        <v>10.173054</v>
      </c>
      <c r="AF36" s="20">
        <v>10.20885</v>
      </c>
      <c r="AG36" s="20">
        <v>10.192398000000001</v>
      </c>
      <c r="AH36" s="20">
        <v>10.173192999999999</v>
      </c>
      <c r="AI36" s="21">
        <v>2.6785E-2</v>
      </c>
    </row>
    <row r="37" spans="1:35" ht="15" customHeight="1" x14ac:dyDescent="0.45">
      <c r="A37" s="15" t="s">
        <v>1268</v>
      </c>
      <c r="B37" s="19" t="s">
        <v>1269</v>
      </c>
      <c r="C37" s="20">
        <v>2.3848479999999999</v>
      </c>
      <c r="D37" s="20">
        <v>2.0873010000000001</v>
      </c>
      <c r="E37" s="20">
        <v>2.2188530000000002</v>
      </c>
      <c r="F37" s="20">
        <v>2.7331300000000001</v>
      </c>
      <c r="G37" s="20">
        <v>2.7490260000000002</v>
      </c>
      <c r="H37" s="20">
        <v>2.7655249999999998</v>
      </c>
      <c r="I37" s="20">
        <v>2.7840210000000001</v>
      </c>
      <c r="J37" s="20">
        <v>2.799102</v>
      </c>
      <c r="K37" s="20">
        <v>2.7826019999999998</v>
      </c>
      <c r="L37" s="20">
        <v>2.7140339999999998</v>
      </c>
      <c r="M37" s="20">
        <v>2.6624780000000001</v>
      </c>
      <c r="N37" s="20">
        <v>2.6604939999999999</v>
      </c>
      <c r="O37" s="20">
        <v>2.6597249999999999</v>
      </c>
      <c r="P37" s="20">
        <v>2.6590400000000001</v>
      </c>
      <c r="Q37" s="20">
        <v>2.6583990000000002</v>
      </c>
      <c r="R37" s="20">
        <v>2.6517430000000002</v>
      </c>
      <c r="S37" s="20">
        <v>2.651135</v>
      </c>
      <c r="T37" s="20">
        <v>2.6505740000000002</v>
      </c>
      <c r="U37" s="20">
        <v>2.6500530000000002</v>
      </c>
      <c r="V37" s="20">
        <v>2.649575</v>
      </c>
      <c r="W37" s="20">
        <v>2.6491340000000001</v>
      </c>
      <c r="X37" s="20">
        <v>2.64873</v>
      </c>
      <c r="Y37" s="20">
        <v>2.6483620000000001</v>
      </c>
      <c r="Z37" s="20">
        <v>2.6723490000000001</v>
      </c>
      <c r="AA37" s="20">
        <v>2.6977259999999998</v>
      </c>
      <c r="AB37" s="20">
        <v>2.697454</v>
      </c>
      <c r="AC37" s="20">
        <v>2.7057540000000002</v>
      </c>
      <c r="AD37" s="20">
        <v>2.7056239999999998</v>
      </c>
      <c r="AE37" s="20">
        <v>2.6968100000000002</v>
      </c>
      <c r="AF37" s="20">
        <v>2.6966480000000002</v>
      </c>
      <c r="AG37" s="20">
        <v>2.7053980000000002</v>
      </c>
      <c r="AH37" s="20">
        <v>2.7053739999999999</v>
      </c>
      <c r="AI37" s="21">
        <v>4.0759999999999998E-3</v>
      </c>
    </row>
    <row r="38" spans="1:35" ht="15" customHeight="1" x14ac:dyDescent="0.45">
      <c r="A38" s="15" t="s">
        <v>1270</v>
      </c>
      <c r="B38" s="18" t="s">
        <v>1253</v>
      </c>
      <c r="C38" s="22">
        <v>23.570250000000001</v>
      </c>
      <c r="D38" s="22">
        <v>26.908090999999999</v>
      </c>
      <c r="E38" s="22">
        <v>27.721443000000001</v>
      </c>
      <c r="F38" s="22">
        <v>30.284147000000001</v>
      </c>
      <c r="G38" s="22">
        <v>31.015694</v>
      </c>
      <c r="H38" s="22">
        <v>32.819771000000003</v>
      </c>
      <c r="I38" s="22">
        <v>33.257461999999997</v>
      </c>
      <c r="J38" s="22">
        <v>34.875853999999997</v>
      </c>
      <c r="K38" s="22">
        <v>34.736507000000003</v>
      </c>
      <c r="L38" s="22">
        <v>35.057713</v>
      </c>
      <c r="M38" s="22">
        <v>35.064152</v>
      </c>
      <c r="N38" s="22">
        <v>34.818153000000002</v>
      </c>
      <c r="O38" s="22">
        <v>34.715538000000002</v>
      </c>
      <c r="P38" s="22">
        <v>34.920166000000002</v>
      </c>
      <c r="Q38" s="22">
        <v>34.661059999999999</v>
      </c>
      <c r="R38" s="22">
        <v>35.114494000000001</v>
      </c>
      <c r="S38" s="22">
        <v>35.205340999999997</v>
      </c>
      <c r="T38" s="22">
        <v>34.851444000000001</v>
      </c>
      <c r="U38" s="22">
        <v>35.355316000000002</v>
      </c>
      <c r="V38" s="22">
        <v>34.995536999999999</v>
      </c>
      <c r="W38" s="22">
        <v>34.838904999999997</v>
      </c>
      <c r="X38" s="22">
        <v>35.057549000000002</v>
      </c>
      <c r="Y38" s="22">
        <v>35.631790000000002</v>
      </c>
      <c r="Z38" s="22">
        <v>35.365336999999997</v>
      </c>
      <c r="AA38" s="22">
        <v>35.320396000000002</v>
      </c>
      <c r="AB38" s="22">
        <v>35.209857999999997</v>
      </c>
      <c r="AC38" s="22">
        <v>35.056187000000001</v>
      </c>
      <c r="AD38" s="22">
        <v>33.717888000000002</v>
      </c>
      <c r="AE38" s="22">
        <v>34.047775000000001</v>
      </c>
      <c r="AF38" s="22">
        <v>34.182040999999998</v>
      </c>
      <c r="AG38" s="22">
        <v>33.601444000000001</v>
      </c>
      <c r="AH38" s="22">
        <v>31.535053000000001</v>
      </c>
      <c r="AI38" s="23">
        <v>9.4350000000000007E-3</v>
      </c>
    </row>
    <row r="40" spans="1:35" ht="15" customHeight="1" x14ac:dyDescent="0.45">
      <c r="A40" s="15" t="s">
        <v>1271</v>
      </c>
      <c r="B40" s="18" t="s">
        <v>1272</v>
      </c>
      <c r="C40" s="22">
        <v>2.0051730000000001</v>
      </c>
      <c r="D40" s="22">
        <v>1.395311</v>
      </c>
      <c r="E40" s="22">
        <v>0.31388899999999997</v>
      </c>
      <c r="F40" s="22">
        <v>0.27928199999999997</v>
      </c>
      <c r="G40" s="22">
        <v>0.27027699999999999</v>
      </c>
      <c r="H40" s="22">
        <v>0.280891</v>
      </c>
      <c r="I40" s="22">
        <v>0.24202699999999999</v>
      </c>
      <c r="J40" s="22">
        <v>0.30258200000000002</v>
      </c>
      <c r="K40" s="22">
        <v>0.24679200000000001</v>
      </c>
      <c r="L40" s="22">
        <v>0.316021</v>
      </c>
      <c r="M40" s="22">
        <v>0.31348799999999999</v>
      </c>
      <c r="N40" s="22">
        <v>0.326683</v>
      </c>
      <c r="O40" s="22">
        <v>0.30522500000000002</v>
      </c>
      <c r="P40" s="22">
        <v>0.30619000000000002</v>
      </c>
      <c r="Q40" s="22">
        <v>0.196102</v>
      </c>
      <c r="R40" s="22">
        <v>0.26288600000000001</v>
      </c>
      <c r="S40" s="22">
        <v>0.27232699999999999</v>
      </c>
      <c r="T40" s="22">
        <v>0.18753400000000001</v>
      </c>
      <c r="U40" s="22">
        <v>0.30293300000000001</v>
      </c>
      <c r="V40" s="22">
        <v>0.29396800000000001</v>
      </c>
      <c r="W40" s="22">
        <v>0.29736299999999999</v>
      </c>
      <c r="X40" s="22">
        <v>0.27624500000000002</v>
      </c>
      <c r="Y40" s="22">
        <v>0.31004700000000002</v>
      </c>
      <c r="Z40" s="22">
        <v>0.27367000000000002</v>
      </c>
      <c r="AA40" s="22">
        <v>0.28415299999999999</v>
      </c>
      <c r="AB40" s="22">
        <v>0.290325</v>
      </c>
      <c r="AC40" s="22">
        <v>0.27345999999999998</v>
      </c>
      <c r="AD40" s="22">
        <v>0.243225</v>
      </c>
      <c r="AE40" s="22">
        <v>0.28258100000000003</v>
      </c>
      <c r="AF40" s="22">
        <v>0.31215999999999999</v>
      </c>
      <c r="AG40" s="22">
        <v>0.295788</v>
      </c>
      <c r="AH40" s="22">
        <v>0.254417</v>
      </c>
      <c r="AI40" s="23" t="s">
        <v>1273</v>
      </c>
    </row>
    <row r="42" spans="1:35" ht="15" customHeight="1" x14ac:dyDescent="0.45">
      <c r="B42" s="18" t="s">
        <v>1274</v>
      </c>
    </row>
    <row r="43" spans="1:35" ht="15" customHeight="1" x14ac:dyDescent="0.45">
      <c r="A43" s="15" t="s">
        <v>1275</v>
      </c>
      <c r="B43" s="19" t="s">
        <v>1276</v>
      </c>
      <c r="C43" s="20">
        <v>38.035392999999999</v>
      </c>
      <c r="D43" s="20">
        <v>38.281551</v>
      </c>
      <c r="E43" s="20">
        <v>38.194522999999997</v>
      </c>
      <c r="F43" s="20">
        <v>38.067791</v>
      </c>
      <c r="G43" s="20">
        <v>37.910881000000003</v>
      </c>
      <c r="H43" s="20">
        <v>37.636485999999998</v>
      </c>
      <c r="I43" s="20">
        <v>37.401595999999998</v>
      </c>
      <c r="J43" s="20">
        <v>37.254978000000001</v>
      </c>
      <c r="K43" s="20">
        <v>37.025654000000003</v>
      </c>
      <c r="L43" s="20">
        <v>36.959000000000003</v>
      </c>
      <c r="M43" s="20">
        <v>36.854236999999998</v>
      </c>
      <c r="N43" s="20">
        <v>36.842789000000003</v>
      </c>
      <c r="O43" s="20">
        <v>36.794589999999999</v>
      </c>
      <c r="P43" s="20">
        <v>36.740558999999998</v>
      </c>
      <c r="Q43" s="20">
        <v>36.651111999999998</v>
      </c>
      <c r="R43" s="20">
        <v>36.683517000000002</v>
      </c>
      <c r="S43" s="20">
        <v>36.670482999999997</v>
      </c>
      <c r="T43" s="20">
        <v>36.619984000000002</v>
      </c>
      <c r="U43" s="20">
        <v>36.633986999999998</v>
      </c>
      <c r="V43" s="20">
        <v>36.659450999999997</v>
      </c>
      <c r="W43" s="20">
        <v>36.704563</v>
      </c>
      <c r="X43" s="20">
        <v>36.747784000000003</v>
      </c>
      <c r="Y43" s="20">
        <v>36.86544</v>
      </c>
      <c r="Z43" s="20">
        <v>36.995640000000002</v>
      </c>
      <c r="AA43" s="20">
        <v>37.145873999999999</v>
      </c>
      <c r="AB43" s="20">
        <v>37.317386999999997</v>
      </c>
      <c r="AC43" s="20">
        <v>37.533596000000003</v>
      </c>
      <c r="AD43" s="20">
        <v>37.730907000000002</v>
      </c>
      <c r="AE43" s="20">
        <v>37.954109000000003</v>
      </c>
      <c r="AF43" s="20">
        <v>38.181632999999998</v>
      </c>
      <c r="AG43" s="20">
        <v>38.41666</v>
      </c>
      <c r="AH43" s="20">
        <v>38.663657999999998</v>
      </c>
      <c r="AI43" s="21">
        <v>5.2899999999999996E-4</v>
      </c>
    </row>
    <row r="44" spans="1:35" ht="15" customHeight="1" x14ac:dyDescent="0.45">
      <c r="A44" s="15" t="s">
        <v>1277</v>
      </c>
      <c r="B44" s="19" t="s">
        <v>1260</v>
      </c>
      <c r="C44" s="20">
        <v>32.145389999999999</v>
      </c>
      <c r="D44" s="20">
        <v>32.202682000000003</v>
      </c>
      <c r="E44" s="20">
        <v>33.071632000000001</v>
      </c>
      <c r="F44" s="20">
        <v>32.998856000000004</v>
      </c>
      <c r="G44" s="20">
        <v>32.985461999999998</v>
      </c>
      <c r="H44" s="20">
        <v>32.969062999999998</v>
      </c>
      <c r="I44" s="20">
        <v>33.063847000000003</v>
      </c>
      <c r="J44" s="20">
        <v>33.072158999999999</v>
      </c>
      <c r="K44" s="20">
        <v>32.902473000000001</v>
      </c>
      <c r="L44" s="20">
        <v>32.900860000000002</v>
      </c>
      <c r="M44" s="20">
        <v>32.929447000000003</v>
      </c>
      <c r="N44" s="20">
        <v>32.680709999999998</v>
      </c>
      <c r="O44" s="20">
        <v>32.879432999999999</v>
      </c>
      <c r="P44" s="20">
        <v>33.152904999999997</v>
      </c>
      <c r="Q44" s="20">
        <v>33.413578000000001</v>
      </c>
      <c r="R44" s="20">
        <v>33.883789</v>
      </c>
      <c r="S44" s="20">
        <v>34.050732000000004</v>
      </c>
      <c r="T44" s="20">
        <v>34.238548000000002</v>
      </c>
      <c r="U44" s="20">
        <v>34.522491000000002</v>
      </c>
      <c r="V44" s="20">
        <v>34.760570999999999</v>
      </c>
      <c r="W44" s="20">
        <v>34.983902</v>
      </c>
      <c r="X44" s="20">
        <v>35.316647000000003</v>
      </c>
      <c r="Y44" s="20">
        <v>35.527850999999998</v>
      </c>
      <c r="Z44" s="20">
        <v>35.729934999999998</v>
      </c>
      <c r="AA44" s="20">
        <v>35.940024999999999</v>
      </c>
      <c r="AB44" s="20">
        <v>36.082644999999999</v>
      </c>
      <c r="AC44" s="20">
        <v>36.243198</v>
      </c>
      <c r="AD44" s="20">
        <v>36.443565</v>
      </c>
      <c r="AE44" s="20">
        <v>36.784999999999997</v>
      </c>
      <c r="AF44" s="20">
        <v>37.169860999999997</v>
      </c>
      <c r="AG44" s="20">
        <v>37.552455999999999</v>
      </c>
      <c r="AH44" s="20">
        <v>37.810448000000001</v>
      </c>
      <c r="AI44" s="21">
        <v>5.2500000000000003E-3</v>
      </c>
    </row>
    <row r="45" spans="1:35" ht="15" customHeight="1" x14ac:dyDescent="0.45">
      <c r="A45" s="15" t="s">
        <v>1278</v>
      </c>
      <c r="B45" s="19" t="s">
        <v>1279</v>
      </c>
      <c r="C45" s="20">
        <v>11.249905999999999</v>
      </c>
      <c r="D45" s="20">
        <v>10.258844</v>
      </c>
      <c r="E45" s="20">
        <v>9.692323</v>
      </c>
      <c r="F45" s="20">
        <v>9.3449170000000006</v>
      </c>
      <c r="G45" s="20">
        <v>8.7503430000000009</v>
      </c>
      <c r="H45" s="20">
        <v>8.6285659999999993</v>
      </c>
      <c r="I45" s="20">
        <v>8.1450560000000003</v>
      </c>
      <c r="J45" s="20">
        <v>8.5590670000000006</v>
      </c>
      <c r="K45" s="20">
        <v>8.5411090000000005</v>
      </c>
      <c r="L45" s="20">
        <v>8.5189839999999997</v>
      </c>
      <c r="M45" s="20">
        <v>8.4811650000000007</v>
      </c>
      <c r="N45" s="20">
        <v>8.4593629999999997</v>
      </c>
      <c r="O45" s="20">
        <v>8.4033610000000003</v>
      </c>
      <c r="P45" s="20">
        <v>8.3855629999999994</v>
      </c>
      <c r="Q45" s="20">
        <v>8.4497440000000008</v>
      </c>
      <c r="R45" s="20">
        <v>8.3760080000000006</v>
      </c>
      <c r="S45" s="20">
        <v>8.2780059999999995</v>
      </c>
      <c r="T45" s="20">
        <v>8.2168209999999995</v>
      </c>
      <c r="U45" s="20">
        <v>8.2037809999999993</v>
      </c>
      <c r="V45" s="20">
        <v>8.1111909999999998</v>
      </c>
      <c r="W45" s="20">
        <v>8.0575279999999996</v>
      </c>
      <c r="X45" s="20">
        <v>8.0319649999999996</v>
      </c>
      <c r="Y45" s="20">
        <v>7.995692</v>
      </c>
      <c r="Z45" s="20">
        <v>7.9653229999999997</v>
      </c>
      <c r="AA45" s="20">
        <v>7.9357379999999997</v>
      </c>
      <c r="AB45" s="20">
        <v>7.9339510000000004</v>
      </c>
      <c r="AC45" s="20">
        <v>7.896763</v>
      </c>
      <c r="AD45" s="20">
        <v>7.9624959999999998</v>
      </c>
      <c r="AE45" s="20">
        <v>7.9530839999999996</v>
      </c>
      <c r="AF45" s="20">
        <v>7.9441959999999998</v>
      </c>
      <c r="AG45" s="20">
        <v>7.9108299999999998</v>
      </c>
      <c r="AH45" s="20">
        <v>7.9364470000000003</v>
      </c>
      <c r="AI45" s="21">
        <v>-1.1192000000000001E-2</v>
      </c>
    </row>
    <row r="46" spans="1:35" ht="15" customHeight="1" x14ac:dyDescent="0.45">
      <c r="A46" s="15" t="s">
        <v>1280</v>
      </c>
      <c r="B46" s="19" t="s">
        <v>1243</v>
      </c>
      <c r="C46" s="20">
        <v>8.4447150000000004</v>
      </c>
      <c r="D46" s="20">
        <v>8.2963240000000003</v>
      </c>
      <c r="E46" s="20">
        <v>8.1618230000000001</v>
      </c>
      <c r="F46" s="20">
        <v>8.0091900000000003</v>
      </c>
      <c r="G46" s="20">
        <v>8.0310430000000004</v>
      </c>
      <c r="H46" s="20">
        <v>8.0633920000000003</v>
      </c>
      <c r="I46" s="20">
        <v>7.8221889999999998</v>
      </c>
      <c r="J46" s="20">
        <v>7.0982510000000003</v>
      </c>
      <c r="K46" s="20">
        <v>7.1011790000000001</v>
      </c>
      <c r="L46" s="20">
        <v>7.1049009999999999</v>
      </c>
      <c r="M46" s="20">
        <v>7.1086070000000001</v>
      </c>
      <c r="N46" s="20">
        <v>7.1157079999999997</v>
      </c>
      <c r="O46" s="20">
        <v>7.1268459999999996</v>
      </c>
      <c r="P46" s="20">
        <v>7.1344240000000001</v>
      </c>
      <c r="Q46" s="20">
        <v>6.9723090000000001</v>
      </c>
      <c r="R46" s="20">
        <v>6.7987950000000001</v>
      </c>
      <c r="S46" s="20">
        <v>6.8134930000000002</v>
      </c>
      <c r="T46" s="20">
        <v>6.8244199999999999</v>
      </c>
      <c r="U46" s="20">
        <v>6.8266289999999996</v>
      </c>
      <c r="V46" s="20">
        <v>6.8288320000000002</v>
      </c>
      <c r="W46" s="20">
        <v>6.8288320000000002</v>
      </c>
      <c r="X46" s="20">
        <v>6.7398020000000001</v>
      </c>
      <c r="Y46" s="20">
        <v>6.7529009999999996</v>
      </c>
      <c r="Z46" s="20">
        <v>6.7623740000000003</v>
      </c>
      <c r="AA46" s="20">
        <v>6.6799390000000001</v>
      </c>
      <c r="AB46" s="20">
        <v>6.6878409999999997</v>
      </c>
      <c r="AC46" s="20">
        <v>6.6964040000000002</v>
      </c>
      <c r="AD46" s="20">
        <v>6.7008619999999999</v>
      </c>
      <c r="AE46" s="20">
        <v>6.7053180000000001</v>
      </c>
      <c r="AF46" s="20">
        <v>6.708094</v>
      </c>
      <c r="AG46" s="20">
        <v>6.7114479999999999</v>
      </c>
      <c r="AH46" s="20">
        <v>6.7162949999999997</v>
      </c>
      <c r="AI46" s="21">
        <v>-7.3600000000000002E-3</v>
      </c>
    </row>
    <row r="47" spans="1:35" ht="15" customHeight="1" x14ac:dyDescent="0.45">
      <c r="A47" s="15" t="s">
        <v>1281</v>
      </c>
      <c r="B47" s="19" t="s">
        <v>1245</v>
      </c>
      <c r="C47" s="20">
        <v>2.6272229999999999</v>
      </c>
      <c r="D47" s="20">
        <v>2.6280489999999999</v>
      </c>
      <c r="E47" s="20">
        <v>2.6091600000000001</v>
      </c>
      <c r="F47" s="20">
        <v>2.5599219999999998</v>
      </c>
      <c r="G47" s="20">
        <v>2.5150700000000001</v>
      </c>
      <c r="H47" s="20">
        <v>2.4734569999999998</v>
      </c>
      <c r="I47" s="20">
        <v>2.4585080000000001</v>
      </c>
      <c r="J47" s="20">
        <v>2.3993739999999999</v>
      </c>
      <c r="K47" s="20">
        <v>2.3926940000000001</v>
      </c>
      <c r="L47" s="20">
        <v>2.3837269999999999</v>
      </c>
      <c r="M47" s="20">
        <v>2.3771840000000002</v>
      </c>
      <c r="N47" s="20">
        <v>2.371095</v>
      </c>
      <c r="O47" s="20">
        <v>2.372903</v>
      </c>
      <c r="P47" s="20">
        <v>2.363693</v>
      </c>
      <c r="Q47" s="20">
        <v>2.3590360000000001</v>
      </c>
      <c r="R47" s="20">
        <v>2.356455</v>
      </c>
      <c r="S47" s="20">
        <v>2.3473850000000001</v>
      </c>
      <c r="T47" s="20">
        <v>2.3418030000000001</v>
      </c>
      <c r="U47" s="20">
        <v>2.3342529999999999</v>
      </c>
      <c r="V47" s="20">
        <v>2.3264710000000002</v>
      </c>
      <c r="W47" s="20">
        <v>2.3167970000000002</v>
      </c>
      <c r="X47" s="20">
        <v>2.3068300000000002</v>
      </c>
      <c r="Y47" s="20">
        <v>2.298737</v>
      </c>
      <c r="Z47" s="20">
        <v>2.2840549999999999</v>
      </c>
      <c r="AA47" s="20">
        <v>2.2847749999999998</v>
      </c>
      <c r="AB47" s="20">
        <v>2.2813439999999998</v>
      </c>
      <c r="AC47" s="20">
        <v>2.2727469999999999</v>
      </c>
      <c r="AD47" s="20">
        <v>2.2737039999999999</v>
      </c>
      <c r="AE47" s="20">
        <v>2.2817509999999999</v>
      </c>
      <c r="AF47" s="20">
        <v>2.2799499999999999</v>
      </c>
      <c r="AG47" s="20">
        <v>2.2737780000000001</v>
      </c>
      <c r="AH47" s="20">
        <v>2.2625250000000001</v>
      </c>
      <c r="AI47" s="21">
        <v>-4.8089999999999999E-3</v>
      </c>
    </row>
    <row r="48" spans="1:35" ht="15" customHeight="1" x14ac:dyDescent="0.45">
      <c r="A48" s="15" t="s">
        <v>1282</v>
      </c>
      <c r="B48" s="19" t="s">
        <v>1283</v>
      </c>
      <c r="C48" s="20">
        <v>3.2253970000000001</v>
      </c>
      <c r="D48" s="20">
        <v>3.1088290000000001</v>
      </c>
      <c r="E48" s="20">
        <v>3.1116760000000001</v>
      </c>
      <c r="F48" s="20">
        <v>3.142795</v>
      </c>
      <c r="G48" s="20">
        <v>3.15063</v>
      </c>
      <c r="H48" s="20">
        <v>3.1673689999999999</v>
      </c>
      <c r="I48" s="20">
        <v>3.1865790000000001</v>
      </c>
      <c r="J48" s="20">
        <v>3.2154690000000001</v>
      </c>
      <c r="K48" s="20">
        <v>3.2329340000000002</v>
      </c>
      <c r="L48" s="20">
        <v>3.2579470000000001</v>
      </c>
      <c r="M48" s="20">
        <v>3.2752520000000001</v>
      </c>
      <c r="N48" s="20">
        <v>3.2983449999999999</v>
      </c>
      <c r="O48" s="20">
        <v>3.3112729999999999</v>
      </c>
      <c r="P48" s="20">
        <v>3.3184300000000002</v>
      </c>
      <c r="Q48" s="20">
        <v>3.3271630000000001</v>
      </c>
      <c r="R48" s="20">
        <v>3.3383530000000001</v>
      </c>
      <c r="S48" s="20">
        <v>3.3485619999999998</v>
      </c>
      <c r="T48" s="20">
        <v>3.357383</v>
      </c>
      <c r="U48" s="20">
        <v>3.3619340000000002</v>
      </c>
      <c r="V48" s="20">
        <v>3.370085</v>
      </c>
      <c r="W48" s="20">
        <v>3.3768009999999999</v>
      </c>
      <c r="X48" s="20">
        <v>3.3897240000000002</v>
      </c>
      <c r="Y48" s="20">
        <v>3.405491</v>
      </c>
      <c r="Z48" s="20">
        <v>3.4190209999999999</v>
      </c>
      <c r="AA48" s="20">
        <v>3.4386930000000002</v>
      </c>
      <c r="AB48" s="20">
        <v>3.4563820000000001</v>
      </c>
      <c r="AC48" s="20">
        <v>3.476807</v>
      </c>
      <c r="AD48" s="20">
        <v>3.496759</v>
      </c>
      <c r="AE48" s="20">
        <v>3.5240879999999999</v>
      </c>
      <c r="AF48" s="20">
        <v>3.5463390000000001</v>
      </c>
      <c r="AG48" s="20">
        <v>3.570926</v>
      </c>
      <c r="AH48" s="20">
        <v>3.5931700000000002</v>
      </c>
      <c r="AI48" s="21">
        <v>3.4889999999999999E-3</v>
      </c>
    </row>
    <row r="49" spans="1:35" ht="15" customHeight="1" x14ac:dyDescent="0.45">
      <c r="A49" s="15" t="s">
        <v>1284</v>
      </c>
      <c r="B49" s="19" t="s">
        <v>1249</v>
      </c>
      <c r="C49" s="20">
        <v>3.9866130000000002</v>
      </c>
      <c r="D49" s="20">
        <v>4.4920280000000004</v>
      </c>
      <c r="E49" s="20">
        <v>5.0645519999999999</v>
      </c>
      <c r="F49" s="20">
        <v>5.8791070000000003</v>
      </c>
      <c r="G49" s="20">
        <v>6.4832999999999998</v>
      </c>
      <c r="H49" s="20">
        <v>6.7789630000000001</v>
      </c>
      <c r="I49" s="20">
        <v>7.2154259999999999</v>
      </c>
      <c r="J49" s="20">
        <v>7.3763969999999999</v>
      </c>
      <c r="K49" s="20">
        <v>7.5805249999999997</v>
      </c>
      <c r="L49" s="20">
        <v>7.7764329999999999</v>
      </c>
      <c r="M49" s="20">
        <v>8.060765</v>
      </c>
      <c r="N49" s="20">
        <v>8.4724140000000006</v>
      </c>
      <c r="O49" s="20">
        <v>8.5990500000000001</v>
      </c>
      <c r="P49" s="20">
        <v>8.6252949999999995</v>
      </c>
      <c r="Q49" s="20">
        <v>8.6702870000000001</v>
      </c>
      <c r="R49" s="20">
        <v>8.7115349999999996</v>
      </c>
      <c r="S49" s="20">
        <v>8.9610610000000008</v>
      </c>
      <c r="T49" s="20">
        <v>9.1560959999999998</v>
      </c>
      <c r="U49" s="20">
        <v>9.3085830000000005</v>
      </c>
      <c r="V49" s="20">
        <v>9.4918940000000003</v>
      </c>
      <c r="W49" s="20">
        <v>9.6658430000000006</v>
      </c>
      <c r="X49" s="20">
        <v>9.8714049999999993</v>
      </c>
      <c r="Y49" s="20">
        <v>10.118544</v>
      </c>
      <c r="Z49" s="20">
        <v>10.417507000000001</v>
      </c>
      <c r="AA49" s="20">
        <v>10.760035</v>
      </c>
      <c r="AB49" s="20">
        <v>11.121703</v>
      </c>
      <c r="AC49" s="20">
        <v>11.526014</v>
      </c>
      <c r="AD49" s="20">
        <v>11.799397000000001</v>
      </c>
      <c r="AE49" s="20">
        <v>12.039868</v>
      </c>
      <c r="AF49" s="20">
        <v>12.214866000000001</v>
      </c>
      <c r="AG49" s="20">
        <v>12.415702</v>
      </c>
      <c r="AH49" s="20">
        <v>12.642707</v>
      </c>
      <c r="AI49" s="21">
        <v>3.7932E-2</v>
      </c>
    </row>
    <row r="50" spans="1:35" ht="15" customHeight="1" x14ac:dyDescent="0.45">
      <c r="A50" s="15" t="s">
        <v>1285</v>
      </c>
      <c r="B50" s="19" t="s">
        <v>1286</v>
      </c>
      <c r="C50" s="20">
        <v>0.28126800000000002</v>
      </c>
      <c r="D50" s="20">
        <v>0.322602</v>
      </c>
      <c r="E50" s="20">
        <v>0.307481</v>
      </c>
      <c r="F50" s="20">
        <v>0.292265</v>
      </c>
      <c r="G50" s="20">
        <v>0.286105</v>
      </c>
      <c r="H50" s="20">
        <v>0.29372399999999999</v>
      </c>
      <c r="I50" s="20">
        <v>0.28220600000000001</v>
      </c>
      <c r="J50" s="20">
        <v>0.28690399999999999</v>
      </c>
      <c r="K50" s="20">
        <v>0.29984699999999997</v>
      </c>
      <c r="L50" s="20">
        <v>0.30642000000000003</v>
      </c>
      <c r="M50" s="20">
        <v>0.30355100000000002</v>
      </c>
      <c r="N50" s="20">
        <v>0.31239899999999998</v>
      </c>
      <c r="O50" s="20">
        <v>0.3044</v>
      </c>
      <c r="P50" s="20">
        <v>0.31222499999999997</v>
      </c>
      <c r="Q50" s="20">
        <v>0.31232799999999999</v>
      </c>
      <c r="R50" s="20">
        <v>0.32122600000000001</v>
      </c>
      <c r="S50" s="20">
        <v>0.31943700000000003</v>
      </c>
      <c r="T50" s="20">
        <v>0.31481300000000001</v>
      </c>
      <c r="U50" s="20">
        <v>0.31378</v>
      </c>
      <c r="V50" s="20">
        <v>0.31261899999999998</v>
      </c>
      <c r="W50" s="20">
        <v>0.31372499999999998</v>
      </c>
      <c r="X50" s="20">
        <v>0.313166</v>
      </c>
      <c r="Y50" s="20">
        <v>0.31495000000000001</v>
      </c>
      <c r="Z50" s="20">
        <v>0.31370799999999999</v>
      </c>
      <c r="AA50" s="20">
        <v>0.31246800000000002</v>
      </c>
      <c r="AB50" s="20">
        <v>0.31119200000000002</v>
      </c>
      <c r="AC50" s="20">
        <v>0.31040400000000001</v>
      </c>
      <c r="AD50" s="20">
        <v>0.30619400000000002</v>
      </c>
      <c r="AE50" s="20">
        <v>0.30421599999999999</v>
      </c>
      <c r="AF50" s="20">
        <v>0.30176799999999998</v>
      </c>
      <c r="AG50" s="20">
        <v>0.300562</v>
      </c>
      <c r="AH50" s="20">
        <v>0.299321</v>
      </c>
      <c r="AI50" s="21">
        <v>2.0089999999999999E-3</v>
      </c>
    </row>
    <row r="51" spans="1:35" ht="15" customHeight="1" x14ac:dyDescent="0.45">
      <c r="A51" s="15" t="s">
        <v>1287</v>
      </c>
      <c r="B51" s="18" t="s">
        <v>1288</v>
      </c>
      <c r="C51" s="22">
        <v>99.995902999999998</v>
      </c>
      <c r="D51" s="22">
        <v>99.590912000000003</v>
      </c>
      <c r="E51" s="22">
        <v>100.213173</v>
      </c>
      <c r="F51" s="22">
        <v>100.29484600000001</v>
      </c>
      <c r="G51" s="22">
        <v>100.112831</v>
      </c>
      <c r="H51" s="22">
        <v>100.011009</v>
      </c>
      <c r="I51" s="22">
        <v>99.575400999999999</v>
      </c>
      <c r="J51" s="22">
        <v>99.262596000000002</v>
      </c>
      <c r="K51" s="22">
        <v>99.076424000000003</v>
      </c>
      <c r="L51" s="22">
        <v>99.208281999999997</v>
      </c>
      <c r="M51" s="22">
        <v>99.390204999999995</v>
      </c>
      <c r="N51" s="22">
        <v>99.552825999999996</v>
      </c>
      <c r="O51" s="22">
        <v>99.791854999999998</v>
      </c>
      <c r="P51" s="22">
        <v>100.033089</v>
      </c>
      <c r="Q51" s="22">
        <v>100.155556</v>
      </c>
      <c r="R51" s="22">
        <v>100.46968099999999</v>
      </c>
      <c r="S51" s="22">
        <v>100.789154</v>
      </c>
      <c r="T51" s="22">
        <v>101.06986999999999</v>
      </c>
      <c r="U51" s="22">
        <v>101.50543999999999</v>
      </c>
      <c r="V51" s="22">
        <v>101.86112199999999</v>
      </c>
      <c r="W51" s="22">
        <v>102.247986</v>
      </c>
      <c r="X51" s="22">
        <v>102.71732299999999</v>
      </c>
      <c r="Y51" s="22">
        <v>103.279602</v>
      </c>
      <c r="Z51" s="22">
        <v>103.887558</v>
      </c>
      <c r="AA51" s="22">
        <v>104.49754299999999</v>
      </c>
      <c r="AB51" s="22">
        <v>105.19245100000001</v>
      </c>
      <c r="AC51" s="22">
        <v>105.955933</v>
      </c>
      <c r="AD51" s="22">
        <v>106.713875</v>
      </c>
      <c r="AE51" s="22">
        <v>107.547432</v>
      </c>
      <c r="AF51" s="22">
        <v>108.34671</v>
      </c>
      <c r="AG51" s="22">
        <v>109.152359</v>
      </c>
      <c r="AH51" s="22">
        <v>109.924576</v>
      </c>
      <c r="AI51" s="23">
        <v>3.058E-3</v>
      </c>
    </row>
    <row r="53" spans="1:35" ht="15" customHeight="1" x14ac:dyDescent="0.45">
      <c r="B53" s="18" t="s">
        <v>1289</v>
      </c>
    </row>
    <row r="54" spans="1:35" ht="15" customHeight="1" x14ac:dyDescent="0.45">
      <c r="A54" s="15" t="s">
        <v>1290</v>
      </c>
      <c r="B54" s="19" t="s">
        <v>1291</v>
      </c>
      <c r="C54" s="24">
        <v>63.371997999999998</v>
      </c>
      <c r="D54" s="24">
        <v>58.505806</v>
      </c>
      <c r="E54" s="24">
        <v>61.632210000000001</v>
      </c>
      <c r="F54" s="24">
        <v>64.001991000000004</v>
      </c>
      <c r="G54" s="24">
        <v>65.341621000000004</v>
      </c>
      <c r="H54" s="24">
        <v>67.003448000000006</v>
      </c>
      <c r="I54" s="24">
        <v>68.735039</v>
      </c>
      <c r="J54" s="24">
        <v>70.371643000000006</v>
      </c>
      <c r="K54" s="24">
        <v>71.580528000000001</v>
      </c>
      <c r="L54" s="24">
        <v>73.166756000000007</v>
      </c>
      <c r="M54" s="24">
        <v>74.728347999999997</v>
      </c>
      <c r="N54" s="24">
        <v>75.831558000000001</v>
      </c>
      <c r="O54" s="24">
        <v>77.375022999999999</v>
      </c>
      <c r="P54" s="24">
        <v>78.623016000000007</v>
      </c>
      <c r="Q54" s="24">
        <v>80.499656999999999</v>
      </c>
      <c r="R54" s="24">
        <v>81.877769000000001</v>
      </c>
      <c r="S54" s="24">
        <v>83.325171999999995</v>
      </c>
      <c r="T54" s="24">
        <v>84.876801</v>
      </c>
      <c r="U54" s="24">
        <v>86.175788999999995</v>
      </c>
      <c r="V54" s="24">
        <v>87.637855999999999</v>
      </c>
      <c r="W54" s="24">
        <v>89.162689</v>
      </c>
      <c r="X54" s="24">
        <v>90.480170999999999</v>
      </c>
      <c r="Y54" s="24">
        <v>91.638084000000006</v>
      </c>
      <c r="Z54" s="24">
        <v>93.707344000000006</v>
      </c>
      <c r="AA54" s="24">
        <v>94.894356000000002</v>
      </c>
      <c r="AB54" s="24">
        <v>96.306297000000001</v>
      </c>
      <c r="AC54" s="24">
        <v>97.762259999999998</v>
      </c>
      <c r="AD54" s="24">
        <v>99.024994000000007</v>
      </c>
      <c r="AE54" s="24">
        <v>100.73233</v>
      </c>
      <c r="AF54" s="24">
        <v>102.33839399999999</v>
      </c>
      <c r="AG54" s="24">
        <v>103.79858400000001</v>
      </c>
      <c r="AH54" s="24">
        <v>104.98382599999999</v>
      </c>
      <c r="AI54" s="21">
        <v>1.6417000000000001E-2</v>
      </c>
    </row>
    <row r="55" spans="1:35" ht="15" customHeight="1" x14ac:dyDescent="0.45">
      <c r="A55" s="15" t="s">
        <v>1292</v>
      </c>
      <c r="B55" s="19" t="s">
        <v>1293</v>
      </c>
      <c r="C55" s="24">
        <v>56.261001999999998</v>
      </c>
      <c r="D55" s="24">
        <v>53.136775999999998</v>
      </c>
      <c r="E55" s="24">
        <v>58.231895000000002</v>
      </c>
      <c r="F55" s="24">
        <v>59.639107000000003</v>
      </c>
      <c r="G55" s="24">
        <v>60.805594999999997</v>
      </c>
      <c r="H55" s="24">
        <v>63.003368000000002</v>
      </c>
      <c r="I55" s="24">
        <v>64.557952999999998</v>
      </c>
      <c r="J55" s="24">
        <v>66.193848000000003</v>
      </c>
      <c r="K55" s="24">
        <v>67.774688999999995</v>
      </c>
      <c r="L55" s="24">
        <v>68.532477999999998</v>
      </c>
      <c r="M55" s="24">
        <v>70.067909</v>
      </c>
      <c r="N55" s="24">
        <v>71.338820999999996</v>
      </c>
      <c r="O55" s="24">
        <v>73.019858999999997</v>
      </c>
      <c r="P55" s="24">
        <v>73.873024000000001</v>
      </c>
      <c r="Q55" s="24">
        <v>76.580032000000003</v>
      </c>
      <c r="R55" s="24">
        <v>77.812531000000007</v>
      </c>
      <c r="S55" s="24">
        <v>79.355727999999999</v>
      </c>
      <c r="T55" s="24">
        <v>81.419929999999994</v>
      </c>
      <c r="U55" s="24">
        <v>81.804587999999995</v>
      </c>
      <c r="V55" s="24">
        <v>83.338547000000005</v>
      </c>
      <c r="W55" s="24">
        <v>84.788505999999998</v>
      </c>
      <c r="X55" s="24">
        <v>85.737099000000001</v>
      </c>
      <c r="Y55" s="24">
        <v>86.747519999999994</v>
      </c>
      <c r="Z55" s="24">
        <v>89.025313999999995</v>
      </c>
      <c r="AA55" s="24">
        <v>90.120521999999994</v>
      </c>
      <c r="AB55" s="24">
        <v>91.401298999999995</v>
      </c>
      <c r="AC55" s="24">
        <v>93.352012999999999</v>
      </c>
      <c r="AD55" s="24">
        <v>94.050811999999993</v>
      </c>
      <c r="AE55" s="24">
        <v>96.415947000000003</v>
      </c>
      <c r="AF55" s="24">
        <v>98.235748000000001</v>
      </c>
      <c r="AG55" s="24">
        <v>99.713111999999995</v>
      </c>
      <c r="AH55" s="24">
        <v>100.72344200000001</v>
      </c>
      <c r="AI55" s="21">
        <v>1.8964000000000002E-2</v>
      </c>
    </row>
    <row r="56" spans="1:35" ht="15" customHeight="1" x14ac:dyDescent="0.45">
      <c r="A56" s="15" t="s">
        <v>1294</v>
      </c>
      <c r="B56" s="19" t="s">
        <v>1295</v>
      </c>
      <c r="C56" s="20">
        <v>2.5672429999999999</v>
      </c>
      <c r="D56" s="20">
        <v>2.4352480000000001</v>
      </c>
      <c r="E56" s="20">
        <v>2.493109</v>
      </c>
      <c r="F56" s="20">
        <v>2.4907490000000001</v>
      </c>
      <c r="G56" s="20">
        <v>2.5230329999999999</v>
      </c>
      <c r="H56" s="20">
        <v>2.6177380000000001</v>
      </c>
      <c r="I56" s="20">
        <v>2.8399730000000001</v>
      </c>
      <c r="J56" s="20">
        <v>3.0810759999999999</v>
      </c>
      <c r="K56" s="20">
        <v>3.2320419999999999</v>
      </c>
      <c r="L56" s="20">
        <v>3.3193589999999999</v>
      </c>
      <c r="M56" s="20">
        <v>3.331645</v>
      </c>
      <c r="N56" s="20">
        <v>3.2858550000000002</v>
      </c>
      <c r="O56" s="20">
        <v>3.239649</v>
      </c>
      <c r="P56" s="20">
        <v>3.258222</v>
      </c>
      <c r="Q56" s="20">
        <v>3.3201719999999999</v>
      </c>
      <c r="R56" s="20">
        <v>3.3677199999999998</v>
      </c>
      <c r="S56" s="20">
        <v>3.3625099999999999</v>
      </c>
      <c r="T56" s="20">
        <v>3.3583240000000001</v>
      </c>
      <c r="U56" s="20">
        <v>3.403626</v>
      </c>
      <c r="V56" s="20">
        <v>3.431597</v>
      </c>
      <c r="W56" s="20">
        <v>3.4409930000000002</v>
      </c>
      <c r="X56" s="20">
        <v>3.4448949999999998</v>
      </c>
      <c r="Y56" s="20">
        <v>3.4431210000000001</v>
      </c>
      <c r="Z56" s="20">
        <v>3.4656790000000002</v>
      </c>
      <c r="AA56" s="20">
        <v>3.4823499999999998</v>
      </c>
      <c r="AB56" s="20">
        <v>3.4958070000000001</v>
      </c>
      <c r="AC56" s="20">
        <v>3.5175200000000002</v>
      </c>
      <c r="AD56" s="20">
        <v>3.552241</v>
      </c>
      <c r="AE56" s="20">
        <v>3.5966490000000002</v>
      </c>
      <c r="AF56" s="20">
        <v>3.6275210000000002</v>
      </c>
      <c r="AG56" s="20">
        <v>3.6473209999999998</v>
      </c>
      <c r="AH56" s="20">
        <v>3.6941130000000002</v>
      </c>
      <c r="AI56" s="21">
        <v>1.1808000000000001E-2</v>
      </c>
    </row>
    <row r="57" spans="1:35" ht="15" customHeight="1" x14ac:dyDescent="0.45">
      <c r="A57" s="15" t="s">
        <v>1296</v>
      </c>
      <c r="B57" s="19" t="s">
        <v>1297</v>
      </c>
      <c r="C57" s="25">
        <v>34.304488999999997</v>
      </c>
      <c r="D57" s="25">
        <v>32.995308000000001</v>
      </c>
      <c r="E57" s="25">
        <v>34.696387999999999</v>
      </c>
      <c r="F57" s="25">
        <v>34.934283999999998</v>
      </c>
      <c r="G57" s="25">
        <v>34.221854999999998</v>
      </c>
      <c r="H57" s="25">
        <v>34.061408999999998</v>
      </c>
      <c r="I57" s="25">
        <v>34.292254999999997</v>
      </c>
      <c r="J57" s="25">
        <v>33.714443000000003</v>
      </c>
      <c r="K57" s="25">
        <v>33.938473000000002</v>
      </c>
      <c r="L57" s="25">
        <v>33.576248</v>
      </c>
      <c r="M57" s="25">
        <v>33.236691</v>
      </c>
      <c r="N57" s="25">
        <v>33.546734000000001</v>
      </c>
      <c r="O57" s="25">
        <v>33.568375000000003</v>
      </c>
      <c r="P57" s="25">
        <v>33.668273999999997</v>
      </c>
      <c r="Q57" s="25">
        <v>33.778675</v>
      </c>
      <c r="R57" s="25">
        <v>33.897060000000003</v>
      </c>
      <c r="S57" s="25">
        <v>34.306530000000002</v>
      </c>
      <c r="T57" s="25">
        <v>34.600712000000001</v>
      </c>
      <c r="U57" s="25">
        <v>35.440517</v>
      </c>
      <c r="V57" s="25">
        <v>35.844481999999999</v>
      </c>
      <c r="W57" s="25">
        <v>36.508194000000003</v>
      </c>
      <c r="X57" s="25">
        <v>36.632168</v>
      </c>
      <c r="Y57" s="25">
        <v>36.780327</v>
      </c>
      <c r="Z57" s="25">
        <v>36.947043999999998</v>
      </c>
      <c r="AA57" s="25">
        <v>37.080089999999998</v>
      </c>
      <c r="AB57" s="25">
        <v>37.165894000000002</v>
      </c>
      <c r="AC57" s="25">
        <v>37.497112000000001</v>
      </c>
      <c r="AD57" s="25">
        <v>37.419581999999998</v>
      </c>
      <c r="AE57" s="25">
        <v>37.528770000000002</v>
      </c>
      <c r="AF57" s="25">
        <v>37.622447999999999</v>
      </c>
      <c r="AG57" s="25">
        <v>37.723869000000001</v>
      </c>
      <c r="AH57" s="25">
        <v>37.805992000000003</v>
      </c>
      <c r="AI57" s="21">
        <v>3.14E-3</v>
      </c>
    </row>
    <row r="58" spans="1:35" ht="15" customHeight="1" x14ac:dyDescent="0.45">
      <c r="A58" s="15" t="s">
        <v>1298</v>
      </c>
      <c r="B58" s="19" t="s">
        <v>1299</v>
      </c>
      <c r="C58" s="20">
        <v>1.7060120000000001</v>
      </c>
      <c r="D58" s="20">
        <v>1.6239330000000001</v>
      </c>
      <c r="E58" s="20">
        <v>1.665675</v>
      </c>
      <c r="F58" s="20">
        <v>1.6631279999999999</v>
      </c>
      <c r="G58" s="20">
        <v>1.63487</v>
      </c>
      <c r="H58" s="20">
        <v>1.6259330000000001</v>
      </c>
      <c r="I58" s="20">
        <v>1.63371</v>
      </c>
      <c r="J58" s="20">
        <v>1.6156280000000001</v>
      </c>
      <c r="K58" s="20">
        <v>1.625014</v>
      </c>
      <c r="L58" s="20">
        <v>1.6081620000000001</v>
      </c>
      <c r="M58" s="20">
        <v>1.5977939999999999</v>
      </c>
      <c r="N58" s="20">
        <v>1.6116440000000001</v>
      </c>
      <c r="O58" s="20">
        <v>1.6149500000000001</v>
      </c>
      <c r="P58" s="20">
        <v>1.6201700000000001</v>
      </c>
      <c r="Q58" s="20">
        <v>1.625653</v>
      </c>
      <c r="R58" s="20">
        <v>1.6316360000000001</v>
      </c>
      <c r="S58" s="20">
        <v>1.6462840000000001</v>
      </c>
      <c r="T58" s="20">
        <v>1.6570240000000001</v>
      </c>
      <c r="U58" s="20">
        <v>1.6873549999999999</v>
      </c>
      <c r="V58" s="20">
        <v>1.702707</v>
      </c>
      <c r="W58" s="20">
        <v>1.7239629999999999</v>
      </c>
      <c r="X58" s="20">
        <v>1.728505</v>
      </c>
      <c r="Y58" s="20">
        <v>1.7348779999999999</v>
      </c>
      <c r="Z58" s="20">
        <v>1.74166</v>
      </c>
      <c r="AA58" s="20">
        <v>1.7471049999999999</v>
      </c>
      <c r="AB58" s="20">
        <v>1.7516339999999999</v>
      </c>
      <c r="AC58" s="20">
        <v>1.764135</v>
      </c>
      <c r="AD58" s="20">
        <v>1.764581</v>
      </c>
      <c r="AE58" s="20">
        <v>1.7707539999999999</v>
      </c>
      <c r="AF58" s="20">
        <v>1.776235</v>
      </c>
      <c r="AG58" s="20">
        <v>1.78148</v>
      </c>
      <c r="AH58" s="20">
        <v>1.7858449999999999</v>
      </c>
      <c r="AI58" s="21">
        <v>1.4760000000000001E-3</v>
      </c>
    </row>
    <row r="59" spans="1:35" ht="15" customHeight="1" x14ac:dyDescent="0.45">
      <c r="A59" s="15" t="s">
        <v>1300</v>
      </c>
      <c r="B59" s="19" t="s">
        <v>1301</v>
      </c>
      <c r="C59" s="20">
        <v>2.1898119999999999</v>
      </c>
      <c r="D59" s="20">
        <v>2.1846269999999999</v>
      </c>
      <c r="E59" s="20">
        <v>2.141867</v>
      </c>
      <c r="F59" s="20">
        <v>2.1100859999999999</v>
      </c>
      <c r="G59" s="20">
        <v>2.0951209999999998</v>
      </c>
      <c r="H59" s="20">
        <v>2.0910570000000002</v>
      </c>
      <c r="I59" s="20">
        <v>2.0837349999999999</v>
      </c>
      <c r="J59" s="20">
        <v>2.0845959999999999</v>
      </c>
      <c r="K59" s="20">
        <v>2.0990180000000001</v>
      </c>
      <c r="L59" s="20">
        <v>2.0849660000000001</v>
      </c>
      <c r="M59" s="20">
        <v>2.0885400000000001</v>
      </c>
      <c r="N59" s="20">
        <v>2.0886089999999999</v>
      </c>
      <c r="O59" s="20">
        <v>2.0897549999999998</v>
      </c>
      <c r="P59" s="20">
        <v>2.0894170000000001</v>
      </c>
      <c r="Q59" s="20">
        <v>2.0963850000000002</v>
      </c>
      <c r="R59" s="20">
        <v>2.100292</v>
      </c>
      <c r="S59" s="20">
        <v>2.0984340000000001</v>
      </c>
      <c r="T59" s="20">
        <v>2.1017700000000001</v>
      </c>
      <c r="U59" s="20">
        <v>2.1090179999999998</v>
      </c>
      <c r="V59" s="20">
        <v>2.110163</v>
      </c>
      <c r="W59" s="20">
        <v>2.112422</v>
      </c>
      <c r="X59" s="20">
        <v>2.1091440000000001</v>
      </c>
      <c r="Y59" s="20">
        <v>2.1123280000000002</v>
      </c>
      <c r="Z59" s="20">
        <v>2.1176089999999999</v>
      </c>
      <c r="AA59" s="20">
        <v>2.1218949999999999</v>
      </c>
      <c r="AB59" s="20">
        <v>2.1244529999999999</v>
      </c>
      <c r="AC59" s="20">
        <v>2.1301410000000001</v>
      </c>
      <c r="AD59" s="20">
        <v>2.1286160000000001</v>
      </c>
      <c r="AE59" s="20">
        <v>2.1326329999999998</v>
      </c>
      <c r="AF59" s="20">
        <v>2.1345779999999999</v>
      </c>
      <c r="AG59" s="20">
        <v>2.1354150000000001</v>
      </c>
      <c r="AH59" s="20">
        <v>2.1364260000000002</v>
      </c>
      <c r="AI59" s="21">
        <v>-7.9600000000000005E-4</v>
      </c>
    </row>
    <row r="60" spans="1:35" ht="15" customHeight="1" x14ac:dyDescent="0.45">
      <c r="A60" s="15" t="s">
        <v>1302</v>
      </c>
      <c r="B60" s="19" t="s">
        <v>1303</v>
      </c>
      <c r="C60" s="25">
        <v>10.391057999999999</v>
      </c>
      <c r="D60" s="25">
        <v>10.212733</v>
      </c>
      <c r="E60" s="25">
        <v>10.144772</v>
      </c>
      <c r="F60" s="25">
        <v>10.119161999999999</v>
      </c>
      <c r="G60" s="25">
        <v>10.121079</v>
      </c>
      <c r="H60" s="25">
        <v>10.184604</v>
      </c>
      <c r="I60" s="25">
        <v>10.321588999999999</v>
      </c>
      <c r="J60" s="25">
        <v>10.438571</v>
      </c>
      <c r="K60" s="25">
        <v>10.493043999999999</v>
      </c>
      <c r="L60" s="25">
        <v>10.451485</v>
      </c>
      <c r="M60" s="25">
        <v>10.390381</v>
      </c>
      <c r="N60" s="25">
        <v>10.370628</v>
      </c>
      <c r="O60" s="25">
        <v>10.328291</v>
      </c>
      <c r="P60" s="25">
        <v>10.280963</v>
      </c>
      <c r="Q60" s="25">
        <v>10.315948000000001</v>
      </c>
      <c r="R60" s="25">
        <v>10.32381</v>
      </c>
      <c r="S60" s="25">
        <v>10.26488</v>
      </c>
      <c r="T60" s="25">
        <v>10.233636000000001</v>
      </c>
      <c r="U60" s="25">
        <v>10.199707</v>
      </c>
      <c r="V60" s="25">
        <v>10.21621</v>
      </c>
      <c r="W60" s="25">
        <v>10.185767</v>
      </c>
      <c r="X60" s="25">
        <v>10.131741</v>
      </c>
      <c r="Y60" s="25">
        <v>10.114000000000001</v>
      </c>
      <c r="Z60" s="25">
        <v>10.088267999999999</v>
      </c>
      <c r="AA60" s="25">
        <v>10.056148</v>
      </c>
      <c r="AB60" s="25">
        <v>10.052033</v>
      </c>
      <c r="AC60" s="25">
        <v>10.030837999999999</v>
      </c>
      <c r="AD60" s="25">
        <v>10.001727000000001</v>
      </c>
      <c r="AE60" s="25">
        <v>10.003812999999999</v>
      </c>
      <c r="AF60" s="25">
        <v>9.9775399999999994</v>
      </c>
      <c r="AG60" s="25">
        <v>9.9323409999999992</v>
      </c>
      <c r="AH60" s="25">
        <v>9.903041</v>
      </c>
      <c r="AI60" s="21">
        <v>-1.5510000000000001E-3</v>
      </c>
    </row>
    <row r="63" spans="1:35" ht="15" customHeight="1" x14ac:dyDescent="0.45">
      <c r="B63" s="18" t="s">
        <v>1304</v>
      </c>
    </row>
    <row r="64" spans="1:35" ht="15" customHeight="1" x14ac:dyDescent="0.45">
      <c r="A64" s="15" t="s">
        <v>1305</v>
      </c>
      <c r="B64" s="19" t="s">
        <v>1291</v>
      </c>
      <c r="C64" s="24">
        <v>63.371997999999998</v>
      </c>
      <c r="D64" s="24">
        <v>59.932999000000002</v>
      </c>
      <c r="E64" s="24">
        <v>64.689864999999998</v>
      </c>
      <c r="F64" s="24">
        <v>68.861427000000006</v>
      </c>
      <c r="G64" s="24">
        <v>72.013762999999997</v>
      </c>
      <c r="H64" s="24">
        <v>75.530227999999994</v>
      </c>
      <c r="I64" s="24">
        <v>79.240425000000002</v>
      </c>
      <c r="J64" s="24">
        <v>83.028533999999993</v>
      </c>
      <c r="K64" s="24">
        <v>86.475121000000001</v>
      </c>
      <c r="L64" s="24">
        <v>90.513267999999997</v>
      </c>
      <c r="M64" s="24">
        <v>94.651404999999997</v>
      </c>
      <c r="N64" s="24">
        <v>98.288391000000004</v>
      </c>
      <c r="O64" s="24">
        <v>102.55667099999999</v>
      </c>
      <c r="P64" s="24">
        <v>106.521652</v>
      </c>
      <c r="Q64" s="24">
        <v>111.479332</v>
      </c>
      <c r="R64" s="24">
        <v>115.851364</v>
      </c>
      <c r="S64" s="24">
        <v>120.46687300000001</v>
      </c>
      <c r="T64" s="24">
        <v>125.41025500000001</v>
      </c>
      <c r="U64" s="24">
        <v>130.158951</v>
      </c>
      <c r="V64" s="24">
        <v>135.32948300000001</v>
      </c>
      <c r="W64" s="24">
        <v>140.765717</v>
      </c>
      <c r="X64" s="24">
        <v>146.03994800000001</v>
      </c>
      <c r="Y64" s="24">
        <v>151.26097100000001</v>
      </c>
      <c r="Z64" s="24">
        <v>158.22602800000001</v>
      </c>
      <c r="AA64" s="24">
        <v>163.915482</v>
      </c>
      <c r="AB64" s="24">
        <v>170.23127700000001</v>
      </c>
      <c r="AC64" s="24">
        <v>176.887756</v>
      </c>
      <c r="AD64" s="24">
        <v>183.427155</v>
      </c>
      <c r="AE64" s="24">
        <v>191.10295099999999</v>
      </c>
      <c r="AF64" s="24">
        <v>198.939514</v>
      </c>
      <c r="AG64" s="24">
        <v>206.79264800000001</v>
      </c>
      <c r="AH64" s="24">
        <v>214.277344</v>
      </c>
      <c r="AI64" s="21">
        <v>4.0080999999999999E-2</v>
      </c>
    </row>
    <row r="65" spans="1:35" ht="15" customHeight="1" x14ac:dyDescent="0.45">
      <c r="A65" s="15" t="s">
        <v>1306</v>
      </c>
      <c r="B65" s="19" t="s">
        <v>1293</v>
      </c>
      <c r="C65" s="24">
        <v>56.261001999999998</v>
      </c>
      <c r="D65" s="24">
        <v>54.432999000000002</v>
      </c>
      <c r="E65" s="24">
        <v>61.120860999999998</v>
      </c>
      <c r="F65" s="24">
        <v>64.167282</v>
      </c>
      <c r="G65" s="24">
        <v>67.014549000000002</v>
      </c>
      <c r="H65" s="24">
        <v>71.021102999999997</v>
      </c>
      <c r="I65" s="24">
        <v>74.424919000000003</v>
      </c>
      <c r="J65" s="24">
        <v>78.099334999999996</v>
      </c>
      <c r="K65" s="24">
        <v>81.877350000000007</v>
      </c>
      <c r="L65" s="24">
        <v>84.780281000000002</v>
      </c>
      <c r="M65" s="24">
        <v>88.748465999999993</v>
      </c>
      <c r="N65" s="24">
        <v>92.465171999999995</v>
      </c>
      <c r="O65" s="24">
        <v>96.784126000000001</v>
      </c>
      <c r="P65" s="24">
        <v>100.08616600000001</v>
      </c>
      <c r="Q65" s="24">
        <v>106.05126199999999</v>
      </c>
      <c r="R65" s="24">
        <v>110.099335</v>
      </c>
      <c r="S65" s="24">
        <v>114.72807299999999</v>
      </c>
      <c r="T65" s="24">
        <v>120.302536</v>
      </c>
      <c r="U65" s="24">
        <v>123.55674</v>
      </c>
      <c r="V65" s="24">
        <v>128.69053600000001</v>
      </c>
      <c r="W65" s="24">
        <v>133.85997</v>
      </c>
      <c r="X65" s="24">
        <v>138.38436899999999</v>
      </c>
      <c r="Y65" s="24">
        <v>143.18843100000001</v>
      </c>
      <c r="Z65" s="24">
        <v>150.32037399999999</v>
      </c>
      <c r="AA65" s="24">
        <v>155.66941800000001</v>
      </c>
      <c r="AB65" s="24">
        <v>161.56118799999999</v>
      </c>
      <c r="AC65" s="24">
        <v>168.90799000000001</v>
      </c>
      <c r="AD65" s="24">
        <v>174.21331799999999</v>
      </c>
      <c r="AE65" s="24">
        <v>182.914185</v>
      </c>
      <c r="AF65" s="24">
        <v>190.96421799999999</v>
      </c>
      <c r="AG65" s="24">
        <v>198.653381</v>
      </c>
      <c r="AH65" s="24">
        <v>205.58166499999999</v>
      </c>
      <c r="AI65" s="21">
        <v>4.2687000000000003E-2</v>
      </c>
    </row>
    <row r="66" spans="1:35" ht="15" customHeight="1" x14ac:dyDescent="0.45">
      <c r="A66" s="15" t="s">
        <v>1307</v>
      </c>
      <c r="B66" s="19" t="s">
        <v>1295</v>
      </c>
      <c r="C66" s="20">
        <v>2.5672429999999999</v>
      </c>
      <c r="D66" s="20">
        <v>2.494653</v>
      </c>
      <c r="E66" s="20">
        <v>2.6167959999999999</v>
      </c>
      <c r="F66" s="20">
        <v>2.679862</v>
      </c>
      <c r="G66" s="20">
        <v>2.7806630000000001</v>
      </c>
      <c r="H66" s="20">
        <v>2.950869</v>
      </c>
      <c r="I66" s="20">
        <v>3.2740309999999999</v>
      </c>
      <c r="J66" s="20">
        <v>3.6352310000000001</v>
      </c>
      <c r="K66" s="20">
        <v>3.9045700000000001</v>
      </c>
      <c r="L66" s="20">
        <v>4.1063190000000001</v>
      </c>
      <c r="M66" s="20">
        <v>4.2198830000000003</v>
      </c>
      <c r="N66" s="20">
        <v>4.2589319999999997</v>
      </c>
      <c r="O66" s="20">
        <v>4.29399</v>
      </c>
      <c r="P66" s="20">
        <v>4.414371</v>
      </c>
      <c r="Q66" s="20">
        <v>4.5979140000000003</v>
      </c>
      <c r="R66" s="20">
        <v>4.7650899999999998</v>
      </c>
      <c r="S66" s="20">
        <v>4.8613289999999996</v>
      </c>
      <c r="T66" s="20">
        <v>4.9621130000000004</v>
      </c>
      <c r="U66" s="20">
        <v>5.1407999999999996</v>
      </c>
      <c r="V66" s="20">
        <v>5.2990370000000002</v>
      </c>
      <c r="W66" s="20">
        <v>5.4324729999999999</v>
      </c>
      <c r="X66" s="20">
        <v>5.5602489999999998</v>
      </c>
      <c r="Y66" s="20">
        <v>5.6833330000000002</v>
      </c>
      <c r="Z66" s="20">
        <v>5.8518420000000004</v>
      </c>
      <c r="AA66" s="20">
        <v>6.0152270000000003</v>
      </c>
      <c r="AB66" s="20">
        <v>6.1791989999999997</v>
      </c>
      <c r="AC66" s="20">
        <v>6.3644819999999998</v>
      </c>
      <c r="AD66" s="20">
        <v>6.5799289999999999</v>
      </c>
      <c r="AE66" s="20">
        <v>6.8233329999999999</v>
      </c>
      <c r="AF66" s="20">
        <v>7.0516769999999998</v>
      </c>
      <c r="AG66" s="20">
        <v>7.2663719999999996</v>
      </c>
      <c r="AH66" s="20">
        <v>7.539873</v>
      </c>
      <c r="AI66" s="21">
        <v>3.5365000000000001E-2</v>
      </c>
    </row>
    <row r="67" spans="1:35" ht="15" customHeight="1" x14ac:dyDescent="0.45">
      <c r="A67" s="15" t="s">
        <v>1308</v>
      </c>
      <c r="B67" s="19" t="s">
        <v>1297</v>
      </c>
      <c r="C67" s="25">
        <v>34.304488999999997</v>
      </c>
      <c r="D67" s="25">
        <v>33.800193999999998</v>
      </c>
      <c r="E67" s="25">
        <v>36.417724999999997</v>
      </c>
      <c r="F67" s="25">
        <v>37.586716000000003</v>
      </c>
      <c r="G67" s="25">
        <v>37.716304999999998</v>
      </c>
      <c r="H67" s="25">
        <v>38.396023</v>
      </c>
      <c r="I67" s="25">
        <v>39.533447000000002</v>
      </c>
      <c r="J67" s="25">
        <v>39.778252000000002</v>
      </c>
      <c r="K67" s="25">
        <v>41.000445999999997</v>
      </c>
      <c r="L67" s="25">
        <v>41.536563999999998</v>
      </c>
      <c r="M67" s="25">
        <v>42.097805000000001</v>
      </c>
      <c r="N67" s="25">
        <v>43.481296999999998</v>
      </c>
      <c r="O67" s="25">
        <v>44.493183000000002</v>
      </c>
      <c r="P67" s="25">
        <v>45.615143000000003</v>
      </c>
      <c r="Q67" s="25">
        <v>46.778132999999997</v>
      </c>
      <c r="R67" s="25">
        <v>47.961993999999997</v>
      </c>
      <c r="S67" s="25">
        <v>49.598457000000003</v>
      </c>
      <c r="T67" s="25">
        <v>51.124504000000002</v>
      </c>
      <c r="U67" s="25">
        <v>53.528964999999999</v>
      </c>
      <c r="V67" s="25">
        <v>55.350684999999999</v>
      </c>
      <c r="W67" s="25">
        <v>57.637360000000001</v>
      </c>
      <c r="X67" s="25">
        <v>59.126328000000001</v>
      </c>
      <c r="Y67" s="25">
        <v>60.710872999999999</v>
      </c>
      <c r="Z67" s="25">
        <v>62.385551</v>
      </c>
      <c r="AA67" s="25">
        <v>64.050179</v>
      </c>
      <c r="AB67" s="25">
        <v>65.694534000000004</v>
      </c>
      <c r="AC67" s="25">
        <v>67.846007999999998</v>
      </c>
      <c r="AD67" s="25">
        <v>69.313484000000003</v>
      </c>
      <c r="AE67" s="25">
        <v>71.197188999999995</v>
      </c>
      <c r="AF67" s="25">
        <v>73.135711999999998</v>
      </c>
      <c r="AG67" s="25">
        <v>75.155356999999995</v>
      </c>
      <c r="AH67" s="25">
        <v>77.163955999999999</v>
      </c>
      <c r="AI67" s="21">
        <v>2.6495000000000001E-2</v>
      </c>
    </row>
    <row r="68" spans="1:35" ht="15" customHeight="1" x14ac:dyDescent="0.45">
      <c r="A68" s="15" t="s">
        <v>1309</v>
      </c>
      <c r="B68" s="19" t="s">
        <v>1299</v>
      </c>
      <c r="C68" s="20">
        <v>1.7060120000000001</v>
      </c>
      <c r="D68" s="20">
        <v>1.663548</v>
      </c>
      <c r="E68" s="20">
        <v>1.7483109999999999</v>
      </c>
      <c r="F68" s="20">
        <v>1.7894030000000001</v>
      </c>
      <c r="G68" s="20">
        <v>1.801809</v>
      </c>
      <c r="H68" s="20">
        <v>1.8328469999999999</v>
      </c>
      <c r="I68" s="20">
        <v>1.883405</v>
      </c>
      <c r="J68" s="20">
        <v>1.9062110000000001</v>
      </c>
      <c r="K68" s="20">
        <v>1.963149</v>
      </c>
      <c r="L68" s="20">
        <v>1.989428</v>
      </c>
      <c r="M68" s="20">
        <v>2.0237759999999998</v>
      </c>
      <c r="N68" s="20">
        <v>2.0889180000000001</v>
      </c>
      <c r="O68" s="20">
        <v>2.1405340000000002</v>
      </c>
      <c r="P68" s="20">
        <v>2.1950720000000001</v>
      </c>
      <c r="Q68" s="20">
        <v>2.2512729999999999</v>
      </c>
      <c r="R68" s="20">
        <v>2.3086519999999999</v>
      </c>
      <c r="S68" s="20">
        <v>2.3801049999999999</v>
      </c>
      <c r="T68" s="20">
        <v>2.4483459999999999</v>
      </c>
      <c r="U68" s="20">
        <v>2.5485630000000001</v>
      </c>
      <c r="V68" s="20">
        <v>2.629302</v>
      </c>
      <c r="W68" s="20">
        <v>2.7217090000000002</v>
      </c>
      <c r="X68" s="20">
        <v>2.7899020000000001</v>
      </c>
      <c r="Y68" s="20">
        <v>2.8636490000000001</v>
      </c>
      <c r="Z68" s="20">
        <v>2.940814</v>
      </c>
      <c r="AA68" s="20">
        <v>3.0178569999999998</v>
      </c>
      <c r="AB68" s="20">
        <v>3.0961940000000001</v>
      </c>
      <c r="AC68" s="20">
        <v>3.191967</v>
      </c>
      <c r="AD68" s="20">
        <v>3.2685900000000001</v>
      </c>
      <c r="AE68" s="20">
        <v>3.3593609999999998</v>
      </c>
      <c r="AF68" s="20">
        <v>3.45289</v>
      </c>
      <c r="AG68" s="20">
        <v>3.5491519999999999</v>
      </c>
      <c r="AH68" s="20">
        <v>3.645</v>
      </c>
      <c r="AI68" s="21">
        <v>2.4792999999999999E-2</v>
      </c>
    </row>
    <row r="69" spans="1:35" ht="15" customHeight="1" x14ac:dyDescent="0.45">
      <c r="A69" s="15" t="s">
        <v>1310</v>
      </c>
      <c r="B69" s="19" t="s">
        <v>1301</v>
      </c>
      <c r="C69" s="20">
        <v>2.1898119999999999</v>
      </c>
      <c r="D69" s="20">
        <v>2.2379190000000002</v>
      </c>
      <c r="E69" s="20">
        <v>2.2481279999999999</v>
      </c>
      <c r="F69" s="20">
        <v>2.2702969999999998</v>
      </c>
      <c r="G69" s="20">
        <v>2.3090570000000001</v>
      </c>
      <c r="H69" s="20">
        <v>2.3571620000000002</v>
      </c>
      <c r="I69" s="20">
        <v>2.4022109999999999</v>
      </c>
      <c r="J69" s="20">
        <v>2.459527</v>
      </c>
      <c r="K69" s="20">
        <v>2.5357850000000002</v>
      </c>
      <c r="L69" s="20">
        <v>2.5792730000000001</v>
      </c>
      <c r="M69" s="20">
        <v>2.6453579999999999</v>
      </c>
      <c r="N69" s="20">
        <v>2.707131</v>
      </c>
      <c r="O69" s="20">
        <v>2.7698649999999998</v>
      </c>
      <c r="P69" s="20">
        <v>2.8308270000000002</v>
      </c>
      <c r="Q69" s="20">
        <v>2.9031630000000002</v>
      </c>
      <c r="R69" s="20">
        <v>2.9717669999999998</v>
      </c>
      <c r="S69" s="20">
        <v>3.033798</v>
      </c>
      <c r="T69" s="20">
        <v>3.1054840000000001</v>
      </c>
      <c r="U69" s="20">
        <v>3.185438</v>
      </c>
      <c r="V69" s="20">
        <v>3.2584930000000001</v>
      </c>
      <c r="W69" s="20">
        <v>3.3349890000000002</v>
      </c>
      <c r="X69" s="20">
        <v>3.404274</v>
      </c>
      <c r="Y69" s="20">
        <v>3.4866809999999999</v>
      </c>
      <c r="Z69" s="20">
        <v>3.5756100000000002</v>
      </c>
      <c r="AA69" s="20">
        <v>3.6652490000000002</v>
      </c>
      <c r="AB69" s="20">
        <v>3.755188</v>
      </c>
      <c r="AC69" s="20">
        <v>3.854206</v>
      </c>
      <c r="AD69" s="20">
        <v>3.9429029999999998</v>
      </c>
      <c r="AE69" s="20">
        <v>4.0458959999999999</v>
      </c>
      <c r="AF69" s="20">
        <v>4.1494869999999997</v>
      </c>
      <c r="AG69" s="20">
        <v>4.2542790000000004</v>
      </c>
      <c r="AH69" s="20">
        <v>4.3605549999999997</v>
      </c>
      <c r="AI69" s="21">
        <v>2.2467000000000001E-2</v>
      </c>
    </row>
    <row r="70" spans="1:35" ht="15" customHeight="1" x14ac:dyDescent="0.45">
      <c r="A70" s="15" t="s">
        <v>1311</v>
      </c>
      <c r="B70" s="19" t="s">
        <v>1303</v>
      </c>
      <c r="C70" s="25">
        <v>10.391057999999999</v>
      </c>
      <c r="D70" s="25">
        <v>10.461864</v>
      </c>
      <c r="E70" s="25">
        <v>10.648066999999999</v>
      </c>
      <c r="F70" s="25">
        <v>10.887472000000001</v>
      </c>
      <c r="G70" s="25">
        <v>11.154559000000001</v>
      </c>
      <c r="H70" s="25">
        <v>11.480684</v>
      </c>
      <c r="I70" s="25">
        <v>11.899129</v>
      </c>
      <c r="J70" s="25">
        <v>12.316031000000001</v>
      </c>
      <c r="K70" s="25">
        <v>12.676454</v>
      </c>
      <c r="L70" s="25">
        <v>12.929342</v>
      </c>
      <c r="M70" s="25">
        <v>13.160523</v>
      </c>
      <c r="N70" s="25">
        <v>13.441796</v>
      </c>
      <c r="O70" s="25">
        <v>13.689627</v>
      </c>
      <c r="P70" s="25">
        <v>13.929066000000001</v>
      </c>
      <c r="Q70" s="25">
        <v>14.285959999999999</v>
      </c>
      <c r="R70" s="25">
        <v>14.607475000000001</v>
      </c>
      <c r="S70" s="25">
        <v>14.840388000000001</v>
      </c>
      <c r="T70" s="25">
        <v>15.120773</v>
      </c>
      <c r="U70" s="25">
        <v>15.405524</v>
      </c>
      <c r="V70" s="25">
        <v>15.775767</v>
      </c>
      <c r="W70" s="25">
        <v>16.080793</v>
      </c>
      <c r="X70" s="25">
        <v>16.353183999999999</v>
      </c>
      <c r="Y70" s="25">
        <v>16.694514999999999</v>
      </c>
      <c r="Z70" s="25">
        <v>17.034168000000001</v>
      </c>
      <c r="AA70" s="25">
        <v>17.370456999999998</v>
      </c>
      <c r="AB70" s="25">
        <v>17.768001999999999</v>
      </c>
      <c r="AC70" s="25">
        <v>18.149460000000001</v>
      </c>
      <c r="AD70" s="25">
        <v>18.526517999999999</v>
      </c>
      <c r="AE70" s="25">
        <v>18.978594000000001</v>
      </c>
      <c r="AF70" s="25">
        <v>19.395720000000001</v>
      </c>
      <c r="AG70" s="25">
        <v>19.787699</v>
      </c>
      <c r="AH70" s="25">
        <v>20.212610000000002</v>
      </c>
      <c r="AI70" s="21">
        <v>2.1694999999999999E-2</v>
      </c>
    </row>
    <row r="71" spans="1:35" ht="15" customHeight="1" thickBot="1" x14ac:dyDescent="0.5"/>
    <row r="72" spans="1:35" ht="15" customHeight="1" x14ac:dyDescent="0.45">
      <c r="B72" s="109" t="s">
        <v>1312</v>
      </c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</row>
    <row r="73" spans="1:35" ht="15" customHeight="1" x14ac:dyDescent="0.45">
      <c r="B73" s="26" t="s">
        <v>1313</v>
      </c>
    </row>
    <row r="74" spans="1:35" ht="15" customHeight="1" x14ac:dyDescent="0.45">
      <c r="B74" s="26" t="s">
        <v>1314</v>
      </c>
    </row>
    <row r="75" spans="1:35" ht="15" customHeight="1" x14ac:dyDescent="0.45">
      <c r="B75" s="26" t="s">
        <v>1315</v>
      </c>
    </row>
    <row r="76" spans="1:35" ht="15" customHeight="1" x14ac:dyDescent="0.45">
      <c r="B76" s="26" t="s">
        <v>1316</v>
      </c>
    </row>
    <row r="77" spans="1:35" ht="15" customHeight="1" x14ac:dyDescent="0.45">
      <c r="B77" s="26" t="s">
        <v>1317</v>
      </c>
    </row>
    <row r="78" spans="1:35" ht="15" customHeight="1" x14ac:dyDescent="0.45">
      <c r="B78" s="26" t="s">
        <v>1318</v>
      </c>
    </row>
    <row r="79" spans="1:35" ht="15" customHeight="1" x14ac:dyDescent="0.45">
      <c r="B79" s="26" t="s">
        <v>1319</v>
      </c>
    </row>
    <row r="80" spans="1:35" ht="15" customHeight="1" x14ac:dyDescent="0.45">
      <c r="B80" s="26" t="s">
        <v>1320</v>
      </c>
    </row>
    <row r="81" spans="2:2" ht="15" customHeight="1" x14ac:dyDescent="0.45">
      <c r="B81" s="26" t="s">
        <v>1321</v>
      </c>
    </row>
    <row r="82" spans="2:2" ht="15" customHeight="1" x14ac:dyDescent="0.45">
      <c r="B82" s="26" t="s">
        <v>1322</v>
      </c>
    </row>
    <row r="83" spans="2:2" ht="15" customHeight="1" x14ac:dyDescent="0.45">
      <c r="B83" s="26" t="s">
        <v>1323</v>
      </c>
    </row>
    <row r="84" spans="2:2" ht="15" customHeight="1" x14ac:dyDescent="0.45">
      <c r="B84" s="26" t="s">
        <v>1324</v>
      </c>
    </row>
    <row r="85" spans="2:2" ht="15" customHeight="1" x14ac:dyDescent="0.45">
      <c r="B85" s="26" t="s">
        <v>1325</v>
      </c>
    </row>
    <row r="86" spans="2:2" ht="15" customHeight="1" x14ac:dyDescent="0.45">
      <c r="B86" s="26" t="s">
        <v>1326</v>
      </c>
    </row>
    <row r="87" spans="2:2" ht="15" customHeight="1" x14ac:dyDescent="0.45">
      <c r="B87" s="26" t="s">
        <v>1327</v>
      </c>
    </row>
    <row r="88" spans="2:2" ht="15" customHeight="1" x14ac:dyDescent="0.45">
      <c r="B88" s="26" t="s">
        <v>1328</v>
      </c>
    </row>
    <row r="89" spans="2:2" ht="15" customHeight="1" x14ac:dyDescent="0.45">
      <c r="B89" s="26" t="s">
        <v>1329</v>
      </c>
    </row>
    <row r="90" spans="2:2" ht="15" customHeight="1" x14ac:dyDescent="0.45">
      <c r="B90" s="26" t="s">
        <v>1330</v>
      </c>
    </row>
    <row r="91" spans="2:2" ht="15" customHeight="1" x14ac:dyDescent="0.45">
      <c r="B91" s="26" t="s">
        <v>1331</v>
      </c>
    </row>
    <row r="92" spans="2:2" ht="15" customHeight="1" x14ac:dyDescent="0.45">
      <c r="B92" s="26" t="s">
        <v>1332</v>
      </c>
    </row>
    <row r="93" spans="2:2" ht="15" customHeight="1" x14ac:dyDescent="0.45">
      <c r="B93" s="26" t="s">
        <v>1333</v>
      </c>
    </row>
    <row r="94" spans="2:2" ht="15" customHeight="1" x14ac:dyDescent="0.45">
      <c r="B94" s="26" t="s">
        <v>1334</v>
      </c>
    </row>
    <row r="95" spans="2:2" ht="15" customHeight="1" x14ac:dyDescent="0.45">
      <c r="B95" s="26" t="s">
        <v>1335</v>
      </c>
    </row>
    <row r="96" spans="2:2" ht="15" customHeight="1" x14ac:dyDescent="0.45">
      <c r="B96" s="26" t="s">
        <v>1336</v>
      </c>
    </row>
    <row r="97" spans="2:2" ht="15" customHeight="1" x14ac:dyDescent="0.45">
      <c r="B97" s="26" t="s">
        <v>1337</v>
      </c>
    </row>
    <row r="98" spans="2:2" ht="15" customHeight="1" x14ac:dyDescent="0.45">
      <c r="B98" s="26" t="s">
        <v>1338</v>
      </c>
    </row>
    <row r="99" spans="2:2" ht="15" customHeight="1" x14ac:dyDescent="0.45">
      <c r="B99" s="26" t="s">
        <v>1339</v>
      </c>
    </row>
    <row r="100" spans="2:2" ht="15" customHeight="1" x14ac:dyDescent="0.45">
      <c r="B100" s="26" t="s">
        <v>1340</v>
      </c>
    </row>
  </sheetData>
  <mergeCells count="1">
    <mergeCell ref="B72:AI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G27"/>
  <sheetViews>
    <sheetView topLeftCell="A16" workbookViewId="0">
      <selection activeCell="C26" sqref="C26"/>
    </sheetView>
  </sheetViews>
  <sheetFormatPr defaultRowHeight="14.25" x14ac:dyDescent="0.45"/>
  <cols>
    <col min="4" max="5" width="11.59765625" bestFit="1" customWidth="1"/>
    <col min="7" max="7" width="11.59765625" bestFit="1" customWidth="1"/>
  </cols>
  <sheetData>
    <row r="23" spans="2:7" x14ac:dyDescent="0.45">
      <c r="C23" t="s">
        <v>1443</v>
      </c>
      <c r="D23" t="s">
        <v>1444</v>
      </c>
      <c r="E23" t="s">
        <v>1445</v>
      </c>
      <c r="F23" t="s">
        <v>1446</v>
      </c>
      <c r="G23" t="s">
        <v>1390</v>
      </c>
    </row>
    <row r="24" spans="2:7" x14ac:dyDescent="0.45">
      <c r="B24" t="s">
        <v>1442</v>
      </c>
      <c r="C24">
        <v>69.88</v>
      </c>
      <c r="D24">
        <v>75.58</v>
      </c>
      <c r="E24">
        <v>82.51</v>
      </c>
      <c r="F24">
        <v>82.24</v>
      </c>
      <c r="G24">
        <v>526</v>
      </c>
    </row>
    <row r="25" spans="2:7" x14ac:dyDescent="0.45">
      <c r="B25" t="s">
        <v>1453</v>
      </c>
      <c r="D25">
        <f>D24/About!B39/About!B36*About!B42</f>
        <v>1.343523787462453E-5</v>
      </c>
      <c r="E25">
        <f>E24/About!B39/About!B37*About!B42</f>
        <v>1.2842023770145411E-5</v>
      </c>
      <c r="G25">
        <f>G24/About!B38*About!B42*About!B40/About!B41</f>
        <v>9.9106469845578083E-6</v>
      </c>
    </row>
    <row r="26" spans="2:7" x14ac:dyDescent="0.45">
      <c r="B26" t="s">
        <v>1452</v>
      </c>
      <c r="C26" s="108">
        <f>Crude!C54</f>
        <v>63.371997999999998</v>
      </c>
    </row>
    <row r="27" spans="2:7" x14ac:dyDescent="0.45">
      <c r="B27" t="s">
        <v>1447</v>
      </c>
      <c r="C27">
        <f>C24/Crude!C54</f>
        <v>1.1026952314175102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6"/>
  <sheetViews>
    <sheetView topLeftCell="A7" workbookViewId="0">
      <selection activeCell="A8" sqref="A8:C8"/>
    </sheetView>
  </sheetViews>
  <sheetFormatPr defaultRowHeight="14.25" x14ac:dyDescent="0.45"/>
  <cols>
    <col min="1" max="2" width="10.9296875" customWidth="1"/>
    <col min="3" max="3" width="11.59765625" bestFit="1" customWidth="1"/>
    <col min="11" max="11" width="11.59765625" bestFit="1" customWidth="1"/>
  </cols>
  <sheetData>
    <row r="2" spans="1:3" ht="28.5" x14ac:dyDescent="0.45">
      <c r="A2" t="s">
        <v>40</v>
      </c>
      <c r="B2" s="32" t="s">
        <v>1461</v>
      </c>
      <c r="C2">
        <v>63</v>
      </c>
    </row>
    <row r="3" spans="1:3" ht="28.5" x14ac:dyDescent="0.45">
      <c r="A3" t="s">
        <v>3</v>
      </c>
      <c r="B3" s="32" t="s">
        <v>1462</v>
      </c>
      <c r="C3">
        <v>11</v>
      </c>
    </row>
    <row r="4" spans="1:3" ht="28.5" x14ac:dyDescent="0.45">
      <c r="A4" t="s">
        <v>1460</v>
      </c>
      <c r="B4" s="32" t="s">
        <v>1463</v>
      </c>
      <c r="C4">
        <v>68</v>
      </c>
    </row>
    <row r="5" spans="1:3" x14ac:dyDescent="0.45">
      <c r="B5" s="32"/>
    </row>
    <row r="6" spans="1:3" ht="28.5" x14ac:dyDescent="0.45">
      <c r="A6" t="s">
        <v>40</v>
      </c>
      <c r="B6" s="32" t="s">
        <v>1464</v>
      </c>
      <c r="C6">
        <f>C2/B25*About!D19</f>
        <v>9.9415662247071769E-6</v>
      </c>
    </row>
    <row r="7" spans="1:3" ht="28.5" x14ac:dyDescent="0.45">
      <c r="A7" t="s">
        <v>3</v>
      </c>
      <c r="B7" s="32" t="s">
        <v>1464</v>
      </c>
      <c r="C7">
        <f>C3/1000000*About!D19</f>
        <v>9.8786029719506992E-6</v>
      </c>
    </row>
    <row r="8" spans="1:3" ht="28.5" x14ac:dyDescent="0.45">
      <c r="A8" t="s">
        <v>1460</v>
      </c>
      <c r="B8" s="32" t="s">
        <v>1464</v>
      </c>
      <c r="C8">
        <f>C4/1000/6000/B26</f>
        <v>2.8566363443120592E-6</v>
      </c>
    </row>
    <row r="25" spans="1:3" ht="28.5" x14ac:dyDescent="0.45">
      <c r="A25" s="32" t="s">
        <v>1465</v>
      </c>
      <c r="B25">
        <v>5691000</v>
      </c>
      <c r="C25" t="s">
        <v>1341</v>
      </c>
    </row>
    <row r="26" spans="1:3" x14ac:dyDescent="0.45">
      <c r="A26" t="s">
        <v>1467</v>
      </c>
      <c r="B26">
        <v>3.9673699999999998</v>
      </c>
      <c r="C26" t="s">
        <v>1466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0" sqref="C10"/>
    </sheetView>
  </sheetViews>
  <sheetFormatPr defaultRowHeight="14.25" x14ac:dyDescent="0.45"/>
  <cols>
    <col min="1" max="1" width="13.265625" bestFit="1" customWidth="1"/>
    <col min="2" max="2" width="26" bestFit="1" customWidth="1"/>
    <col min="3" max="3" width="18.59765625" bestFit="1" customWidth="1"/>
    <col min="4" max="4" width="14" customWidth="1"/>
  </cols>
  <sheetData>
    <row r="1" spans="1:8" x14ac:dyDescent="0.45">
      <c r="A1" s="6" t="s">
        <v>1361</v>
      </c>
      <c r="B1" s="4"/>
    </row>
    <row r="2" spans="1:8" x14ac:dyDescent="0.45">
      <c r="A2" s="1" t="s">
        <v>1347</v>
      </c>
      <c r="B2" s="1" t="s">
        <v>1358</v>
      </c>
      <c r="C2" s="1" t="s">
        <v>1359</v>
      </c>
      <c r="D2" s="1" t="s">
        <v>1360</v>
      </c>
    </row>
    <row r="3" spans="1:8" x14ac:dyDescent="0.45">
      <c r="A3">
        <v>2019</v>
      </c>
      <c r="B3">
        <v>21.7</v>
      </c>
      <c r="C3">
        <v>10253</v>
      </c>
      <c r="D3" s="33">
        <f>C3/B3</f>
        <v>472.48847926267285</v>
      </c>
    </row>
    <row r="4" spans="1:8" x14ac:dyDescent="0.45">
      <c r="A4">
        <v>2020</v>
      </c>
      <c r="B4">
        <v>25.6</v>
      </c>
      <c r="C4">
        <v>9489</v>
      </c>
      <c r="D4" s="33">
        <f>C4/B4</f>
        <v>370.6640625</v>
      </c>
    </row>
    <row r="13" spans="1:8" x14ac:dyDescent="0.45">
      <c r="G13" s="31" t="s">
        <v>0</v>
      </c>
      <c r="H13" s="31" t="s">
        <v>1362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workbookViewId="0">
      <selection activeCell="E76" sqref="E76"/>
    </sheetView>
  </sheetViews>
  <sheetFormatPr defaultColWidth="28.86328125" defaultRowHeight="13.9" x14ac:dyDescent="0.4"/>
  <cols>
    <col min="1" max="1" width="34.86328125" style="39" customWidth="1"/>
    <col min="2" max="2" width="14.73046875" style="35" customWidth="1"/>
    <col min="3" max="3" width="15.3984375" style="35" bestFit="1" customWidth="1"/>
    <col min="4" max="18" width="14.73046875" style="35" customWidth="1"/>
    <col min="19" max="19" width="17.1328125" style="35" bestFit="1" customWidth="1"/>
    <col min="20" max="20" width="17.265625" style="35" bestFit="1" customWidth="1"/>
    <col min="21" max="21" width="15.265625" style="35" customWidth="1"/>
    <col min="22" max="22" width="15.86328125" style="35" customWidth="1"/>
    <col min="23" max="23" width="15" style="35" bestFit="1" customWidth="1"/>
    <col min="24" max="253" width="8.86328125" style="35" customWidth="1"/>
    <col min="254" max="256" width="28.86328125" style="35"/>
    <col min="257" max="257" width="34.86328125" style="35" customWidth="1"/>
    <col min="258" max="258" width="14.73046875" style="35" customWidth="1"/>
    <col min="259" max="259" width="15.3984375" style="35" bestFit="1" customWidth="1"/>
    <col min="260" max="274" width="14.73046875" style="35" customWidth="1"/>
    <col min="275" max="275" width="17.1328125" style="35" bestFit="1" customWidth="1"/>
    <col min="276" max="276" width="17.265625" style="35" bestFit="1" customWidth="1"/>
    <col min="277" max="277" width="15.265625" style="35" customWidth="1"/>
    <col min="278" max="278" width="15.86328125" style="35" customWidth="1"/>
    <col min="279" max="279" width="15" style="35" bestFit="1" customWidth="1"/>
    <col min="280" max="509" width="8.86328125" style="35" customWidth="1"/>
    <col min="510" max="512" width="28.86328125" style="35"/>
    <col min="513" max="513" width="34.86328125" style="35" customWidth="1"/>
    <col min="514" max="514" width="14.73046875" style="35" customWidth="1"/>
    <col min="515" max="515" width="15.3984375" style="35" bestFit="1" customWidth="1"/>
    <col min="516" max="530" width="14.73046875" style="35" customWidth="1"/>
    <col min="531" max="531" width="17.1328125" style="35" bestFit="1" customWidth="1"/>
    <col min="532" max="532" width="17.265625" style="35" bestFit="1" customWidth="1"/>
    <col min="533" max="533" width="15.265625" style="35" customWidth="1"/>
    <col min="534" max="534" width="15.86328125" style="35" customWidth="1"/>
    <col min="535" max="535" width="15" style="35" bestFit="1" customWidth="1"/>
    <col min="536" max="765" width="8.86328125" style="35" customWidth="1"/>
    <col min="766" max="768" width="28.86328125" style="35"/>
    <col min="769" max="769" width="34.86328125" style="35" customWidth="1"/>
    <col min="770" max="770" width="14.73046875" style="35" customWidth="1"/>
    <col min="771" max="771" width="15.3984375" style="35" bestFit="1" customWidth="1"/>
    <col min="772" max="786" width="14.73046875" style="35" customWidth="1"/>
    <col min="787" max="787" width="17.1328125" style="35" bestFit="1" customWidth="1"/>
    <col min="788" max="788" width="17.265625" style="35" bestFit="1" customWidth="1"/>
    <col min="789" max="789" width="15.265625" style="35" customWidth="1"/>
    <col min="790" max="790" width="15.86328125" style="35" customWidth="1"/>
    <col min="791" max="791" width="15" style="35" bestFit="1" customWidth="1"/>
    <col min="792" max="1021" width="8.86328125" style="35" customWidth="1"/>
    <col min="1022" max="1024" width="28.86328125" style="35"/>
    <col min="1025" max="1025" width="34.86328125" style="35" customWidth="1"/>
    <col min="1026" max="1026" width="14.73046875" style="35" customWidth="1"/>
    <col min="1027" max="1027" width="15.3984375" style="35" bestFit="1" customWidth="1"/>
    <col min="1028" max="1042" width="14.73046875" style="35" customWidth="1"/>
    <col min="1043" max="1043" width="17.1328125" style="35" bestFit="1" customWidth="1"/>
    <col min="1044" max="1044" width="17.265625" style="35" bestFit="1" customWidth="1"/>
    <col min="1045" max="1045" width="15.265625" style="35" customWidth="1"/>
    <col min="1046" max="1046" width="15.86328125" style="35" customWidth="1"/>
    <col min="1047" max="1047" width="15" style="35" bestFit="1" customWidth="1"/>
    <col min="1048" max="1277" width="8.86328125" style="35" customWidth="1"/>
    <col min="1278" max="1280" width="28.86328125" style="35"/>
    <col min="1281" max="1281" width="34.86328125" style="35" customWidth="1"/>
    <col min="1282" max="1282" width="14.73046875" style="35" customWidth="1"/>
    <col min="1283" max="1283" width="15.3984375" style="35" bestFit="1" customWidth="1"/>
    <col min="1284" max="1298" width="14.73046875" style="35" customWidth="1"/>
    <col min="1299" max="1299" width="17.1328125" style="35" bestFit="1" customWidth="1"/>
    <col min="1300" max="1300" width="17.265625" style="35" bestFit="1" customWidth="1"/>
    <col min="1301" max="1301" width="15.265625" style="35" customWidth="1"/>
    <col min="1302" max="1302" width="15.86328125" style="35" customWidth="1"/>
    <col min="1303" max="1303" width="15" style="35" bestFit="1" customWidth="1"/>
    <col min="1304" max="1533" width="8.86328125" style="35" customWidth="1"/>
    <col min="1534" max="1536" width="28.86328125" style="35"/>
    <col min="1537" max="1537" width="34.86328125" style="35" customWidth="1"/>
    <col min="1538" max="1538" width="14.73046875" style="35" customWidth="1"/>
    <col min="1539" max="1539" width="15.3984375" style="35" bestFit="1" customWidth="1"/>
    <col min="1540" max="1554" width="14.73046875" style="35" customWidth="1"/>
    <col min="1555" max="1555" width="17.1328125" style="35" bestFit="1" customWidth="1"/>
    <col min="1556" max="1556" width="17.265625" style="35" bestFit="1" customWidth="1"/>
    <col min="1557" max="1557" width="15.265625" style="35" customWidth="1"/>
    <col min="1558" max="1558" width="15.86328125" style="35" customWidth="1"/>
    <col min="1559" max="1559" width="15" style="35" bestFit="1" customWidth="1"/>
    <col min="1560" max="1789" width="8.86328125" style="35" customWidth="1"/>
    <col min="1790" max="1792" width="28.86328125" style="35"/>
    <col min="1793" max="1793" width="34.86328125" style="35" customWidth="1"/>
    <col min="1794" max="1794" width="14.73046875" style="35" customWidth="1"/>
    <col min="1795" max="1795" width="15.3984375" style="35" bestFit="1" customWidth="1"/>
    <col min="1796" max="1810" width="14.73046875" style="35" customWidth="1"/>
    <col min="1811" max="1811" width="17.1328125" style="35" bestFit="1" customWidth="1"/>
    <col min="1812" max="1812" width="17.265625" style="35" bestFit="1" customWidth="1"/>
    <col min="1813" max="1813" width="15.265625" style="35" customWidth="1"/>
    <col min="1814" max="1814" width="15.86328125" style="35" customWidth="1"/>
    <col min="1815" max="1815" width="15" style="35" bestFit="1" customWidth="1"/>
    <col min="1816" max="2045" width="8.86328125" style="35" customWidth="1"/>
    <col min="2046" max="2048" width="28.86328125" style="35"/>
    <col min="2049" max="2049" width="34.86328125" style="35" customWidth="1"/>
    <col min="2050" max="2050" width="14.73046875" style="35" customWidth="1"/>
    <col min="2051" max="2051" width="15.3984375" style="35" bestFit="1" customWidth="1"/>
    <col min="2052" max="2066" width="14.73046875" style="35" customWidth="1"/>
    <col min="2067" max="2067" width="17.1328125" style="35" bestFit="1" customWidth="1"/>
    <col min="2068" max="2068" width="17.265625" style="35" bestFit="1" customWidth="1"/>
    <col min="2069" max="2069" width="15.265625" style="35" customWidth="1"/>
    <col min="2070" max="2070" width="15.86328125" style="35" customWidth="1"/>
    <col min="2071" max="2071" width="15" style="35" bestFit="1" customWidth="1"/>
    <col min="2072" max="2301" width="8.86328125" style="35" customWidth="1"/>
    <col min="2302" max="2304" width="28.86328125" style="35"/>
    <col min="2305" max="2305" width="34.86328125" style="35" customWidth="1"/>
    <col min="2306" max="2306" width="14.73046875" style="35" customWidth="1"/>
    <col min="2307" max="2307" width="15.3984375" style="35" bestFit="1" customWidth="1"/>
    <col min="2308" max="2322" width="14.73046875" style="35" customWidth="1"/>
    <col min="2323" max="2323" width="17.1328125" style="35" bestFit="1" customWidth="1"/>
    <col min="2324" max="2324" width="17.265625" style="35" bestFit="1" customWidth="1"/>
    <col min="2325" max="2325" width="15.265625" style="35" customWidth="1"/>
    <col min="2326" max="2326" width="15.86328125" style="35" customWidth="1"/>
    <col min="2327" max="2327" width="15" style="35" bestFit="1" customWidth="1"/>
    <col min="2328" max="2557" width="8.86328125" style="35" customWidth="1"/>
    <col min="2558" max="2560" width="28.86328125" style="35"/>
    <col min="2561" max="2561" width="34.86328125" style="35" customWidth="1"/>
    <col min="2562" max="2562" width="14.73046875" style="35" customWidth="1"/>
    <col min="2563" max="2563" width="15.3984375" style="35" bestFit="1" customWidth="1"/>
    <col min="2564" max="2578" width="14.73046875" style="35" customWidth="1"/>
    <col min="2579" max="2579" width="17.1328125" style="35" bestFit="1" customWidth="1"/>
    <col min="2580" max="2580" width="17.265625" style="35" bestFit="1" customWidth="1"/>
    <col min="2581" max="2581" width="15.265625" style="35" customWidth="1"/>
    <col min="2582" max="2582" width="15.86328125" style="35" customWidth="1"/>
    <col min="2583" max="2583" width="15" style="35" bestFit="1" customWidth="1"/>
    <col min="2584" max="2813" width="8.86328125" style="35" customWidth="1"/>
    <col min="2814" max="2816" width="28.86328125" style="35"/>
    <col min="2817" max="2817" width="34.86328125" style="35" customWidth="1"/>
    <col min="2818" max="2818" width="14.73046875" style="35" customWidth="1"/>
    <col min="2819" max="2819" width="15.3984375" style="35" bestFit="1" customWidth="1"/>
    <col min="2820" max="2834" width="14.73046875" style="35" customWidth="1"/>
    <col min="2835" max="2835" width="17.1328125" style="35" bestFit="1" customWidth="1"/>
    <col min="2836" max="2836" width="17.265625" style="35" bestFit="1" customWidth="1"/>
    <col min="2837" max="2837" width="15.265625" style="35" customWidth="1"/>
    <col min="2838" max="2838" width="15.86328125" style="35" customWidth="1"/>
    <col min="2839" max="2839" width="15" style="35" bestFit="1" customWidth="1"/>
    <col min="2840" max="3069" width="8.86328125" style="35" customWidth="1"/>
    <col min="3070" max="3072" width="28.86328125" style="35"/>
    <col min="3073" max="3073" width="34.86328125" style="35" customWidth="1"/>
    <col min="3074" max="3074" width="14.73046875" style="35" customWidth="1"/>
    <col min="3075" max="3075" width="15.3984375" style="35" bestFit="1" customWidth="1"/>
    <col min="3076" max="3090" width="14.73046875" style="35" customWidth="1"/>
    <col min="3091" max="3091" width="17.1328125" style="35" bestFit="1" customWidth="1"/>
    <col min="3092" max="3092" width="17.265625" style="35" bestFit="1" customWidth="1"/>
    <col min="3093" max="3093" width="15.265625" style="35" customWidth="1"/>
    <col min="3094" max="3094" width="15.86328125" style="35" customWidth="1"/>
    <col min="3095" max="3095" width="15" style="35" bestFit="1" customWidth="1"/>
    <col min="3096" max="3325" width="8.86328125" style="35" customWidth="1"/>
    <col min="3326" max="3328" width="28.86328125" style="35"/>
    <col min="3329" max="3329" width="34.86328125" style="35" customWidth="1"/>
    <col min="3330" max="3330" width="14.73046875" style="35" customWidth="1"/>
    <col min="3331" max="3331" width="15.3984375" style="35" bestFit="1" customWidth="1"/>
    <col min="3332" max="3346" width="14.73046875" style="35" customWidth="1"/>
    <col min="3347" max="3347" width="17.1328125" style="35" bestFit="1" customWidth="1"/>
    <col min="3348" max="3348" width="17.265625" style="35" bestFit="1" customWidth="1"/>
    <col min="3349" max="3349" width="15.265625" style="35" customWidth="1"/>
    <col min="3350" max="3350" width="15.86328125" style="35" customWidth="1"/>
    <col min="3351" max="3351" width="15" style="35" bestFit="1" customWidth="1"/>
    <col min="3352" max="3581" width="8.86328125" style="35" customWidth="1"/>
    <col min="3582" max="3584" width="28.86328125" style="35"/>
    <col min="3585" max="3585" width="34.86328125" style="35" customWidth="1"/>
    <col min="3586" max="3586" width="14.73046875" style="35" customWidth="1"/>
    <col min="3587" max="3587" width="15.3984375" style="35" bestFit="1" customWidth="1"/>
    <col min="3588" max="3602" width="14.73046875" style="35" customWidth="1"/>
    <col min="3603" max="3603" width="17.1328125" style="35" bestFit="1" customWidth="1"/>
    <col min="3604" max="3604" width="17.265625" style="35" bestFit="1" customWidth="1"/>
    <col min="3605" max="3605" width="15.265625" style="35" customWidth="1"/>
    <col min="3606" max="3606" width="15.86328125" style="35" customWidth="1"/>
    <col min="3607" max="3607" width="15" style="35" bestFit="1" customWidth="1"/>
    <col min="3608" max="3837" width="8.86328125" style="35" customWidth="1"/>
    <col min="3838" max="3840" width="28.86328125" style="35"/>
    <col min="3841" max="3841" width="34.86328125" style="35" customWidth="1"/>
    <col min="3842" max="3842" width="14.73046875" style="35" customWidth="1"/>
    <col min="3843" max="3843" width="15.3984375" style="35" bestFit="1" customWidth="1"/>
    <col min="3844" max="3858" width="14.73046875" style="35" customWidth="1"/>
    <col min="3859" max="3859" width="17.1328125" style="35" bestFit="1" customWidth="1"/>
    <col min="3860" max="3860" width="17.265625" style="35" bestFit="1" customWidth="1"/>
    <col min="3861" max="3861" width="15.265625" style="35" customWidth="1"/>
    <col min="3862" max="3862" width="15.86328125" style="35" customWidth="1"/>
    <col min="3863" max="3863" width="15" style="35" bestFit="1" customWidth="1"/>
    <col min="3864" max="4093" width="8.86328125" style="35" customWidth="1"/>
    <col min="4094" max="4096" width="28.86328125" style="35"/>
    <col min="4097" max="4097" width="34.86328125" style="35" customWidth="1"/>
    <col min="4098" max="4098" width="14.73046875" style="35" customWidth="1"/>
    <col min="4099" max="4099" width="15.3984375" style="35" bestFit="1" customWidth="1"/>
    <col min="4100" max="4114" width="14.73046875" style="35" customWidth="1"/>
    <col min="4115" max="4115" width="17.1328125" style="35" bestFit="1" customWidth="1"/>
    <col min="4116" max="4116" width="17.265625" style="35" bestFit="1" customWidth="1"/>
    <col min="4117" max="4117" width="15.265625" style="35" customWidth="1"/>
    <col min="4118" max="4118" width="15.86328125" style="35" customWidth="1"/>
    <col min="4119" max="4119" width="15" style="35" bestFit="1" customWidth="1"/>
    <col min="4120" max="4349" width="8.86328125" style="35" customWidth="1"/>
    <col min="4350" max="4352" width="28.86328125" style="35"/>
    <col min="4353" max="4353" width="34.86328125" style="35" customWidth="1"/>
    <col min="4354" max="4354" width="14.73046875" style="35" customWidth="1"/>
    <col min="4355" max="4355" width="15.3984375" style="35" bestFit="1" customWidth="1"/>
    <col min="4356" max="4370" width="14.73046875" style="35" customWidth="1"/>
    <col min="4371" max="4371" width="17.1328125" style="35" bestFit="1" customWidth="1"/>
    <col min="4372" max="4372" width="17.265625" style="35" bestFit="1" customWidth="1"/>
    <col min="4373" max="4373" width="15.265625" style="35" customWidth="1"/>
    <col min="4374" max="4374" width="15.86328125" style="35" customWidth="1"/>
    <col min="4375" max="4375" width="15" style="35" bestFit="1" customWidth="1"/>
    <col min="4376" max="4605" width="8.86328125" style="35" customWidth="1"/>
    <col min="4606" max="4608" width="28.86328125" style="35"/>
    <col min="4609" max="4609" width="34.86328125" style="35" customWidth="1"/>
    <col min="4610" max="4610" width="14.73046875" style="35" customWidth="1"/>
    <col min="4611" max="4611" width="15.3984375" style="35" bestFit="1" customWidth="1"/>
    <col min="4612" max="4626" width="14.73046875" style="35" customWidth="1"/>
    <col min="4627" max="4627" width="17.1328125" style="35" bestFit="1" customWidth="1"/>
    <col min="4628" max="4628" width="17.265625" style="35" bestFit="1" customWidth="1"/>
    <col min="4629" max="4629" width="15.265625" style="35" customWidth="1"/>
    <col min="4630" max="4630" width="15.86328125" style="35" customWidth="1"/>
    <col min="4631" max="4631" width="15" style="35" bestFit="1" customWidth="1"/>
    <col min="4632" max="4861" width="8.86328125" style="35" customWidth="1"/>
    <col min="4862" max="4864" width="28.86328125" style="35"/>
    <col min="4865" max="4865" width="34.86328125" style="35" customWidth="1"/>
    <col min="4866" max="4866" width="14.73046875" style="35" customWidth="1"/>
    <col min="4867" max="4867" width="15.3984375" style="35" bestFit="1" customWidth="1"/>
    <col min="4868" max="4882" width="14.73046875" style="35" customWidth="1"/>
    <col min="4883" max="4883" width="17.1328125" style="35" bestFit="1" customWidth="1"/>
    <col min="4884" max="4884" width="17.265625" style="35" bestFit="1" customWidth="1"/>
    <col min="4885" max="4885" width="15.265625" style="35" customWidth="1"/>
    <col min="4886" max="4886" width="15.86328125" style="35" customWidth="1"/>
    <col min="4887" max="4887" width="15" style="35" bestFit="1" customWidth="1"/>
    <col min="4888" max="5117" width="8.86328125" style="35" customWidth="1"/>
    <col min="5118" max="5120" width="28.86328125" style="35"/>
    <col min="5121" max="5121" width="34.86328125" style="35" customWidth="1"/>
    <col min="5122" max="5122" width="14.73046875" style="35" customWidth="1"/>
    <col min="5123" max="5123" width="15.3984375" style="35" bestFit="1" customWidth="1"/>
    <col min="5124" max="5138" width="14.73046875" style="35" customWidth="1"/>
    <col min="5139" max="5139" width="17.1328125" style="35" bestFit="1" customWidth="1"/>
    <col min="5140" max="5140" width="17.265625" style="35" bestFit="1" customWidth="1"/>
    <col min="5141" max="5141" width="15.265625" style="35" customWidth="1"/>
    <col min="5142" max="5142" width="15.86328125" style="35" customWidth="1"/>
    <col min="5143" max="5143" width="15" style="35" bestFit="1" customWidth="1"/>
    <col min="5144" max="5373" width="8.86328125" style="35" customWidth="1"/>
    <col min="5374" max="5376" width="28.86328125" style="35"/>
    <col min="5377" max="5377" width="34.86328125" style="35" customWidth="1"/>
    <col min="5378" max="5378" width="14.73046875" style="35" customWidth="1"/>
    <col min="5379" max="5379" width="15.3984375" style="35" bestFit="1" customWidth="1"/>
    <col min="5380" max="5394" width="14.73046875" style="35" customWidth="1"/>
    <col min="5395" max="5395" width="17.1328125" style="35" bestFit="1" customWidth="1"/>
    <col min="5396" max="5396" width="17.265625" style="35" bestFit="1" customWidth="1"/>
    <col min="5397" max="5397" width="15.265625" style="35" customWidth="1"/>
    <col min="5398" max="5398" width="15.86328125" style="35" customWidth="1"/>
    <col min="5399" max="5399" width="15" style="35" bestFit="1" customWidth="1"/>
    <col min="5400" max="5629" width="8.86328125" style="35" customWidth="1"/>
    <col min="5630" max="5632" width="28.86328125" style="35"/>
    <col min="5633" max="5633" width="34.86328125" style="35" customWidth="1"/>
    <col min="5634" max="5634" width="14.73046875" style="35" customWidth="1"/>
    <col min="5635" max="5635" width="15.3984375" style="35" bestFit="1" customWidth="1"/>
    <col min="5636" max="5650" width="14.73046875" style="35" customWidth="1"/>
    <col min="5651" max="5651" width="17.1328125" style="35" bestFit="1" customWidth="1"/>
    <col min="5652" max="5652" width="17.265625" style="35" bestFit="1" customWidth="1"/>
    <col min="5653" max="5653" width="15.265625" style="35" customWidth="1"/>
    <col min="5654" max="5654" width="15.86328125" style="35" customWidth="1"/>
    <col min="5655" max="5655" width="15" style="35" bestFit="1" customWidth="1"/>
    <col min="5656" max="5885" width="8.86328125" style="35" customWidth="1"/>
    <col min="5886" max="5888" width="28.86328125" style="35"/>
    <col min="5889" max="5889" width="34.86328125" style="35" customWidth="1"/>
    <col min="5890" max="5890" width="14.73046875" style="35" customWidth="1"/>
    <col min="5891" max="5891" width="15.3984375" style="35" bestFit="1" customWidth="1"/>
    <col min="5892" max="5906" width="14.73046875" style="35" customWidth="1"/>
    <col min="5907" max="5907" width="17.1328125" style="35" bestFit="1" customWidth="1"/>
    <col min="5908" max="5908" width="17.265625" style="35" bestFit="1" customWidth="1"/>
    <col min="5909" max="5909" width="15.265625" style="35" customWidth="1"/>
    <col min="5910" max="5910" width="15.86328125" style="35" customWidth="1"/>
    <col min="5911" max="5911" width="15" style="35" bestFit="1" customWidth="1"/>
    <col min="5912" max="6141" width="8.86328125" style="35" customWidth="1"/>
    <col min="6142" max="6144" width="28.86328125" style="35"/>
    <col min="6145" max="6145" width="34.86328125" style="35" customWidth="1"/>
    <col min="6146" max="6146" width="14.73046875" style="35" customWidth="1"/>
    <col min="6147" max="6147" width="15.3984375" style="35" bestFit="1" customWidth="1"/>
    <col min="6148" max="6162" width="14.73046875" style="35" customWidth="1"/>
    <col min="6163" max="6163" width="17.1328125" style="35" bestFit="1" customWidth="1"/>
    <col min="6164" max="6164" width="17.265625" style="35" bestFit="1" customWidth="1"/>
    <col min="6165" max="6165" width="15.265625" style="35" customWidth="1"/>
    <col min="6166" max="6166" width="15.86328125" style="35" customWidth="1"/>
    <col min="6167" max="6167" width="15" style="35" bestFit="1" customWidth="1"/>
    <col min="6168" max="6397" width="8.86328125" style="35" customWidth="1"/>
    <col min="6398" max="6400" width="28.86328125" style="35"/>
    <col min="6401" max="6401" width="34.86328125" style="35" customWidth="1"/>
    <col min="6402" max="6402" width="14.73046875" style="35" customWidth="1"/>
    <col min="6403" max="6403" width="15.3984375" style="35" bestFit="1" customWidth="1"/>
    <col min="6404" max="6418" width="14.73046875" style="35" customWidth="1"/>
    <col min="6419" max="6419" width="17.1328125" style="35" bestFit="1" customWidth="1"/>
    <col min="6420" max="6420" width="17.265625" style="35" bestFit="1" customWidth="1"/>
    <col min="6421" max="6421" width="15.265625" style="35" customWidth="1"/>
    <col min="6422" max="6422" width="15.86328125" style="35" customWidth="1"/>
    <col min="6423" max="6423" width="15" style="35" bestFit="1" customWidth="1"/>
    <col min="6424" max="6653" width="8.86328125" style="35" customWidth="1"/>
    <col min="6654" max="6656" width="28.86328125" style="35"/>
    <col min="6657" max="6657" width="34.86328125" style="35" customWidth="1"/>
    <col min="6658" max="6658" width="14.73046875" style="35" customWidth="1"/>
    <col min="6659" max="6659" width="15.3984375" style="35" bestFit="1" customWidth="1"/>
    <col min="6660" max="6674" width="14.73046875" style="35" customWidth="1"/>
    <col min="6675" max="6675" width="17.1328125" style="35" bestFit="1" customWidth="1"/>
    <col min="6676" max="6676" width="17.265625" style="35" bestFit="1" customWidth="1"/>
    <col min="6677" max="6677" width="15.265625" style="35" customWidth="1"/>
    <col min="6678" max="6678" width="15.86328125" style="35" customWidth="1"/>
    <col min="6679" max="6679" width="15" style="35" bestFit="1" customWidth="1"/>
    <col min="6680" max="6909" width="8.86328125" style="35" customWidth="1"/>
    <col min="6910" max="6912" width="28.86328125" style="35"/>
    <col min="6913" max="6913" width="34.86328125" style="35" customWidth="1"/>
    <col min="6914" max="6914" width="14.73046875" style="35" customWidth="1"/>
    <col min="6915" max="6915" width="15.3984375" style="35" bestFit="1" customWidth="1"/>
    <col min="6916" max="6930" width="14.73046875" style="35" customWidth="1"/>
    <col min="6931" max="6931" width="17.1328125" style="35" bestFit="1" customWidth="1"/>
    <col min="6932" max="6932" width="17.265625" style="35" bestFit="1" customWidth="1"/>
    <col min="6933" max="6933" width="15.265625" style="35" customWidth="1"/>
    <col min="6934" max="6934" width="15.86328125" style="35" customWidth="1"/>
    <col min="6935" max="6935" width="15" style="35" bestFit="1" customWidth="1"/>
    <col min="6936" max="7165" width="8.86328125" style="35" customWidth="1"/>
    <col min="7166" max="7168" width="28.86328125" style="35"/>
    <col min="7169" max="7169" width="34.86328125" style="35" customWidth="1"/>
    <col min="7170" max="7170" width="14.73046875" style="35" customWidth="1"/>
    <col min="7171" max="7171" width="15.3984375" style="35" bestFit="1" customWidth="1"/>
    <col min="7172" max="7186" width="14.73046875" style="35" customWidth="1"/>
    <col min="7187" max="7187" width="17.1328125" style="35" bestFit="1" customWidth="1"/>
    <col min="7188" max="7188" width="17.265625" style="35" bestFit="1" customWidth="1"/>
    <col min="7189" max="7189" width="15.265625" style="35" customWidth="1"/>
    <col min="7190" max="7190" width="15.86328125" style="35" customWidth="1"/>
    <col min="7191" max="7191" width="15" style="35" bestFit="1" customWidth="1"/>
    <col min="7192" max="7421" width="8.86328125" style="35" customWidth="1"/>
    <col min="7422" max="7424" width="28.86328125" style="35"/>
    <col min="7425" max="7425" width="34.86328125" style="35" customWidth="1"/>
    <col min="7426" max="7426" width="14.73046875" style="35" customWidth="1"/>
    <col min="7427" max="7427" width="15.3984375" style="35" bestFit="1" customWidth="1"/>
    <col min="7428" max="7442" width="14.73046875" style="35" customWidth="1"/>
    <col min="7443" max="7443" width="17.1328125" style="35" bestFit="1" customWidth="1"/>
    <col min="7444" max="7444" width="17.265625" style="35" bestFit="1" customWidth="1"/>
    <col min="7445" max="7445" width="15.265625" style="35" customWidth="1"/>
    <col min="7446" max="7446" width="15.86328125" style="35" customWidth="1"/>
    <col min="7447" max="7447" width="15" style="35" bestFit="1" customWidth="1"/>
    <col min="7448" max="7677" width="8.86328125" style="35" customWidth="1"/>
    <col min="7678" max="7680" width="28.86328125" style="35"/>
    <col min="7681" max="7681" width="34.86328125" style="35" customWidth="1"/>
    <col min="7682" max="7682" width="14.73046875" style="35" customWidth="1"/>
    <col min="7683" max="7683" width="15.3984375" style="35" bestFit="1" customWidth="1"/>
    <col min="7684" max="7698" width="14.73046875" style="35" customWidth="1"/>
    <col min="7699" max="7699" width="17.1328125" style="35" bestFit="1" customWidth="1"/>
    <col min="7700" max="7700" width="17.265625" style="35" bestFit="1" customWidth="1"/>
    <col min="7701" max="7701" width="15.265625" style="35" customWidth="1"/>
    <col min="7702" max="7702" width="15.86328125" style="35" customWidth="1"/>
    <col min="7703" max="7703" width="15" style="35" bestFit="1" customWidth="1"/>
    <col min="7704" max="7933" width="8.86328125" style="35" customWidth="1"/>
    <col min="7934" max="7936" width="28.86328125" style="35"/>
    <col min="7937" max="7937" width="34.86328125" style="35" customWidth="1"/>
    <col min="7938" max="7938" width="14.73046875" style="35" customWidth="1"/>
    <col min="7939" max="7939" width="15.3984375" style="35" bestFit="1" customWidth="1"/>
    <col min="7940" max="7954" width="14.73046875" style="35" customWidth="1"/>
    <col min="7955" max="7955" width="17.1328125" style="35" bestFit="1" customWidth="1"/>
    <col min="7956" max="7956" width="17.265625" style="35" bestFit="1" customWidth="1"/>
    <col min="7957" max="7957" width="15.265625" style="35" customWidth="1"/>
    <col min="7958" max="7958" width="15.86328125" style="35" customWidth="1"/>
    <col min="7959" max="7959" width="15" style="35" bestFit="1" customWidth="1"/>
    <col min="7960" max="8189" width="8.86328125" style="35" customWidth="1"/>
    <col min="8190" max="8192" width="28.86328125" style="35"/>
    <col min="8193" max="8193" width="34.86328125" style="35" customWidth="1"/>
    <col min="8194" max="8194" width="14.73046875" style="35" customWidth="1"/>
    <col min="8195" max="8195" width="15.3984375" style="35" bestFit="1" customWidth="1"/>
    <col min="8196" max="8210" width="14.73046875" style="35" customWidth="1"/>
    <col min="8211" max="8211" width="17.1328125" style="35" bestFit="1" customWidth="1"/>
    <col min="8212" max="8212" width="17.265625" style="35" bestFit="1" customWidth="1"/>
    <col min="8213" max="8213" width="15.265625" style="35" customWidth="1"/>
    <col min="8214" max="8214" width="15.86328125" style="35" customWidth="1"/>
    <col min="8215" max="8215" width="15" style="35" bestFit="1" customWidth="1"/>
    <col min="8216" max="8445" width="8.86328125" style="35" customWidth="1"/>
    <col min="8446" max="8448" width="28.86328125" style="35"/>
    <col min="8449" max="8449" width="34.86328125" style="35" customWidth="1"/>
    <col min="8450" max="8450" width="14.73046875" style="35" customWidth="1"/>
    <col min="8451" max="8451" width="15.3984375" style="35" bestFit="1" customWidth="1"/>
    <col min="8452" max="8466" width="14.73046875" style="35" customWidth="1"/>
    <col min="8467" max="8467" width="17.1328125" style="35" bestFit="1" customWidth="1"/>
    <col min="8468" max="8468" width="17.265625" style="35" bestFit="1" customWidth="1"/>
    <col min="8469" max="8469" width="15.265625" style="35" customWidth="1"/>
    <col min="8470" max="8470" width="15.86328125" style="35" customWidth="1"/>
    <col min="8471" max="8471" width="15" style="35" bestFit="1" customWidth="1"/>
    <col min="8472" max="8701" width="8.86328125" style="35" customWidth="1"/>
    <col min="8702" max="8704" width="28.86328125" style="35"/>
    <col min="8705" max="8705" width="34.86328125" style="35" customWidth="1"/>
    <col min="8706" max="8706" width="14.73046875" style="35" customWidth="1"/>
    <col min="8707" max="8707" width="15.3984375" style="35" bestFit="1" customWidth="1"/>
    <col min="8708" max="8722" width="14.73046875" style="35" customWidth="1"/>
    <col min="8723" max="8723" width="17.1328125" style="35" bestFit="1" customWidth="1"/>
    <col min="8724" max="8724" width="17.265625" style="35" bestFit="1" customWidth="1"/>
    <col min="8725" max="8725" width="15.265625" style="35" customWidth="1"/>
    <col min="8726" max="8726" width="15.86328125" style="35" customWidth="1"/>
    <col min="8727" max="8727" width="15" style="35" bestFit="1" customWidth="1"/>
    <col min="8728" max="8957" width="8.86328125" style="35" customWidth="1"/>
    <col min="8958" max="8960" width="28.86328125" style="35"/>
    <col min="8961" max="8961" width="34.86328125" style="35" customWidth="1"/>
    <col min="8962" max="8962" width="14.73046875" style="35" customWidth="1"/>
    <col min="8963" max="8963" width="15.3984375" style="35" bestFit="1" customWidth="1"/>
    <col min="8964" max="8978" width="14.73046875" style="35" customWidth="1"/>
    <col min="8979" max="8979" width="17.1328125" style="35" bestFit="1" customWidth="1"/>
    <col min="8980" max="8980" width="17.265625" style="35" bestFit="1" customWidth="1"/>
    <col min="8981" max="8981" width="15.265625" style="35" customWidth="1"/>
    <col min="8982" max="8982" width="15.86328125" style="35" customWidth="1"/>
    <col min="8983" max="8983" width="15" style="35" bestFit="1" customWidth="1"/>
    <col min="8984" max="9213" width="8.86328125" style="35" customWidth="1"/>
    <col min="9214" max="9216" width="28.86328125" style="35"/>
    <col min="9217" max="9217" width="34.86328125" style="35" customWidth="1"/>
    <col min="9218" max="9218" width="14.73046875" style="35" customWidth="1"/>
    <col min="9219" max="9219" width="15.3984375" style="35" bestFit="1" customWidth="1"/>
    <col min="9220" max="9234" width="14.73046875" style="35" customWidth="1"/>
    <col min="9235" max="9235" width="17.1328125" style="35" bestFit="1" customWidth="1"/>
    <col min="9236" max="9236" width="17.265625" style="35" bestFit="1" customWidth="1"/>
    <col min="9237" max="9237" width="15.265625" style="35" customWidth="1"/>
    <col min="9238" max="9238" width="15.86328125" style="35" customWidth="1"/>
    <col min="9239" max="9239" width="15" style="35" bestFit="1" customWidth="1"/>
    <col min="9240" max="9469" width="8.86328125" style="35" customWidth="1"/>
    <col min="9470" max="9472" width="28.86328125" style="35"/>
    <col min="9473" max="9473" width="34.86328125" style="35" customWidth="1"/>
    <col min="9474" max="9474" width="14.73046875" style="35" customWidth="1"/>
    <col min="9475" max="9475" width="15.3984375" style="35" bestFit="1" customWidth="1"/>
    <col min="9476" max="9490" width="14.73046875" style="35" customWidth="1"/>
    <col min="9491" max="9491" width="17.1328125" style="35" bestFit="1" customWidth="1"/>
    <col min="9492" max="9492" width="17.265625" style="35" bestFit="1" customWidth="1"/>
    <col min="9493" max="9493" width="15.265625" style="35" customWidth="1"/>
    <col min="9494" max="9494" width="15.86328125" style="35" customWidth="1"/>
    <col min="9495" max="9495" width="15" style="35" bestFit="1" customWidth="1"/>
    <col min="9496" max="9725" width="8.86328125" style="35" customWidth="1"/>
    <col min="9726" max="9728" width="28.86328125" style="35"/>
    <col min="9729" max="9729" width="34.86328125" style="35" customWidth="1"/>
    <col min="9730" max="9730" width="14.73046875" style="35" customWidth="1"/>
    <col min="9731" max="9731" width="15.3984375" style="35" bestFit="1" customWidth="1"/>
    <col min="9732" max="9746" width="14.73046875" style="35" customWidth="1"/>
    <col min="9747" max="9747" width="17.1328125" style="35" bestFit="1" customWidth="1"/>
    <col min="9748" max="9748" width="17.265625" style="35" bestFit="1" customWidth="1"/>
    <col min="9749" max="9749" width="15.265625" style="35" customWidth="1"/>
    <col min="9750" max="9750" width="15.86328125" style="35" customWidth="1"/>
    <col min="9751" max="9751" width="15" style="35" bestFit="1" customWidth="1"/>
    <col min="9752" max="9981" width="8.86328125" style="35" customWidth="1"/>
    <col min="9982" max="9984" width="28.86328125" style="35"/>
    <col min="9985" max="9985" width="34.86328125" style="35" customWidth="1"/>
    <col min="9986" max="9986" width="14.73046875" style="35" customWidth="1"/>
    <col min="9987" max="9987" width="15.3984375" style="35" bestFit="1" customWidth="1"/>
    <col min="9988" max="10002" width="14.73046875" style="35" customWidth="1"/>
    <col min="10003" max="10003" width="17.1328125" style="35" bestFit="1" customWidth="1"/>
    <col min="10004" max="10004" width="17.265625" style="35" bestFit="1" customWidth="1"/>
    <col min="10005" max="10005" width="15.265625" style="35" customWidth="1"/>
    <col min="10006" max="10006" width="15.86328125" style="35" customWidth="1"/>
    <col min="10007" max="10007" width="15" style="35" bestFit="1" customWidth="1"/>
    <col min="10008" max="10237" width="8.86328125" style="35" customWidth="1"/>
    <col min="10238" max="10240" width="28.86328125" style="35"/>
    <col min="10241" max="10241" width="34.86328125" style="35" customWidth="1"/>
    <col min="10242" max="10242" width="14.73046875" style="35" customWidth="1"/>
    <col min="10243" max="10243" width="15.3984375" style="35" bestFit="1" customWidth="1"/>
    <col min="10244" max="10258" width="14.73046875" style="35" customWidth="1"/>
    <col min="10259" max="10259" width="17.1328125" style="35" bestFit="1" customWidth="1"/>
    <col min="10260" max="10260" width="17.265625" style="35" bestFit="1" customWidth="1"/>
    <col min="10261" max="10261" width="15.265625" style="35" customWidth="1"/>
    <col min="10262" max="10262" width="15.86328125" style="35" customWidth="1"/>
    <col min="10263" max="10263" width="15" style="35" bestFit="1" customWidth="1"/>
    <col min="10264" max="10493" width="8.86328125" style="35" customWidth="1"/>
    <col min="10494" max="10496" width="28.86328125" style="35"/>
    <col min="10497" max="10497" width="34.86328125" style="35" customWidth="1"/>
    <col min="10498" max="10498" width="14.73046875" style="35" customWidth="1"/>
    <col min="10499" max="10499" width="15.3984375" style="35" bestFit="1" customWidth="1"/>
    <col min="10500" max="10514" width="14.73046875" style="35" customWidth="1"/>
    <col min="10515" max="10515" width="17.1328125" style="35" bestFit="1" customWidth="1"/>
    <col min="10516" max="10516" width="17.265625" style="35" bestFit="1" customWidth="1"/>
    <col min="10517" max="10517" width="15.265625" style="35" customWidth="1"/>
    <col min="10518" max="10518" width="15.86328125" style="35" customWidth="1"/>
    <col min="10519" max="10519" width="15" style="35" bestFit="1" customWidth="1"/>
    <col min="10520" max="10749" width="8.86328125" style="35" customWidth="1"/>
    <col min="10750" max="10752" width="28.86328125" style="35"/>
    <col min="10753" max="10753" width="34.86328125" style="35" customWidth="1"/>
    <col min="10754" max="10754" width="14.73046875" style="35" customWidth="1"/>
    <col min="10755" max="10755" width="15.3984375" style="35" bestFit="1" customWidth="1"/>
    <col min="10756" max="10770" width="14.73046875" style="35" customWidth="1"/>
    <col min="10771" max="10771" width="17.1328125" style="35" bestFit="1" customWidth="1"/>
    <col min="10772" max="10772" width="17.265625" style="35" bestFit="1" customWidth="1"/>
    <col min="10773" max="10773" width="15.265625" style="35" customWidth="1"/>
    <col min="10774" max="10774" width="15.86328125" style="35" customWidth="1"/>
    <col min="10775" max="10775" width="15" style="35" bestFit="1" customWidth="1"/>
    <col min="10776" max="11005" width="8.86328125" style="35" customWidth="1"/>
    <col min="11006" max="11008" width="28.86328125" style="35"/>
    <col min="11009" max="11009" width="34.86328125" style="35" customWidth="1"/>
    <col min="11010" max="11010" width="14.73046875" style="35" customWidth="1"/>
    <col min="11011" max="11011" width="15.3984375" style="35" bestFit="1" customWidth="1"/>
    <col min="11012" max="11026" width="14.73046875" style="35" customWidth="1"/>
    <col min="11027" max="11027" width="17.1328125" style="35" bestFit="1" customWidth="1"/>
    <col min="11028" max="11028" width="17.265625" style="35" bestFit="1" customWidth="1"/>
    <col min="11029" max="11029" width="15.265625" style="35" customWidth="1"/>
    <col min="11030" max="11030" width="15.86328125" style="35" customWidth="1"/>
    <col min="11031" max="11031" width="15" style="35" bestFit="1" customWidth="1"/>
    <col min="11032" max="11261" width="8.86328125" style="35" customWidth="1"/>
    <col min="11262" max="11264" width="28.86328125" style="35"/>
    <col min="11265" max="11265" width="34.86328125" style="35" customWidth="1"/>
    <col min="11266" max="11266" width="14.73046875" style="35" customWidth="1"/>
    <col min="11267" max="11267" width="15.3984375" style="35" bestFit="1" customWidth="1"/>
    <col min="11268" max="11282" width="14.73046875" style="35" customWidth="1"/>
    <col min="11283" max="11283" width="17.1328125" style="35" bestFit="1" customWidth="1"/>
    <col min="11284" max="11284" width="17.265625" style="35" bestFit="1" customWidth="1"/>
    <col min="11285" max="11285" width="15.265625" style="35" customWidth="1"/>
    <col min="11286" max="11286" width="15.86328125" style="35" customWidth="1"/>
    <col min="11287" max="11287" width="15" style="35" bestFit="1" customWidth="1"/>
    <col min="11288" max="11517" width="8.86328125" style="35" customWidth="1"/>
    <col min="11518" max="11520" width="28.86328125" style="35"/>
    <col min="11521" max="11521" width="34.86328125" style="35" customWidth="1"/>
    <col min="11522" max="11522" width="14.73046875" style="35" customWidth="1"/>
    <col min="11523" max="11523" width="15.3984375" style="35" bestFit="1" customWidth="1"/>
    <col min="11524" max="11538" width="14.73046875" style="35" customWidth="1"/>
    <col min="11539" max="11539" width="17.1328125" style="35" bestFit="1" customWidth="1"/>
    <col min="11540" max="11540" width="17.265625" style="35" bestFit="1" customWidth="1"/>
    <col min="11541" max="11541" width="15.265625" style="35" customWidth="1"/>
    <col min="11542" max="11542" width="15.86328125" style="35" customWidth="1"/>
    <col min="11543" max="11543" width="15" style="35" bestFit="1" customWidth="1"/>
    <col min="11544" max="11773" width="8.86328125" style="35" customWidth="1"/>
    <col min="11774" max="11776" width="28.86328125" style="35"/>
    <col min="11777" max="11777" width="34.86328125" style="35" customWidth="1"/>
    <col min="11778" max="11778" width="14.73046875" style="35" customWidth="1"/>
    <col min="11779" max="11779" width="15.3984375" style="35" bestFit="1" customWidth="1"/>
    <col min="11780" max="11794" width="14.73046875" style="35" customWidth="1"/>
    <col min="11795" max="11795" width="17.1328125" style="35" bestFit="1" customWidth="1"/>
    <col min="11796" max="11796" width="17.265625" style="35" bestFit="1" customWidth="1"/>
    <col min="11797" max="11797" width="15.265625" style="35" customWidth="1"/>
    <col min="11798" max="11798" width="15.86328125" style="35" customWidth="1"/>
    <col min="11799" max="11799" width="15" style="35" bestFit="1" customWidth="1"/>
    <col min="11800" max="12029" width="8.86328125" style="35" customWidth="1"/>
    <col min="12030" max="12032" width="28.86328125" style="35"/>
    <col min="12033" max="12033" width="34.86328125" style="35" customWidth="1"/>
    <col min="12034" max="12034" width="14.73046875" style="35" customWidth="1"/>
    <col min="12035" max="12035" width="15.3984375" style="35" bestFit="1" customWidth="1"/>
    <col min="12036" max="12050" width="14.73046875" style="35" customWidth="1"/>
    <col min="12051" max="12051" width="17.1328125" style="35" bestFit="1" customWidth="1"/>
    <col min="12052" max="12052" width="17.265625" style="35" bestFit="1" customWidth="1"/>
    <col min="12053" max="12053" width="15.265625" style="35" customWidth="1"/>
    <col min="12054" max="12054" width="15.86328125" style="35" customWidth="1"/>
    <col min="12055" max="12055" width="15" style="35" bestFit="1" customWidth="1"/>
    <col min="12056" max="12285" width="8.86328125" style="35" customWidth="1"/>
    <col min="12286" max="12288" width="28.86328125" style="35"/>
    <col min="12289" max="12289" width="34.86328125" style="35" customWidth="1"/>
    <col min="12290" max="12290" width="14.73046875" style="35" customWidth="1"/>
    <col min="12291" max="12291" width="15.3984375" style="35" bestFit="1" customWidth="1"/>
    <col min="12292" max="12306" width="14.73046875" style="35" customWidth="1"/>
    <col min="12307" max="12307" width="17.1328125" style="35" bestFit="1" customWidth="1"/>
    <col min="12308" max="12308" width="17.265625" style="35" bestFit="1" customWidth="1"/>
    <col min="12309" max="12309" width="15.265625" style="35" customWidth="1"/>
    <col min="12310" max="12310" width="15.86328125" style="35" customWidth="1"/>
    <col min="12311" max="12311" width="15" style="35" bestFit="1" customWidth="1"/>
    <col min="12312" max="12541" width="8.86328125" style="35" customWidth="1"/>
    <col min="12542" max="12544" width="28.86328125" style="35"/>
    <col min="12545" max="12545" width="34.86328125" style="35" customWidth="1"/>
    <col min="12546" max="12546" width="14.73046875" style="35" customWidth="1"/>
    <col min="12547" max="12547" width="15.3984375" style="35" bestFit="1" customWidth="1"/>
    <col min="12548" max="12562" width="14.73046875" style="35" customWidth="1"/>
    <col min="12563" max="12563" width="17.1328125" style="35" bestFit="1" customWidth="1"/>
    <col min="12564" max="12564" width="17.265625" style="35" bestFit="1" customWidth="1"/>
    <col min="12565" max="12565" width="15.265625" style="35" customWidth="1"/>
    <col min="12566" max="12566" width="15.86328125" style="35" customWidth="1"/>
    <col min="12567" max="12567" width="15" style="35" bestFit="1" customWidth="1"/>
    <col min="12568" max="12797" width="8.86328125" style="35" customWidth="1"/>
    <col min="12798" max="12800" width="28.86328125" style="35"/>
    <col min="12801" max="12801" width="34.86328125" style="35" customWidth="1"/>
    <col min="12802" max="12802" width="14.73046875" style="35" customWidth="1"/>
    <col min="12803" max="12803" width="15.3984375" style="35" bestFit="1" customWidth="1"/>
    <col min="12804" max="12818" width="14.73046875" style="35" customWidth="1"/>
    <col min="12819" max="12819" width="17.1328125" style="35" bestFit="1" customWidth="1"/>
    <col min="12820" max="12820" width="17.265625" style="35" bestFit="1" customWidth="1"/>
    <col min="12821" max="12821" width="15.265625" style="35" customWidth="1"/>
    <col min="12822" max="12822" width="15.86328125" style="35" customWidth="1"/>
    <col min="12823" max="12823" width="15" style="35" bestFit="1" customWidth="1"/>
    <col min="12824" max="13053" width="8.86328125" style="35" customWidth="1"/>
    <col min="13054" max="13056" width="28.86328125" style="35"/>
    <col min="13057" max="13057" width="34.86328125" style="35" customWidth="1"/>
    <col min="13058" max="13058" width="14.73046875" style="35" customWidth="1"/>
    <col min="13059" max="13059" width="15.3984375" style="35" bestFit="1" customWidth="1"/>
    <col min="13060" max="13074" width="14.73046875" style="35" customWidth="1"/>
    <col min="13075" max="13075" width="17.1328125" style="35" bestFit="1" customWidth="1"/>
    <col min="13076" max="13076" width="17.265625" style="35" bestFit="1" customWidth="1"/>
    <col min="13077" max="13077" width="15.265625" style="35" customWidth="1"/>
    <col min="13078" max="13078" width="15.86328125" style="35" customWidth="1"/>
    <col min="13079" max="13079" width="15" style="35" bestFit="1" customWidth="1"/>
    <col min="13080" max="13309" width="8.86328125" style="35" customWidth="1"/>
    <col min="13310" max="13312" width="28.86328125" style="35"/>
    <col min="13313" max="13313" width="34.86328125" style="35" customWidth="1"/>
    <col min="13314" max="13314" width="14.73046875" style="35" customWidth="1"/>
    <col min="13315" max="13315" width="15.3984375" style="35" bestFit="1" customWidth="1"/>
    <col min="13316" max="13330" width="14.73046875" style="35" customWidth="1"/>
    <col min="13331" max="13331" width="17.1328125" style="35" bestFit="1" customWidth="1"/>
    <col min="13332" max="13332" width="17.265625" style="35" bestFit="1" customWidth="1"/>
    <col min="13333" max="13333" width="15.265625" style="35" customWidth="1"/>
    <col min="13334" max="13334" width="15.86328125" style="35" customWidth="1"/>
    <col min="13335" max="13335" width="15" style="35" bestFit="1" customWidth="1"/>
    <col min="13336" max="13565" width="8.86328125" style="35" customWidth="1"/>
    <col min="13566" max="13568" width="28.86328125" style="35"/>
    <col min="13569" max="13569" width="34.86328125" style="35" customWidth="1"/>
    <col min="13570" max="13570" width="14.73046875" style="35" customWidth="1"/>
    <col min="13571" max="13571" width="15.3984375" style="35" bestFit="1" customWidth="1"/>
    <col min="13572" max="13586" width="14.73046875" style="35" customWidth="1"/>
    <col min="13587" max="13587" width="17.1328125" style="35" bestFit="1" customWidth="1"/>
    <col min="13588" max="13588" width="17.265625" style="35" bestFit="1" customWidth="1"/>
    <col min="13589" max="13589" width="15.265625" style="35" customWidth="1"/>
    <col min="13590" max="13590" width="15.86328125" style="35" customWidth="1"/>
    <col min="13591" max="13591" width="15" style="35" bestFit="1" customWidth="1"/>
    <col min="13592" max="13821" width="8.86328125" style="35" customWidth="1"/>
    <col min="13822" max="13824" width="28.86328125" style="35"/>
    <col min="13825" max="13825" width="34.86328125" style="35" customWidth="1"/>
    <col min="13826" max="13826" width="14.73046875" style="35" customWidth="1"/>
    <col min="13827" max="13827" width="15.3984375" style="35" bestFit="1" customWidth="1"/>
    <col min="13828" max="13842" width="14.73046875" style="35" customWidth="1"/>
    <col min="13843" max="13843" width="17.1328125" style="35" bestFit="1" customWidth="1"/>
    <col min="13844" max="13844" width="17.265625" style="35" bestFit="1" customWidth="1"/>
    <col min="13845" max="13845" width="15.265625" style="35" customWidth="1"/>
    <col min="13846" max="13846" width="15.86328125" style="35" customWidth="1"/>
    <col min="13847" max="13847" width="15" style="35" bestFit="1" customWidth="1"/>
    <col min="13848" max="14077" width="8.86328125" style="35" customWidth="1"/>
    <col min="14078" max="14080" width="28.86328125" style="35"/>
    <col min="14081" max="14081" width="34.86328125" style="35" customWidth="1"/>
    <col min="14082" max="14082" width="14.73046875" style="35" customWidth="1"/>
    <col min="14083" max="14083" width="15.3984375" style="35" bestFit="1" customWidth="1"/>
    <col min="14084" max="14098" width="14.73046875" style="35" customWidth="1"/>
    <col min="14099" max="14099" width="17.1328125" style="35" bestFit="1" customWidth="1"/>
    <col min="14100" max="14100" width="17.265625" style="35" bestFit="1" customWidth="1"/>
    <col min="14101" max="14101" width="15.265625" style="35" customWidth="1"/>
    <col min="14102" max="14102" width="15.86328125" style="35" customWidth="1"/>
    <col min="14103" max="14103" width="15" style="35" bestFit="1" customWidth="1"/>
    <col min="14104" max="14333" width="8.86328125" style="35" customWidth="1"/>
    <col min="14334" max="14336" width="28.86328125" style="35"/>
    <col min="14337" max="14337" width="34.86328125" style="35" customWidth="1"/>
    <col min="14338" max="14338" width="14.73046875" style="35" customWidth="1"/>
    <col min="14339" max="14339" width="15.3984375" style="35" bestFit="1" customWidth="1"/>
    <col min="14340" max="14354" width="14.73046875" style="35" customWidth="1"/>
    <col min="14355" max="14355" width="17.1328125" style="35" bestFit="1" customWidth="1"/>
    <col min="14356" max="14356" width="17.265625" style="35" bestFit="1" customWidth="1"/>
    <col min="14357" max="14357" width="15.265625" style="35" customWidth="1"/>
    <col min="14358" max="14358" width="15.86328125" style="35" customWidth="1"/>
    <col min="14359" max="14359" width="15" style="35" bestFit="1" customWidth="1"/>
    <col min="14360" max="14589" width="8.86328125" style="35" customWidth="1"/>
    <col min="14590" max="14592" width="28.86328125" style="35"/>
    <col min="14593" max="14593" width="34.86328125" style="35" customWidth="1"/>
    <col min="14594" max="14594" width="14.73046875" style="35" customWidth="1"/>
    <col min="14595" max="14595" width="15.3984375" style="35" bestFit="1" customWidth="1"/>
    <col min="14596" max="14610" width="14.73046875" style="35" customWidth="1"/>
    <col min="14611" max="14611" width="17.1328125" style="35" bestFit="1" customWidth="1"/>
    <col min="14612" max="14612" width="17.265625" style="35" bestFit="1" customWidth="1"/>
    <col min="14613" max="14613" width="15.265625" style="35" customWidth="1"/>
    <col min="14614" max="14614" width="15.86328125" style="35" customWidth="1"/>
    <col min="14615" max="14615" width="15" style="35" bestFit="1" customWidth="1"/>
    <col min="14616" max="14845" width="8.86328125" style="35" customWidth="1"/>
    <col min="14846" max="14848" width="28.86328125" style="35"/>
    <col min="14849" max="14849" width="34.86328125" style="35" customWidth="1"/>
    <col min="14850" max="14850" width="14.73046875" style="35" customWidth="1"/>
    <col min="14851" max="14851" width="15.3984375" style="35" bestFit="1" customWidth="1"/>
    <col min="14852" max="14866" width="14.73046875" style="35" customWidth="1"/>
    <col min="14867" max="14867" width="17.1328125" style="35" bestFit="1" customWidth="1"/>
    <col min="14868" max="14868" width="17.265625" style="35" bestFit="1" customWidth="1"/>
    <col min="14869" max="14869" width="15.265625" style="35" customWidth="1"/>
    <col min="14870" max="14870" width="15.86328125" style="35" customWidth="1"/>
    <col min="14871" max="14871" width="15" style="35" bestFit="1" customWidth="1"/>
    <col min="14872" max="15101" width="8.86328125" style="35" customWidth="1"/>
    <col min="15102" max="15104" width="28.86328125" style="35"/>
    <col min="15105" max="15105" width="34.86328125" style="35" customWidth="1"/>
    <col min="15106" max="15106" width="14.73046875" style="35" customWidth="1"/>
    <col min="15107" max="15107" width="15.3984375" style="35" bestFit="1" customWidth="1"/>
    <col min="15108" max="15122" width="14.73046875" style="35" customWidth="1"/>
    <col min="15123" max="15123" width="17.1328125" style="35" bestFit="1" customWidth="1"/>
    <col min="15124" max="15124" width="17.265625" style="35" bestFit="1" customWidth="1"/>
    <col min="15125" max="15125" width="15.265625" style="35" customWidth="1"/>
    <col min="15126" max="15126" width="15.86328125" style="35" customWidth="1"/>
    <col min="15127" max="15127" width="15" style="35" bestFit="1" customWidth="1"/>
    <col min="15128" max="15357" width="8.86328125" style="35" customWidth="1"/>
    <col min="15358" max="15360" width="28.86328125" style="35"/>
    <col min="15361" max="15361" width="34.86328125" style="35" customWidth="1"/>
    <col min="15362" max="15362" width="14.73046875" style="35" customWidth="1"/>
    <col min="15363" max="15363" width="15.3984375" style="35" bestFit="1" customWidth="1"/>
    <col min="15364" max="15378" width="14.73046875" style="35" customWidth="1"/>
    <col min="15379" max="15379" width="17.1328125" style="35" bestFit="1" customWidth="1"/>
    <col min="15380" max="15380" width="17.265625" style="35" bestFit="1" customWidth="1"/>
    <col min="15381" max="15381" width="15.265625" style="35" customWidth="1"/>
    <col min="15382" max="15382" width="15.86328125" style="35" customWidth="1"/>
    <col min="15383" max="15383" width="15" style="35" bestFit="1" customWidth="1"/>
    <col min="15384" max="15613" width="8.86328125" style="35" customWidth="1"/>
    <col min="15614" max="15616" width="28.86328125" style="35"/>
    <col min="15617" max="15617" width="34.86328125" style="35" customWidth="1"/>
    <col min="15618" max="15618" width="14.73046875" style="35" customWidth="1"/>
    <col min="15619" max="15619" width="15.3984375" style="35" bestFit="1" customWidth="1"/>
    <col min="15620" max="15634" width="14.73046875" style="35" customWidth="1"/>
    <col min="15635" max="15635" width="17.1328125" style="35" bestFit="1" customWidth="1"/>
    <col min="15636" max="15636" width="17.265625" style="35" bestFit="1" customWidth="1"/>
    <col min="15637" max="15637" width="15.265625" style="35" customWidth="1"/>
    <col min="15638" max="15638" width="15.86328125" style="35" customWidth="1"/>
    <col min="15639" max="15639" width="15" style="35" bestFit="1" customWidth="1"/>
    <col min="15640" max="15869" width="8.86328125" style="35" customWidth="1"/>
    <col min="15870" max="15872" width="28.86328125" style="35"/>
    <col min="15873" max="15873" width="34.86328125" style="35" customWidth="1"/>
    <col min="15874" max="15874" width="14.73046875" style="35" customWidth="1"/>
    <col min="15875" max="15875" width="15.3984375" style="35" bestFit="1" customWidth="1"/>
    <col min="15876" max="15890" width="14.73046875" style="35" customWidth="1"/>
    <col min="15891" max="15891" width="17.1328125" style="35" bestFit="1" customWidth="1"/>
    <col min="15892" max="15892" width="17.265625" style="35" bestFit="1" customWidth="1"/>
    <col min="15893" max="15893" width="15.265625" style="35" customWidth="1"/>
    <col min="15894" max="15894" width="15.86328125" style="35" customWidth="1"/>
    <col min="15895" max="15895" width="15" style="35" bestFit="1" customWidth="1"/>
    <col min="15896" max="16125" width="8.86328125" style="35" customWidth="1"/>
    <col min="16126" max="16128" width="28.86328125" style="35"/>
    <col min="16129" max="16129" width="34.86328125" style="35" customWidth="1"/>
    <col min="16130" max="16130" width="14.73046875" style="35" customWidth="1"/>
    <col min="16131" max="16131" width="15.3984375" style="35" bestFit="1" customWidth="1"/>
    <col min="16132" max="16146" width="14.73046875" style="35" customWidth="1"/>
    <col min="16147" max="16147" width="17.1328125" style="35" bestFit="1" customWidth="1"/>
    <col min="16148" max="16148" width="17.265625" style="35" bestFit="1" customWidth="1"/>
    <col min="16149" max="16149" width="15.265625" style="35" customWidth="1"/>
    <col min="16150" max="16150" width="15.86328125" style="35" customWidth="1"/>
    <col min="16151" max="16151" width="15" style="35" bestFit="1" customWidth="1"/>
    <col min="16152" max="16381" width="8.86328125" style="35" customWidth="1"/>
    <col min="16382" max="16384" width="28.86328125" style="35"/>
  </cols>
  <sheetData>
    <row r="1" spans="1:23" x14ac:dyDescent="0.4">
      <c r="A1" s="34"/>
    </row>
    <row r="2" spans="1:23" x14ac:dyDescent="0.4">
      <c r="A2" s="36"/>
    </row>
    <row r="3" spans="1:23" ht="19.899999999999999" x14ac:dyDescent="0.5">
      <c r="A3" s="37"/>
      <c r="E3" s="38" t="s">
        <v>1353</v>
      </c>
    </row>
    <row r="5" spans="1:23" ht="20.25" x14ac:dyDescent="0.55000000000000004">
      <c r="A5" s="115" t="s">
        <v>1364</v>
      </c>
      <c r="B5" s="116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1"/>
      <c r="O5" s="42"/>
      <c r="P5" s="42"/>
      <c r="Q5" s="42"/>
      <c r="R5" s="42"/>
      <c r="S5" s="42"/>
    </row>
    <row r="6" spans="1:23" ht="17.25" x14ac:dyDescent="0.45">
      <c r="A6" s="117" t="s">
        <v>1365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</row>
    <row r="7" spans="1:23" ht="17.25" x14ac:dyDescent="0.4">
      <c r="A7" s="119" t="s">
        <v>1366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</row>
    <row r="8" spans="1:23" s="46" customFormat="1" ht="21.75" customHeight="1" x14ac:dyDescent="0.45">
      <c r="A8" s="43" t="s">
        <v>1367</v>
      </c>
      <c r="B8" s="43" t="s">
        <v>1368</v>
      </c>
      <c r="C8" s="43" t="s">
        <v>1369</v>
      </c>
      <c r="D8" s="43" t="s">
        <v>1370</v>
      </c>
      <c r="E8" s="43" t="s">
        <v>1371</v>
      </c>
      <c r="F8" s="43" t="s">
        <v>1372</v>
      </c>
      <c r="G8" s="43" t="s">
        <v>1373</v>
      </c>
      <c r="H8" s="43" t="s">
        <v>1374</v>
      </c>
      <c r="I8" s="43" t="s">
        <v>1375</v>
      </c>
      <c r="J8" s="43" t="s">
        <v>1376</v>
      </c>
      <c r="K8" s="43" t="s">
        <v>1377</v>
      </c>
      <c r="L8" s="43" t="s">
        <v>1378</v>
      </c>
      <c r="M8" s="43" t="s">
        <v>1379</v>
      </c>
      <c r="N8" s="43" t="s">
        <v>1380</v>
      </c>
      <c r="O8" s="43" t="s">
        <v>1381</v>
      </c>
      <c r="P8" s="43" t="s">
        <v>1382</v>
      </c>
      <c r="Q8" s="43" t="s">
        <v>1383</v>
      </c>
      <c r="R8" s="43" t="s">
        <v>1344</v>
      </c>
      <c r="S8" s="43" t="s">
        <v>1384</v>
      </c>
      <c r="T8" s="43" t="s">
        <v>1441</v>
      </c>
      <c r="U8" s="44" t="s">
        <v>1346</v>
      </c>
      <c r="V8" s="44" t="s">
        <v>1385</v>
      </c>
      <c r="W8" s="45" t="s">
        <v>1386</v>
      </c>
    </row>
    <row r="9" spans="1:23" s="52" customFormat="1" ht="15" x14ac:dyDescent="0.4">
      <c r="A9" s="47" t="s">
        <v>1387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48"/>
      <c r="Q9" s="48"/>
      <c r="R9" s="48"/>
      <c r="S9" s="48"/>
      <c r="T9" s="50"/>
      <c r="U9" s="50"/>
      <c r="V9" s="50"/>
      <c r="W9" s="51"/>
    </row>
    <row r="10" spans="1:23" s="57" customFormat="1" ht="15" x14ac:dyDescent="0.4">
      <c r="A10" s="53" t="s">
        <v>1388</v>
      </c>
      <c r="B10" s="54">
        <v>3518</v>
      </c>
      <c r="C10" s="54">
        <v>9210</v>
      </c>
      <c r="D10" s="54">
        <v>14403</v>
      </c>
      <c r="E10" s="54">
        <v>12635</v>
      </c>
      <c r="F10" s="54">
        <v>15759</v>
      </c>
      <c r="G10" s="54">
        <v>18268</v>
      </c>
      <c r="H10" s="54">
        <v>25990</v>
      </c>
      <c r="I10" s="54">
        <v>38776</v>
      </c>
      <c r="J10" s="54">
        <v>48389</v>
      </c>
      <c r="K10" s="54">
        <v>67988</v>
      </c>
      <c r="L10" s="54">
        <v>76876</v>
      </c>
      <c r="M10" s="54">
        <v>79553</v>
      </c>
      <c r="N10" s="54">
        <v>100080</v>
      </c>
      <c r="O10" s="55">
        <v>139689.91595309786</v>
      </c>
      <c r="P10" s="56">
        <v>144293.11621430775</v>
      </c>
      <c r="Q10" s="56">
        <v>142961.59028411983</v>
      </c>
      <c r="R10" s="56">
        <v>112743.57979942759</v>
      </c>
      <c r="S10" s="56">
        <v>63972.3758832354</v>
      </c>
      <c r="T10" s="56">
        <v>70196.061188561958</v>
      </c>
      <c r="U10" s="56">
        <v>87803.146195350273</v>
      </c>
      <c r="V10" s="56">
        <v>111914.6718858977</v>
      </c>
      <c r="W10" s="56">
        <v>101376.19315806715</v>
      </c>
    </row>
    <row r="11" spans="1:23" s="52" customFormat="1" ht="15" x14ac:dyDescent="0.4">
      <c r="A11" s="53" t="s">
        <v>1389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5"/>
      <c r="P11" s="56"/>
      <c r="Q11" s="56"/>
      <c r="R11" s="56"/>
      <c r="S11" s="58"/>
      <c r="T11" s="59"/>
      <c r="U11" s="51"/>
      <c r="V11" s="51"/>
      <c r="W11" s="51"/>
    </row>
    <row r="12" spans="1:23" s="52" customFormat="1" x14ac:dyDescent="0.4">
      <c r="A12" s="60" t="s">
        <v>1390</v>
      </c>
      <c r="B12" s="61">
        <v>300</v>
      </c>
      <c r="C12" s="61">
        <v>414</v>
      </c>
      <c r="D12" s="61">
        <v>291</v>
      </c>
      <c r="E12" s="61">
        <v>168</v>
      </c>
      <c r="F12" s="61">
        <v>388</v>
      </c>
      <c r="G12" s="61">
        <v>561</v>
      </c>
      <c r="H12" s="61">
        <v>998</v>
      </c>
      <c r="I12" s="61">
        <v>1575</v>
      </c>
      <c r="J12" s="61">
        <v>1276</v>
      </c>
      <c r="K12" s="61">
        <v>2163</v>
      </c>
      <c r="L12" s="61">
        <v>1733</v>
      </c>
      <c r="M12" s="61">
        <v>1767.1847205228223</v>
      </c>
      <c r="N12" s="61">
        <v>3469.171667167549</v>
      </c>
      <c r="O12" s="62">
        <v>5584.0221230848756</v>
      </c>
      <c r="P12" s="59">
        <v>5803.2922088265186</v>
      </c>
      <c r="Q12" s="59">
        <v>6144.0163841063104</v>
      </c>
      <c r="R12" s="59">
        <v>5954.7568501639953</v>
      </c>
      <c r="S12" s="59">
        <v>3921.7221296758644</v>
      </c>
      <c r="T12" s="59">
        <v>4774.5941574400276</v>
      </c>
      <c r="U12" s="59">
        <v>5848.8456788354188</v>
      </c>
      <c r="V12" s="59">
        <v>7178.2319504224088</v>
      </c>
      <c r="W12" s="59">
        <v>7069.9862099290785</v>
      </c>
    </row>
    <row r="13" spans="1:23" s="52" customFormat="1" x14ac:dyDescent="0.4">
      <c r="A13" s="63" t="s">
        <v>1391</v>
      </c>
      <c r="B13" s="61">
        <v>45</v>
      </c>
      <c r="C13" s="61">
        <v>0</v>
      </c>
      <c r="D13" s="61">
        <v>0</v>
      </c>
      <c r="E13" s="61">
        <v>0</v>
      </c>
      <c r="F13" s="61">
        <v>0</v>
      </c>
      <c r="G13" s="61">
        <v>0</v>
      </c>
      <c r="H13" s="61">
        <v>114</v>
      </c>
      <c r="I13" s="61">
        <v>293</v>
      </c>
      <c r="J13" s="61">
        <v>290</v>
      </c>
      <c r="K13" s="61">
        <v>281</v>
      </c>
      <c r="L13" s="61">
        <v>352</v>
      </c>
      <c r="M13" s="61">
        <v>266.12710819</v>
      </c>
      <c r="N13" s="61">
        <v>1403.3623078590383</v>
      </c>
      <c r="O13" s="62">
        <v>716.13786708409998</v>
      </c>
      <c r="P13" s="59">
        <v>159.86164048000001</v>
      </c>
      <c r="Q13" s="59">
        <v>247.544914898</v>
      </c>
      <c r="R13" s="59">
        <v>375.45000287169267</v>
      </c>
      <c r="S13" s="59">
        <v>648.26479803225584</v>
      </c>
      <c r="T13" s="59">
        <v>239.49099848513558</v>
      </c>
      <c r="U13" s="59">
        <v>90.872212700000006</v>
      </c>
      <c r="V13" s="59">
        <v>444.88044666593004</v>
      </c>
      <c r="W13" s="59">
        <v>1356.802612655918</v>
      </c>
    </row>
    <row r="14" spans="1:23" s="52" customFormat="1" x14ac:dyDescent="0.4">
      <c r="A14" s="60" t="s">
        <v>1392</v>
      </c>
      <c r="B14" s="61">
        <v>315</v>
      </c>
      <c r="C14" s="61">
        <v>452</v>
      </c>
      <c r="D14" s="61">
        <v>897</v>
      </c>
      <c r="E14" s="61">
        <v>724</v>
      </c>
      <c r="F14" s="61">
        <v>729</v>
      </c>
      <c r="G14" s="61">
        <v>626</v>
      </c>
      <c r="H14" s="61">
        <v>841</v>
      </c>
      <c r="I14" s="61">
        <v>1209</v>
      </c>
      <c r="J14" s="61">
        <v>3142</v>
      </c>
      <c r="K14" s="61">
        <v>4582</v>
      </c>
      <c r="L14" s="61">
        <v>3802</v>
      </c>
      <c r="M14" s="61">
        <v>1029.1056353073495</v>
      </c>
      <c r="N14" s="61">
        <v>1452.9948176127637</v>
      </c>
      <c r="O14" s="62">
        <v>2022.4442206506355</v>
      </c>
      <c r="P14" s="59">
        <v>1691.371584843828</v>
      </c>
      <c r="Q14" s="59">
        <v>981.73819979405994</v>
      </c>
      <c r="R14" s="59">
        <v>744.49111329824393</v>
      </c>
      <c r="S14" s="59">
        <v>1462.9304183299669</v>
      </c>
      <c r="T14" s="59">
        <v>1239.7739999913238</v>
      </c>
      <c r="U14" s="59">
        <v>1260.6555783379247</v>
      </c>
      <c r="V14" s="59">
        <v>1390.560844106403</v>
      </c>
      <c r="W14" s="59">
        <v>941.03583435732742</v>
      </c>
    </row>
    <row r="15" spans="1:23" s="52" customFormat="1" x14ac:dyDescent="0.4">
      <c r="A15" s="60" t="s">
        <v>1393</v>
      </c>
      <c r="B15" s="61">
        <v>0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/>
      <c r="N15" s="61">
        <v>0</v>
      </c>
      <c r="O15" s="62">
        <v>0</v>
      </c>
      <c r="P15" s="59">
        <v>0</v>
      </c>
      <c r="Q15" s="59">
        <v>0</v>
      </c>
      <c r="R15" s="59">
        <v>113.70392261029717</v>
      </c>
      <c r="S15" s="59">
        <v>135.31372393095577</v>
      </c>
      <c r="T15" s="59">
        <v>163.3854190505034</v>
      </c>
      <c r="U15" s="59">
        <v>178.43667553096358</v>
      </c>
      <c r="V15" s="59">
        <v>199.98127113206476</v>
      </c>
      <c r="W15" s="59">
        <v>44.6678223680046</v>
      </c>
    </row>
    <row r="16" spans="1:23" s="52" customFormat="1" x14ac:dyDescent="0.4">
      <c r="A16" s="63" t="s">
        <v>1394</v>
      </c>
      <c r="B16" s="61">
        <v>923</v>
      </c>
      <c r="C16" s="61">
        <v>1276</v>
      </c>
      <c r="D16" s="61">
        <v>521</v>
      </c>
      <c r="E16" s="61">
        <v>81</v>
      </c>
      <c r="F16" s="61">
        <v>166</v>
      </c>
      <c r="G16" s="61">
        <v>191</v>
      </c>
      <c r="H16" s="61">
        <v>98</v>
      </c>
      <c r="I16" s="61">
        <v>597</v>
      </c>
      <c r="J16" s="61">
        <v>933</v>
      </c>
      <c r="K16" s="61">
        <v>2072</v>
      </c>
      <c r="L16" s="61">
        <v>1486</v>
      </c>
      <c r="M16" s="61">
        <v>614.22716976000004</v>
      </c>
      <c r="N16" s="61">
        <v>1080.9680628828401</v>
      </c>
      <c r="O16" s="62">
        <v>596.83553668484001</v>
      </c>
      <c r="P16" s="59">
        <v>0</v>
      </c>
      <c r="Q16" s="59">
        <v>0</v>
      </c>
      <c r="R16" s="59">
        <v>28.813641259999997</v>
      </c>
      <c r="S16" s="59">
        <v>24.659992482564359</v>
      </c>
      <c r="T16" s="59">
        <v>0</v>
      </c>
      <c r="U16" s="59">
        <v>0</v>
      </c>
      <c r="V16" s="59">
        <v>0</v>
      </c>
      <c r="W16" s="59">
        <v>0</v>
      </c>
    </row>
    <row r="17" spans="1:23" s="52" customFormat="1" x14ac:dyDescent="0.4">
      <c r="A17" s="60" t="s">
        <v>1395</v>
      </c>
      <c r="B17" s="61">
        <v>1134</v>
      </c>
      <c r="C17" s="61">
        <v>854</v>
      </c>
      <c r="D17" s="61">
        <v>0</v>
      </c>
      <c r="E17" s="61">
        <v>6</v>
      </c>
      <c r="F17" s="61">
        <v>24</v>
      </c>
      <c r="G17" s="61">
        <v>25</v>
      </c>
      <c r="H17" s="61">
        <v>361</v>
      </c>
      <c r="I17" s="61">
        <v>435</v>
      </c>
      <c r="J17" s="61">
        <v>589</v>
      </c>
      <c r="K17" s="61">
        <v>2265</v>
      </c>
      <c r="L17" s="61">
        <v>2198</v>
      </c>
      <c r="M17" s="61">
        <v>1331.5643755879901</v>
      </c>
      <c r="N17" s="61">
        <v>1505.063865988752</v>
      </c>
      <c r="O17" s="62">
        <v>1096.0359503879129</v>
      </c>
      <c r="P17" s="59">
        <v>506.88767158437946</v>
      </c>
      <c r="Q17" s="59">
        <v>74.072632462271159</v>
      </c>
      <c r="R17" s="59">
        <v>108.41536378841302</v>
      </c>
      <c r="S17" s="59">
        <v>91.621161311584459</v>
      </c>
      <c r="T17" s="59">
        <v>438.2633324942048</v>
      </c>
      <c r="U17" s="59">
        <v>659.50823950067695</v>
      </c>
      <c r="V17" s="59">
        <v>360.45934024611779</v>
      </c>
      <c r="W17" s="59">
        <v>1632.3766181578831</v>
      </c>
    </row>
    <row r="18" spans="1:23" s="52" customFormat="1" x14ac:dyDescent="0.4">
      <c r="A18" s="60" t="s">
        <v>1396</v>
      </c>
      <c r="B18" s="61">
        <v>35</v>
      </c>
      <c r="C18" s="61">
        <v>68</v>
      </c>
      <c r="D18" s="61">
        <v>123</v>
      </c>
      <c r="E18" s="61">
        <v>123</v>
      </c>
      <c r="F18" s="61">
        <v>108</v>
      </c>
      <c r="G18" s="61">
        <v>213</v>
      </c>
      <c r="H18" s="61">
        <v>215</v>
      </c>
      <c r="I18" s="61">
        <v>661</v>
      </c>
      <c r="J18" s="61">
        <v>748</v>
      </c>
      <c r="K18" s="61">
        <v>844</v>
      </c>
      <c r="L18" s="61">
        <v>988</v>
      </c>
      <c r="M18" s="61">
        <v>732.67093771265377</v>
      </c>
      <c r="N18" s="61">
        <v>854.70487249999996</v>
      </c>
      <c r="O18" s="62">
        <v>1707.5715465726585</v>
      </c>
      <c r="P18" s="59">
        <v>2067.5304136646118</v>
      </c>
      <c r="Q18" s="59">
        <v>2121.5846820122642</v>
      </c>
      <c r="R18" s="59">
        <v>2067.206530721799</v>
      </c>
      <c r="S18" s="59">
        <v>1438.8749503907136</v>
      </c>
      <c r="T18" s="59">
        <v>1275.6037482448257</v>
      </c>
      <c r="U18" s="59">
        <v>1860.1071825890219</v>
      </c>
      <c r="V18" s="59">
        <v>1909.5383400330268</v>
      </c>
      <c r="W18" s="59">
        <v>1672.9277931672727</v>
      </c>
    </row>
    <row r="19" spans="1:23" s="52" customFormat="1" x14ac:dyDescent="0.4">
      <c r="A19" s="60" t="s">
        <v>1397</v>
      </c>
      <c r="B19" s="61">
        <v>142</v>
      </c>
      <c r="C19" s="61">
        <v>199</v>
      </c>
      <c r="D19" s="61">
        <v>286</v>
      </c>
      <c r="E19" s="61">
        <v>306</v>
      </c>
      <c r="F19" s="61">
        <v>403</v>
      </c>
      <c r="G19" s="61">
        <v>337</v>
      </c>
      <c r="H19" s="61">
        <v>374</v>
      </c>
      <c r="I19" s="61">
        <v>685</v>
      </c>
      <c r="J19" s="61">
        <v>1142</v>
      </c>
      <c r="K19" s="61">
        <v>1861</v>
      </c>
      <c r="L19" s="61">
        <v>1748</v>
      </c>
      <c r="M19" s="61">
        <v>405.54543567673647</v>
      </c>
      <c r="N19" s="61">
        <v>527.1804106946006</v>
      </c>
      <c r="O19" s="62">
        <v>911.7899701577154</v>
      </c>
      <c r="P19" s="59">
        <v>777.60723238632545</v>
      </c>
      <c r="Q19" s="59">
        <v>942.13115551134251</v>
      </c>
      <c r="R19" s="59">
        <v>598.7481803244541</v>
      </c>
      <c r="S19" s="59">
        <v>363.39129629987599</v>
      </c>
      <c r="T19" s="59">
        <v>273.4233823066175</v>
      </c>
      <c r="U19" s="59">
        <v>499.38451530465846</v>
      </c>
      <c r="V19" s="59">
        <v>696.48878490831237</v>
      </c>
      <c r="W19" s="59">
        <v>1649.7756857300863</v>
      </c>
    </row>
    <row r="20" spans="1:23" s="52" customFormat="1" x14ac:dyDescent="0.4">
      <c r="A20" s="60" t="s">
        <v>1398</v>
      </c>
      <c r="B20" s="61">
        <v>0</v>
      </c>
      <c r="C20" s="61">
        <v>0</v>
      </c>
      <c r="D20" s="61">
        <v>0</v>
      </c>
      <c r="E20" s="61">
        <v>1</v>
      </c>
      <c r="F20" s="61">
        <v>0</v>
      </c>
      <c r="G20" s="61">
        <v>1</v>
      </c>
      <c r="H20" s="61">
        <v>4</v>
      </c>
      <c r="I20" s="61">
        <v>5</v>
      </c>
      <c r="J20" s="61">
        <v>4</v>
      </c>
      <c r="K20" s="61">
        <v>13</v>
      </c>
      <c r="L20" s="61">
        <v>43.021999999999998</v>
      </c>
      <c r="M20" s="61">
        <v>28.920326302702058</v>
      </c>
      <c r="N20" s="61">
        <v>43.495004122493356</v>
      </c>
      <c r="O20" s="62">
        <v>40.240201769357796</v>
      </c>
      <c r="P20" s="59">
        <v>49.799675050618482</v>
      </c>
      <c r="Q20" s="59">
        <v>132.43755717117025</v>
      </c>
      <c r="R20" s="59">
        <v>261.51722981432334</v>
      </c>
      <c r="S20" s="59">
        <v>278.89057428757826</v>
      </c>
      <c r="T20" s="59">
        <v>242.413813637705</v>
      </c>
      <c r="U20" s="59">
        <v>293.24163863466902</v>
      </c>
      <c r="V20" s="59">
        <v>309.13012355962155</v>
      </c>
      <c r="W20" s="59">
        <v>509.73769464811551</v>
      </c>
    </row>
    <row r="21" spans="1:23" s="52" customFormat="1" ht="17.649999999999999" x14ac:dyDescent="0.45">
      <c r="A21" s="64" t="s">
        <v>1399</v>
      </c>
      <c r="B21" s="61">
        <v>1</v>
      </c>
      <c r="C21" s="61">
        <v>1</v>
      </c>
      <c r="D21" s="61">
        <v>524</v>
      </c>
      <c r="E21" s="61">
        <v>102</v>
      </c>
      <c r="F21" s="61">
        <v>4</v>
      </c>
      <c r="G21" s="61">
        <v>160</v>
      </c>
      <c r="H21" s="61">
        <v>273</v>
      </c>
      <c r="I21" s="61">
        <v>842</v>
      </c>
      <c r="J21" s="61">
        <v>944</v>
      </c>
      <c r="K21" s="61">
        <v>1045</v>
      </c>
      <c r="L21" s="61">
        <v>1207</v>
      </c>
      <c r="M21" s="61">
        <v>912.25608629881572</v>
      </c>
      <c r="N21" s="61">
        <v>1731.3884406014422</v>
      </c>
      <c r="O21" s="62">
        <v>1513.7227101124622</v>
      </c>
      <c r="P21" s="59">
        <v>1533.6298487006113</v>
      </c>
      <c r="Q21" s="59">
        <v>1822.2734837230971</v>
      </c>
      <c r="R21" s="59">
        <v>1884.881447367349</v>
      </c>
      <c r="S21" s="59">
        <v>1586.4006867512987</v>
      </c>
      <c r="T21" s="59">
        <v>1966.82270177943</v>
      </c>
      <c r="U21" s="59">
        <v>2945.9145870634566</v>
      </c>
      <c r="V21" s="59">
        <v>3851.518722223142</v>
      </c>
      <c r="W21" s="59">
        <v>2811.3683584382566</v>
      </c>
    </row>
    <row r="22" spans="1:23" s="57" customFormat="1" ht="15" x14ac:dyDescent="0.4">
      <c r="A22" s="65" t="s">
        <v>1400</v>
      </c>
      <c r="B22" s="66">
        <f t="shared" ref="B22:W22" si="0">SUM(B12:B21)</f>
        <v>2895</v>
      </c>
      <c r="C22" s="66">
        <f t="shared" si="0"/>
        <v>3264</v>
      </c>
      <c r="D22" s="66">
        <f t="shared" si="0"/>
        <v>2642</v>
      </c>
      <c r="E22" s="66">
        <f t="shared" si="0"/>
        <v>1511</v>
      </c>
      <c r="F22" s="66">
        <f t="shared" si="0"/>
        <v>1822</v>
      </c>
      <c r="G22" s="66">
        <f t="shared" si="0"/>
        <v>2114</v>
      </c>
      <c r="H22" s="66">
        <f t="shared" si="0"/>
        <v>3278</v>
      </c>
      <c r="I22" s="66">
        <f t="shared" si="0"/>
        <v>6302</v>
      </c>
      <c r="J22" s="66">
        <f t="shared" si="0"/>
        <v>9068</v>
      </c>
      <c r="K22" s="66">
        <f t="shared" si="0"/>
        <v>15126</v>
      </c>
      <c r="L22" s="66">
        <f t="shared" si="0"/>
        <v>13557.022000000001</v>
      </c>
      <c r="M22" s="66">
        <f t="shared" si="0"/>
        <v>7087.6017953590699</v>
      </c>
      <c r="N22" s="66">
        <f t="shared" si="0"/>
        <v>12068.329449429479</v>
      </c>
      <c r="O22" s="66">
        <f t="shared" si="0"/>
        <v>14188.800126504559</v>
      </c>
      <c r="P22" s="66">
        <f t="shared" si="0"/>
        <v>12589.980275536895</v>
      </c>
      <c r="Q22" s="66">
        <f t="shared" si="0"/>
        <v>12465.799009678514</v>
      </c>
      <c r="R22" s="66">
        <f t="shared" si="0"/>
        <v>12137.984282220566</v>
      </c>
      <c r="S22" s="66">
        <f t="shared" si="0"/>
        <v>9952.0697314926565</v>
      </c>
      <c r="T22" s="66">
        <f t="shared" si="0"/>
        <v>10613.771553429773</v>
      </c>
      <c r="U22" s="66">
        <f t="shared" si="0"/>
        <v>13636.966308496789</v>
      </c>
      <c r="V22" s="66">
        <f t="shared" si="0"/>
        <v>16340.789823297026</v>
      </c>
      <c r="W22" s="66">
        <f t="shared" si="0"/>
        <v>17688.678629451944</v>
      </c>
    </row>
    <row r="23" spans="1:23" s="52" customFormat="1" x14ac:dyDescent="0.4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67"/>
      <c r="P23" s="51"/>
      <c r="Q23" s="51"/>
      <c r="R23" s="56"/>
      <c r="S23" s="58"/>
      <c r="T23" s="66"/>
      <c r="U23" s="51"/>
      <c r="V23" s="51"/>
      <c r="W23" s="51"/>
    </row>
    <row r="24" spans="1:23" s="57" customFormat="1" ht="13.5" x14ac:dyDescent="0.35">
      <c r="A24" s="58" t="s">
        <v>1401</v>
      </c>
      <c r="B24" s="66">
        <f t="shared" ref="B24:W24" si="1">+B10+B22</f>
        <v>6413</v>
      </c>
      <c r="C24" s="66">
        <f t="shared" si="1"/>
        <v>12474</v>
      </c>
      <c r="D24" s="66">
        <f t="shared" si="1"/>
        <v>17045</v>
      </c>
      <c r="E24" s="66">
        <f t="shared" si="1"/>
        <v>14146</v>
      </c>
      <c r="F24" s="66">
        <f t="shared" si="1"/>
        <v>17581</v>
      </c>
      <c r="G24" s="66">
        <f t="shared" si="1"/>
        <v>20382</v>
      </c>
      <c r="H24" s="66">
        <f>+H10+H22</f>
        <v>29268</v>
      </c>
      <c r="I24" s="66">
        <f t="shared" si="1"/>
        <v>45078</v>
      </c>
      <c r="J24" s="66">
        <f t="shared" si="1"/>
        <v>57457</v>
      </c>
      <c r="K24" s="66">
        <f t="shared" si="1"/>
        <v>83114</v>
      </c>
      <c r="L24" s="66">
        <f t="shared" si="1"/>
        <v>90433.021999999997</v>
      </c>
      <c r="M24" s="66">
        <f t="shared" si="1"/>
        <v>86640.601795359064</v>
      </c>
      <c r="N24" s="66">
        <f t="shared" si="1"/>
        <v>112148.32944942948</v>
      </c>
      <c r="O24" s="66">
        <f t="shared" si="1"/>
        <v>153878.71607960243</v>
      </c>
      <c r="P24" s="66">
        <f t="shared" si="1"/>
        <v>156883.09648984464</v>
      </c>
      <c r="Q24" s="66">
        <f t="shared" si="1"/>
        <v>155427.38929379833</v>
      </c>
      <c r="R24" s="66">
        <f t="shared" si="1"/>
        <v>124881.56408164816</v>
      </c>
      <c r="S24" s="66">
        <f t="shared" si="1"/>
        <v>73924.445614728058</v>
      </c>
      <c r="T24" s="66">
        <f t="shared" si="1"/>
        <v>80809.832741991733</v>
      </c>
      <c r="U24" s="66">
        <f t="shared" si="1"/>
        <v>101440.11250384706</v>
      </c>
      <c r="V24" s="66">
        <f t="shared" si="1"/>
        <v>128255.46170919473</v>
      </c>
      <c r="W24" s="66">
        <f t="shared" si="1"/>
        <v>119064.87178751909</v>
      </c>
    </row>
    <row r="25" spans="1:23" s="52" customFormat="1" x14ac:dyDescent="0.4">
      <c r="A25" s="51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7"/>
      <c r="P25" s="51"/>
      <c r="Q25" s="51"/>
      <c r="R25" s="66"/>
      <c r="S25" s="58"/>
      <c r="T25" s="59"/>
      <c r="U25" s="51"/>
      <c r="V25" s="51"/>
      <c r="W25" s="51"/>
    </row>
    <row r="26" spans="1:23" s="52" customFormat="1" ht="15" x14ac:dyDescent="0.4">
      <c r="A26" s="69" t="s">
        <v>1402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5"/>
      <c r="P26" s="51"/>
      <c r="Q26" s="51"/>
      <c r="R26" s="56"/>
      <c r="S26" s="58"/>
      <c r="T26" s="59"/>
      <c r="U26" s="51"/>
      <c r="V26" s="51"/>
      <c r="W26" s="51"/>
    </row>
    <row r="27" spans="1:23" s="52" customFormat="1" x14ac:dyDescent="0.4">
      <c r="A27" s="70" t="s">
        <v>1390</v>
      </c>
      <c r="B27" s="61">
        <v>0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69</v>
      </c>
      <c r="I27" s="61">
        <v>37</v>
      </c>
      <c r="J27" s="61">
        <v>75</v>
      </c>
      <c r="K27" s="61">
        <v>99</v>
      </c>
      <c r="L27" s="61">
        <v>97</v>
      </c>
      <c r="M27" s="61">
        <v>104</v>
      </c>
      <c r="N27" s="61">
        <v>151</v>
      </c>
      <c r="O27" s="62">
        <v>195.03530561833367</v>
      </c>
      <c r="P27" s="59">
        <v>235.95505044836375</v>
      </c>
      <c r="Q27" s="59">
        <v>259.57026365110943</v>
      </c>
      <c r="R27" s="59">
        <v>235.74397532427042</v>
      </c>
      <c r="S27" s="59">
        <v>119.53332634035912</v>
      </c>
      <c r="T27" s="59">
        <v>172.90567163677923</v>
      </c>
      <c r="U27" s="59">
        <v>231.16793931631989</v>
      </c>
      <c r="V27" s="59">
        <v>282.75007703426695</v>
      </c>
      <c r="W27" s="59">
        <v>276.98938252240646</v>
      </c>
    </row>
    <row r="28" spans="1:23" s="52" customFormat="1" x14ac:dyDescent="0.4">
      <c r="A28" s="71" t="s">
        <v>1403</v>
      </c>
      <c r="B28" s="61">
        <v>0</v>
      </c>
      <c r="C28" s="61">
        <v>32</v>
      </c>
      <c r="D28" s="61">
        <v>315</v>
      </c>
      <c r="E28" s="61">
        <v>538</v>
      </c>
      <c r="F28" s="61">
        <v>623</v>
      </c>
      <c r="G28" s="61">
        <v>876</v>
      </c>
      <c r="H28" s="61">
        <v>1251</v>
      </c>
      <c r="I28" s="61">
        <v>1314</v>
      </c>
      <c r="J28" s="61">
        <v>2252</v>
      </c>
      <c r="K28" s="61">
        <v>3392</v>
      </c>
      <c r="L28" s="61">
        <v>4008</v>
      </c>
      <c r="M28" s="61">
        <v>6650</v>
      </c>
      <c r="N28" s="61">
        <v>10861</v>
      </c>
      <c r="O28" s="62">
        <v>15477.818764489561</v>
      </c>
      <c r="P28" s="59">
        <v>17528.218484090427</v>
      </c>
      <c r="Q28" s="59">
        <v>15397.214525224237</v>
      </c>
      <c r="R28" s="59">
        <v>13453.878054115043</v>
      </c>
      <c r="S28" s="59">
        <v>9119.540058546494</v>
      </c>
      <c r="T28" s="59">
        <v>7895.4941428247657</v>
      </c>
      <c r="U28" s="59">
        <v>8464.4876139319822</v>
      </c>
      <c r="V28" s="59">
        <v>8641.1336783449187</v>
      </c>
      <c r="W28" s="59">
        <v>7707.5090106905081</v>
      </c>
    </row>
    <row r="29" spans="1:23" s="52" customFormat="1" x14ac:dyDescent="0.4">
      <c r="A29" s="70" t="s">
        <v>1404</v>
      </c>
      <c r="B29" s="61">
        <v>86</v>
      </c>
      <c r="C29" s="61">
        <v>120</v>
      </c>
      <c r="D29" s="61">
        <v>715</v>
      </c>
      <c r="E29" s="61">
        <v>479</v>
      </c>
      <c r="F29" s="61">
        <v>485</v>
      </c>
      <c r="G29" s="61">
        <v>577</v>
      </c>
      <c r="H29" s="61">
        <v>1123</v>
      </c>
      <c r="I29" s="61">
        <v>2426</v>
      </c>
      <c r="J29" s="61">
        <v>4741</v>
      </c>
      <c r="K29" s="61">
        <v>6791</v>
      </c>
      <c r="L29" s="61">
        <v>5643</v>
      </c>
      <c r="M29" s="61">
        <v>6419</v>
      </c>
      <c r="N29" s="61">
        <v>8161</v>
      </c>
      <c r="O29" s="62">
        <v>9482.1125409148117</v>
      </c>
      <c r="P29" s="59">
        <v>7991.7216112835831</v>
      </c>
      <c r="Q29" s="59">
        <v>7583.672222197486</v>
      </c>
      <c r="R29" s="59">
        <v>5176.2248378140766</v>
      </c>
      <c r="S29" s="59">
        <v>3070.8717188486935</v>
      </c>
      <c r="T29" s="59">
        <v>3666.0795585332803</v>
      </c>
      <c r="U29" s="59">
        <v>4504.6418270447102</v>
      </c>
      <c r="V29" s="59">
        <v>4137.045294861301</v>
      </c>
      <c r="W29" s="59">
        <v>4438.9956800330856</v>
      </c>
    </row>
    <row r="30" spans="1:23" s="52" customFormat="1" x14ac:dyDescent="0.4">
      <c r="A30" s="70" t="s">
        <v>1405</v>
      </c>
      <c r="B30" s="61">
        <v>0</v>
      </c>
      <c r="C30" s="61">
        <v>0</v>
      </c>
      <c r="D30" s="61">
        <v>38</v>
      </c>
      <c r="E30" s="61">
        <v>36</v>
      </c>
      <c r="F30" s="61">
        <v>169</v>
      </c>
      <c r="G30" s="61">
        <v>427</v>
      </c>
      <c r="H30" s="61">
        <v>991</v>
      </c>
      <c r="I30" s="61">
        <v>1588</v>
      </c>
      <c r="J30" s="61">
        <v>2264</v>
      </c>
      <c r="K30" s="61">
        <v>3376</v>
      </c>
      <c r="L30" s="61">
        <v>2999</v>
      </c>
      <c r="M30" s="61">
        <v>2824</v>
      </c>
      <c r="N30" s="61">
        <v>3546</v>
      </c>
      <c r="O30" s="62">
        <v>4568.3114115735852</v>
      </c>
      <c r="P30" s="59">
        <v>4644.5557377613295</v>
      </c>
      <c r="Q30" s="59">
        <v>5487.0023343632647</v>
      </c>
      <c r="R30" s="59">
        <v>4155.3917912999232</v>
      </c>
      <c r="S30" s="59">
        <v>2439.7655190827395</v>
      </c>
      <c r="T30" s="59">
        <v>3323.9503708304364</v>
      </c>
      <c r="U30" s="59">
        <v>3931.1456847465533</v>
      </c>
      <c r="V30" s="59">
        <v>4866.6890988230862</v>
      </c>
      <c r="W30" s="59">
        <v>4020.9874793586259</v>
      </c>
    </row>
    <row r="31" spans="1:23" s="52" customFormat="1" x14ac:dyDescent="0.4">
      <c r="A31" s="63" t="s">
        <v>1394</v>
      </c>
      <c r="B31" s="61">
        <v>0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102</v>
      </c>
      <c r="I31" s="61">
        <v>84</v>
      </c>
      <c r="J31" s="61">
        <v>119</v>
      </c>
      <c r="K31" s="61">
        <v>122</v>
      </c>
      <c r="L31" s="61">
        <v>77</v>
      </c>
      <c r="M31" s="61">
        <v>32</v>
      </c>
      <c r="N31" s="61">
        <v>30.905000000000001</v>
      </c>
      <c r="O31" s="62">
        <v>39.352430675110071</v>
      </c>
      <c r="P31" s="59">
        <v>25.468013077343397</v>
      </c>
      <c r="Q31" s="59">
        <v>16.068750612220263</v>
      </c>
      <c r="R31" s="59">
        <v>13.153516482569618</v>
      </c>
      <c r="S31" s="59">
        <v>5.3835747384882442</v>
      </c>
      <c r="T31" s="59">
        <v>8.0592245669266109</v>
      </c>
      <c r="U31" s="59">
        <v>10.488380312131534</v>
      </c>
      <c r="V31" s="59">
        <v>14.004636986994457</v>
      </c>
      <c r="W31" s="59">
        <v>77.579331902283059</v>
      </c>
    </row>
    <row r="32" spans="1:23" s="52" customFormat="1" x14ac:dyDescent="0.4">
      <c r="A32" s="60" t="s">
        <v>1395</v>
      </c>
      <c r="B32" s="61">
        <v>0</v>
      </c>
      <c r="C32" s="61">
        <v>0</v>
      </c>
      <c r="D32" s="61">
        <v>409</v>
      </c>
      <c r="E32" s="61">
        <v>533</v>
      </c>
      <c r="F32" s="61">
        <v>735</v>
      </c>
      <c r="G32" s="61">
        <v>1475</v>
      </c>
      <c r="H32" s="61">
        <v>2627</v>
      </c>
      <c r="I32" s="61">
        <v>4189</v>
      </c>
      <c r="J32" s="61">
        <v>6427</v>
      </c>
      <c r="K32" s="61">
        <v>10178</v>
      </c>
      <c r="L32" s="61">
        <v>11032</v>
      </c>
      <c r="M32" s="61">
        <v>10747</v>
      </c>
      <c r="N32" s="61">
        <v>15220</v>
      </c>
      <c r="O32" s="62">
        <v>21746.080380286217</v>
      </c>
      <c r="P32" s="59">
        <v>21252.772030943335</v>
      </c>
      <c r="Q32" s="59">
        <v>24336.182862858102</v>
      </c>
      <c r="R32" s="59">
        <v>18865.249755050456</v>
      </c>
      <c r="S32" s="59">
        <v>10179.634684344248</v>
      </c>
      <c r="T32" s="59">
        <v>11904.570698903603</v>
      </c>
      <c r="U32" s="59">
        <v>15420.008328567257</v>
      </c>
      <c r="V32" s="59">
        <v>17625.177086835225</v>
      </c>
      <c r="W32" s="59">
        <v>17480.663445377257</v>
      </c>
    </row>
    <row r="33" spans="1:24" s="52" customFormat="1" x14ac:dyDescent="0.4">
      <c r="A33" s="60" t="s">
        <v>1406</v>
      </c>
      <c r="B33" s="61">
        <v>0</v>
      </c>
      <c r="C33" s="61">
        <v>0</v>
      </c>
      <c r="D33" s="61">
        <v>2</v>
      </c>
      <c r="E33" s="61">
        <v>5</v>
      </c>
      <c r="F33" s="61">
        <v>0</v>
      </c>
      <c r="G33" s="61">
        <v>0</v>
      </c>
      <c r="H33" s="61">
        <v>0</v>
      </c>
      <c r="I33" s="72">
        <v>0.1</v>
      </c>
      <c r="J33" s="61">
        <v>0.1</v>
      </c>
      <c r="K33" s="72">
        <v>0</v>
      </c>
      <c r="L33" s="72">
        <v>0.28999999999999998</v>
      </c>
      <c r="M33" s="61">
        <v>19</v>
      </c>
      <c r="N33" s="61">
        <v>56</v>
      </c>
      <c r="O33" s="62">
        <v>69.168862104855108</v>
      </c>
      <c r="P33" s="59">
        <v>7.8491181591719341</v>
      </c>
      <c r="Q33" s="59">
        <v>21.568999999999996</v>
      </c>
      <c r="R33" s="59">
        <v>4.7613023999999999</v>
      </c>
      <c r="S33" s="59">
        <v>0</v>
      </c>
      <c r="T33" s="59">
        <v>58.935559747843868</v>
      </c>
      <c r="U33" s="59">
        <v>5.7399022371060902</v>
      </c>
      <c r="V33" s="59">
        <v>49.59</v>
      </c>
      <c r="W33" s="59">
        <v>0</v>
      </c>
    </row>
    <row r="34" spans="1:24" s="52" customFormat="1" x14ac:dyDescent="0.4">
      <c r="A34" s="60" t="s">
        <v>1407</v>
      </c>
      <c r="B34" s="61">
        <v>0</v>
      </c>
      <c r="C34" s="61">
        <v>0</v>
      </c>
      <c r="D34" s="61">
        <v>0</v>
      </c>
      <c r="E34" s="61">
        <v>0</v>
      </c>
      <c r="F34" s="61">
        <v>5</v>
      </c>
      <c r="G34" s="61">
        <v>8</v>
      </c>
      <c r="H34" s="61">
        <v>5</v>
      </c>
      <c r="I34" s="61">
        <v>80</v>
      </c>
      <c r="J34" s="61">
        <v>273</v>
      </c>
      <c r="K34" s="61">
        <v>171</v>
      </c>
      <c r="L34" s="61">
        <v>136</v>
      </c>
      <c r="M34" s="61">
        <v>26</v>
      </c>
      <c r="N34" s="61">
        <v>33.6</v>
      </c>
      <c r="O34" s="62">
        <v>36.499164611620905</v>
      </c>
      <c r="P34" s="59">
        <v>64.939777378842152</v>
      </c>
      <c r="Q34" s="59">
        <v>26.531845880943841</v>
      </c>
      <c r="R34" s="59">
        <v>16.008202545880078</v>
      </c>
      <c r="S34" s="59">
        <v>19.626316551520407</v>
      </c>
      <c r="T34" s="59">
        <v>15.403928554977046</v>
      </c>
      <c r="U34" s="59">
        <v>18.280079211348149</v>
      </c>
      <c r="V34" s="59">
        <v>15.122732235837063</v>
      </c>
      <c r="W34" s="59">
        <v>13.483251527458222</v>
      </c>
    </row>
    <row r="35" spans="1:24" s="52" customFormat="1" x14ac:dyDescent="0.4">
      <c r="A35" s="60" t="s">
        <v>1397</v>
      </c>
      <c r="B35" s="61">
        <v>0</v>
      </c>
      <c r="C35" s="61">
        <v>0</v>
      </c>
      <c r="D35" s="61">
        <v>70</v>
      </c>
      <c r="E35" s="61">
        <v>53</v>
      </c>
      <c r="F35" s="61">
        <v>178</v>
      </c>
      <c r="G35" s="61">
        <v>204</v>
      </c>
      <c r="H35" s="61">
        <v>338</v>
      </c>
      <c r="I35" s="61">
        <v>522</v>
      </c>
      <c r="J35" s="61">
        <v>1101</v>
      </c>
      <c r="K35" s="61">
        <v>1696</v>
      </c>
      <c r="L35" s="61">
        <v>2737</v>
      </c>
      <c r="M35" s="61">
        <v>2250</v>
      </c>
      <c r="N35" s="61">
        <v>3318</v>
      </c>
      <c r="O35" s="62">
        <v>5311.9325148407897</v>
      </c>
      <c r="P35" s="59">
        <v>3757.0654328678238</v>
      </c>
      <c r="Q35" s="59">
        <v>3670.7011257625313</v>
      </c>
      <c r="R35" s="59">
        <v>2320.6853813640341</v>
      </c>
      <c r="S35" s="59">
        <v>687.76925699267008</v>
      </c>
      <c r="T35" s="59">
        <v>583.31612870487209</v>
      </c>
      <c r="U35" s="59">
        <v>817.37604945556825</v>
      </c>
      <c r="V35" s="59">
        <v>922.63137858770301</v>
      </c>
      <c r="W35" s="59">
        <v>536.51121138614576</v>
      </c>
    </row>
    <row r="36" spans="1:24" s="52" customFormat="1" x14ac:dyDescent="0.4">
      <c r="A36" s="60" t="s">
        <v>1398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1</v>
      </c>
      <c r="H36" s="61">
        <v>7</v>
      </c>
      <c r="I36" s="61">
        <v>6</v>
      </c>
      <c r="J36" s="61">
        <v>17</v>
      </c>
      <c r="K36" s="61">
        <v>13</v>
      </c>
      <c r="L36" s="61">
        <v>13.6</v>
      </c>
      <c r="M36" s="61">
        <v>12</v>
      </c>
      <c r="N36" s="61">
        <v>27</v>
      </c>
      <c r="O36" s="62">
        <v>5.6141804416258587</v>
      </c>
      <c r="P36" s="59">
        <v>52.028923183853031</v>
      </c>
      <c r="Q36" s="59">
        <v>52.353850180265262</v>
      </c>
      <c r="R36" s="59">
        <v>40.032268983349503</v>
      </c>
      <c r="S36" s="59">
        <v>27.439317624184341</v>
      </c>
      <c r="T36" s="59">
        <v>5.5166440942496129</v>
      </c>
      <c r="U36" s="59">
        <v>18.248011339863886</v>
      </c>
      <c r="V36" s="59">
        <v>10.180121989430305</v>
      </c>
      <c r="W36" s="59">
        <v>12.514926334778702</v>
      </c>
    </row>
    <row r="37" spans="1:24" s="52" customFormat="1" x14ac:dyDescent="0.4">
      <c r="A37" s="60" t="s">
        <v>1408</v>
      </c>
      <c r="B37" s="61">
        <v>0</v>
      </c>
      <c r="C37" s="61">
        <v>9</v>
      </c>
      <c r="D37" s="61">
        <v>127</v>
      </c>
      <c r="E37" s="61">
        <v>87</v>
      </c>
      <c r="F37" s="61">
        <v>56</v>
      </c>
      <c r="G37" s="61">
        <v>93</v>
      </c>
      <c r="H37" s="61">
        <v>147</v>
      </c>
      <c r="I37" s="61">
        <v>987</v>
      </c>
      <c r="J37" s="61">
        <v>638</v>
      </c>
      <c r="K37" s="61">
        <v>1718</v>
      </c>
      <c r="L37" s="61">
        <v>539</v>
      </c>
      <c r="M37" s="61">
        <v>1580</v>
      </c>
      <c r="N37" s="61">
        <v>1935.4</v>
      </c>
      <c r="O37" s="62">
        <v>2386.9929814046582</v>
      </c>
      <c r="P37" s="59">
        <v>3287.8382388355271</v>
      </c>
      <c r="Q37" s="59">
        <v>3813.5561881754898</v>
      </c>
      <c r="R37" s="59">
        <v>2995.4754482412</v>
      </c>
      <c r="S37" s="59">
        <v>1389.7833014063463</v>
      </c>
      <c r="T37" s="59">
        <v>1415.1402649004478</v>
      </c>
      <c r="U37" s="59">
        <v>1518.200312211276</v>
      </c>
      <c r="V37" s="59">
        <v>1671.2995940109492</v>
      </c>
      <c r="W37" s="59">
        <v>1282.7146488060719</v>
      </c>
    </row>
    <row r="38" spans="1:24" s="57" customFormat="1" ht="15" x14ac:dyDescent="0.4">
      <c r="A38" s="73" t="s">
        <v>1409</v>
      </c>
      <c r="B38" s="54">
        <f t="shared" ref="B38:W38" si="2">SUM(B27:B37)</f>
        <v>86</v>
      </c>
      <c r="C38" s="54">
        <f t="shared" si="2"/>
        <v>161</v>
      </c>
      <c r="D38" s="54">
        <f t="shared" si="2"/>
        <v>1676</v>
      </c>
      <c r="E38" s="54">
        <f t="shared" si="2"/>
        <v>1731</v>
      </c>
      <c r="F38" s="54">
        <f t="shared" si="2"/>
        <v>2251</v>
      </c>
      <c r="G38" s="54">
        <f t="shared" si="2"/>
        <v>3661</v>
      </c>
      <c r="H38" s="54">
        <f t="shared" si="2"/>
        <v>6660</v>
      </c>
      <c r="I38" s="54">
        <f t="shared" si="2"/>
        <v>11233.1</v>
      </c>
      <c r="J38" s="54">
        <f t="shared" si="2"/>
        <v>17907.099999999999</v>
      </c>
      <c r="K38" s="54">
        <f t="shared" si="2"/>
        <v>27556</v>
      </c>
      <c r="L38" s="54">
        <f t="shared" si="2"/>
        <v>27281.89</v>
      </c>
      <c r="M38" s="54">
        <f t="shared" si="2"/>
        <v>30663</v>
      </c>
      <c r="N38" s="54">
        <f t="shared" si="2"/>
        <v>43339.904999999999</v>
      </c>
      <c r="O38" s="54">
        <f t="shared" si="2"/>
        <v>59318.918536961159</v>
      </c>
      <c r="P38" s="54">
        <f t="shared" si="2"/>
        <v>58848.412418029606</v>
      </c>
      <c r="Q38" s="54">
        <f t="shared" si="2"/>
        <v>60664.422968905659</v>
      </c>
      <c r="R38" s="54">
        <f t="shared" si="2"/>
        <v>47276.604533620804</v>
      </c>
      <c r="S38" s="54">
        <f t="shared" si="2"/>
        <v>27059.34707447574</v>
      </c>
      <c r="T38" s="54">
        <f t="shared" si="2"/>
        <v>29049.372193298179</v>
      </c>
      <c r="U38" s="54">
        <f t="shared" si="2"/>
        <v>34939.784128374115</v>
      </c>
      <c r="V38" s="54">
        <f t="shared" si="2"/>
        <v>38235.623699709715</v>
      </c>
      <c r="W38" s="54">
        <f t="shared" si="2"/>
        <v>35847.948367938625</v>
      </c>
      <c r="X38" s="52"/>
    </row>
    <row r="39" spans="1:24" s="52" customFormat="1" x14ac:dyDescent="0.4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67"/>
      <c r="P39" s="51"/>
      <c r="Q39" s="51"/>
      <c r="R39" s="66"/>
      <c r="S39" s="51"/>
      <c r="T39" s="66"/>
      <c r="U39" s="51"/>
      <c r="V39" s="51"/>
      <c r="W39" s="51"/>
    </row>
    <row r="40" spans="1:24" s="57" customFormat="1" ht="13.5" x14ac:dyDescent="0.35">
      <c r="A40" s="58" t="s">
        <v>1410</v>
      </c>
      <c r="B40" s="54">
        <f>+B24-B38</f>
        <v>6327</v>
      </c>
      <c r="C40" s="54">
        <f t="shared" ref="C40:W40" si="3">+C24-C38</f>
        <v>12313</v>
      </c>
      <c r="D40" s="54">
        <f t="shared" si="3"/>
        <v>15369</v>
      </c>
      <c r="E40" s="54">
        <f t="shared" si="3"/>
        <v>12415</v>
      </c>
      <c r="F40" s="54">
        <f t="shared" si="3"/>
        <v>15330</v>
      </c>
      <c r="G40" s="54">
        <f t="shared" si="3"/>
        <v>16721</v>
      </c>
      <c r="H40" s="54">
        <f>+H24-H38</f>
        <v>22608</v>
      </c>
      <c r="I40" s="54">
        <f t="shared" si="3"/>
        <v>33844.9</v>
      </c>
      <c r="J40" s="54">
        <f t="shared" si="3"/>
        <v>39549.9</v>
      </c>
      <c r="K40" s="54">
        <f t="shared" si="3"/>
        <v>55558</v>
      </c>
      <c r="L40" s="54">
        <f t="shared" si="3"/>
        <v>63151.131999999998</v>
      </c>
      <c r="M40" s="54">
        <f t="shared" si="3"/>
        <v>55977.601795359064</v>
      </c>
      <c r="N40" s="54">
        <f t="shared" si="3"/>
        <v>68808.424449429484</v>
      </c>
      <c r="O40" s="54">
        <f t="shared" si="3"/>
        <v>94559.797542641259</v>
      </c>
      <c r="P40" s="54">
        <f t="shared" si="3"/>
        <v>98034.684071815034</v>
      </c>
      <c r="Q40" s="54">
        <f t="shared" si="3"/>
        <v>94762.966324892681</v>
      </c>
      <c r="R40" s="54">
        <f t="shared" si="3"/>
        <v>77604.959548027357</v>
      </c>
      <c r="S40" s="54">
        <f t="shared" si="3"/>
        <v>46865.098540252322</v>
      </c>
      <c r="T40" s="54">
        <f t="shared" si="3"/>
        <v>51760.460548693554</v>
      </c>
      <c r="U40" s="54">
        <f t="shared" si="3"/>
        <v>66500.328375472949</v>
      </c>
      <c r="V40" s="54">
        <f t="shared" si="3"/>
        <v>90019.838009485014</v>
      </c>
      <c r="W40" s="54">
        <f t="shared" si="3"/>
        <v>83216.923419580475</v>
      </c>
    </row>
    <row r="41" spans="1:24" s="52" customFormat="1" x14ac:dyDescent="0.4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67"/>
      <c r="P41" s="51"/>
      <c r="Q41" s="51"/>
      <c r="R41" s="56"/>
      <c r="S41" s="51"/>
      <c r="T41" s="66"/>
      <c r="U41" s="51"/>
      <c r="V41" s="51"/>
      <c r="W41" s="51"/>
    </row>
    <row r="42" spans="1:24" s="52" customFormat="1" ht="13.5" x14ac:dyDescent="0.35">
      <c r="A42" s="58" t="s">
        <v>1411</v>
      </c>
      <c r="B42" s="54">
        <f>+B38-B22</f>
        <v>-2809</v>
      </c>
      <c r="C42" s="54">
        <f t="shared" ref="C42:W42" si="4">+C38-C22</f>
        <v>-3103</v>
      </c>
      <c r="D42" s="54">
        <f t="shared" si="4"/>
        <v>-966</v>
      </c>
      <c r="E42" s="54">
        <f t="shared" si="4"/>
        <v>220</v>
      </c>
      <c r="F42" s="54">
        <f t="shared" si="4"/>
        <v>429</v>
      </c>
      <c r="G42" s="54">
        <f t="shared" si="4"/>
        <v>1547</v>
      </c>
      <c r="H42" s="54">
        <f t="shared" si="4"/>
        <v>3382</v>
      </c>
      <c r="I42" s="54">
        <f t="shared" si="4"/>
        <v>4931.1000000000004</v>
      </c>
      <c r="J42" s="54">
        <f t="shared" si="4"/>
        <v>8839.0999999999985</v>
      </c>
      <c r="K42" s="54">
        <f t="shared" si="4"/>
        <v>12430</v>
      </c>
      <c r="L42" s="54">
        <f t="shared" si="4"/>
        <v>13724.867999999999</v>
      </c>
      <c r="M42" s="54">
        <f t="shared" si="4"/>
        <v>23575.398204640929</v>
      </c>
      <c r="N42" s="54">
        <f t="shared" si="4"/>
        <v>31271.57555057052</v>
      </c>
      <c r="O42" s="54">
        <f t="shared" si="4"/>
        <v>45130.118410456598</v>
      </c>
      <c r="P42" s="54">
        <f t="shared" si="4"/>
        <v>46258.432142492711</v>
      </c>
      <c r="Q42" s="54">
        <f t="shared" si="4"/>
        <v>48198.623959227145</v>
      </c>
      <c r="R42" s="54">
        <f t="shared" si="4"/>
        <v>35138.620251400236</v>
      </c>
      <c r="S42" s="54">
        <f t="shared" si="4"/>
        <v>17107.277342983085</v>
      </c>
      <c r="T42" s="54">
        <f t="shared" si="4"/>
        <v>18435.600639868404</v>
      </c>
      <c r="U42" s="54">
        <f t="shared" si="4"/>
        <v>21302.817819877324</v>
      </c>
      <c r="V42" s="54">
        <f t="shared" si="4"/>
        <v>21894.833876412689</v>
      </c>
      <c r="W42" s="54">
        <f t="shared" si="4"/>
        <v>18159.269738486681</v>
      </c>
    </row>
    <row r="43" spans="1:24" ht="15" customHeight="1" x14ac:dyDescent="0.4">
      <c r="A43" s="121" t="s">
        <v>1412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74"/>
      <c r="P43" s="74"/>
      <c r="Q43" s="74"/>
      <c r="R43" s="74"/>
      <c r="S43" s="74"/>
      <c r="T43" s="74"/>
    </row>
    <row r="44" spans="1:24" ht="15" customHeight="1" x14ac:dyDescent="0.4">
      <c r="A44" s="75" t="s">
        <v>1413</v>
      </c>
      <c r="B44" s="76"/>
      <c r="C44" s="76"/>
      <c r="D44" s="76"/>
      <c r="E44" s="76"/>
      <c r="F44" s="76"/>
      <c r="G44" s="77"/>
      <c r="H44" s="77"/>
      <c r="I44" s="77"/>
      <c r="J44" s="77"/>
      <c r="K44" s="77"/>
      <c r="L44" s="77"/>
      <c r="M44" s="77"/>
      <c r="N44" s="78"/>
      <c r="O44" s="79"/>
      <c r="P44" s="79"/>
      <c r="Q44" s="79"/>
      <c r="R44" s="79"/>
      <c r="S44" s="79"/>
      <c r="T44" s="79"/>
    </row>
    <row r="45" spans="1:24" x14ac:dyDescent="0.4">
      <c r="A45" s="80" t="s">
        <v>1414</v>
      </c>
      <c r="B45" s="76"/>
      <c r="C45" s="76"/>
      <c r="D45" s="76"/>
      <c r="E45" s="76"/>
      <c r="F45" s="76"/>
      <c r="G45" s="77"/>
      <c r="H45" s="77"/>
      <c r="I45" s="77"/>
      <c r="J45" s="77"/>
      <c r="K45" s="77"/>
      <c r="L45" s="77"/>
      <c r="M45" s="77"/>
      <c r="N45" s="78"/>
      <c r="O45" s="81"/>
      <c r="P45" s="81"/>
      <c r="Q45" s="81"/>
      <c r="R45" s="81"/>
      <c r="S45" s="81"/>
      <c r="T45" s="81"/>
    </row>
    <row r="46" spans="1:24" x14ac:dyDescent="0.4">
      <c r="A46" s="80" t="s">
        <v>1415</v>
      </c>
      <c r="B46" s="76"/>
      <c r="C46" s="76"/>
      <c r="D46" s="76"/>
      <c r="E46" s="76"/>
      <c r="F46" s="76"/>
      <c r="G46" s="78"/>
      <c r="H46" s="78"/>
      <c r="I46" s="78"/>
      <c r="J46" s="78"/>
      <c r="K46" s="78"/>
      <c r="L46" s="78"/>
      <c r="M46" s="78"/>
      <c r="N46" s="77"/>
    </row>
    <row r="47" spans="1:24" x14ac:dyDescent="0.4">
      <c r="A47" s="80" t="s">
        <v>1416</v>
      </c>
      <c r="B47" s="82"/>
      <c r="C47" s="82"/>
      <c r="D47" s="82"/>
      <c r="E47" s="82"/>
      <c r="F47" s="82"/>
      <c r="G47" s="83"/>
      <c r="H47" s="83"/>
      <c r="I47" s="83"/>
      <c r="J47" s="83"/>
      <c r="K47" s="83"/>
      <c r="L47" s="83"/>
      <c r="M47" s="83"/>
      <c r="N47" s="84"/>
    </row>
    <row r="48" spans="1:24" x14ac:dyDescent="0.4">
      <c r="A48" s="80" t="s">
        <v>1417</v>
      </c>
      <c r="B48" s="82"/>
      <c r="C48" s="82"/>
      <c r="D48" s="82"/>
      <c r="E48" s="82"/>
      <c r="F48" s="82"/>
      <c r="G48" s="83"/>
      <c r="H48" s="83"/>
      <c r="I48" s="83"/>
      <c r="J48" s="83"/>
      <c r="K48" s="83"/>
      <c r="L48" s="83"/>
      <c r="M48" s="83"/>
      <c r="N48" s="84"/>
    </row>
    <row r="49" spans="1:23" x14ac:dyDescent="0.4">
      <c r="A49" s="80" t="s">
        <v>1418</v>
      </c>
      <c r="B49" s="82"/>
      <c r="C49" s="82"/>
      <c r="D49" s="82"/>
      <c r="E49" s="82"/>
      <c r="F49" s="82"/>
      <c r="G49" s="83"/>
      <c r="H49" s="83"/>
      <c r="I49" s="83"/>
      <c r="J49" s="83"/>
      <c r="K49" s="83"/>
      <c r="L49" s="83"/>
      <c r="M49" s="83"/>
      <c r="N49" s="84"/>
    </row>
    <row r="50" spans="1:23" x14ac:dyDescent="0.4">
      <c r="A50" s="80" t="s">
        <v>1419</v>
      </c>
      <c r="B50" s="82"/>
      <c r="C50" s="82"/>
      <c r="D50" s="82"/>
      <c r="E50" s="82"/>
      <c r="F50" s="82"/>
      <c r="G50" s="83"/>
      <c r="H50" s="83"/>
      <c r="I50" s="83"/>
      <c r="J50" s="83"/>
      <c r="K50" s="83"/>
      <c r="L50" s="83"/>
      <c r="M50" s="83"/>
      <c r="N50" s="84"/>
    </row>
    <row r="51" spans="1:23" x14ac:dyDescent="0.4">
      <c r="A51" s="80" t="s">
        <v>1420</v>
      </c>
      <c r="B51" s="76"/>
      <c r="C51" s="76"/>
      <c r="D51" s="76"/>
      <c r="E51" s="76"/>
      <c r="F51" s="76"/>
      <c r="G51" s="78"/>
      <c r="H51" s="78"/>
      <c r="I51" s="78"/>
      <c r="J51" s="78"/>
      <c r="K51" s="78"/>
      <c r="L51" s="78"/>
      <c r="M51" s="78"/>
      <c r="N51" s="84"/>
    </row>
    <row r="52" spans="1:23" x14ac:dyDescent="0.4">
      <c r="A52" s="80" t="s">
        <v>1421</v>
      </c>
      <c r="B52" s="82"/>
      <c r="C52" s="82"/>
      <c r="D52" s="82"/>
      <c r="E52" s="82"/>
      <c r="F52" s="82"/>
      <c r="G52" s="83"/>
      <c r="H52" s="83"/>
      <c r="I52" s="83"/>
      <c r="J52" s="83"/>
      <c r="K52" s="83"/>
      <c r="L52" s="83"/>
      <c r="M52" s="83"/>
      <c r="N52" s="84"/>
    </row>
    <row r="55" spans="1:23" x14ac:dyDescent="0.4">
      <c r="A55" s="34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 spans="1:23" x14ac:dyDescent="0.4">
      <c r="A56" s="85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</row>
    <row r="57" spans="1:23" ht="19.899999999999999" x14ac:dyDescent="0.5">
      <c r="A57" s="82"/>
      <c r="B57" s="82"/>
      <c r="C57" s="82"/>
      <c r="D57" s="82"/>
      <c r="E57" s="82"/>
      <c r="F57" s="82"/>
      <c r="G57" s="82"/>
      <c r="H57" s="38" t="s">
        <v>1353</v>
      </c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 spans="1:23" x14ac:dyDescent="0.4">
      <c r="A58" s="86"/>
      <c r="B58" s="86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 spans="1:23" ht="17.649999999999999" x14ac:dyDescent="0.5">
      <c r="A59" s="123" t="s">
        <v>1364</v>
      </c>
      <c r="B59" s="123"/>
      <c r="C59" s="87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2"/>
      <c r="U59" s="82"/>
      <c r="V59" s="82"/>
      <c r="W59" s="82"/>
    </row>
    <row r="60" spans="1:23" ht="17.25" x14ac:dyDescent="0.45">
      <c r="A60" s="124" t="s">
        <v>1422</v>
      </c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</row>
    <row r="61" spans="1:23" ht="17.25" x14ac:dyDescent="0.4">
      <c r="A61" s="110" t="s">
        <v>1366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2"/>
    </row>
    <row r="62" spans="1:23" ht="17.25" x14ac:dyDescent="0.4">
      <c r="A62" s="43" t="s">
        <v>1367</v>
      </c>
      <c r="B62" s="89" t="s">
        <v>1368</v>
      </c>
      <c r="C62" s="89" t="s">
        <v>1369</v>
      </c>
      <c r="D62" s="89" t="s">
        <v>1370</v>
      </c>
      <c r="E62" s="89" t="s">
        <v>1371</v>
      </c>
      <c r="F62" s="89" t="s">
        <v>1372</v>
      </c>
      <c r="G62" s="89" t="s">
        <v>1373</v>
      </c>
      <c r="H62" s="89" t="s">
        <v>1374</v>
      </c>
      <c r="I62" s="89" t="s">
        <v>1375</v>
      </c>
      <c r="J62" s="89" t="s">
        <v>1376</v>
      </c>
      <c r="K62" s="89" t="s">
        <v>1377</v>
      </c>
      <c r="L62" s="89" t="s">
        <v>1378</v>
      </c>
      <c r="M62" s="89" t="s">
        <v>1379</v>
      </c>
      <c r="N62" s="89" t="s">
        <v>1423</v>
      </c>
      <c r="O62" s="43" t="s">
        <v>1381</v>
      </c>
      <c r="P62" s="89" t="s">
        <v>1424</v>
      </c>
      <c r="Q62" s="89" t="s">
        <v>1425</v>
      </c>
      <c r="R62" s="89" t="s">
        <v>1344</v>
      </c>
      <c r="S62" s="89" t="s">
        <v>1345</v>
      </c>
      <c r="T62" s="89">
        <v>0</v>
      </c>
      <c r="U62" s="90">
        <v>0</v>
      </c>
      <c r="V62" s="90" t="s">
        <v>1385</v>
      </c>
      <c r="W62" s="91" t="s">
        <v>1386</v>
      </c>
    </row>
    <row r="63" spans="1:23" ht="15" x14ac:dyDescent="0.4">
      <c r="A63" s="47" t="s">
        <v>1387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92"/>
      <c r="P63" s="48"/>
      <c r="Q63" s="48"/>
      <c r="R63" s="48"/>
      <c r="S63" s="48"/>
      <c r="T63" s="50"/>
      <c r="U63" s="50"/>
      <c r="V63" s="51"/>
      <c r="W63" s="51"/>
    </row>
    <row r="64" spans="1:23" ht="15" x14ac:dyDescent="0.4">
      <c r="A64" s="53" t="s">
        <v>1388</v>
      </c>
      <c r="B64" s="54">
        <v>39808</v>
      </c>
      <c r="C64" s="54">
        <v>57805</v>
      </c>
      <c r="D64" s="54">
        <v>74097</v>
      </c>
      <c r="E64" s="54">
        <v>78706</v>
      </c>
      <c r="F64" s="54">
        <v>81989</v>
      </c>
      <c r="G64" s="54">
        <v>90434</v>
      </c>
      <c r="H64" s="54">
        <v>95861</v>
      </c>
      <c r="I64" s="54">
        <v>99409</v>
      </c>
      <c r="J64" s="54">
        <v>111502</v>
      </c>
      <c r="K64" s="54">
        <v>121672</v>
      </c>
      <c r="L64" s="56">
        <v>132775</v>
      </c>
      <c r="M64" s="56">
        <v>159259</v>
      </c>
      <c r="N64" s="56">
        <v>163595</v>
      </c>
      <c r="O64" s="55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</row>
    <row r="65" spans="1:23" ht="15" x14ac:dyDescent="0.4">
      <c r="A65" s="93" t="s">
        <v>1426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5"/>
      <c r="P65" s="56"/>
      <c r="Q65" s="56"/>
      <c r="R65" s="56"/>
      <c r="S65" s="51"/>
      <c r="T65" s="94"/>
      <c r="U65" s="51"/>
      <c r="V65" s="51"/>
      <c r="W65" s="56"/>
    </row>
    <row r="66" spans="1:23" ht="15.4" x14ac:dyDescent="0.45">
      <c r="A66" s="64" t="s">
        <v>1390</v>
      </c>
      <c r="B66" s="61">
        <v>1722</v>
      </c>
      <c r="C66" s="61">
        <v>1587</v>
      </c>
      <c r="D66" s="61">
        <v>853</v>
      </c>
      <c r="E66" s="61">
        <v>659</v>
      </c>
      <c r="F66" s="61">
        <v>1073</v>
      </c>
      <c r="G66" s="61">
        <v>1708</v>
      </c>
      <c r="H66" s="61">
        <v>2334</v>
      </c>
      <c r="I66" s="61">
        <v>2883</v>
      </c>
      <c r="J66" s="61">
        <v>2278</v>
      </c>
      <c r="K66" s="61">
        <v>2833</v>
      </c>
      <c r="L66" s="61">
        <v>2422.568045</v>
      </c>
      <c r="M66" s="61">
        <v>2718</v>
      </c>
      <c r="N66" s="61">
        <v>4484.3424509999995</v>
      </c>
      <c r="O66" s="62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  <c r="U66" s="59">
        <v>0</v>
      </c>
      <c r="V66" s="59">
        <v>0</v>
      </c>
      <c r="W66" s="59">
        <v>0</v>
      </c>
    </row>
    <row r="67" spans="1:23" ht="15.4" x14ac:dyDescent="0.45">
      <c r="A67" s="64" t="s">
        <v>1391</v>
      </c>
      <c r="B67" s="61">
        <v>251</v>
      </c>
      <c r="C67" s="61">
        <v>0</v>
      </c>
      <c r="D67" s="61">
        <v>0</v>
      </c>
      <c r="E67" s="61">
        <v>0</v>
      </c>
      <c r="F67" s="61">
        <v>0</v>
      </c>
      <c r="G67" s="61">
        <v>0</v>
      </c>
      <c r="H67" s="61">
        <v>233</v>
      </c>
      <c r="I67" s="61">
        <v>486</v>
      </c>
      <c r="J67" s="61">
        <v>421</v>
      </c>
      <c r="K67" s="61">
        <v>328</v>
      </c>
      <c r="L67" s="61">
        <v>397.41</v>
      </c>
      <c r="M67" s="61">
        <v>385</v>
      </c>
      <c r="N67" s="61">
        <v>1702.2145579999999</v>
      </c>
      <c r="O67" s="62">
        <v>0</v>
      </c>
      <c r="P67" s="59">
        <v>0</v>
      </c>
      <c r="Q67" s="59">
        <v>0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59">
        <v>0</v>
      </c>
    </row>
    <row r="68" spans="1:23" ht="15.4" x14ac:dyDescent="0.45">
      <c r="A68" s="64" t="s">
        <v>1392</v>
      </c>
      <c r="B68" s="61">
        <v>2407</v>
      </c>
      <c r="C68" s="61">
        <v>1917</v>
      </c>
      <c r="D68" s="61">
        <v>3165</v>
      </c>
      <c r="E68" s="61">
        <v>3308</v>
      </c>
      <c r="F68" s="61">
        <v>2784</v>
      </c>
      <c r="G68" s="61">
        <v>2371</v>
      </c>
      <c r="H68" s="61">
        <v>2214</v>
      </c>
      <c r="I68" s="61">
        <v>2331</v>
      </c>
      <c r="J68" s="61">
        <v>5307</v>
      </c>
      <c r="K68" s="61">
        <v>5983</v>
      </c>
      <c r="L68" s="61">
        <v>5022.6309999999985</v>
      </c>
      <c r="M68" s="61">
        <v>1734</v>
      </c>
      <c r="N68" s="61">
        <v>2062.5180139999998</v>
      </c>
      <c r="O68" s="62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</row>
    <row r="69" spans="1:23" ht="15.4" x14ac:dyDescent="0.45">
      <c r="A69" s="64" t="s">
        <v>1393</v>
      </c>
      <c r="B69" s="61">
        <v>0</v>
      </c>
      <c r="C69" s="61">
        <v>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61">
        <v>0</v>
      </c>
      <c r="M69" s="61">
        <v>0</v>
      </c>
      <c r="N69" s="61">
        <v>0</v>
      </c>
      <c r="O69" s="62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</row>
    <row r="70" spans="1:23" ht="15.4" x14ac:dyDescent="0.45">
      <c r="A70" s="64" t="s">
        <v>1394</v>
      </c>
      <c r="B70" s="61">
        <v>7065</v>
      </c>
      <c r="C70" s="61">
        <v>6312</v>
      </c>
      <c r="D70" s="61">
        <v>1918</v>
      </c>
      <c r="E70" s="61">
        <v>391</v>
      </c>
      <c r="F70" s="61">
        <v>698</v>
      </c>
      <c r="G70" s="61">
        <v>804</v>
      </c>
      <c r="H70" s="61">
        <v>210</v>
      </c>
      <c r="I70" s="61">
        <v>1044</v>
      </c>
      <c r="J70" s="61">
        <v>1424</v>
      </c>
      <c r="K70" s="61">
        <v>2489</v>
      </c>
      <c r="L70" s="61">
        <v>1448.15</v>
      </c>
      <c r="M70" s="61">
        <v>985</v>
      </c>
      <c r="N70" s="61">
        <v>1380.5205429999999</v>
      </c>
      <c r="O70" s="62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</row>
    <row r="71" spans="1:23" ht="15.4" x14ac:dyDescent="0.45">
      <c r="A71" s="64" t="s">
        <v>1395</v>
      </c>
      <c r="B71" s="61">
        <v>10231</v>
      </c>
      <c r="C71" s="61">
        <v>5006</v>
      </c>
      <c r="D71" s="61">
        <v>0</v>
      </c>
      <c r="E71" s="61">
        <v>31</v>
      </c>
      <c r="F71" s="61">
        <v>106</v>
      </c>
      <c r="G71" s="61">
        <v>100</v>
      </c>
      <c r="H71" s="61">
        <v>814</v>
      </c>
      <c r="I71" s="61">
        <v>801</v>
      </c>
      <c r="J71" s="61">
        <v>968</v>
      </c>
      <c r="K71" s="61">
        <v>2951</v>
      </c>
      <c r="L71" s="61">
        <v>2742.3579999999997</v>
      </c>
      <c r="M71" s="61">
        <v>2531</v>
      </c>
      <c r="N71" s="61">
        <v>1996.2493349999995</v>
      </c>
      <c r="O71" s="62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</row>
    <row r="72" spans="1:23" ht="15.4" x14ac:dyDescent="0.45">
      <c r="A72" s="64" t="s">
        <v>1396</v>
      </c>
      <c r="B72" s="61">
        <v>396</v>
      </c>
      <c r="C72" s="61">
        <v>407</v>
      </c>
      <c r="D72" s="61">
        <v>255</v>
      </c>
      <c r="E72" s="61">
        <v>326</v>
      </c>
      <c r="F72" s="61">
        <v>340</v>
      </c>
      <c r="G72" s="61">
        <v>612</v>
      </c>
      <c r="H72" s="61">
        <v>557</v>
      </c>
      <c r="I72" s="61">
        <v>1189</v>
      </c>
      <c r="J72" s="61">
        <v>1021</v>
      </c>
      <c r="K72" s="61">
        <v>1253</v>
      </c>
      <c r="L72" s="61">
        <v>985.977935</v>
      </c>
      <c r="M72" s="61">
        <v>1419</v>
      </c>
      <c r="N72" s="61">
        <v>1291.2570000000001</v>
      </c>
      <c r="O72" s="62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</row>
    <row r="73" spans="1:23" ht="15.4" x14ac:dyDescent="0.45">
      <c r="A73" s="64" t="s">
        <v>1397</v>
      </c>
      <c r="B73" s="61">
        <v>1696</v>
      </c>
      <c r="C73" s="61">
        <v>1377</v>
      </c>
      <c r="D73" s="61">
        <v>1728</v>
      </c>
      <c r="E73" s="61">
        <v>1977</v>
      </c>
      <c r="F73" s="61">
        <v>2220</v>
      </c>
      <c r="G73" s="61">
        <v>1728</v>
      </c>
      <c r="H73" s="61">
        <v>1585</v>
      </c>
      <c r="I73" s="61">
        <v>2015</v>
      </c>
      <c r="J73" s="61">
        <v>2983</v>
      </c>
      <c r="K73" s="61">
        <v>3659</v>
      </c>
      <c r="L73" s="61">
        <v>2759.6279999999997</v>
      </c>
      <c r="M73" s="61">
        <v>896</v>
      </c>
      <c r="N73" s="61">
        <v>1012.7707599999999</v>
      </c>
      <c r="O73" s="62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</row>
    <row r="74" spans="1:23" ht="15.4" x14ac:dyDescent="0.45">
      <c r="A74" s="64" t="s">
        <v>1398</v>
      </c>
      <c r="B74" s="61">
        <v>0</v>
      </c>
      <c r="C74" s="61">
        <v>0</v>
      </c>
      <c r="D74" s="61">
        <v>0</v>
      </c>
      <c r="E74" s="61">
        <v>9</v>
      </c>
      <c r="F74" s="61">
        <v>0</v>
      </c>
      <c r="G74" s="61">
        <v>6</v>
      </c>
      <c r="H74" s="61">
        <v>21</v>
      </c>
      <c r="I74" s="61">
        <v>23</v>
      </c>
      <c r="J74" s="61">
        <v>14</v>
      </c>
      <c r="K74" s="61">
        <v>35</v>
      </c>
      <c r="L74" s="61">
        <v>104.64786499999998</v>
      </c>
      <c r="M74" s="61">
        <v>69</v>
      </c>
      <c r="N74" s="61">
        <v>98.003999999999991</v>
      </c>
      <c r="O74" s="62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</row>
    <row r="75" spans="1:23" ht="17.649999999999999" x14ac:dyDescent="0.45">
      <c r="A75" s="64" t="s">
        <v>1399</v>
      </c>
      <c r="B75" s="61">
        <v>3</v>
      </c>
      <c r="C75" s="61">
        <v>1</v>
      </c>
      <c r="D75" s="61">
        <v>1348</v>
      </c>
      <c r="E75" s="61">
        <v>308</v>
      </c>
      <c r="F75" s="61">
        <v>7</v>
      </c>
      <c r="G75" s="61">
        <v>672</v>
      </c>
      <c r="H75" s="61">
        <v>860</v>
      </c>
      <c r="I75" s="61">
        <v>2669</v>
      </c>
      <c r="J75" s="61">
        <v>3244</v>
      </c>
      <c r="K75" s="61">
        <v>2931</v>
      </c>
      <c r="L75" s="61">
        <v>2701.8165700000009</v>
      </c>
      <c r="M75" s="61">
        <v>3928</v>
      </c>
      <c r="N75" s="61">
        <v>3351.5646199999992</v>
      </c>
      <c r="O75" s="62">
        <v>0</v>
      </c>
      <c r="P75" s="59">
        <v>0</v>
      </c>
      <c r="Q75" s="59">
        <v>0</v>
      </c>
      <c r="R75" s="59">
        <v>0</v>
      </c>
      <c r="S75" s="59">
        <v>0</v>
      </c>
      <c r="T75" s="59">
        <v>0</v>
      </c>
      <c r="U75" s="59">
        <v>0</v>
      </c>
      <c r="V75" s="59">
        <v>0</v>
      </c>
      <c r="W75" s="59">
        <v>0</v>
      </c>
    </row>
    <row r="76" spans="1:23" ht="15" x14ac:dyDescent="0.4">
      <c r="A76" s="93" t="s">
        <v>1427</v>
      </c>
      <c r="B76" s="54">
        <v>23771</v>
      </c>
      <c r="C76" s="54">
        <v>16607</v>
      </c>
      <c r="D76" s="54">
        <v>9267</v>
      </c>
      <c r="E76" s="54">
        <v>7009</v>
      </c>
      <c r="F76" s="54">
        <v>7228</v>
      </c>
      <c r="G76" s="54">
        <v>8001</v>
      </c>
      <c r="H76" s="54">
        <v>8828</v>
      </c>
      <c r="I76" s="54">
        <v>13441</v>
      </c>
      <c r="J76" s="54">
        <v>17660</v>
      </c>
      <c r="K76" s="54">
        <v>22462</v>
      </c>
      <c r="L76" s="54">
        <f t="shared" ref="L76:R76" si="5">SUM(L66:L75)</f>
        <v>18585.187415</v>
      </c>
      <c r="M76" s="54">
        <f t="shared" si="5"/>
        <v>14665</v>
      </c>
      <c r="N76" s="54">
        <f t="shared" si="5"/>
        <v>17379.441280999999</v>
      </c>
      <c r="O76" s="54">
        <f>SUM(O66:O75)</f>
        <v>0</v>
      </c>
      <c r="P76" s="54">
        <f t="shared" si="5"/>
        <v>0</v>
      </c>
      <c r="Q76" s="54">
        <f t="shared" si="5"/>
        <v>0</v>
      </c>
      <c r="R76" s="54">
        <f t="shared" si="5"/>
        <v>0</v>
      </c>
      <c r="S76" s="54">
        <f>SUM(S66:S75)</f>
        <v>0</v>
      </c>
      <c r="T76" s="54">
        <f>SUM(T66:T75)</f>
        <v>0</v>
      </c>
      <c r="U76" s="54">
        <f>SUM(U66:U75)</f>
        <v>0</v>
      </c>
      <c r="V76" s="54">
        <f>SUM(V66:V75)</f>
        <v>0</v>
      </c>
      <c r="W76" s="54">
        <f>SUM(W66:W75)</f>
        <v>0</v>
      </c>
    </row>
    <row r="77" spans="1:23" ht="15.4" x14ac:dyDescent="0.45">
      <c r="A77" s="95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61"/>
      <c r="T77" s="61"/>
      <c r="U77" s="51"/>
      <c r="V77" s="51"/>
      <c r="W77" s="56"/>
    </row>
    <row r="78" spans="1:23" ht="15" x14ac:dyDescent="0.4">
      <c r="A78" s="96" t="s">
        <v>1428</v>
      </c>
      <c r="B78" s="54">
        <f t="shared" ref="B78:W78" si="6">+B64+B76</f>
        <v>63579</v>
      </c>
      <c r="C78" s="54">
        <f t="shared" si="6"/>
        <v>74412</v>
      </c>
      <c r="D78" s="54">
        <f t="shared" si="6"/>
        <v>83364</v>
      </c>
      <c r="E78" s="54">
        <f t="shared" si="6"/>
        <v>85715</v>
      </c>
      <c r="F78" s="54">
        <f t="shared" si="6"/>
        <v>89217</v>
      </c>
      <c r="G78" s="54">
        <f t="shared" si="6"/>
        <v>98435</v>
      </c>
      <c r="H78" s="54">
        <f t="shared" si="6"/>
        <v>104689</v>
      </c>
      <c r="I78" s="54">
        <f t="shared" si="6"/>
        <v>112850</v>
      </c>
      <c r="J78" s="54">
        <f t="shared" si="6"/>
        <v>129162</v>
      </c>
      <c r="K78" s="54">
        <f t="shared" si="6"/>
        <v>144134</v>
      </c>
      <c r="L78" s="54">
        <f t="shared" si="6"/>
        <v>151360.18741499999</v>
      </c>
      <c r="M78" s="54">
        <f t="shared" si="6"/>
        <v>173924</v>
      </c>
      <c r="N78" s="54">
        <f t="shared" si="6"/>
        <v>180974.44128100001</v>
      </c>
      <c r="O78" s="54">
        <f t="shared" si="6"/>
        <v>0</v>
      </c>
      <c r="P78" s="54">
        <f t="shared" si="6"/>
        <v>0</v>
      </c>
      <c r="Q78" s="54">
        <f t="shared" si="6"/>
        <v>0</v>
      </c>
      <c r="R78" s="54">
        <f t="shared" si="6"/>
        <v>0</v>
      </c>
      <c r="S78" s="54">
        <f t="shared" si="6"/>
        <v>0</v>
      </c>
      <c r="T78" s="54">
        <f t="shared" si="6"/>
        <v>0</v>
      </c>
      <c r="U78" s="54">
        <f t="shared" si="6"/>
        <v>0</v>
      </c>
      <c r="V78" s="54">
        <f t="shared" si="6"/>
        <v>0</v>
      </c>
      <c r="W78" s="54">
        <f t="shared" si="6"/>
        <v>0</v>
      </c>
    </row>
    <row r="79" spans="1:23" ht="15" x14ac:dyDescent="0.4">
      <c r="A79" s="69" t="s">
        <v>1402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6"/>
      <c r="S79" s="51"/>
      <c r="T79" s="59"/>
      <c r="U79" s="51"/>
      <c r="V79" s="51"/>
      <c r="W79" s="52"/>
    </row>
    <row r="80" spans="1:23" ht="15.4" x14ac:dyDescent="0.45">
      <c r="A80" s="97" t="s">
        <v>1390</v>
      </c>
      <c r="B80" s="61">
        <v>0</v>
      </c>
      <c r="C80" s="61">
        <v>0</v>
      </c>
      <c r="D80" s="61">
        <v>0</v>
      </c>
      <c r="E80" s="61">
        <v>0</v>
      </c>
      <c r="F80" s="61">
        <v>0</v>
      </c>
      <c r="G80" s="61">
        <v>0</v>
      </c>
      <c r="H80" s="61">
        <v>145</v>
      </c>
      <c r="I80" s="61">
        <v>53</v>
      </c>
      <c r="J80" s="61">
        <v>112</v>
      </c>
      <c r="K80" s="61">
        <v>99</v>
      </c>
      <c r="L80" s="98">
        <v>109</v>
      </c>
      <c r="M80" s="98">
        <v>131</v>
      </c>
      <c r="N80" s="98">
        <v>154</v>
      </c>
      <c r="O80" s="62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</row>
    <row r="81" spans="1:23" ht="17.649999999999999" x14ac:dyDescent="0.45">
      <c r="A81" s="99" t="s">
        <v>1429</v>
      </c>
      <c r="B81" s="61">
        <v>0</v>
      </c>
      <c r="C81" s="61">
        <v>131</v>
      </c>
      <c r="D81" s="61">
        <v>1202</v>
      </c>
      <c r="E81" s="61">
        <v>2406</v>
      </c>
      <c r="F81" s="61">
        <v>2336</v>
      </c>
      <c r="G81" s="61">
        <v>2979</v>
      </c>
      <c r="H81" s="61">
        <v>2897</v>
      </c>
      <c r="I81" s="61">
        <v>2417</v>
      </c>
      <c r="J81" s="61">
        <v>3615</v>
      </c>
      <c r="K81" s="61">
        <v>4258</v>
      </c>
      <c r="L81" s="98">
        <v>5440</v>
      </c>
      <c r="M81" s="98">
        <v>9771</v>
      </c>
      <c r="N81" s="98">
        <v>13578</v>
      </c>
      <c r="O81" s="62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</row>
    <row r="82" spans="1:23" ht="15.4" x14ac:dyDescent="0.45">
      <c r="A82" s="97" t="s">
        <v>1392</v>
      </c>
      <c r="B82" s="61">
        <v>720</v>
      </c>
      <c r="C82" s="61">
        <v>583</v>
      </c>
      <c r="D82" s="61">
        <v>2882</v>
      </c>
      <c r="E82" s="61">
        <v>2535</v>
      </c>
      <c r="F82" s="61">
        <v>2067</v>
      </c>
      <c r="G82" s="61">
        <v>2176</v>
      </c>
      <c r="H82" s="61">
        <v>2926</v>
      </c>
      <c r="I82" s="61">
        <v>5066</v>
      </c>
      <c r="J82" s="61">
        <v>8411</v>
      </c>
      <c r="K82" s="61">
        <v>9297</v>
      </c>
      <c r="L82" s="98">
        <v>7601</v>
      </c>
      <c r="M82" s="98">
        <v>10042.68</v>
      </c>
      <c r="N82" s="98">
        <v>10655</v>
      </c>
      <c r="O82" s="62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</row>
    <row r="83" spans="1:23" ht="17.649999999999999" x14ac:dyDescent="0.45">
      <c r="A83" s="97" t="s">
        <v>1430</v>
      </c>
      <c r="B83" s="61">
        <v>0</v>
      </c>
      <c r="C83" s="61">
        <v>0</v>
      </c>
      <c r="D83" s="61">
        <v>160</v>
      </c>
      <c r="E83" s="61">
        <v>194</v>
      </c>
      <c r="F83" s="61">
        <v>697</v>
      </c>
      <c r="G83" s="61">
        <v>1660</v>
      </c>
      <c r="H83" s="61">
        <v>2480</v>
      </c>
      <c r="I83" s="61">
        <v>2828</v>
      </c>
      <c r="J83" s="61">
        <v>3652</v>
      </c>
      <c r="K83" s="61">
        <v>4486</v>
      </c>
      <c r="L83" s="98">
        <v>3701</v>
      </c>
      <c r="M83" s="98">
        <v>4588</v>
      </c>
      <c r="N83" s="98">
        <v>4478.0929999999998</v>
      </c>
      <c r="O83" s="62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</row>
    <row r="84" spans="1:23" ht="15.4" x14ac:dyDescent="0.45">
      <c r="A84" s="100" t="s">
        <v>1394</v>
      </c>
      <c r="B84" s="61">
        <v>0</v>
      </c>
      <c r="C84" s="61">
        <v>0</v>
      </c>
      <c r="D84" s="61">
        <v>0</v>
      </c>
      <c r="E84" s="61">
        <v>0</v>
      </c>
      <c r="F84" s="61">
        <v>0</v>
      </c>
      <c r="G84" s="61">
        <v>0</v>
      </c>
      <c r="H84" s="61">
        <v>207</v>
      </c>
      <c r="I84" s="61">
        <v>121</v>
      </c>
      <c r="J84" s="61">
        <v>150</v>
      </c>
      <c r="K84" s="61">
        <v>137</v>
      </c>
      <c r="L84" s="98">
        <v>77</v>
      </c>
      <c r="M84" s="98">
        <v>46</v>
      </c>
      <c r="N84" s="98">
        <v>33</v>
      </c>
      <c r="O84" s="62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</row>
    <row r="85" spans="1:23" ht="15.4" x14ac:dyDescent="0.45">
      <c r="A85" s="101" t="s">
        <v>1395</v>
      </c>
      <c r="B85" s="61">
        <v>0</v>
      </c>
      <c r="C85" s="61">
        <v>0</v>
      </c>
      <c r="D85" s="61">
        <v>1597</v>
      </c>
      <c r="E85" s="61">
        <v>2860</v>
      </c>
      <c r="F85" s="61">
        <v>3178</v>
      </c>
      <c r="G85" s="61">
        <v>6181</v>
      </c>
      <c r="H85" s="61">
        <v>7286</v>
      </c>
      <c r="I85" s="61">
        <v>8504</v>
      </c>
      <c r="J85" s="61">
        <v>11369</v>
      </c>
      <c r="K85" s="61">
        <v>14308</v>
      </c>
      <c r="L85" s="98">
        <v>14720</v>
      </c>
      <c r="M85" s="98">
        <v>18451</v>
      </c>
      <c r="N85" s="98">
        <v>20335</v>
      </c>
      <c r="O85" s="62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</row>
    <row r="86" spans="1:23" ht="15.4" x14ac:dyDescent="0.45">
      <c r="A86" s="101" t="s">
        <v>1406</v>
      </c>
      <c r="B86" s="61">
        <v>0</v>
      </c>
      <c r="C86" s="61">
        <v>0</v>
      </c>
      <c r="D86" s="61">
        <v>10</v>
      </c>
      <c r="E86" s="61">
        <v>30</v>
      </c>
      <c r="F86" s="61">
        <v>0</v>
      </c>
      <c r="G86" s="61">
        <v>0</v>
      </c>
      <c r="H86" s="61">
        <v>0</v>
      </c>
      <c r="I86" s="72">
        <v>0.2</v>
      </c>
      <c r="J86" s="72">
        <v>0.1</v>
      </c>
      <c r="K86" s="61">
        <v>0</v>
      </c>
      <c r="L86" s="102">
        <v>0.4</v>
      </c>
      <c r="M86" s="98">
        <v>41</v>
      </c>
      <c r="N86" s="98">
        <v>98</v>
      </c>
      <c r="O86" s="62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</row>
    <row r="87" spans="1:23" ht="15.4" x14ac:dyDescent="0.45">
      <c r="A87" s="101" t="s">
        <v>1407</v>
      </c>
      <c r="B87" s="61">
        <v>0</v>
      </c>
      <c r="C87" s="61">
        <v>0</v>
      </c>
      <c r="D87" s="61">
        <v>0</v>
      </c>
      <c r="E87" s="61">
        <v>0</v>
      </c>
      <c r="F87" s="61">
        <v>23</v>
      </c>
      <c r="G87" s="61">
        <v>17</v>
      </c>
      <c r="H87" s="61">
        <v>5</v>
      </c>
      <c r="I87" s="61">
        <v>291</v>
      </c>
      <c r="J87" s="61">
        <v>509</v>
      </c>
      <c r="K87" s="61">
        <v>311</v>
      </c>
      <c r="L87" s="98">
        <v>139</v>
      </c>
      <c r="M87" s="98">
        <v>28</v>
      </c>
      <c r="N87" s="98">
        <v>29</v>
      </c>
      <c r="O87" s="62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</row>
    <row r="88" spans="1:23" ht="15.4" x14ac:dyDescent="0.45">
      <c r="A88" s="101" t="s">
        <v>1397</v>
      </c>
      <c r="B88" s="61">
        <v>0</v>
      </c>
      <c r="C88" s="61">
        <v>0</v>
      </c>
      <c r="D88" s="61">
        <v>508</v>
      </c>
      <c r="E88" s="61">
        <v>482</v>
      </c>
      <c r="F88" s="61">
        <v>1120</v>
      </c>
      <c r="G88" s="61">
        <v>1310</v>
      </c>
      <c r="H88" s="61">
        <v>1792</v>
      </c>
      <c r="I88" s="61">
        <v>1815</v>
      </c>
      <c r="J88" s="61">
        <v>3759</v>
      </c>
      <c r="K88" s="61">
        <v>4718</v>
      </c>
      <c r="L88" s="98">
        <v>6207</v>
      </c>
      <c r="M88" s="98">
        <v>5186.0659999999998</v>
      </c>
      <c r="N88" s="98">
        <v>6734</v>
      </c>
      <c r="O88" s="62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</row>
    <row r="89" spans="1:23" ht="15.4" x14ac:dyDescent="0.45">
      <c r="A89" s="101" t="s">
        <v>1398</v>
      </c>
      <c r="B89" s="61">
        <v>0</v>
      </c>
      <c r="C89" s="61">
        <v>0</v>
      </c>
      <c r="D89" s="61">
        <v>0</v>
      </c>
      <c r="E89" s="61">
        <v>0</v>
      </c>
      <c r="F89" s="61">
        <v>0</v>
      </c>
      <c r="G89" s="61">
        <v>4</v>
      </c>
      <c r="H89" s="61">
        <v>47</v>
      </c>
      <c r="I89" s="61">
        <v>33</v>
      </c>
      <c r="J89" s="61">
        <v>66</v>
      </c>
      <c r="K89" s="61">
        <v>43</v>
      </c>
      <c r="L89" s="98">
        <v>45</v>
      </c>
      <c r="M89" s="98">
        <v>31</v>
      </c>
      <c r="N89" s="98">
        <v>56</v>
      </c>
      <c r="O89" s="62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</row>
    <row r="90" spans="1:23" ht="17.649999999999999" x14ac:dyDescent="0.45">
      <c r="A90" s="101" t="s">
        <v>1431</v>
      </c>
      <c r="B90" s="61">
        <v>0</v>
      </c>
      <c r="C90" s="61">
        <v>32</v>
      </c>
      <c r="D90" s="61">
        <v>2006</v>
      </c>
      <c r="E90" s="61">
        <v>1578</v>
      </c>
      <c r="F90" s="61">
        <v>868</v>
      </c>
      <c r="G90" s="61">
        <v>293</v>
      </c>
      <c r="H90" s="61">
        <v>427</v>
      </c>
      <c r="I90" s="61">
        <v>2333</v>
      </c>
      <c r="J90" s="61">
        <v>1980</v>
      </c>
      <c r="K90" s="61">
        <v>3122</v>
      </c>
      <c r="L90" s="98">
        <v>905</v>
      </c>
      <c r="M90" s="98">
        <v>2839.1729999999998</v>
      </c>
      <c r="N90" s="98">
        <v>2927</v>
      </c>
      <c r="O90" s="62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59">
        <v>0</v>
      </c>
    </row>
    <row r="91" spans="1:23" ht="15" x14ac:dyDescent="0.4">
      <c r="A91" s="93" t="s">
        <v>1432</v>
      </c>
      <c r="B91" s="54">
        <v>720</v>
      </c>
      <c r="C91" s="54">
        <v>746</v>
      </c>
      <c r="D91" s="54">
        <v>8365</v>
      </c>
      <c r="E91" s="54">
        <v>10085</v>
      </c>
      <c r="F91" s="54">
        <v>10289</v>
      </c>
      <c r="G91" s="54">
        <v>14620</v>
      </c>
      <c r="H91" s="54">
        <v>18211</v>
      </c>
      <c r="I91" s="54">
        <v>23460</v>
      </c>
      <c r="J91" s="54">
        <v>33624</v>
      </c>
      <c r="K91" s="54">
        <v>40779</v>
      </c>
      <c r="L91" s="54">
        <f t="shared" ref="L91:R91" si="7">SUM(L80:L90)</f>
        <v>38944.400000000001</v>
      </c>
      <c r="M91" s="54">
        <f t="shared" si="7"/>
        <v>51154.919000000002</v>
      </c>
      <c r="N91" s="54">
        <f t="shared" si="7"/>
        <v>59077.093000000001</v>
      </c>
      <c r="O91" s="54">
        <f t="shared" si="7"/>
        <v>0</v>
      </c>
      <c r="P91" s="54">
        <f t="shared" si="7"/>
        <v>0</v>
      </c>
      <c r="Q91" s="54">
        <f t="shared" si="7"/>
        <v>0</v>
      </c>
      <c r="R91" s="54">
        <f t="shared" si="7"/>
        <v>0</v>
      </c>
      <c r="S91" s="54">
        <f>SUM(S80:S90)</f>
        <v>0</v>
      </c>
      <c r="T91" s="54">
        <f>SUM(T80:T90)</f>
        <v>0</v>
      </c>
      <c r="U91" s="54">
        <f>SUM(U80:U90)</f>
        <v>0</v>
      </c>
      <c r="V91" s="54">
        <f>SUM(V80:V90)</f>
        <v>0</v>
      </c>
      <c r="W91" s="54">
        <f>SUM(W80:W90)</f>
        <v>0</v>
      </c>
    </row>
    <row r="92" spans="1:23" ht="15.4" x14ac:dyDescent="0.45">
      <c r="A92" s="9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61"/>
      <c r="T92" s="54"/>
      <c r="U92" s="51"/>
      <c r="V92" s="51"/>
      <c r="W92" s="52"/>
    </row>
    <row r="93" spans="1:23" ht="15" x14ac:dyDescent="0.4">
      <c r="A93" s="96" t="s">
        <v>1410</v>
      </c>
      <c r="B93" s="54">
        <f t="shared" ref="B93:R93" si="8">+B78-B91</f>
        <v>62859</v>
      </c>
      <c r="C93" s="54">
        <f t="shared" si="8"/>
        <v>73666</v>
      </c>
      <c r="D93" s="54">
        <f t="shared" si="8"/>
        <v>74999</v>
      </c>
      <c r="E93" s="54">
        <f t="shared" si="8"/>
        <v>75630</v>
      </c>
      <c r="F93" s="54">
        <f t="shared" si="8"/>
        <v>78928</v>
      </c>
      <c r="G93" s="54">
        <f t="shared" si="8"/>
        <v>83815</v>
      </c>
      <c r="H93" s="54">
        <f t="shared" si="8"/>
        <v>86478</v>
      </c>
      <c r="I93" s="54">
        <f t="shared" si="8"/>
        <v>89390</v>
      </c>
      <c r="J93" s="54">
        <f t="shared" si="8"/>
        <v>95538</v>
      </c>
      <c r="K93" s="54">
        <f t="shared" si="8"/>
        <v>103355</v>
      </c>
      <c r="L93" s="54">
        <f t="shared" si="8"/>
        <v>112415.787415</v>
      </c>
      <c r="M93" s="54">
        <f t="shared" si="8"/>
        <v>122769.08100000001</v>
      </c>
      <c r="N93" s="54">
        <f t="shared" si="8"/>
        <v>121897.34828100001</v>
      </c>
      <c r="O93" s="54">
        <f t="shared" si="8"/>
        <v>0</v>
      </c>
      <c r="P93" s="54">
        <f t="shared" si="8"/>
        <v>0</v>
      </c>
      <c r="Q93" s="54">
        <f t="shared" si="8"/>
        <v>0</v>
      </c>
      <c r="R93" s="54">
        <f t="shared" si="8"/>
        <v>0</v>
      </c>
      <c r="S93" s="54">
        <f>+S78-S91</f>
        <v>0</v>
      </c>
      <c r="T93" s="54">
        <f>+T78-T91</f>
        <v>0</v>
      </c>
      <c r="U93" s="54">
        <f>+U78-U91</f>
        <v>0</v>
      </c>
      <c r="V93" s="54">
        <f>+V78-V91</f>
        <v>0</v>
      </c>
      <c r="W93" s="54">
        <f>+W78-W91</f>
        <v>0</v>
      </c>
    </row>
    <row r="94" spans="1:23" ht="15.4" x14ac:dyDescent="0.45">
      <c r="A94" s="9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6"/>
      <c r="S94" s="54"/>
      <c r="T94" s="54"/>
      <c r="U94" s="51"/>
      <c r="V94" s="51"/>
      <c r="W94" s="56"/>
    </row>
    <row r="95" spans="1:23" ht="15" x14ac:dyDescent="0.4">
      <c r="A95" s="96" t="s">
        <v>1433</v>
      </c>
      <c r="B95" s="54">
        <f t="shared" ref="B95:W95" si="9">+B91-B76</f>
        <v>-23051</v>
      </c>
      <c r="C95" s="54">
        <f t="shared" si="9"/>
        <v>-15861</v>
      </c>
      <c r="D95" s="54">
        <f t="shared" si="9"/>
        <v>-902</v>
      </c>
      <c r="E95" s="54">
        <f t="shared" si="9"/>
        <v>3076</v>
      </c>
      <c r="F95" s="54">
        <f t="shared" si="9"/>
        <v>3061</v>
      </c>
      <c r="G95" s="54">
        <f t="shared" si="9"/>
        <v>6619</v>
      </c>
      <c r="H95" s="54">
        <f t="shared" si="9"/>
        <v>9383</v>
      </c>
      <c r="I95" s="54">
        <f t="shared" si="9"/>
        <v>10019</v>
      </c>
      <c r="J95" s="54">
        <f t="shared" si="9"/>
        <v>15964</v>
      </c>
      <c r="K95" s="54">
        <f t="shared" si="9"/>
        <v>18317</v>
      </c>
      <c r="L95" s="54">
        <f t="shared" si="9"/>
        <v>20359.212585000001</v>
      </c>
      <c r="M95" s="54">
        <f t="shared" si="9"/>
        <v>36489.919000000002</v>
      </c>
      <c r="N95" s="54">
        <f t="shared" si="9"/>
        <v>41697.651719000001</v>
      </c>
      <c r="O95" s="54">
        <f t="shared" si="9"/>
        <v>0</v>
      </c>
      <c r="P95" s="54">
        <f t="shared" si="9"/>
        <v>0</v>
      </c>
      <c r="Q95" s="54">
        <f t="shared" si="9"/>
        <v>0</v>
      </c>
      <c r="R95" s="54">
        <f t="shared" si="9"/>
        <v>0</v>
      </c>
      <c r="S95" s="54">
        <f t="shared" si="9"/>
        <v>0</v>
      </c>
      <c r="T95" s="54">
        <f t="shared" si="9"/>
        <v>0</v>
      </c>
      <c r="U95" s="54">
        <f t="shared" si="9"/>
        <v>0</v>
      </c>
      <c r="V95" s="54">
        <f t="shared" si="9"/>
        <v>0</v>
      </c>
      <c r="W95" s="54">
        <f t="shared" si="9"/>
        <v>0</v>
      </c>
    </row>
    <row r="96" spans="1:23" x14ac:dyDescent="0.4">
      <c r="A96" s="113" t="s">
        <v>1434</v>
      </c>
      <c r="B96" s="114"/>
      <c r="C96" s="103"/>
      <c r="D96" s="103"/>
      <c r="E96" s="103"/>
      <c r="F96" s="103"/>
      <c r="G96" s="104"/>
      <c r="H96" s="104"/>
      <c r="I96" s="104"/>
      <c r="J96" s="104"/>
      <c r="K96" s="104"/>
      <c r="L96" s="104"/>
      <c r="M96" s="104"/>
      <c r="N96" s="104"/>
      <c r="O96" s="105"/>
      <c r="P96" s="105"/>
      <c r="Q96" s="105"/>
      <c r="R96" s="105"/>
      <c r="S96" s="105"/>
      <c r="T96" s="105"/>
      <c r="U96" s="82"/>
      <c r="V96" s="82"/>
      <c r="W96" s="82"/>
    </row>
    <row r="97" spans="1:23" x14ac:dyDescent="0.4">
      <c r="A97" s="106" t="s">
        <v>1413</v>
      </c>
      <c r="B97" s="78"/>
      <c r="C97" s="76"/>
      <c r="D97" s="76"/>
      <c r="E97" s="76"/>
      <c r="F97" s="76"/>
      <c r="G97" s="77"/>
      <c r="H97" s="77"/>
      <c r="I97" s="77"/>
      <c r="J97" s="77"/>
      <c r="K97" s="77"/>
      <c r="L97" s="77"/>
      <c r="M97" s="77"/>
      <c r="N97" s="78"/>
      <c r="O97" s="82"/>
      <c r="P97" s="82"/>
      <c r="Q97" s="82"/>
      <c r="R97" s="82"/>
      <c r="S97" s="82"/>
      <c r="T97" s="82"/>
      <c r="U97" s="82"/>
      <c r="V97" s="82"/>
      <c r="W97" s="82"/>
    </row>
    <row r="98" spans="1:23" x14ac:dyDescent="0.4">
      <c r="A98" s="107" t="s">
        <v>1414</v>
      </c>
      <c r="B98" s="78"/>
      <c r="C98" s="76"/>
      <c r="D98" s="76"/>
      <c r="E98" s="76"/>
      <c r="F98" s="76"/>
      <c r="G98" s="77"/>
      <c r="H98" s="77"/>
      <c r="I98" s="77"/>
      <c r="J98" s="77"/>
      <c r="K98" s="77"/>
      <c r="L98" s="77"/>
      <c r="M98" s="77"/>
      <c r="N98" s="78"/>
      <c r="O98" s="82"/>
      <c r="P98" s="82"/>
      <c r="Q98" s="82"/>
      <c r="R98" s="82"/>
      <c r="S98" s="82"/>
      <c r="T98" s="82"/>
      <c r="U98" s="82"/>
      <c r="V98" s="82"/>
      <c r="W98" s="82"/>
    </row>
    <row r="99" spans="1:23" x14ac:dyDescent="0.4">
      <c r="A99" s="107" t="s">
        <v>1415</v>
      </c>
      <c r="B99" s="78"/>
      <c r="C99" s="76"/>
      <c r="D99" s="76"/>
      <c r="E99" s="76"/>
      <c r="F99" s="76"/>
      <c r="G99" s="78"/>
      <c r="H99" s="78"/>
      <c r="I99" s="78"/>
      <c r="J99" s="78"/>
      <c r="K99" s="78"/>
      <c r="L99" s="78"/>
      <c r="M99" s="78"/>
      <c r="N99" s="77"/>
      <c r="O99" s="82"/>
      <c r="P99" s="82"/>
      <c r="Q99" s="82"/>
      <c r="R99" s="82"/>
      <c r="S99" s="82"/>
      <c r="T99" s="82"/>
      <c r="U99" s="82"/>
      <c r="V99" s="82"/>
      <c r="W99" s="82"/>
    </row>
    <row r="100" spans="1:23" x14ac:dyDescent="0.4">
      <c r="A100" s="107" t="s">
        <v>1435</v>
      </c>
      <c r="B100" s="83"/>
      <c r="C100" s="82"/>
      <c r="D100" s="82"/>
      <c r="E100" s="82"/>
      <c r="F100" s="82"/>
      <c r="G100" s="83"/>
      <c r="H100" s="83"/>
      <c r="I100" s="83"/>
      <c r="J100" s="83"/>
      <c r="K100" s="83"/>
      <c r="L100" s="83"/>
      <c r="M100" s="83"/>
      <c r="N100" s="84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x14ac:dyDescent="0.4">
      <c r="A101" s="107" t="s">
        <v>1418</v>
      </c>
      <c r="B101" s="83"/>
      <c r="C101" s="82"/>
      <c r="D101" s="82"/>
      <c r="E101" s="82"/>
      <c r="F101" s="82"/>
      <c r="G101" s="83"/>
      <c r="H101" s="83"/>
      <c r="I101" s="83"/>
      <c r="J101" s="83"/>
      <c r="K101" s="83"/>
      <c r="L101" s="83"/>
      <c r="M101" s="83"/>
      <c r="N101" s="84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x14ac:dyDescent="0.4">
      <c r="A102" s="107" t="s">
        <v>1419</v>
      </c>
      <c r="B102" s="83"/>
      <c r="C102" s="82"/>
      <c r="D102" s="82"/>
      <c r="E102" s="82"/>
      <c r="F102" s="82"/>
      <c r="G102" s="83"/>
      <c r="H102" s="83"/>
      <c r="I102" s="83"/>
      <c r="J102" s="83"/>
      <c r="K102" s="83"/>
      <c r="L102" s="83"/>
      <c r="M102" s="83"/>
      <c r="N102" s="84"/>
      <c r="O102" s="82"/>
      <c r="P102" s="82"/>
      <c r="Q102" s="82"/>
      <c r="R102" s="82"/>
      <c r="S102" s="82"/>
      <c r="T102" s="82"/>
      <c r="U102" s="82"/>
      <c r="V102" s="82"/>
      <c r="W102" s="82"/>
    </row>
    <row r="103" spans="1:23" x14ac:dyDescent="0.4">
      <c r="A103" s="107" t="s">
        <v>1420</v>
      </c>
      <c r="B103" s="83"/>
      <c r="C103" s="82"/>
      <c r="D103" s="82"/>
      <c r="E103" s="82"/>
      <c r="F103" s="82"/>
      <c r="G103" s="83"/>
      <c r="H103" s="83"/>
      <c r="I103" s="83"/>
      <c r="J103" s="83"/>
      <c r="K103" s="83"/>
      <c r="L103" s="83"/>
      <c r="M103" s="83"/>
      <c r="N103" s="84"/>
      <c r="O103" s="82"/>
      <c r="P103" s="82"/>
      <c r="Q103" s="82"/>
      <c r="R103" s="82"/>
      <c r="S103" s="82"/>
      <c r="T103" s="82"/>
      <c r="U103" s="82"/>
      <c r="V103" s="82"/>
      <c r="W103" s="82"/>
    </row>
    <row r="104" spans="1:23" x14ac:dyDescent="0.4">
      <c r="A104" s="107" t="s">
        <v>1436</v>
      </c>
      <c r="B104" s="78"/>
      <c r="C104" s="76"/>
      <c r="D104" s="76"/>
      <c r="E104" s="76"/>
      <c r="F104" s="76"/>
      <c r="G104" s="78"/>
      <c r="H104" s="78"/>
      <c r="I104" s="78"/>
      <c r="J104" s="78"/>
      <c r="K104" s="78"/>
      <c r="L104" s="78"/>
      <c r="M104" s="78"/>
      <c r="N104" s="84"/>
      <c r="O104" s="82"/>
      <c r="P104" s="82"/>
      <c r="Q104" s="82"/>
      <c r="R104" s="82"/>
      <c r="S104" s="82"/>
      <c r="T104" s="82"/>
      <c r="U104" s="82"/>
      <c r="V104" s="82"/>
      <c r="W104" s="82"/>
    </row>
  </sheetData>
  <mergeCells count="8">
    <mergeCell ref="A61:W61"/>
    <mergeCell ref="A96:B96"/>
    <mergeCell ref="A5:B5"/>
    <mergeCell ref="A6:W6"/>
    <mergeCell ref="A7:W7"/>
    <mergeCell ref="A43:N43"/>
    <mergeCell ref="A59:B59"/>
    <mergeCell ref="A60:W6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3" workbookViewId="0">
      <selection activeCell="A13" sqref="A13:XFD2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52</v>
      </c>
      <c r="B4">
        <v>1.5163145258639927E-6</v>
      </c>
      <c r="C4">
        <v>1.5163145258639927E-6</v>
      </c>
      <c r="D4">
        <v>1.5089537757384391E-6</v>
      </c>
      <c r="E4">
        <v>1.5163145258639927E-6</v>
      </c>
      <c r="F4">
        <v>1.4942322754873325E-6</v>
      </c>
      <c r="G4">
        <v>1.4721500251106726E-6</v>
      </c>
      <c r="H4">
        <v>1.4574285248595658E-6</v>
      </c>
      <c r="I4">
        <v>1.4500677747340124E-6</v>
      </c>
      <c r="J4">
        <v>1.4353462744829055E-6</v>
      </c>
      <c r="K4">
        <v>1.442707024608459E-6</v>
      </c>
      <c r="L4">
        <v>1.4500677747340124E-6</v>
      </c>
      <c r="M4">
        <v>1.442707024608459E-6</v>
      </c>
      <c r="N4">
        <v>1.442707024608459E-6</v>
      </c>
      <c r="O4">
        <v>1.442707024608459E-6</v>
      </c>
      <c r="P4">
        <v>1.4353462744829055E-6</v>
      </c>
      <c r="Q4">
        <v>1.4353462744829055E-6</v>
      </c>
      <c r="R4">
        <v>1.442707024608459E-6</v>
      </c>
      <c r="S4">
        <v>1.442707024608459E-6</v>
      </c>
      <c r="T4">
        <v>1.4353462744829055E-6</v>
      </c>
      <c r="U4">
        <v>1.4353462744829055E-6</v>
      </c>
      <c r="V4">
        <v>1.442707024608459E-6</v>
      </c>
      <c r="W4">
        <v>1.442707024608459E-6</v>
      </c>
      <c r="X4">
        <v>1.4353462744829055E-6</v>
      </c>
      <c r="Y4">
        <v>1.4353462744829055E-6</v>
      </c>
      <c r="Z4">
        <v>1.4353462744829055E-6</v>
      </c>
      <c r="AA4">
        <v>1.4353462744829055E-6</v>
      </c>
      <c r="AB4">
        <v>1.4353462744829055E-6</v>
      </c>
      <c r="AC4">
        <v>1.4353462744829055E-6</v>
      </c>
      <c r="AD4">
        <v>1.4353462744829055E-6</v>
      </c>
      <c r="AE4">
        <v>1.4353462744829055E-6</v>
      </c>
      <c r="AF4">
        <v>1.4353462744829055E-6</v>
      </c>
      <c r="AG4">
        <v>1.4353462744829055E-6</v>
      </c>
      <c r="AH4">
        <v>1.4353462744829055E-6</v>
      </c>
      <c r="AI4">
        <v>1.4353462744829055E-6</v>
      </c>
    </row>
    <row r="5" spans="1:35" x14ac:dyDescent="0.4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55</v>
      </c>
      <c r="B7">
        <v>1.8188350493839815E-6</v>
      </c>
      <c r="C7">
        <v>1.8188350493839815E-6</v>
      </c>
      <c r="D7">
        <v>1.8188350493839815E-6</v>
      </c>
      <c r="E7">
        <v>1.8188350493839815E-6</v>
      </c>
      <c r="F7">
        <v>1.8398216076461043E-6</v>
      </c>
      <c r="G7">
        <v>1.8398216076461043E-6</v>
      </c>
      <c r="H7">
        <v>1.8398216076461043E-6</v>
      </c>
      <c r="I7">
        <v>1.8468171270668117E-6</v>
      </c>
      <c r="J7">
        <v>1.8538126464875194E-6</v>
      </c>
      <c r="K7">
        <v>1.8608081659082272E-6</v>
      </c>
      <c r="L7">
        <v>1.8747992047496425E-6</v>
      </c>
      <c r="M7">
        <v>1.8747992047496425E-6</v>
      </c>
      <c r="N7">
        <v>1.88179472417035E-6</v>
      </c>
      <c r="O7">
        <v>1.8887902435910578E-6</v>
      </c>
      <c r="P7">
        <v>1.8957857630117651E-6</v>
      </c>
      <c r="Q7">
        <v>1.8957857630117651E-6</v>
      </c>
      <c r="R7">
        <v>1.9027812824324731E-6</v>
      </c>
      <c r="S7">
        <v>1.9027812824324731E-6</v>
      </c>
      <c r="T7">
        <v>1.9097768018531806E-6</v>
      </c>
      <c r="U7">
        <v>1.9097768018531806E-6</v>
      </c>
      <c r="V7">
        <v>1.9167723212738884E-6</v>
      </c>
      <c r="W7">
        <v>1.9237678406945957E-6</v>
      </c>
      <c r="X7">
        <v>1.9307633601153031E-6</v>
      </c>
      <c r="Y7">
        <v>1.9377588795360113E-6</v>
      </c>
      <c r="Z7">
        <v>1.9447543989567186E-6</v>
      </c>
      <c r="AA7">
        <v>1.9517499183774264E-6</v>
      </c>
      <c r="AB7">
        <v>1.9587454377981341E-6</v>
      </c>
      <c r="AC7">
        <v>1.9657409572188414E-6</v>
      </c>
      <c r="AD7">
        <v>1.9727364766395492E-6</v>
      </c>
      <c r="AE7">
        <v>1.9797319960602565E-6</v>
      </c>
      <c r="AF7">
        <v>1.9867275154809643E-6</v>
      </c>
      <c r="AG7">
        <v>1.9937230349016721E-6</v>
      </c>
      <c r="AH7">
        <v>2.0007185543223794E-6</v>
      </c>
      <c r="AI7">
        <v>2.0077140737430872E-6</v>
      </c>
    </row>
    <row r="8" spans="1:35" x14ac:dyDescent="0.45">
      <c r="A8" t="s">
        <v>56</v>
      </c>
      <c r="B8">
        <v>1.8188350493839815E-6</v>
      </c>
      <c r="C8">
        <v>1.8188350493839815E-6</v>
      </c>
      <c r="D8">
        <v>1.8188350493839815E-6</v>
      </c>
      <c r="E8">
        <v>1.8188350493839815E-6</v>
      </c>
      <c r="F8">
        <v>1.8398216076461043E-6</v>
      </c>
      <c r="G8">
        <v>1.8398216076461043E-6</v>
      </c>
      <c r="H8">
        <v>1.8398216076461043E-6</v>
      </c>
      <c r="I8">
        <v>1.8468171270668117E-6</v>
      </c>
      <c r="J8">
        <v>1.8538126464875194E-6</v>
      </c>
      <c r="K8">
        <v>1.8608081659082272E-6</v>
      </c>
      <c r="L8">
        <v>1.8747992047496425E-6</v>
      </c>
      <c r="M8">
        <v>1.8747992047496425E-6</v>
      </c>
      <c r="N8">
        <v>1.88179472417035E-6</v>
      </c>
      <c r="O8">
        <v>1.8887902435910578E-6</v>
      </c>
      <c r="P8">
        <v>1.8957857630117651E-6</v>
      </c>
      <c r="Q8">
        <v>1.8957857630117651E-6</v>
      </c>
      <c r="R8">
        <v>1.9027812824324731E-6</v>
      </c>
      <c r="S8">
        <v>1.9027812824324731E-6</v>
      </c>
      <c r="T8">
        <v>1.9097768018531806E-6</v>
      </c>
      <c r="U8">
        <v>1.9097768018531806E-6</v>
      </c>
      <c r="V8">
        <v>1.9167723212738884E-6</v>
      </c>
      <c r="W8">
        <v>1.9237678406945957E-6</v>
      </c>
      <c r="X8">
        <v>1.9307633601153031E-6</v>
      </c>
      <c r="Y8">
        <v>1.9377588795360113E-6</v>
      </c>
      <c r="Z8">
        <v>1.9447543989567186E-6</v>
      </c>
      <c r="AA8">
        <v>1.9517499183774264E-6</v>
      </c>
      <c r="AB8">
        <v>1.9587454377981341E-6</v>
      </c>
      <c r="AC8">
        <v>1.9657409572188414E-6</v>
      </c>
      <c r="AD8">
        <v>1.9727364766395492E-6</v>
      </c>
      <c r="AE8">
        <v>1.9797319960602565E-6</v>
      </c>
      <c r="AF8">
        <v>1.9867275154809643E-6</v>
      </c>
      <c r="AG8">
        <v>1.9937230349016721E-6</v>
      </c>
      <c r="AH8">
        <v>2.0007185543223794E-6</v>
      </c>
      <c r="AI8">
        <v>2.0077140737430872E-6</v>
      </c>
    </row>
    <row r="9" spans="1:35" x14ac:dyDescent="0.4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58</v>
      </c>
      <c r="B10">
        <v>1.8188350493839815E-6</v>
      </c>
      <c r="C10">
        <v>1.8188350493839815E-6</v>
      </c>
      <c r="D10">
        <v>1.8188350493839815E-6</v>
      </c>
      <c r="E10">
        <v>1.8188350493839815E-6</v>
      </c>
      <c r="F10">
        <v>1.8398216076461043E-6</v>
      </c>
      <c r="G10">
        <v>1.8398216076461043E-6</v>
      </c>
      <c r="H10">
        <v>1.8398216076461043E-6</v>
      </c>
      <c r="I10">
        <v>1.8468171270668117E-6</v>
      </c>
      <c r="J10">
        <v>1.8538126464875194E-6</v>
      </c>
      <c r="K10">
        <v>1.8608081659082272E-6</v>
      </c>
      <c r="L10">
        <v>1.8747992047496425E-6</v>
      </c>
      <c r="M10">
        <v>1.8747992047496425E-6</v>
      </c>
      <c r="N10">
        <v>1.88179472417035E-6</v>
      </c>
      <c r="O10">
        <v>1.8887902435910578E-6</v>
      </c>
      <c r="P10">
        <v>1.8957857630117651E-6</v>
      </c>
      <c r="Q10">
        <v>1.8957857630117651E-6</v>
      </c>
      <c r="R10">
        <v>1.9027812824324731E-6</v>
      </c>
      <c r="S10">
        <v>1.9027812824324731E-6</v>
      </c>
      <c r="T10">
        <v>1.9097768018531806E-6</v>
      </c>
      <c r="U10">
        <v>1.9097768018531806E-6</v>
      </c>
      <c r="V10">
        <v>1.9167723212738884E-6</v>
      </c>
      <c r="W10">
        <v>1.9237678406945957E-6</v>
      </c>
      <c r="X10">
        <v>1.9307633601153031E-6</v>
      </c>
      <c r="Y10">
        <v>1.9377588795360113E-6</v>
      </c>
      <c r="Z10">
        <v>1.9447543989567186E-6</v>
      </c>
      <c r="AA10">
        <v>1.9517499183774264E-6</v>
      </c>
      <c r="AB10">
        <v>1.9587454377981341E-6</v>
      </c>
      <c r="AC10">
        <v>1.9657409572188414E-6</v>
      </c>
      <c r="AD10">
        <v>1.9727364766395492E-6</v>
      </c>
      <c r="AE10">
        <v>1.9797319960602565E-6</v>
      </c>
      <c r="AF10">
        <v>1.9867275154809643E-6</v>
      </c>
      <c r="AG10">
        <v>1.9937230349016721E-6</v>
      </c>
      <c r="AH10">
        <v>2.0007185543223794E-6</v>
      </c>
      <c r="AI10">
        <v>2.0077140737430872E-6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v>9.4767139367456719E-6</v>
      </c>
      <c r="C13">
        <v>9.4767139367456719E-6</v>
      </c>
      <c r="D13">
        <v>9.4767139367456719E-6</v>
      </c>
      <c r="E13">
        <v>9.4767139367456719E-6</v>
      </c>
      <c r="F13">
        <v>1.4219757734479539E-5</v>
      </c>
      <c r="G13">
        <v>1.4792789119977201E-5</v>
      </c>
      <c r="H13">
        <v>1.3722614462745471E-5</v>
      </c>
      <c r="I13">
        <v>1.2848846388561049E-5</v>
      </c>
      <c r="J13">
        <v>1.3208989327289719E-5</v>
      </c>
      <c r="K13">
        <v>1.3685959054641025E-5</v>
      </c>
      <c r="L13">
        <v>1.3951072171432963E-5</v>
      </c>
      <c r="M13">
        <v>1.4562694231170444E-5</v>
      </c>
      <c r="N13">
        <v>1.5090632081338312E-5</v>
      </c>
      <c r="O13">
        <v>1.5335172677079763E-5</v>
      </c>
      <c r="P13">
        <v>1.5401801780589021E-5</v>
      </c>
      <c r="Q13">
        <v>1.5697865397730875E-5</v>
      </c>
      <c r="R13">
        <v>1.5992131326898634E-5</v>
      </c>
      <c r="S13">
        <v>1.6128929878600825E-5</v>
      </c>
      <c r="T13">
        <v>1.6200736506913021E-5</v>
      </c>
      <c r="U13">
        <v>1.622191895781186E-5</v>
      </c>
      <c r="V13">
        <v>1.6180659267243151E-5</v>
      </c>
      <c r="W13">
        <v>1.6278890074399061E-5</v>
      </c>
      <c r="X13">
        <v>1.6281715012644072E-5</v>
      </c>
      <c r="Y13">
        <v>1.6276656722247572E-5</v>
      </c>
      <c r="Z13">
        <v>1.6275601956344402E-5</v>
      </c>
      <c r="AA13">
        <v>1.618252115835918E-5</v>
      </c>
      <c r="AB13">
        <v>1.6076700622639166E-5</v>
      </c>
      <c r="AC13">
        <v>1.6059356602440112E-5</v>
      </c>
      <c r="AD13">
        <v>1.6086092625116071E-5</v>
      </c>
      <c r="AE13">
        <v>1.6147122297461119E-5</v>
      </c>
      <c r="AF13">
        <v>1.6267163829119062E-5</v>
      </c>
      <c r="AG13">
        <v>1.6491998646226106E-5</v>
      </c>
      <c r="AH13">
        <v>1.6757042973937399E-5</v>
      </c>
      <c r="AI13">
        <v>1.6940177850359633E-5</v>
      </c>
    </row>
    <row r="14" spans="1:35" x14ac:dyDescent="0.45">
      <c r="A14" t="s">
        <v>52</v>
      </c>
      <c r="B14">
        <v>5.7494942094308054E-6</v>
      </c>
      <c r="C14">
        <v>5.7494942094308054E-6</v>
      </c>
      <c r="D14">
        <v>5.7494942094308054E-6</v>
      </c>
      <c r="E14">
        <v>5.7494942094308054E-6</v>
      </c>
      <c r="F14">
        <v>8.6270847996045337E-6</v>
      </c>
      <c r="G14">
        <v>8.9747412398782072E-6</v>
      </c>
      <c r="H14">
        <v>8.3254694526423914E-6</v>
      </c>
      <c r="I14">
        <v>7.7953569562179179E-6</v>
      </c>
      <c r="J14">
        <v>8.0138546078943116E-6</v>
      </c>
      <c r="K14">
        <v>8.3032307253738955E-6</v>
      </c>
      <c r="L14">
        <v>8.4640740662210965E-6</v>
      </c>
      <c r="M14">
        <v>8.8351433539818674E-6</v>
      </c>
      <c r="N14">
        <v>9.1554416802518966E-6</v>
      </c>
      <c r="O14">
        <v>9.3038037336567763E-6</v>
      </c>
      <c r="P14">
        <v>9.3442274129366407E-6</v>
      </c>
      <c r="Q14">
        <v>9.5238483304553115E-6</v>
      </c>
      <c r="R14">
        <v>9.7023785960173662E-6</v>
      </c>
      <c r="S14">
        <v>9.7853738711855368E-6</v>
      </c>
      <c r="T14">
        <v>9.8289387393914775E-6</v>
      </c>
      <c r="U14">
        <v>9.8417900694619352E-6</v>
      </c>
      <c r="V14">
        <v>9.8167579376923079E-6</v>
      </c>
      <c r="W14">
        <v>9.8763542767503769E-6</v>
      </c>
      <c r="X14">
        <v>9.8780681583964913E-6</v>
      </c>
      <c r="Y14">
        <v>9.8749993086308032E-6</v>
      </c>
      <c r="Z14">
        <v>9.8743593852889088E-6</v>
      </c>
      <c r="AA14">
        <v>9.8178875415045183E-6</v>
      </c>
      <c r="AB14">
        <v>9.7536865366602153E-6</v>
      </c>
      <c r="AC14">
        <v>9.7431639710991698E-6</v>
      </c>
      <c r="AD14">
        <v>9.7593846366784673E-6</v>
      </c>
      <c r="AE14">
        <v>9.7964111576954967E-6</v>
      </c>
      <c r="AF14">
        <v>9.8692399985537621E-6</v>
      </c>
      <c r="AG14">
        <v>1.0005646614566836E-5</v>
      </c>
      <c r="AH14">
        <v>1.0166448221283042E-5</v>
      </c>
      <c r="AI14">
        <v>1.0277555607088127E-5</v>
      </c>
    </row>
    <row r="15" spans="1:35" x14ac:dyDescent="0.45">
      <c r="A15" t="s">
        <v>53</v>
      </c>
      <c r="B15">
        <v>9.4767139367456719E-6</v>
      </c>
      <c r="C15">
        <v>9.4767139367456719E-6</v>
      </c>
      <c r="D15">
        <v>9.4767139367456719E-6</v>
      </c>
      <c r="E15">
        <v>9.4767139367456719E-6</v>
      </c>
      <c r="F15">
        <v>9.4767139367456719E-6</v>
      </c>
      <c r="G15">
        <v>9.4767139367456719E-6</v>
      </c>
      <c r="H15">
        <v>9.4767139367456719E-6</v>
      </c>
      <c r="I15">
        <v>9.4767139367456719E-6</v>
      </c>
      <c r="J15">
        <v>9.4767139367456719E-6</v>
      </c>
      <c r="K15">
        <v>9.4767139367456719E-6</v>
      </c>
      <c r="L15">
        <v>9.4767139367456719E-6</v>
      </c>
      <c r="M15">
        <v>9.4767139367456719E-6</v>
      </c>
      <c r="N15">
        <v>9.4767139367456719E-6</v>
      </c>
      <c r="O15">
        <v>9.4767139367456719E-6</v>
      </c>
      <c r="P15">
        <v>9.4767139367456719E-6</v>
      </c>
      <c r="Q15">
        <v>9.4767139367456719E-6</v>
      </c>
      <c r="R15">
        <v>9.4767139367456719E-6</v>
      </c>
      <c r="S15">
        <v>9.4767139367456719E-6</v>
      </c>
      <c r="T15">
        <v>9.4767139367456719E-6</v>
      </c>
      <c r="U15">
        <v>9.4767139367456719E-6</v>
      </c>
      <c r="V15">
        <v>9.4767139367456719E-6</v>
      </c>
      <c r="W15">
        <v>9.4767139367456719E-6</v>
      </c>
      <c r="X15">
        <v>9.4767139367456719E-6</v>
      </c>
      <c r="Y15">
        <v>9.4767139367456719E-6</v>
      </c>
      <c r="Z15">
        <v>9.4767139367456719E-6</v>
      </c>
      <c r="AA15">
        <v>9.4767139367456719E-6</v>
      </c>
      <c r="AB15">
        <v>9.4767139367456719E-6</v>
      </c>
      <c r="AC15">
        <v>9.4767139367456719E-6</v>
      </c>
      <c r="AD15">
        <v>9.4767139367456719E-6</v>
      </c>
      <c r="AE15">
        <v>9.4767139367456719E-6</v>
      </c>
      <c r="AF15">
        <v>9.4767139367456719E-6</v>
      </c>
      <c r="AG15">
        <v>9.4767139367456719E-6</v>
      </c>
      <c r="AH15">
        <v>9.4767139367456719E-6</v>
      </c>
      <c r="AI15">
        <v>9.4767139367456719E-6</v>
      </c>
    </row>
    <row r="16" spans="1:35" x14ac:dyDescent="0.45">
      <c r="A16" t="s">
        <v>54</v>
      </c>
      <c r="B16">
        <v>9.4767139367456719E-6</v>
      </c>
      <c r="C16">
        <v>9.4767139367456719E-6</v>
      </c>
      <c r="D16">
        <v>9.4767139367456719E-6</v>
      </c>
      <c r="E16">
        <v>9.4767139367456719E-6</v>
      </c>
      <c r="F16">
        <v>9.4767139367456719E-6</v>
      </c>
      <c r="G16">
        <v>9.4767139367456719E-6</v>
      </c>
      <c r="H16">
        <v>9.4767139367456719E-6</v>
      </c>
      <c r="I16">
        <v>9.4767139367456719E-6</v>
      </c>
      <c r="J16">
        <v>9.4767139367456719E-6</v>
      </c>
      <c r="K16">
        <v>9.4767139367456719E-6</v>
      </c>
      <c r="L16">
        <v>9.4767139367456719E-6</v>
      </c>
      <c r="M16">
        <v>9.4767139367456719E-6</v>
      </c>
      <c r="N16">
        <v>9.4767139367456719E-6</v>
      </c>
      <c r="O16">
        <v>9.4767139367456719E-6</v>
      </c>
      <c r="P16">
        <v>9.4767139367456719E-6</v>
      </c>
      <c r="Q16">
        <v>9.4767139367456719E-6</v>
      </c>
      <c r="R16">
        <v>9.4767139367456719E-6</v>
      </c>
      <c r="S16">
        <v>9.4767139367456719E-6</v>
      </c>
      <c r="T16">
        <v>9.4767139367456719E-6</v>
      </c>
      <c r="U16">
        <v>9.4767139367456719E-6</v>
      </c>
      <c r="V16">
        <v>9.4767139367456719E-6</v>
      </c>
      <c r="W16">
        <v>9.4767139367456719E-6</v>
      </c>
      <c r="X16">
        <v>9.4767139367456719E-6</v>
      </c>
      <c r="Y16">
        <v>9.4767139367456719E-6</v>
      </c>
      <c r="Z16">
        <v>9.4767139367456719E-6</v>
      </c>
      <c r="AA16">
        <v>9.4767139367456719E-6</v>
      </c>
      <c r="AB16">
        <v>9.4767139367456719E-6</v>
      </c>
      <c r="AC16">
        <v>9.4767139367456719E-6</v>
      </c>
      <c r="AD16">
        <v>9.4767139367456719E-6</v>
      </c>
      <c r="AE16">
        <v>9.4767139367456719E-6</v>
      </c>
      <c r="AF16">
        <v>9.4767139367456719E-6</v>
      </c>
      <c r="AG16">
        <v>9.4767139367456719E-6</v>
      </c>
      <c r="AH16">
        <v>9.4767139367456719E-6</v>
      </c>
      <c r="AI16">
        <v>9.4767139367456719E-6</v>
      </c>
    </row>
    <row r="17" spans="1:35" x14ac:dyDescent="0.45">
      <c r="A17" t="s">
        <v>55</v>
      </c>
      <c r="B17">
        <v>9.4767139367456719E-6</v>
      </c>
      <c r="C17">
        <v>9.4767139367456719E-6</v>
      </c>
      <c r="D17">
        <v>9.4767139367456719E-6</v>
      </c>
      <c r="E17">
        <v>9.4767139367456719E-6</v>
      </c>
      <c r="F17">
        <v>9.4767139367456719E-6</v>
      </c>
      <c r="G17">
        <v>9.4767139367456719E-6</v>
      </c>
      <c r="H17">
        <v>9.4767139367456719E-6</v>
      </c>
      <c r="I17">
        <v>9.4767139367456719E-6</v>
      </c>
      <c r="J17">
        <v>9.4767139367456719E-6</v>
      </c>
      <c r="K17">
        <v>9.4767139367456719E-6</v>
      </c>
      <c r="L17">
        <v>9.4767139367456719E-6</v>
      </c>
      <c r="M17">
        <v>9.4767139367456719E-6</v>
      </c>
      <c r="N17">
        <v>9.4767139367456719E-6</v>
      </c>
      <c r="O17">
        <v>9.4767139367456719E-6</v>
      </c>
      <c r="P17">
        <v>9.4767139367456719E-6</v>
      </c>
      <c r="Q17">
        <v>9.4767139367456719E-6</v>
      </c>
      <c r="R17">
        <v>9.4767139367456719E-6</v>
      </c>
      <c r="S17">
        <v>9.4767139367456719E-6</v>
      </c>
      <c r="T17">
        <v>9.4767139367456719E-6</v>
      </c>
      <c r="U17">
        <v>9.4767139367456719E-6</v>
      </c>
      <c r="V17">
        <v>9.4767139367456719E-6</v>
      </c>
      <c r="W17">
        <v>9.4767139367456719E-6</v>
      </c>
      <c r="X17">
        <v>9.4767139367456719E-6</v>
      </c>
      <c r="Y17">
        <v>9.4767139367456719E-6</v>
      </c>
      <c r="Z17">
        <v>9.4767139367456719E-6</v>
      </c>
      <c r="AA17">
        <v>9.4767139367456719E-6</v>
      </c>
      <c r="AB17">
        <v>9.4767139367456719E-6</v>
      </c>
      <c r="AC17">
        <v>9.4767139367456719E-6</v>
      </c>
      <c r="AD17">
        <v>9.4767139367456719E-6</v>
      </c>
      <c r="AE17">
        <v>9.4767139367456719E-6</v>
      </c>
      <c r="AF17">
        <v>9.4767139367456719E-6</v>
      </c>
      <c r="AG17">
        <v>9.4767139367456719E-6</v>
      </c>
      <c r="AH17">
        <v>9.4767139367456719E-6</v>
      </c>
      <c r="AI17">
        <v>9.4767139367456719E-6</v>
      </c>
    </row>
    <row r="18" spans="1:35" x14ac:dyDescent="0.45">
      <c r="A18" t="s">
        <v>56</v>
      </c>
      <c r="B18">
        <v>9.4767139367456719E-6</v>
      </c>
      <c r="C18">
        <v>9.4767139367456719E-6</v>
      </c>
      <c r="D18">
        <v>9.4767139367456719E-6</v>
      </c>
      <c r="E18">
        <v>9.4767139367456719E-6</v>
      </c>
      <c r="F18">
        <v>9.4767139367456719E-6</v>
      </c>
      <c r="G18">
        <v>9.4767139367456719E-6</v>
      </c>
      <c r="H18">
        <v>9.4767139367456719E-6</v>
      </c>
      <c r="I18">
        <v>9.4767139367456719E-6</v>
      </c>
      <c r="J18">
        <v>9.4767139367456719E-6</v>
      </c>
      <c r="K18">
        <v>9.4767139367456719E-6</v>
      </c>
      <c r="L18">
        <v>9.4767139367456719E-6</v>
      </c>
      <c r="M18">
        <v>9.4767139367456719E-6</v>
      </c>
      <c r="N18">
        <v>9.4767139367456719E-6</v>
      </c>
      <c r="O18">
        <v>9.4767139367456719E-6</v>
      </c>
      <c r="P18">
        <v>9.4767139367456719E-6</v>
      </c>
      <c r="Q18">
        <v>9.4767139367456719E-6</v>
      </c>
      <c r="R18">
        <v>9.4767139367456719E-6</v>
      </c>
      <c r="S18">
        <v>9.4767139367456719E-6</v>
      </c>
      <c r="T18">
        <v>9.4767139367456719E-6</v>
      </c>
      <c r="U18">
        <v>9.4767139367456719E-6</v>
      </c>
      <c r="V18">
        <v>9.4767139367456719E-6</v>
      </c>
      <c r="W18">
        <v>9.4767139367456719E-6</v>
      </c>
      <c r="X18">
        <v>9.4767139367456719E-6</v>
      </c>
      <c r="Y18">
        <v>9.4767139367456719E-6</v>
      </c>
      <c r="Z18">
        <v>9.4767139367456719E-6</v>
      </c>
      <c r="AA18">
        <v>9.4767139367456719E-6</v>
      </c>
      <c r="AB18">
        <v>9.4767139367456719E-6</v>
      </c>
      <c r="AC18">
        <v>9.4767139367456719E-6</v>
      </c>
      <c r="AD18">
        <v>9.4767139367456719E-6</v>
      </c>
      <c r="AE18">
        <v>9.4767139367456719E-6</v>
      </c>
      <c r="AF18">
        <v>9.4767139367456719E-6</v>
      </c>
      <c r="AG18">
        <v>9.4767139367456719E-6</v>
      </c>
      <c r="AH18">
        <v>9.4767139367456719E-6</v>
      </c>
      <c r="AI18">
        <v>9.4767139367456719E-6</v>
      </c>
    </row>
    <row r="19" spans="1:35" x14ac:dyDescent="0.45">
      <c r="A19" t="s">
        <v>57</v>
      </c>
      <c r="B19">
        <v>9.4767139367456719E-6</v>
      </c>
      <c r="C19">
        <v>9.4767139367456719E-6</v>
      </c>
      <c r="D19">
        <v>9.4767139367456719E-6</v>
      </c>
      <c r="E19">
        <v>9.4767139367456719E-6</v>
      </c>
      <c r="F19">
        <v>9.4767139367456719E-6</v>
      </c>
      <c r="G19">
        <v>9.4767139367456719E-6</v>
      </c>
      <c r="H19">
        <v>9.4767139367456719E-6</v>
      </c>
      <c r="I19">
        <v>9.4767139367456719E-6</v>
      </c>
      <c r="J19">
        <v>9.4767139367456719E-6</v>
      </c>
      <c r="K19">
        <v>9.4767139367456719E-6</v>
      </c>
      <c r="L19">
        <v>9.4767139367456719E-6</v>
      </c>
      <c r="M19">
        <v>9.4767139367456719E-6</v>
      </c>
      <c r="N19">
        <v>9.4767139367456719E-6</v>
      </c>
      <c r="O19">
        <v>9.4767139367456719E-6</v>
      </c>
      <c r="P19">
        <v>9.4767139367456719E-6</v>
      </c>
      <c r="Q19">
        <v>9.4767139367456719E-6</v>
      </c>
      <c r="R19">
        <v>9.4767139367456719E-6</v>
      </c>
      <c r="S19">
        <v>9.4767139367456719E-6</v>
      </c>
      <c r="T19">
        <v>9.4767139367456719E-6</v>
      </c>
      <c r="U19">
        <v>9.4767139367456719E-6</v>
      </c>
      <c r="V19">
        <v>9.4767139367456719E-6</v>
      </c>
      <c r="W19">
        <v>9.4767139367456719E-6</v>
      </c>
      <c r="X19">
        <v>9.4767139367456719E-6</v>
      </c>
      <c r="Y19">
        <v>9.4767139367456719E-6</v>
      </c>
      <c r="Z19">
        <v>9.4767139367456719E-6</v>
      </c>
      <c r="AA19">
        <v>9.4767139367456719E-6</v>
      </c>
      <c r="AB19">
        <v>9.4767139367456719E-6</v>
      </c>
      <c r="AC19">
        <v>9.4767139367456719E-6</v>
      </c>
      <c r="AD19">
        <v>9.4767139367456719E-6</v>
      </c>
      <c r="AE19">
        <v>9.4767139367456719E-6</v>
      </c>
      <c r="AF19">
        <v>9.4767139367456719E-6</v>
      </c>
      <c r="AG19">
        <v>9.4767139367456719E-6</v>
      </c>
      <c r="AH19">
        <v>9.4767139367456719E-6</v>
      </c>
      <c r="AI19">
        <v>9.4767139367456719E-6</v>
      </c>
    </row>
    <row r="20" spans="1:35" x14ac:dyDescent="0.45">
      <c r="A20" t="s">
        <v>58</v>
      </c>
      <c r="B20">
        <v>9.4767139367456719E-6</v>
      </c>
      <c r="C20">
        <v>9.4767139367456719E-6</v>
      </c>
      <c r="D20">
        <v>9.4767139367456719E-6</v>
      </c>
      <c r="E20">
        <v>9.4767139367456719E-6</v>
      </c>
      <c r="F20">
        <v>9.4767139367456719E-6</v>
      </c>
      <c r="G20">
        <v>9.4767139367456719E-6</v>
      </c>
      <c r="H20">
        <v>9.4767139367456719E-6</v>
      </c>
      <c r="I20">
        <v>9.4767139367456719E-6</v>
      </c>
      <c r="J20">
        <v>9.4767139367456719E-6</v>
      </c>
      <c r="K20">
        <v>9.4767139367456719E-6</v>
      </c>
      <c r="L20">
        <v>9.4767139367456719E-6</v>
      </c>
      <c r="M20">
        <v>9.4767139367456719E-6</v>
      </c>
      <c r="N20">
        <v>9.4767139367456719E-6</v>
      </c>
      <c r="O20">
        <v>9.4767139367456719E-6</v>
      </c>
      <c r="P20">
        <v>9.4767139367456719E-6</v>
      </c>
      <c r="Q20">
        <v>9.4767139367456719E-6</v>
      </c>
      <c r="R20">
        <v>9.4767139367456719E-6</v>
      </c>
      <c r="S20">
        <v>9.4767139367456719E-6</v>
      </c>
      <c r="T20">
        <v>9.4767139367456719E-6</v>
      </c>
      <c r="U20">
        <v>9.4767139367456719E-6</v>
      </c>
      <c r="V20">
        <v>9.4767139367456719E-6</v>
      </c>
      <c r="W20">
        <v>9.4767139367456719E-6</v>
      </c>
      <c r="X20">
        <v>9.4767139367456719E-6</v>
      </c>
      <c r="Y20">
        <v>9.4767139367456719E-6</v>
      </c>
      <c r="Z20">
        <v>9.4767139367456719E-6</v>
      </c>
      <c r="AA20">
        <v>9.4767139367456719E-6</v>
      </c>
      <c r="AB20">
        <v>9.4767139367456719E-6</v>
      </c>
      <c r="AC20">
        <v>9.4767139367456719E-6</v>
      </c>
      <c r="AD20">
        <v>9.4767139367456719E-6</v>
      </c>
      <c r="AE20">
        <v>9.4767139367456719E-6</v>
      </c>
      <c r="AF20">
        <v>9.4767139367456719E-6</v>
      </c>
      <c r="AG20">
        <v>9.4767139367456719E-6</v>
      </c>
      <c r="AH20">
        <v>9.4767139367456719E-6</v>
      </c>
      <c r="AI20">
        <v>9.4767139367456719E-6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52</v>
      </c>
      <c r="B24">
        <v>7.4000000000000001E-7</v>
      </c>
      <c r="C24">
        <v>7.4000000000000001E-7</v>
      </c>
      <c r="D24">
        <v>7.4000000000000001E-7</v>
      </c>
      <c r="E24">
        <v>7.4000000000000001E-7</v>
      </c>
      <c r="F24">
        <v>7.4000000000000001E-7</v>
      </c>
      <c r="G24">
        <v>7.4000000000000001E-7</v>
      </c>
      <c r="H24">
        <v>7.4000000000000001E-7</v>
      </c>
      <c r="I24">
        <v>7.4000000000000001E-7</v>
      </c>
      <c r="J24">
        <v>7.5088235294117644E-7</v>
      </c>
      <c r="K24">
        <v>7.5088235294117644E-7</v>
      </c>
      <c r="L24">
        <v>7.5088235294117644E-7</v>
      </c>
      <c r="M24">
        <v>7.5088235294117644E-7</v>
      </c>
      <c r="N24">
        <v>7.5088235294117644E-7</v>
      </c>
      <c r="O24">
        <v>7.5088235294117644E-7</v>
      </c>
      <c r="P24">
        <v>7.5088235294117644E-7</v>
      </c>
      <c r="Q24">
        <v>7.6176470588235288E-7</v>
      </c>
      <c r="R24">
        <v>7.6176470588235288E-7</v>
      </c>
      <c r="S24">
        <v>7.6176470588235288E-7</v>
      </c>
      <c r="T24">
        <v>7.6176470588235288E-7</v>
      </c>
      <c r="U24">
        <v>7.6176470588235288E-7</v>
      </c>
      <c r="V24">
        <v>7.6176470588235288E-7</v>
      </c>
      <c r="W24">
        <v>7.7264705882352931E-7</v>
      </c>
      <c r="X24">
        <v>7.7264705882352931E-7</v>
      </c>
      <c r="Y24">
        <v>7.7264705882352931E-7</v>
      </c>
      <c r="Z24">
        <v>7.7264705882352931E-7</v>
      </c>
      <c r="AA24">
        <v>7.7264705882352931E-7</v>
      </c>
      <c r="AB24">
        <v>7.8352941176470575E-7</v>
      </c>
      <c r="AC24">
        <v>7.8352941176470575E-7</v>
      </c>
      <c r="AD24">
        <v>7.8352941176470575E-7</v>
      </c>
      <c r="AE24">
        <v>7.8352941176470575E-7</v>
      </c>
      <c r="AF24">
        <v>7.8352941176470575E-7</v>
      </c>
      <c r="AG24">
        <v>7.9441176470588229E-7</v>
      </c>
      <c r="AH24">
        <v>7.9441176470588229E-7</v>
      </c>
      <c r="AI24">
        <v>7.9441176470588229E-7</v>
      </c>
    </row>
    <row r="25" spans="1:35" x14ac:dyDescent="0.4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52</v>
      </c>
      <c r="B34">
        <v>3.0612609308992231E-6</v>
      </c>
      <c r="C34">
        <v>3.0612609308992231E-6</v>
      </c>
      <c r="D34">
        <v>3.0612609308992231E-6</v>
      </c>
      <c r="E34">
        <v>3.0612609308992231E-6</v>
      </c>
      <c r="F34">
        <v>3.0612609308992231E-6</v>
      </c>
      <c r="G34">
        <v>3.0612609308992231E-6</v>
      </c>
      <c r="H34">
        <v>3.0612609308992231E-6</v>
      </c>
      <c r="I34">
        <v>3.0612609308992231E-6</v>
      </c>
      <c r="J34">
        <v>3.0612609308992231E-6</v>
      </c>
      <c r="K34">
        <v>3.0612609308992231E-6</v>
      </c>
      <c r="L34">
        <v>3.0612609308992231E-6</v>
      </c>
      <c r="M34">
        <v>3.0612609308992231E-6</v>
      </c>
      <c r="N34">
        <v>3.0612609308992231E-6</v>
      </c>
      <c r="O34">
        <v>3.0612609308992231E-6</v>
      </c>
      <c r="P34">
        <v>3.0612609308992231E-6</v>
      </c>
      <c r="Q34">
        <v>3.0612609308992231E-6</v>
      </c>
      <c r="R34">
        <v>3.0612609308992231E-6</v>
      </c>
      <c r="S34">
        <v>3.0612609308992231E-6</v>
      </c>
      <c r="T34">
        <v>3.0612609308992231E-6</v>
      </c>
      <c r="U34">
        <v>3.0612609308992231E-6</v>
      </c>
      <c r="V34">
        <v>3.0612609308992231E-6</v>
      </c>
      <c r="W34">
        <v>3.0612609308992231E-6</v>
      </c>
      <c r="X34">
        <v>3.0612609308992231E-6</v>
      </c>
      <c r="Y34">
        <v>3.0612609308992231E-6</v>
      </c>
      <c r="Z34">
        <v>3.0612609308992231E-6</v>
      </c>
      <c r="AA34">
        <v>3.0612609308992231E-6</v>
      </c>
      <c r="AB34">
        <v>3.0612609308992231E-6</v>
      </c>
      <c r="AC34">
        <v>3.0612609308992231E-6</v>
      </c>
      <c r="AD34">
        <v>3.0612609308992231E-6</v>
      </c>
      <c r="AE34">
        <v>3.0612609308992231E-6</v>
      </c>
      <c r="AF34">
        <v>3.0612609308992231E-6</v>
      </c>
      <c r="AG34">
        <v>3.0612609308992231E-6</v>
      </c>
      <c r="AH34">
        <v>3.0612609308992231E-6</v>
      </c>
      <c r="AI34">
        <v>3.0612609308992231E-6</v>
      </c>
    </row>
    <row r="35" spans="1:35" x14ac:dyDescent="0.45">
      <c r="A35" t="s">
        <v>53</v>
      </c>
      <c r="B35">
        <v>3.0612609308992231E-6</v>
      </c>
      <c r="C35">
        <v>3.0612609308992231E-6</v>
      </c>
      <c r="D35">
        <v>3.0612609308992231E-6</v>
      </c>
      <c r="E35">
        <v>3.0612609308992231E-6</v>
      </c>
      <c r="F35">
        <v>3.0612609308992231E-6</v>
      </c>
      <c r="G35">
        <v>3.0612609308992231E-6</v>
      </c>
      <c r="H35">
        <v>3.0612609308992231E-6</v>
      </c>
      <c r="I35">
        <v>3.0612609308992231E-6</v>
      </c>
      <c r="J35">
        <v>3.0612609308992231E-6</v>
      </c>
      <c r="K35">
        <v>3.0612609308992231E-6</v>
      </c>
      <c r="L35">
        <v>3.0612609308992231E-6</v>
      </c>
      <c r="M35">
        <v>3.0612609308992231E-6</v>
      </c>
      <c r="N35">
        <v>3.0612609308992231E-6</v>
      </c>
      <c r="O35">
        <v>3.0612609308992231E-6</v>
      </c>
      <c r="P35">
        <v>3.0612609308992231E-6</v>
      </c>
      <c r="Q35">
        <v>3.0612609308992231E-6</v>
      </c>
      <c r="R35">
        <v>3.0612609308992231E-6</v>
      </c>
      <c r="S35">
        <v>3.0612609308992231E-6</v>
      </c>
      <c r="T35">
        <v>3.0612609308992231E-6</v>
      </c>
      <c r="U35">
        <v>3.0612609308992231E-6</v>
      </c>
      <c r="V35">
        <v>3.0612609308992231E-6</v>
      </c>
      <c r="W35">
        <v>3.0612609308992231E-6</v>
      </c>
      <c r="X35">
        <v>3.0612609308992231E-6</v>
      </c>
      <c r="Y35">
        <v>3.0612609308992231E-6</v>
      </c>
      <c r="Z35">
        <v>3.0612609308992231E-6</v>
      </c>
      <c r="AA35">
        <v>3.0612609308992231E-6</v>
      </c>
      <c r="AB35">
        <v>3.0612609308992231E-6</v>
      </c>
      <c r="AC35">
        <v>3.0612609308992231E-6</v>
      </c>
      <c r="AD35">
        <v>3.0612609308992231E-6</v>
      </c>
      <c r="AE35">
        <v>3.0612609308992231E-6</v>
      </c>
      <c r="AF35">
        <v>3.0612609308992231E-6</v>
      </c>
      <c r="AG35">
        <v>3.0612609308992231E-6</v>
      </c>
      <c r="AH35">
        <v>3.0612609308992231E-6</v>
      </c>
      <c r="AI35">
        <v>3.0612609308992231E-6</v>
      </c>
    </row>
    <row r="36" spans="1:35" x14ac:dyDescent="0.45">
      <c r="A36" t="s">
        <v>54</v>
      </c>
      <c r="B36">
        <v>3.0612609308992231E-6</v>
      </c>
      <c r="C36">
        <v>3.0612609308992231E-6</v>
      </c>
      <c r="D36">
        <v>3.0612609308992231E-6</v>
      </c>
      <c r="E36">
        <v>3.0612609308992231E-6</v>
      </c>
      <c r="F36">
        <v>3.0612609308992231E-6</v>
      </c>
      <c r="G36">
        <v>3.0612609308992231E-6</v>
      </c>
      <c r="H36">
        <v>3.0612609308992231E-6</v>
      </c>
      <c r="I36">
        <v>3.0612609308992231E-6</v>
      </c>
      <c r="J36">
        <v>3.0612609308992231E-6</v>
      </c>
      <c r="K36">
        <v>3.0612609308992231E-6</v>
      </c>
      <c r="L36">
        <v>3.0612609308992231E-6</v>
      </c>
      <c r="M36">
        <v>3.0612609308992231E-6</v>
      </c>
      <c r="N36">
        <v>3.0612609308992231E-6</v>
      </c>
      <c r="O36">
        <v>3.0612609308992231E-6</v>
      </c>
      <c r="P36">
        <v>3.0612609308992231E-6</v>
      </c>
      <c r="Q36">
        <v>3.0612609308992231E-6</v>
      </c>
      <c r="R36">
        <v>3.0612609308992231E-6</v>
      </c>
      <c r="S36">
        <v>3.0612609308992231E-6</v>
      </c>
      <c r="T36">
        <v>3.0612609308992231E-6</v>
      </c>
      <c r="U36">
        <v>3.0612609308992231E-6</v>
      </c>
      <c r="V36">
        <v>3.0612609308992231E-6</v>
      </c>
      <c r="W36">
        <v>3.0612609308992231E-6</v>
      </c>
      <c r="X36">
        <v>3.0612609308992231E-6</v>
      </c>
      <c r="Y36">
        <v>3.0612609308992231E-6</v>
      </c>
      <c r="Z36">
        <v>3.0612609308992231E-6</v>
      </c>
      <c r="AA36">
        <v>3.0612609308992231E-6</v>
      </c>
      <c r="AB36">
        <v>3.0612609308992231E-6</v>
      </c>
      <c r="AC36">
        <v>3.0612609308992231E-6</v>
      </c>
      <c r="AD36">
        <v>3.0612609308992231E-6</v>
      </c>
      <c r="AE36">
        <v>3.0612609308992231E-6</v>
      </c>
      <c r="AF36">
        <v>3.0612609308992231E-6</v>
      </c>
      <c r="AG36">
        <v>3.0612609308992231E-6</v>
      </c>
      <c r="AH36">
        <v>3.0612609308992231E-6</v>
      </c>
      <c r="AI36">
        <v>3.0612609308992231E-6</v>
      </c>
    </row>
    <row r="37" spans="1:35" x14ac:dyDescent="0.45">
      <c r="A37" t="s">
        <v>55</v>
      </c>
      <c r="B37">
        <v>3.0612609308992231E-6</v>
      </c>
      <c r="C37">
        <v>3.0612609308992231E-6</v>
      </c>
      <c r="D37">
        <v>3.0612609308992231E-6</v>
      </c>
      <c r="E37">
        <v>3.0612609308992231E-6</v>
      </c>
      <c r="F37">
        <v>3.0612609308992231E-6</v>
      </c>
      <c r="G37">
        <v>3.0612609308992231E-6</v>
      </c>
      <c r="H37">
        <v>3.0612609308992231E-6</v>
      </c>
      <c r="I37">
        <v>3.0612609308992231E-6</v>
      </c>
      <c r="J37">
        <v>3.0612609308992231E-6</v>
      </c>
      <c r="K37">
        <v>3.0612609308992231E-6</v>
      </c>
      <c r="L37">
        <v>3.0612609308992231E-6</v>
      </c>
      <c r="M37">
        <v>3.0612609308992231E-6</v>
      </c>
      <c r="N37">
        <v>3.0612609308992231E-6</v>
      </c>
      <c r="O37">
        <v>3.0612609308992231E-6</v>
      </c>
      <c r="P37">
        <v>3.0612609308992231E-6</v>
      </c>
      <c r="Q37">
        <v>3.0612609308992231E-6</v>
      </c>
      <c r="R37">
        <v>3.0612609308992231E-6</v>
      </c>
      <c r="S37">
        <v>3.0612609308992231E-6</v>
      </c>
      <c r="T37">
        <v>3.0612609308992231E-6</v>
      </c>
      <c r="U37">
        <v>3.0612609308992231E-6</v>
      </c>
      <c r="V37">
        <v>3.0612609308992231E-6</v>
      </c>
      <c r="W37">
        <v>3.0612609308992231E-6</v>
      </c>
      <c r="X37">
        <v>3.0612609308992231E-6</v>
      </c>
      <c r="Y37">
        <v>3.0612609308992231E-6</v>
      </c>
      <c r="Z37">
        <v>3.0612609308992231E-6</v>
      </c>
      <c r="AA37">
        <v>3.0612609308992231E-6</v>
      </c>
      <c r="AB37">
        <v>3.0612609308992231E-6</v>
      </c>
      <c r="AC37">
        <v>3.0612609308992231E-6</v>
      </c>
      <c r="AD37">
        <v>3.0612609308992231E-6</v>
      </c>
      <c r="AE37">
        <v>3.0612609308992231E-6</v>
      </c>
      <c r="AF37">
        <v>3.0612609308992231E-6</v>
      </c>
      <c r="AG37">
        <v>3.0612609308992231E-6</v>
      </c>
      <c r="AH37">
        <v>3.0612609308992231E-6</v>
      </c>
      <c r="AI37">
        <v>3.0612609308992231E-6</v>
      </c>
    </row>
    <row r="38" spans="1:35" x14ac:dyDescent="0.4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4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58</v>
      </c>
      <c r="B40">
        <v>3.0612609308992231E-6</v>
      </c>
      <c r="C40">
        <v>3.0612609308992231E-6</v>
      </c>
      <c r="D40">
        <v>3.0612609308992231E-6</v>
      </c>
      <c r="E40">
        <v>3.0612609308992231E-6</v>
      </c>
      <c r="F40">
        <v>3.0612609308992231E-6</v>
      </c>
      <c r="G40">
        <v>3.0612609308992231E-6</v>
      </c>
      <c r="H40">
        <v>3.0612609308992231E-6</v>
      </c>
      <c r="I40">
        <v>3.0612609308992231E-6</v>
      </c>
      <c r="J40">
        <v>3.0612609308992231E-6</v>
      </c>
      <c r="K40">
        <v>3.0612609308992231E-6</v>
      </c>
      <c r="L40">
        <v>3.0612609308992231E-6</v>
      </c>
      <c r="M40">
        <v>3.0612609308992231E-6</v>
      </c>
      <c r="N40">
        <v>3.0612609308992231E-6</v>
      </c>
      <c r="O40">
        <v>3.0612609308992231E-6</v>
      </c>
      <c r="P40">
        <v>3.0612609308992231E-6</v>
      </c>
      <c r="Q40">
        <v>3.0612609308992231E-6</v>
      </c>
      <c r="R40">
        <v>3.0612609308992231E-6</v>
      </c>
      <c r="S40">
        <v>3.0612609308992231E-6</v>
      </c>
      <c r="T40">
        <v>3.0612609308992231E-6</v>
      </c>
      <c r="U40">
        <v>3.0612609308992231E-6</v>
      </c>
      <c r="V40">
        <v>3.0612609308992231E-6</v>
      </c>
      <c r="W40">
        <v>3.0612609308992231E-6</v>
      </c>
      <c r="X40">
        <v>3.0612609308992231E-6</v>
      </c>
      <c r="Y40">
        <v>3.0612609308992231E-6</v>
      </c>
      <c r="Z40">
        <v>3.0612609308992231E-6</v>
      </c>
      <c r="AA40">
        <v>3.0612609308992231E-6</v>
      </c>
      <c r="AB40">
        <v>3.0612609308992231E-6</v>
      </c>
      <c r="AC40">
        <v>3.0612609308992231E-6</v>
      </c>
      <c r="AD40">
        <v>3.0612609308992231E-6</v>
      </c>
      <c r="AE40">
        <v>3.0612609308992231E-6</v>
      </c>
      <c r="AF40">
        <v>3.0612609308992231E-6</v>
      </c>
      <c r="AG40">
        <v>3.0612609308992231E-6</v>
      </c>
      <c r="AH40">
        <v>3.0612609308992231E-6</v>
      </c>
      <c r="AI40">
        <v>3.0612609308992231E-6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v>1.675065638823574E-5</v>
      </c>
      <c r="C43">
        <v>1.675065638823574E-5</v>
      </c>
      <c r="D43">
        <v>1.6918544516044941E-5</v>
      </c>
      <c r="E43">
        <v>1.675065638823574E-5</v>
      </c>
      <c r="F43">
        <v>1.6773550223846083E-5</v>
      </c>
      <c r="G43">
        <v>1.6773550223846083E-5</v>
      </c>
      <c r="H43">
        <v>1.6704868717015052E-5</v>
      </c>
      <c r="I43">
        <v>1.6483561639448383E-5</v>
      </c>
      <c r="J43">
        <v>1.6674343602867926E-5</v>
      </c>
      <c r="K43">
        <v>1.6811706616529997E-5</v>
      </c>
      <c r="L43">
        <v>1.7017751137023101E-5</v>
      </c>
      <c r="M43">
        <v>1.7101695200927696E-5</v>
      </c>
      <c r="N43">
        <v>1.733063355703115E-5</v>
      </c>
      <c r="O43">
        <v>1.7864823054605864E-5</v>
      </c>
      <c r="P43">
        <v>1.7986923511194367E-5</v>
      </c>
      <c r="Q43">
        <v>1.8147180360466787E-5</v>
      </c>
      <c r="R43">
        <v>1.8467694059011613E-5</v>
      </c>
      <c r="S43">
        <v>1.8765313921946097E-5</v>
      </c>
      <c r="T43">
        <v>1.896372716390242E-5</v>
      </c>
      <c r="U43">
        <v>1.9192665520005874E-5</v>
      </c>
      <c r="V43">
        <v>1.9246084469763342E-5</v>
      </c>
      <c r="W43">
        <v>1.9459760268793228E-5</v>
      </c>
      <c r="X43">
        <v>1.9719223739043804E-5</v>
      </c>
      <c r="Y43">
        <v>1.9787905245874845E-5</v>
      </c>
      <c r="Z43">
        <v>1.9932899538073693E-5</v>
      </c>
      <c r="AA43">
        <v>2.0238150679544957E-5</v>
      </c>
      <c r="AB43">
        <v>2.0406038807354154E-5</v>
      </c>
      <c r="AC43">
        <v>2.0566295656626567E-5</v>
      </c>
      <c r="AD43">
        <v>2.0825759126877147E-5</v>
      </c>
      <c r="AE43">
        <v>2.0894440633708181E-5</v>
      </c>
      <c r="AF43">
        <v>2.1253110724936921E-5</v>
      </c>
      <c r="AG43">
        <v>2.1504942916650717E-5</v>
      </c>
      <c r="AH43">
        <v>2.1688093601533476E-5</v>
      </c>
      <c r="AI43">
        <v>2.1848350450805885E-5</v>
      </c>
    </row>
    <row r="44" spans="1:35" x14ac:dyDescent="0.4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v>1.6452471196785923E-5</v>
      </c>
      <c r="C53">
        <v>1.6452471196785923E-5</v>
      </c>
      <c r="D53">
        <v>1.7046117064711182E-5</v>
      </c>
      <c r="E53">
        <v>1.6452471196785923E-5</v>
      </c>
      <c r="F53">
        <v>1.6544987435943107E-5</v>
      </c>
      <c r="G53">
        <v>1.679940709362536E-5</v>
      </c>
      <c r="H53">
        <v>1.6899633019378979E-5</v>
      </c>
      <c r="I53">
        <v>1.7200310796639826E-5</v>
      </c>
      <c r="J53">
        <v>1.7308246408989876E-5</v>
      </c>
      <c r="K53">
        <v>1.7624343559443589E-5</v>
      </c>
      <c r="L53">
        <v>1.7662891992425748E-5</v>
      </c>
      <c r="M53">
        <v>1.7940440709897301E-5</v>
      </c>
      <c r="N53">
        <v>1.8102344128422373E-5</v>
      </c>
      <c r="O53">
        <v>1.8480118771647539E-5</v>
      </c>
      <c r="P53">
        <v>1.8688280309751205E-5</v>
      </c>
      <c r="Q53">
        <v>1.8827054668486986E-5</v>
      </c>
      <c r="R53">
        <v>1.912773244574783E-5</v>
      </c>
      <c r="S53">
        <v>1.9281926177676471E-5</v>
      </c>
      <c r="T53">
        <v>1.9451539282797974E-5</v>
      </c>
      <c r="U53">
        <v>1.9651991134305208E-5</v>
      </c>
      <c r="V53">
        <v>1.9783055806444552E-5</v>
      </c>
      <c r="W53">
        <v>1.9952668911566055E-5</v>
      </c>
      <c r="X53">
        <v>2.0122282016687565E-5</v>
      </c>
      <c r="Y53">
        <v>2.0122282016687565E-5</v>
      </c>
      <c r="Z53">
        <v>2.0253346688826905E-5</v>
      </c>
      <c r="AA53">
        <v>2.0554024466087752E-5</v>
      </c>
      <c r="AB53">
        <v>2.0677379451630668E-5</v>
      </c>
      <c r="AC53">
        <v>2.083928287015574E-5</v>
      </c>
      <c r="AD53">
        <v>2.1124541274223721E-5</v>
      </c>
      <c r="AE53">
        <v>2.1132250960820156E-5</v>
      </c>
      <c r="AF53">
        <v>2.133270281232739E-5</v>
      </c>
      <c r="AG53">
        <v>2.1517735290641753E-5</v>
      </c>
      <c r="AH53">
        <v>2.1648799962781103E-5</v>
      </c>
      <c r="AI53">
        <v>2.1764445261727578E-5</v>
      </c>
    </row>
    <row r="54" spans="1:35" x14ac:dyDescent="0.45">
      <c r="A54" t="s">
        <v>52</v>
      </c>
      <c r="B54">
        <v>1.6452471196785923E-5</v>
      </c>
      <c r="C54">
        <v>1.6452471196785923E-5</v>
      </c>
      <c r="D54">
        <v>1.6907983069432736E-5</v>
      </c>
      <c r="E54">
        <v>1.6452471196785923E-5</v>
      </c>
      <c r="F54">
        <v>1.588115122092381E-5</v>
      </c>
      <c r="G54">
        <v>1.5441080428705698E-5</v>
      </c>
      <c r="H54">
        <v>1.4923804234344057E-5</v>
      </c>
      <c r="I54">
        <v>1.4607262085555592E-5</v>
      </c>
      <c r="J54">
        <v>1.4097706431408305E-5</v>
      </c>
      <c r="K54">
        <v>1.4267558316124067E-5</v>
      </c>
      <c r="L54">
        <v>1.4228955615052301E-5</v>
      </c>
      <c r="M54">
        <v>1.4460571821482885E-5</v>
      </c>
      <c r="N54">
        <v>1.4607262085555592E-5</v>
      </c>
      <c r="O54">
        <v>1.4684467487699119E-5</v>
      </c>
      <c r="P54">
        <v>1.482343721155747E-5</v>
      </c>
      <c r="Q54">
        <v>1.4939245314772765E-5</v>
      </c>
      <c r="R54">
        <v>1.5224905302703818E-5</v>
      </c>
      <c r="S54">
        <v>1.5417918808062638E-5</v>
      </c>
      <c r="T54">
        <v>1.5603211773207107E-5</v>
      </c>
      <c r="U54">
        <v>1.5819386899208986E-5</v>
      </c>
      <c r="V54">
        <v>1.592747446220993E-5</v>
      </c>
      <c r="W54">
        <v>1.6004679864353455E-5</v>
      </c>
      <c r="X54">
        <v>1.6189972829497921E-5</v>
      </c>
      <c r="Y54">
        <v>1.6236296070784041E-5</v>
      </c>
      <c r="Z54">
        <v>1.6390706875071098E-5</v>
      </c>
      <c r="AA54">
        <v>1.6684087403216509E-5</v>
      </c>
      <c r="AB54">
        <v>1.6799895506431802E-5</v>
      </c>
      <c r="AC54">
        <v>1.6946585770504503E-5</v>
      </c>
      <c r="AD54">
        <v>1.7255407379078621E-5</v>
      </c>
      <c r="AE54">
        <v>1.7324892241007794E-5</v>
      </c>
      <c r="AF54">
        <v>1.7602831688724497E-5</v>
      </c>
      <c r="AG54">
        <v>1.7873050596226847E-5</v>
      </c>
      <c r="AH54">
        <v>1.8050623021156961E-5</v>
      </c>
      <c r="AI54">
        <v>1.8166431124372258E-5</v>
      </c>
    </row>
    <row r="55" spans="1:35" x14ac:dyDescent="0.45">
      <c r="A55" t="s">
        <v>53</v>
      </c>
      <c r="B55">
        <v>4.9666733199070288E-6</v>
      </c>
      <c r="C55">
        <v>4.9666733199070288E-6</v>
      </c>
      <c r="D55">
        <v>5.104247839096941E-6</v>
      </c>
      <c r="E55">
        <v>4.9666733199070288E-6</v>
      </c>
      <c r="F55">
        <v>5.0436217797929124E-6</v>
      </c>
      <c r="G55">
        <v>5.1788645274711327E-6</v>
      </c>
      <c r="H55">
        <v>5.2721353879388696E-6</v>
      </c>
      <c r="I55">
        <v>5.4260323077106367E-6</v>
      </c>
      <c r="J55">
        <v>5.5286302542251487E-6</v>
      </c>
      <c r="K55">
        <v>5.6125740286461122E-6</v>
      </c>
      <c r="L55">
        <v>5.6195693431811929E-6</v>
      </c>
      <c r="M55">
        <v>5.6988495745787692E-6</v>
      </c>
      <c r="N55">
        <v>5.7454850048126389E-6</v>
      </c>
      <c r="O55">
        <v>5.7734662629529592E-6</v>
      </c>
      <c r="P55">
        <v>5.836424093768683E-6</v>
      </c>
      <c r="Q55">
        <v>5.8760642094674712E-6</v>
      </c>
      <c r="R55">
        <v>5.9506808978416603E-6</v>
      </c>
      <c r="S55">
        <v>6.0019798710989172E-6</v>
      </c>
      <c r="T55">
        <v>6.0509470728444787E-6</v>
      </c>
      <c r="U55">
        <v>6.1069095891251219E-6</v>
      </c>
      <c r="V55">
        <v>6.1442179333122165E-6</v>
      </c>
      <c r="W55">
        <v>6.1931851350577789E-6</v>
      </c>
      <c r="X55">
        <v>6.2444841083150349E-6</v>
      </c>
      <c r="Y55">
        <v>6.2468158798267268E-6</v>
      </c>
      <c r="Z55">
        <v>6.2911195385489038E-6</v>
      </c>
      <c r="AA55">
        <v>6.3773950844815608E-6</v>
      </c>
      <c r="AB55">
        <v>6.4147034286686562E-6</v>
      </c>
      <c r="AC55">
        <v>6.461338858902525E-6</v>
      </c>
      <c r="AD55">
        <v>6.5429508618117941E-6</v>
      </c>
      <c r="AE55">
        <v>6.5546097193702628E-6</v>
      </c>
      <c r="AF55">
        <v>6.6129040071625978E-6</v>
      </c>
      <c r="AG55">
        <v>6.6758618379783199E-6</v>
      </c>
      <c r="AH55">
        <v>6.7178337251888025E-6</v>
      </c>
      <c r="AI55">
        <v>6.7481467548408181E-6</v>
      </c>
    </row>
    <row r="56" spans="1:35" x14ac:dyDescent="0.45">
      <c r="A56" t="s">
        <v>54</v>
      </c>
      <c r="B56">
        <v>1.6452471196785923E-5</v>
      </c>
      <c r="C56">
        <v>1.6452471196785923E-5</v>
      </c>
      <c r="D56">
        <v>1.6906491683507328E-5</v>
      </c>
      <c r="E56">
        <v>1.6452471196785923E-5</v>
      </c>
      <c r="F56">
        <v>1.5952279135143692E-5</v>
      </c>
      <c r="G56">
        <v>1.5636773373184748E-5</v>
      </c>
      <c r="H56">
        <v>1.5190448148950143E-5</v>
      </c>
      <c r="I56">
        <v>1.4936504486885628E-5</v>
      </c>
      <c r="J56">
        <v>1.4497874525137828E-5</v>
      </c>
      <c r="K56">
        <v>1.479029449963636E-5</v>
      </c>
      <c r="L56">
        <v>1.4821075549583578E-5</v>
      </c>
      <c r="M56">
        <v>1.5082714474134899E-5</v>
      </c>
      <c r="N56">
        <v>1.5244314986357767E-5</v>
      </c>
      <c r="O56">
        <v>1.5567516010803519E-5</v>
      </c>
      <c r="P56">
        <v>1.5775288097947212E-5</v>
      </c>
      <c r="Q56">
        <v>1.5906107560222874E-5</v>
      </c>
      <c r="R56">
        <v>1.620622279720821E-5</v>
      </c>
      <c r="S56">
        <v>1.6367823309431082E-5</v>
      </c>
      <c r="T56">
        <v>1.653711908414076E-5</v>
      </c>
      <c r="U56">
        <v>1.6737195908797651E-5</v>
      </c>
      <c r="V56">
        <v>1.6852624846099704E-5</v>
      </c>
      <c r="W56">
        <v>1.7014225358322579E-5</v>
      </c>
      <c r="X56">
        <v>1.7198911658005862E-5</v>
      </c>
      <c r="Y56">
        <v>1.7206606920492668E-5</v>
      </c>
      <c r="Z56">
        <v>1.7360512170228734E-5</v>
      </c>
      <c r="AA56">
        <v>1.7645236882240465E-5</v>
      </c>
      <c r="AB56">
        <v>1.777605634451613E-5</v>
      </c>
      <c r="AC56">
        <v>1.7929961594252196E-5</v>
      </c>
      <c r="AD56">
        <v>1.8214686306263927E-5</v>
      </c>
      <c r="AE56">
        <v>1.8253162618697943E-5</v>
      </c>
      <c r="AF56">
        <v>1.8460934705841636E-5</v>
      </c>
      <c r="AG56">
        <v>1.8668706792985336E-5</v>
      </c>
      <c r="AH56">
        <v>1.88149167802346E-5</v>
      </c>
      <c r="AI56">
        <v>1.8930345717536657E-5</v>
      </c>
    </row>
    <row r="57" spans="1:35" x14ac:dyDescent="0.45">
      <c r="A57" t="s">
        <v>55</v>
      </c>
      <c r="B57">
        <v>1.6452471196785923E-5</v>
      </c>
      <c r="C57">
        <v>1.6452471196785923E-5</v>
      </c>
      <c r="D57">
        <v>1.6908196924772009E-5</v>
      </c>
      <c r="E57">
        <v>1.6452471196785923E-5</v>
      </c>
      <c r="F57">
        <v>1.5973572974156471E-5</v>
      </c>
      <c r="G57">
        <v>1.5672330543792785E-5</v>
      </c>
      <c r="H57">
        <v>1.5232053145568937E-5</v>
      </c>
      <c r="I57">
        <v>1.5000328199135334E-5</v>
      </c>
      <c r="J57">
        <v>1.4560050800911483E-5</v>
      </c>
      <c r="K57">
        <v>1.4869017396156291E-5</v>
      </c>
      <c r="L57">
        <v>1.4907638220561889E-5</v>
      </c>
      <c r="M57">
        <v>1.5177983991401095E-5</v>
      </c>
      <c r="N57">
        <v>1.5340191453904619E-5</v>
      </c>
      <c r="O57">
        <v>1.5440605597359181E-5</v>
      </c>
      <c r="P57">
        <v>1.5649158049149427E-5</v>
      </c>
      <c r="Q57">
        <v>1.5788193017009587E-5</v>
      </c>
      <c r="R57">
        <v>1.6066262952729911E-5</v>
      </c>
      <c r="S57">
        <v>1.622847041523344E-5</v>
      </c>
      <c r="T57">
        <v>1.6406126207499199E-5</v>
      </c>
      <c r="U57">
        <v>1.6606954494408323E-5</v>
      </c>
      <c r="V57">
        <v>1.6722816967625125E-5</v>
      </c>
      <c r="W57">
        <v>1.6892748595009769E-5</v>
      </c>
      <c r="X57">
        <v>1.7070404387275535E-5</v>
      </c>
      <c r="Y57">
        <v>1.7085852717037771E-5</v>
      </c>
      <c r="Z57">
        <v>1.7240336014660175E-5</v>
      </c>
      <c r="AA57">
        <v>1.7526130115261621E-5</v>
      </c>
      <c r="AB57">
        <v>1.7665165083121785E-5</v>
      </c>
      <c r="AC57">
        <v>1.7819648380744186E-5</v>
      </c>
      <c r="AD57">
        <v>1.8113166646226753E-5</v>
      </c>
      <c r="AE57">
        <v>1.814406330575123E-5</v>
      </c>
      <c r="AF57">
        <v>1.8360339922422597E-5</v>
      </c>
      <c r="AG57">
        <v>1.8553444044450603E-5</v>
      </c>
      <c r="AH57">
        <v>1.8700203177191885E-5</v>
      </c>
      <c r="AI57">
        <v>1.8823789815289809E-5</v>
      </c>
    </row>
    <row r="58" spans="1:35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58</v>
      </c>
      <c r="B60">
        <v>1.6452471196785923E-5</v>
      </c>
      <c r="C60">
        <v>1.6452471196785923E-5</v>
      </c>
      <c r="D60">
        <v>1.6908196924772009E-5</v>
      </c>
      <c r="E60">
        <v>1.6452471196785923E-5</v>
      </c>
      <c r="F60">
        <v>1.5973572974156471E-5</v>
      </c>
      <c r="G60">
        <v>1.5672330543792785E-5</v>
      </c>
      <c r="H60">
        <v>1.5232053145568937E-5</v>
      </c>
      <c r="I60">
        <v>1.5000328199135334E-5</v>
      </c>
      <c r="J60">
        <v>1.4560050800911483E-5</v>
      </c>
      <c r="K60">
        <v>1.4869017396156291E-5</v>
      </c>
      <c r="L60">
        <v>1.4907638220561889E-5</v>
      </c>
      <c r="M60">
        <v>1.5177983991401095E-5</v>
      </c>
      <c r="N60">
        <v>1.5340191453904619E-5</v>
      </c>
      <c r="O60">
        <v>1.5440605597359181E-5</v>
      </c>
      <c r="P60">
        <v>1.5649158049149427E-5</v>
      </c>
      <c r="Q60">
        <v>1.5788193017009587E-5</v>
      </c>
      <c r="R60">
        <v>1.6066262952729911E-5</v>
      </c>
      <c r="S60">
        <v>1.622847041523344E-5</v>
      </c>
      <c r="T60">
        <v>1.6406126207499199E-5</v>
      </c>
      <c r="U60">
        <v>1.6606954494408323E-5</v>
      </c>
      <c r="V60">
        <v>1.6722816967625125E-5</v>
      </c>
      <c r="W60">
        <v>1.6892748595009769E-5</v>
      </c>
      <c r="X60">
        <v>1.7070404387275535E-5</v>
      </c>
      <c r="Y60">
        <v>1.7085852717037771E-5</v>
      </c>
      <c r="Z60">
        <v>1.7240336014660175E-5</v>
      </c>
      <c r="AA60">
        <v>1.7526130115261621E-5</v>
      </c>
      <c r="AB60">
        <v>1.7665165083121785E-5</v>
      </c>
      <c r="AC60">
        <v>1.7819648380744186E-5</v>
      </c>
      <c r="AD60">
        <v>1.8113166646226753E-5</v>
      </c>
      <c r="AE60">
        <v>1.814406330575123E-5</v>
      </c>
      <c r="AF60">
        <v>1.8360339922422597E-5</v>
      </c>
      <c r="AG60">
        <v>1.8553444044450603E-5</v>
      </c>
      <c r="AH60">
        <v>1.8700203177191885E-5</v>
      </c>
      <c r="AI60">
        <v>1.8823789815289809E-5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v>3.1285725323142859E-5</v>
      </c>
      <c r="C63">
        <v>3.1285725323142859E-5</v>
      </c>
      <c r="D63">
        <v>3.1672924893973831E-5</v>
      </c>
      <c r="E63">
        <v>3.1285725323142859E-5</v>
      </c>
      <c r="F63">
        <v>3.8603797211848303E-5</v>
      </c>
      <c r="G63">
        <v>3.6693612662415486E-5</v>
      </c>
      <c r="H63">
        <v>3.6938839057275107E-5</v>
      </c>
      <c r="I63">
        <v>3.6809772533664778E-5</v>
      </c>
      <c r="J63">
        <v>3.5957933477836636E-5</v>
      </c>
      <c r="K63">
        <v>3.6061186696724899E-5</v>
      </c>
      <c r="L63">
        <v>3.6345133048667608E-5</v>
      </c>
      <c r="M63">
        <v>3.6693612662415486E-5</v>
      </c>
      <c r="N63">
        <v>3.7054998928524399E-5</v>
      </c>
      <c r="O63">
        <v>3.8797396997263786E-5</v>
      </c>
      <c r="P63">
        <v>3.9223316525177867E-5</v>
      </c>
      <c r="Q63">
        <v>3.9429822962954387E-5</v>
      </c>
      <c r="R63">
        <v>4.0281662018782536E-5</v>
      </c>
      <c r="S63">
        <v>4.0914087984473123E-5</v>
      </c>
      <c r="T63">
        <v>4.2308006439464646E-5</v>
      </c>
      <c r="U63">
        <v>4.2153126611132244E-5</v>
      </c>
      <c r="V63">
        <v>4.2372539701269807E-5</v>
      </c>
      <c r="W63">
        <v>4.3585765023206863E-5</v>
      </c>
      <c r="X63">
        <v>4.4876430259310116E-5</v>
      </c>
      <c r="Y63">
        <v>4.5960589057636843E-5</v>
      </c>
      <c r="Z63">
        <v>4.6360695280828859E-5</v>
      </c>
      <c r="AA63">
        <v>4.8374133049149919E-5</v>
      </c>
      <c r="AB63">
        <v>4.8967839057757424E-5</v>
      </c>
      <c r="AC63">
        <v>4.9497011804559762E-5</v>
      </c>
      <c r="AD63">
        <v>5.0039091203723135E-5</v>
      </c>
      <c r="AE63">
        <v>5.0671517169413715E-5</v>
      </c>
      <c r="AF63">
        <v>5.4801645924944132E-5</v>
      </c>
      <c r="AG63">
        <v>5.6195564379935649E-5</v>
      </c>
      <c r="AH63">
        <v>5.626009764174081E-5</v>
      </c>
      <c r="AI63">
        <v>5.6647297212571789E-5</v>
      </c>
    </row>
    <row r="64" spans="1:35" x14ac:dyDescent="0.4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v>2.4943594849428614E-5</v>
      </c>
      <c r="C73">
        <v>2.4943594849428614E-5</v>
      </c>
      <c r="D73">
        <v>2.584362146770696E-5</v>
      </c>
      <c r="E73">
        <v>2.4943594849428614E-5</v>
      </c>
      <c r="F73">
        <v>2.5083858737991476E-5</v>
      </c>
      <c r="G73">
        <v>2.5469584431539333E-5</v>
      </c>
      <c r="H73">
        <v>2.5621536977482439E-5</v>
      </c>
      <c r="I73">
        <v>2.6077394615311732E-5</v>
      </c>
      <c r="J73">
        <v>2.6241035818635067E-5</v>
      </c>
      <c r="K73">
        <v>2.672027077122484E-5</v>
      </c>
      <c r="L73">
        <v>2.677871405812603E-5</v>
      </c>
      <c r="M73">
        <v>2.719950572381461E-5</v>
      </c>
      <c r="N73">
        <v>2.7444967528799615E-5</v>
      </c>
      <c r="O73">
        <v>2.8017711740431291E-5</v>
      </c>
      <c r="P73">
        <v>2.8333305489697728E-5</v>
      </c>
      <c r="Q73">
        <v>2.8543701322542023E-5</v>
      </c>
      <c r="R73">
        <v>2.8999558960371313E-5</v>
      </c>
      <c r="S73">
        <v>2.9233332107976082E-5</v>
      </c>
      <c r="T73">
        <v>2.9490482570341323E-5</v>
      </c>
      <c r="U73">
        <v>2.9794387662227524E-5</v>
      </c>
      <c r="V73">
        <v>2.9993094837691576E-5</v>
      </c>
      <c r="W73">
        <v>3.0250245300056817E-5</v>
      </c>
      <c r="X73">
        <v>3.0507395762422069E-5</v>
      </c>
      <c r="Y73">
        <v>3.0507395762422069E-5</v>
      </c>
      <c r="Z73">
        <v>3.0706102937886114E-5</v>
      </c>
      <c r="AA73">
        <v>3.1161960575715407E-5</v>
      </c>
      <c r="AB73">
        <v>3.1348979093799226E-5</v>
      </c>
      <c r="AC73">
        <v>3.1594440898784234E-5</v>
      </c>
      <c r="AD73">
        <v>3.2026921221853041E-5</v>
      </c>
      <c r="AE73">
        <v>3.2038609879233284E-5</v>
      </c>
      <c r="AF73">
        <v>3.2342514971119489E-5</v>
      </c>
      <c r="AG73">
        <v>3.26230427482452E-5</v>
      </c>
      <c r="AH73">
        <v>3.2821749923709255E-5</v>
      </c>
      <c r="AI73">
        <v>3.2997079784412823E-5</v>
      </c>
    </row>
    <row r="74" spans="1:35" x14ac:dyDescent="0.45">
      <c r="A74" t="s">
        <v>52</v>
      </c>
      <c r="B74">
        <v>2.4943594849428614E-5</v>
      </c>
      <c r="C74">
        <v>2.4943594849428614E-5</v>
      </c>
      <c r="D74">
        <v>2.5634196490027525E-5</v>
      </c>
      <c r="E74">
        <v>2.4943594849428614E-5</v>
      </c>
      <c r="F74">
        <v>2.4077416520541839E-5</v>
      </c>
      <c r="G74">
        <v>2.3410225105047972E-5</v>
      </c>
      <c r="H74">
        <v>2.2625982564028862E-5</v>
      </c>
      <c r="I74">
        <v>2.2146072949375383E-5</v>
      </c>
      <c r="J74">
        <v>2.1373535520908803E-5</v>
      </c>
      <c r="K74">
        <v>2.1631047997064328E-5</v>
      </c>
      <c r="L74">
        <v>2.1572522434301708E-5</v>
      </c>
      <c r="M74">
        <v>2.1923675810877424E-5</v>
      </c>
      <c r="N74">
        <v>2.2146072949375383E-5</v>
      </c>
      <c r="O74">
        <v>2.2263124074900622E-5</v>
      </c>
      <c r="P74">
        <v>2.2473816100846054E-5</v>
      </c>
      <c r="Q74">
        <v>2.2649392789133914E-5</v>
      </c>
      <c r="R74">
        <v>2.3082481953577298E-5</v>
      </c>
      <c r="S74">
        <v>2.3375109767390397E-5</v>
      </c>
      <c r="T74">
        <v>2.3656032468650976E-5</v>
      </c>
      <c r="U74">
        <v>2.3983775620121644E-5</v>
      </c>
      <c r="V74">
        <v>2.4147647195856983E-5</v>
      </c>
      <c r="W74">
        <v>2.4264698321382223E-5</v>
      </c>
      <c r="X74">
        <v>2.4545621022642795E-5</v>
      </c>
      <c r="Y74">
        <v>2.4615851697957942E-5</v>
      </c>
      <c r="Z74">
        <v>2.4849953949008422E-5</v>
      </c>
      <c r="AA74">
        <v>2.5294748226004336E-5</v>
      </c>
      <c r="AB74">
        <v>2.5470324914292196E-5</v>
      </c>
      <c r="AC74">
        <v>2.5692722052790148E-5</v>
      </c>
      <c r="AD74">
        <v>2.6160926554891111E-5</v>
      </c>
      <c r="AE74">
        <v>2.6266272567863823E-5</v>
      </c>
      <c r="AF74">
        <v>2.6687656619754687E-5</v>
      </c>
      <c r="AG74">
        <v>2.7097335559093026E-5</v>
      </c>
      <c r="AH74">
        <v>2.7366553147801077E-5</v>
      </c>
      <c r="AI74">
        <v>2.7542129836088941E-5</v>
      </c>
    </row>
    <row r="75" spans="1:35" x14ac:dyDescent="0.45">
      <c r="A75" t="s">
        <v>53</v>
      </c>
      <c r="B75">
        <v>7.5299744068495559E-6</v>
      </c>
      <c r="C75">
        <v>7.5299744068495559E-6</v>
      </c>
      <c r="D75">
        <v>7.7385511627200352E-6</v>
      </c>
      <c r="E75">
        <v>7.5299744068495559E-6</v>
      </c>
      <c r="F75">
        <v>7.6466359821669435E-6</v>
      </c>
      <c r="G75">
        <v>7.8516775387853827E-6</v>
      </c>
      <c r="H75">
        <v>7.9930855088670646E-6</v>
      </c>
      <c r="I75">
        <v>8.2264086595018398E-6</v>
      </c>
      <c r="J75">
        <v>8.3819574265916888E-6</v>
      </c>
      <c r="K75">
        <v>8.5092245996652018E-6</v>
      </c>
      <c r="L75">
        <v>8.5198301974213298E-6</v>
      </c>
      <c r="M75">
        <v>8.6400269719907592E-6</v>
      </c>
      <c r="N75">
        <v>8.7107309570316001E-6</v>
      </c>
      <c r="O75">
        <v>8.7531533480561033E-6</v>
      </c>
      <c r="P75">
        <v>8.8486037278612393E-6</v>
      </c>
      <c r="Q75">
        <v>8.908702115145954E-6</v>
      </c>
      <c r="R75">
        <v>9.0218284912112982E-6</v>
      </c>
      <c r="S75">
        <v>9.0996028747562244E-6</v>
      </c>
      <c r="T75">
        <v>9.1738420590491063E-6</v>
      </c>
      <c r="U75">
        <v>9.258686841098116E-6</v>
      </c>
      <c r="V75">
        <v>9.3152500291307881E-6</v>
      </c>
      <c r="W75">
        <v>9.3894892134236717E-6</v>
      </c>
      <c r="X75">
        <v>9.4672635969685979E-6</v>
      </c>
      <c r="Y75">
        <v>9.4707987962206372E-6</v>
      </c>
      <c r="Z75">
        <v>9.5379675820094388E-6</v>
      </c>
      <c r="AA75">
        <v>9.6687699543349945E-6</v>
      </c>
      <c r="AB75">
        <v>9.7253331423676665E-6</v>
      </c>
      <c r="AC75">
        <v>9.7960371274085075E-6</v>
      </c>
      <c r="AD75">
        <v>9.9197691012299778E-6</v>
      </c>
      <c r="AE75">
        <v>9.9374450974901893E-6</v>
      </c>
      <c r="AF75">
        <v>1.002582507879124E-5</v>
      </c>
      <c r="AG75">
        <v>1.0121275458596374E-5</v>
      </c>
      <c r="AH75">
        <v>1.0184909045133132E-5</v>
      </c>
      <c r="AI75">
        <v>1.0230866635409679E-5</v>
      </c>
    </row>
    <row r="76" spans="1:35" x14ac:dyDescent="0.45">
      <c r="A76" t="s">
        <v>54</v>
      </c>
      <c r="B76">
        <v>2.4943594849428614E-5</v>
      </c>
      <c r="C76">
        <v>2.4943594849428614E-5</v>
      </c>
      <c r="D76">
        <v>2.5631935399529775E-5</v>
      </c>
      <c r="E76">
        <v>2.4943594849428614E-5</v>
      </c>
      <c r="F76">
        <v>2.4185253565418858E-5</v>
      </c>
      <c r="G76">
        <v>2.3706915217043468E-5</v>
      </c>
      <c r="H76">
        <v>2.3030241455927069E-5</v>
      </c>
      <c r="I76">
        <v>2.2645237419429813E-5</v>
      </c>
      <c r="J76">
        <v>2.1980230447298179E-5</v>
      </c>
      <c r="K76">
        <v>2.2423568428719268E-5</v>
      </c>
      <c r="L76">
        <v>2.2470235584658332E-5</v>
      </c>
      <c r="M76">
        <v>2.2866906410140359E-5</v>
      </c>
      <c r="N76">
        <v>2.3111908978820428E-5</v>
      </c>
      <c r="O76">
        <v>2.3601914116180584E-5</v>
      </c>
      <c r="P76">
        <v>2.3916917418769252E-5</v>
      </c>
      <c r="Q76">
        <v>2.4115252831510267E-5</v>
      </c>
      <c r="R76">
        <v>2.4570257601916117E-5</v>
      </c>
      <c r="S76">
        <v>2.4815260170596193E-5</v>
      </c>
      <c r="T76">
        <v>2.5071929528261034E-5</v>
      </c>
      <c r="U76">
        <v>2.5375266041864937E-5</v>
      </c>
      <c r="V76">
        <v>2.5550267876636415E-5</v>
      </c>
      <c r="W76">
        <v>2.5795270445316494E-5</v>
      </c>
      <c r="X76">
        <v>2.6075273380950866E-5</v>
      </c>
      <c r="Y76">
        <v>2.6086940169935631E-5</v>
      </c>
      <c r="Z76">
        <v>2.6320275949630939E-5</v>
      </c>
      <c r="AA76">
        <v>2.6751947142067262E-5</v>
      </c>
      <c r="AB76">
        <v>2.695028255480828E-5</v>
      </c>
      <c r="AC76">
        <v>2.7183618334503588E-5</v>
      </c>
      <c r="AD76">
        <v>2.7615289526939911E-5</v>
      </c>
      <c r="AE76">
        <v>2.7673623471863734E-5</v>
      </c>
      <c r="AF76">
        <v>2.7988626774452401E-5</v>
      </c>
      <c r="AG76">
        <v>2.8303630077041075E-5</v>
      </c>
      <c r="AH76">
        <v>2.8525299067751618E-5</v>
      </c>
      <c r="AI76">
        <v>2.8700300902523103E-5</v>
      </c>
    </row>
    <row r="77" spans="1:35" x14ac:dyDescent="0.45">
      <c r="A77" t="s">
        <v>55</v>
      </c>
      <c r="B77">
        <v>2.4943594849428614E-5</v>
      </c>
      <c r="C77">
        <v>2.4943594849428614E-5</v>
      </c>
      <c r="D77">
        <v>2.5634520716149872E-5</v>
      </c>
      <c r="E77">
        <v>2.4943594849428614E-5</v>
      </c>
      <c r="F77">
        <v>2.4217537158975763E-5</v>
      </c>
      <c r="G77">
        <v>2.3760823450465092E-5</v>
      </c>
      <c r="H77">
        <v>2.3093318799564893E-5</v>
      </c>
      <c r="I77">
        <v>2.2742000562249002E-5</v>
      </c>
      <c r="J77">
        <v>2.2074495911348796E-5</v>
      </c>
      <c r="K77">
        <v>2.2542920227769991E-5</v>
      </c>
      <c r="L77">
        <v>2.2601473267322639E-5</v>
      </c>
      <c r="M77">
        <v>2.3011344544191182E-5</v>
      </c>
      <c r="N77">
        <v>2.3257267310312311E-5</v>
      </c>
      <c r="O77">
        <v>2.3409505213149201E-5</v>
      </c>
      <c r="P77">
        <v>2.3725691626733506E-5</v>
      </c>
      <c r="Q77">
        <v>2.3936482569123044E-5</v>
      </c>
      <c r="R77">
        <v>2.4358064453902118E-5</v>
      </c>
      <c r="S77">
        <v>2.460398722002325E-5</v>
      </c>
      <c r="T77">
        <v>2.4873331201965431E-5</v>
      </c>
      <c r="U77">
        <v>2.5177807007639208E-5</v>
      </c>
      <c r="V77">
        <v>2.5353466126297153E-5</v>
      </c>
      <c r="W77">
        <v>2.5611099500328816E-5</v>
      </c>
      <c r="X77">
        <v>2.5880443482271004E-5</v>
      </c>
      <c r="Y77">
        <v>2.5903864698092062E-5</v>
      </c>
      <c r="Z77">
        <v>2.613807685630266E-5</v>
      </c>
      <c r="AA77">
        <v>2.6571369348992265E-5</v>
      </c>
      <c r="AB77">
        <v>2.67821602913818E-5</v>
      </c>
      <c r="AC77">
        <v>2.7016372449592394E-5</v>
      </c>
      <c r="AD77">
        <v>2.7461375550192534E-5</v>
      </c>
      <c r="AE77">
        <v>2.7508217981834648E-5</v>
      </c>
      <c r="AF77">
        <v>2.7836115003329487E-5</v>
      </c>
      <c r="AG77">
        <v>2.8128880201092736E-5</v>
      </c>
      <c r="AH77">
        <v>2.8351381751392803E-5</v>
      </c>
      <c r="AI77">
        <v>2.8538751477961283E-5</v>
      </c>
    </row>
    <row r="78" spans="1:35" x14ac:dyDescent="0.4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58</v>
      </c>
      <c r="B80">
        <v>2.4943594849428614E-5</v>
      </c>
      <c r="C80">
        <v>2.4943594849428614E-5</v>
      </c>
      <c r="D80">
        <v>2.5634520716149872E-5</v>
      </c>
      <c r="E80">
        <v>2.4943594849428614E-5</v>
      </c>
      <c r="F80">
        <v>2.4217537158975763E-5</v>
      </c>
      <c r="G80">
        <v>2.3760823450465092E-5</v>
      </c>
      <c r="H80">
        <v>2.3093318799564893E-5</v>
      </c>
      <c r="I80">
        <v>2.2742000562249002E-5</v>
      </c>
      <c r="J80">
        <v>2.2074495911348796E-5</v>
      </c>
      <c r="K80">
        <v>2.2542920227769991E-5</v>
      </c>
      <c r="L80">
        <v>2.2601473267322639E-5</v>
      </c>
      <c r="M80">
        <v>2.3011344544191182E-5</v>
      </c>
      <c r="N80">
        <v>2.3257267310312311E-5</v>
      </c>
      <c r="O80">
        <v>2.3409505213149201E-5</v>
      </c>
      <c r="P80">
        <v>2.3725691626733506E-5</v>
      </c>
      <c r="Q80">
        <v>2.3936482569123044E-5</v>
      </c>
      <c r="R80">
        <v>2.4358064453902118E-5</v>
      </c>
      <c r="S80">
        <v>2.460398722002325E-5</v>
      </c>
      <c r="T80">
        <v>2.4873331201965431E-5</v>
      </c>
      <c r="U80">
        <v>2.5177807007639208E-5</v>
      </c>
      <c r="V80">
        <v>2.5353466126297153E-5</v>
      </c>
      <c r="W80">
        <v>2.5611099500328816E-5</v>
      </c>
      <c r="X80">
        <v>2.5880443482271004E-5</v>
      </c>
      <c r="Y80">
        <v>2.5903864698092062E-5</v>
      </c>
      <c r="Z80">
        <v>2.613807685630266E-5</v>
      </c>
      <c r="AA80">
        <v>2.6571369348992265E-5</v>
      </c>
      <c r="AB80">
        <v>2.67821602913818E-5</v>
      </c>
      <c r="AC80">
        <v>2.7016372449592394E-5</v>
      </c>
      <c r="AD80">
        <v>2.7461375550192534E-5</v>
      </c>
      <c r="AE80">
        <v>2.7508217981834648E-5</v>
      </c>
      <c r="AF80">
        <v>2.7836115003329487E-5</v>
      </c>
      <c r="AG80">
        <v>2.8128880201092736E-5</v>
      </c>
      <c r="AH80">
        <v>2.8351381751392803E-5</v>
      </c>
      <c r="AI80">
        <v>2.8538751477961283E-5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v>2.2831411845258111E-5</v>
      </c>
      <c r="C83">
        <v>2.2831411845258111E-5</v>
      </c>
      <c r="D83">
        <v>2.3655225674726187E-5</v>
      </c>
      <c r="E83">
        <v>2.2831411845258111E-5</v>
      </c>
      <c r="F83">
        <v>2.295979841608431E-5</v>
      </c>
      <c r="G83">
        <v>2.3312861485856335E-5</v>
      </c>
      <c r="H83">
        <v>2.3451946937584717E-5</v>
      </c>
      <c r="I83">
        <v>2.3869203292769843E-5</v>
      </c>
      <c r="J83">
        <v>2.4018987625400403E-5</v>
      </c>
      <c r="K83">
        <v>2.4457641742389904E-5</v>
      </c>
      <c r="L83">
        <v>2.4511136146900814E-5</v>
      </c>
      <c r="M83">
        <v>2.4896295859379395E-5</v>
      </c>
      <c r="N83">
        <v>2.5120972358325236E-5</v>
      </c>
      <c r="O83">
        <v>2.5645217522532189E-5</v>
      </c>
      <c r="P83">
        <v>2.5934087306891127E-5</v>
      </c>
      <c r="Q83">
        <v>2.6126667163130422E-5</v>
      </c>
      <c r="R83">
        <v>2.6543923518315545E-5</v>
      </c>
      <c r="S83">
        <v>2.6757901136359205E-5</v>
      </c>
      <c r="T83">
        <v>2.6993276516207224E-5</v>
      </c>
      <c r="U83">
        <v>2.7271447419663974E-5</v>
      </c>
      <c r="V83">
        <v>2.7453328395001086E-5</v>
      </c>
      <c r="W83">
        <v>2.7688703774849111E-5</v>
      </c>
      <c r="X83">
        <v>2.7924079154697136E-5</v>
      </c>
      <c r="Y83">
        <v>2.7924079154697136E-5</v>
      </c>
      <c r="Z83">
        <v>2.8105960130034234E-5</v>
      </c>
      <c r="AA83">
        <v>2.8523216485219367E-5</v>
      </c>
      <c r="AB83">
        <v>2.8694398579654297E-5</v>
      </c>
      <c r="AC83">
        <v>2.8919075078600132E-5</v>
      </c>
      <c r="AD83">
        <v>2.9314933671980893E-5</v>
      </c>
      <c r="AE83">
        <v>2.9325632552883074E-5</v>
      </c>
      <c r="AF83">
        <v>2.9603803456339835E-5</v>
      </c>
      <c r="AG83">
        <v>2.9860576597992218E-5</v>
      </c>
      <c r="AH83">
        <v>3.0042457573329326E-5</v>
      </c>
      <c r="AI83">
        <v>3.0202940786862066E-5</v>
      </c>
    </row>
    <row r="84" spans="1:35" x14ac:dyDescent="0.4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53</v>
      </c>
      <c r="B85">
        <v>7.1029449470965481E-6</v>
      </c>
      <c r="C85">
        <v>7.1029449470965481E-6</v>
      </c>
      <c r="D85">
        <v>7.2996931874151839E-6</v>
      </c>
      <c r="E85">
        <v>7.1029449470965481E-6</v>
      </c>
      <c r="F85">
        <v>7.2129905730374802E-6</v>
      </c>
      <c r="G85">
        <v>7.4064040974185138E-6</v>
      </c>
      <c r="H85">
        <v>7.5397927349226733E-6</v>
      </c>
      <c r="I85">
        <v>7.7598839868045392E-6</v>
      </c>
      <c r="J85">
        <v>7.9066114880591153E-6</v>
      </c>
      <c r="K85">
        <v>8.02666126181286E-6</v>
      </c>
      <c r="L85">
        <v>8.0366654096256734E-6</v>
      </c>
      <c r="M85">
        <v>8.1500457515042086E-6</v>
      </c>
      <c r="N85">
        <v>8.2167400702562905E-6</v>
      </c>
      <c r="O85">
        <v>8.2567566615075376E-6</v>
      </c>
      <c r="P85">
        <v>8.3467939918228453E-6</v>
      </c>
      <c r="Q85">
        <v>8.4034841627621137E-6</v>
      </c>
      <c r="R85">
        <v>8.510195072765441E-6</v>
      </c>
      <c r="S85">
        <v>8.5835588233927307E-6</v>
      </c>
      <c r="T85">
        <v>8.6535878580824132E-6</v>
      </c>
      <c r="U85">
        <v>8.7336210405849108E-6</v>
      </c>
      <c r="V85">
        <v>8.7869764955865753E-6</v>
      </c>
      <c r="W85">
        <v>8.8570055302762594E-6</v>
      </c>
      <c r="X85">
        <v>8.9303692809035474E-6</v>
      </c>
      <c r="Y85">
        <v>8.9337039968411497E-6</v>
      </c>
      <c r="Z85">
        <v>8.9970635996556276E-6</v>
      </c>
      <c r="AA85">
        <v>9.1204480893469763E-6</v>
      </c>
      <c r="AB85">
        <v>9.1738035443486408E-6</v>
      </c>
      <c r="AC85">
        <v>9.240497863100721E-6</v>
      </c>
      <c r="AD85">
        <v>9.35721292091686E-6</v>
      </c>
      <c r="AE85">
        <v>9.3738865006048814E-6</v>
      </c>
      <c r="AF85">
        <v>9.4572543990449812E-6</v>
      </c>
      <c r="AG85">
        <v>9.5472917293602889E-6</v>
      </c>
      <c r="AH85">
        <v>9.6073166162371612E-6</v>
      </c>
      <c r="AI85">
        <v>9.6506679234260156E-6</v>
      </c>
    </row>
    <row r="86" spans="1:35" x14ac:dyDescent="0.45">
      <c r="A86" t="s">
        <v>54</v>
      </c>
      <c r="B86">
        <v>7.1029449470965481E-6</v>
      </c>
      <c r="C86">
        <v>7.1029449470965481E-6</v>
      </c>
      <c r="D86">
        <v>7.2989569919415892E-6</v>
      </c>
      <c r="E86">
        <v>7.1029449470965481E-6</v>
      </c>
      <c r="F86">
        <v>6.8869994739621824E-6</v>
      </c>
      <c r="G86">
        <v>6.7507877139851201E-6</v>
      </c>
      <c r="H86">
        <v>6.5580979071882997E-6</v>
      </c>
      <c r="I86">
        <v>6.4484640515970061E-6</v>
      </c>
      <c r="J86">
        <v>6.2590964828484082E-6</v>
      </c>
      <c r="K86">
        <v>6.3853415286808073E-6</v>
      </c>
      <c r="L86">
        <v>6.3986304808736921E-6</v>
      </c>
      <c r="M86">
        <v>6.5115865745132074E-6</v>
      </c>
      <c r="N86">
        <v>6.5813535735258476E-6</v>
      </c>
      <c r="O86">
        <v>6.7208875715511315E-6</v>
      </c>
      <c r="P86">
        <v>6.8105879988530981E-6</v>
      </c>
      <c r="Q86">
        <v>6.8670660456728561E-6</v>
      </c>
      <c r="R86">
        <v>6.9966333295534744E-6</v>
      </c>
      <c r="S86">
        <v>7.0664003285661163E-6</v>
      </c>
      <c r="T86">
        <v>7.1394895656269799E-6</v>
      </c>
      <c r="U86">
        <v>7.2258677548807265E-6</v>
      </c>
      <c r="V86">
        <v>7.2757013256040405E-6</v>
      </c>
      <c r="W86">
        <v>7.3454683246166841E-6</v>
      </c>
      <c r="X86">
        <v>7.4252020377739875E-6</v>
      </c>
      <c r="Y86">
        <v>7.4285242758222091E-6</v>
      </c>
      <c r="Z86">
        <v>7.4949690367866295E-6</v>
      </c>
      <c r="AA86">
        <v>7.6178918445708062E-6</v>
      </c>
      <c r="AB86">
        <v>7.6743698913905642E-6</v>
      </c>
      <c r="AC86">
        <v>7.7408146523549846E-6</v>
      </c>
      <c r="AD86">
        <v>7.863737460139163E-6</v>
      </c>
      <c r="AE86">
        <v>7.8803486503802668E-6</v>
      </c>
      <c r="AF86">
        <v>7.9700490776822342E-6</v>
      </c>
      <c r="AG86">
        <v>8.059749504984205E-6</v>
      </c>
      <c r="AH86">
        <v>8.1228720279004028E-6</v>
      </c>
      <c r="AI86">
        <v>8.1727055986237194E-6</v>
      </c>
    </row>
    <row r="87" spans="1:35" x14ac:dyDescent="0.4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52</v>
      </c>
      <c r="B94">
        <v>1.6166236166337473E-6</v>
      </c>
      <c r="C94">
        <v>1.6166236166337473E-6</v>
      </c>
      <c r="D94">
        <v>1.60877592917436E-6</v>
      </c>
      <c r="E94">
        <v>1.6166236166337473E-6</v>
      </c>
      <c r="F94">
        <v>1.5930805542555856E-6</v>
      </c>
      <c r="G94">
        <v>1.5695374918774244E-6</v>
      </c>
      <c r="H94">
        <v>1.5538421169586504E-6</v>
      </c>
      <c r="I94">
        <v>1.5459944294992632E-6</v>
      </c>
      <c r="J94">
        <v>1.5302990545804888E-6</v>
      </c>
      <c r="K94">
        <v>1.5381467420398759E-6</v>
      </c>
      <c r="L94">
        <v>1.5459944294992632E-6</v>
      </c>
      <c r="M94">
        <v>1.5381467420398759E-6</v>
      </c>
      <c r="N94">
        <v>1.5381467420398759E-6</v>
      </c>
      <c r="O94">
        <v>1.5381467420398759E-6</v>
      </c>
      <c r="P94">
        <v>1.5302990545804888E-6</v>
      </c>
      <c r="Q94">
        <v>1.5302990545804888E-6</v>
      </c>
      <c r="R94">
        <v>1.5381467420398759E-6</v>
      </c>
      <c r="S94">
        <v>1.5381467420398759E-6</v>
      </c>
      <c r="T94">
        <v>1.5302990545804888E-6</v>
      </c>
      <c r="U94">
        <v>1.5302990545804888E-6</v>
      </c>
      <c r="V94">
        <v>1.5381467420398759E-6</v>
      </c>
      <c r="W94">
        <v>1.5381467420398759E-6</v>
      </c>
      <c r="X94">
        <v>1.5302990545804888E-6</v>
      </c>
      <c r="Y94">
        <v>1.5302990545804888E-6</v>
      </c>
      <c r="Z94">
        <v>1.5302990545804888E-6</v>
      </c>
      <c r="AA94">
        <v>1.5302990545804888E-6</v>
      </c>
      <c r="AB94">
        <v>1.5302990545804888E-6</v>
      </c>
      <c r="AC94">
        <v>1.5302990545804888E-6</v>
      </c>
      <c r="AD94">
        <v>1.5302990545804888E-6</v>
      </c>
      <c r="AE94">
        <v>1.5302990545804888E-6</v>
      </c>
      <c r="AF94">
        <v>1.5302990545804888E-6</v>
      </c>
      <c r="AG94">
        <v>1.5302990545804888E-6</v>
      </c>
      <c r="AH94">
        <v>1.5302990545804888E-6</v>
      </c>
      <c r="AI94">
        <v>1.5302990545804888E-6</v>
      </c>
    </row>
    <row r="95" spans="1:35" x14ac:dyDescent="0.4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55</v>
      </c>
      <c r="B97">
        <v>1.6166236166337473E-6</v>
      </c>
      <c r="C97">
        <v>1.6166236166337473E-6</v>
      </c>
      <c r="D97">
        <v>1.608888575405835E-6</v>
      </c>
      <c r="E97">
        <v>1.6166236166337473E-6</v>
      </c>
      <c r="F97">
        <v>1.6011535341779218E-6</v>
      </c>
      <c r="G97">
        <v>1.577948410494184E-6</v>
      </c>
      <c r="H97">
        <v>1.5702133692662713E-6</v>
      </c>
      <c r="I97">
        <v>1.5624783280383585E-6</v>
      </c>
      <c r="J97">
        <v>1.5547432868104458E-6</v>
      </c>
      <c r="K97">
        <v>1.5624783280383585E-6</v>
      </c>
      <c r="L97">
        <v>1.5702133692662713E-6</v>
      </c>
      <c r="M97">
        <v>1.5547432868104458E-6</v>
      </c>
      <c r="N97">
        <v>1.5624783280383585E-6</v>
      </c>
      <c r="O97">
        <v>1.5624783280383585E-6</v>
      </c>
      <c r="P97">
        <v>1.5547432868104458E-6</v>
      </c>
      <c r="Q97">
        <v>1.5547432868104458E-6</v>
      </c>
      <c r="R97">
        <v>1.5624783280383585E-6</v>
      </c>
      <c r="S97">
        <v>1.5624783280383585E-6</v>
      </c>
      <c r="T97">
        <v>1.5547432868104458E-6</v>
      </c>
      <c r="U97">
        <v>1.5547432868104458E-6</v>
      </c>
      <c r="V97">
        <v>1.5624783280383585E-6</v>
      </c>
      <c r="W97">
        <v>1.5624783280383585E-6</v>
      </c>
      <c r="X97">
        <v>1.5624783280383585E-6</v>
      </c>
      <c r="Y97">
        <v>1.5547432868104458E-6</v>
      </c>
      <c r="Z97">
        <v>1.5547432868104458E-6</v>
      </c>
      <c r="AA97">
        <v>1.5624783280383585E-6</v>
      </c>
      <c r="AB97">
        <v>1.5624783280383585E-6</v>
      </c>
      <c r="AC97">
        <v>1.5624783280383585E-6</v>
      </c>
      <c r="AD97">
        <v>1.5624783280383585E-6</v>
      </c>
      <c r="AE97">
        <v>1.5624783280383585E-6</v>
      </c>
      <c r="AF97">
        <v>1.5624783280383585E-6</v>
      </c>
      <c r="AG97">
        <v>1.5624783280383585E-6</v>
      </c>
      <c r="AH97">
        <v>1.5624783280383585E-6</v>
      </c>
      <c r="AI97">
        <v>1.5624783280383585E-6</v>
      </c>
    </row>
    <row r="98" spans="1:35" x14ac:dyDescent="0.4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58</v>
      </c>
      <c r="B100">
        <v>1.6166236166337473E-6</v>
      </c>
      <c r="C100">
        <v>1.6166236166337473E-6</v>
      </c>
      <c r="D100">
        <v>1.608888575405835E-6</v>
      </c>
      <c r="E100">
        <v>1.6166236166337473E-6</v>
      </c>
      <c r="F100">
        <v>1.6011535341779218E-6</v>
      </c>
      <c r="G100">
        <v>1.577948410494184E-6</v>
      </c>
      <c r="H100">
        <v>1.5702133692662713E-6</v>
      </c>
      <c r="I100">
        <v>1.5624783280383585E-6</v>
      </c>
      <c r="J100">
        <v>1.5547432868104458E-6</v>
      </c>
      <c r="K100">
        <v>1.5624783280383585E-6</v>
      </c>
      <c r="L100">
        <v>1.5702133692662713E-6</v>
      </c>
      <c r="M100">
        <v>1.5547432868104458E-6</v>
      </c>
      <c r="N100">
        <v>1.5624783280383585E-6</v>
      </c>
      <c r="O100">
        <v>1.5624783280383585E-6</v>
      </c>
      <c r="P100">
        <v>1.5547432868104458E-6</v>
      </c>
      <c r="Q100">
        <v>1.5547432868104458E-6</v>
      </c>
      <c r="R100">
        <v>1.5624783280383585E-6</v>
      </c>
      <c r="S100">
        <v>1.5624783280383585E-6</v>
      </c>
      <c r="T100">
        <v>1.5547432868104458E-6</v>
      </c>
      <c r="U100">
        <v>1.5547432868104458E-6</v>
      </c>
      <c r="V100">
        <v>1.5624783280383585E-6</v>
      </c>
      <c r="W100">
        <v>1.5624783280383585E-6</v>
      </c>
      <c r="X100">
        <v>1.5624783280383585E-6</v>
      </c>
      <c r="Y100">
        <v>1.5547432868104458E-6</v>
      </c>
      <c r="Z100">
        <v>1.5547432868104458E-6</v>
      </c>
      <c r="AA100">
        <v>1.5624783280383585E-6</v>
      </c>
      <c r="AB100">
        <v>1.5624783280383585E-6</v>
      </c>
      <c r="AC100">
        <v>1.5624783280383585E-6</v>
      </c>
      <c r="AD100">
        <v>1.5624783280383585E-6</v>
      </c>
      <c r="AE100">
        <v>1.5624783280383585E-6</v>
      </c>
      <c r="AF100">
        <v>1.5624783280383585E-6</v>
      </c>
      <c r="AG100">
        <v>1.5624783280383585E-6</v>
      </c>
      <c r="AH100">
        <v>1.5624783280383585E-6</v>
      </c>
      <c r="AI100">
        <v>1.5624783280383585E-6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52</v>
      </c>
      <c r="B104">
        <v>8.4549602876286958E-6</v>
      </c>
      <c r="C104">
        <v>8.4549602876286958E-6</v>
      </c>
      <c r="D104">
        <v>9.8592979377501292E-6</v>
      </c>
      <c r="E104">
        <v>8.4549602876286958E-6</v>
      </c>
      <c r="F104">
        <v>1.0186160808615659E-5</v>
      </c>
      <c r="G104">
        <v>1.0538148780268719E-5</v>
      </c>
      <c r="H104">
        <v>1.0709498744023488E-5</v>
      </c>
      <c r="I104">
        <v>1.1155622561088708E-5</v>
      </c>
      <c r="J104">
        <v>1.1427195377418733E-5</v>
      </c>
      <c r="K104">
        <v>1.1449115446442846E-5</v>
      </c>
      <c r="L104">
        <v>1.1865814213044772E-5</v>
      </c>
      <c r="M104">
        <v>1.177508591752512E-5</v>
      </c>
      <c r="N104">
        <v>1.2039484624659465E-5</v>
      </c>
      <c r="O104">
        <v>1.2228898649733387E-5</v>
      </c>
      <c r="P104">
        <v>1.2515787290370022E-5</v>
      </c>
      <c r="Q104">
        <v>1.2581765126272343E-5</v>
      </c>
      <c r="R104">
        <v>1.3267814567743222E-5</v>
      </c>
      <c r="S104">
        <v>1.317660776669557E-5</v>
      </c>
      <c r="T104">
        <v>1.3404046220525668E-5</v>
      </c>
      <c r="U104">
        <v>1.3937297296772221E-5</v>
      </c>
      <c r="V104">
        <v>1.4107487731341895E-5</v>
      </c>
      <c r="W104">
        <v>1.4352881518919269E-5</v>
      </c>
      <c r="X104">
        <v>1.4602714552518492E-5</v>
      </c>
      <c r="Y104">
        <v>1.5001253904068092E-5</v>
      </c>
      <c r="Z104">
        <v>1.5167529972363875E-5</v>
      </c>
      <c r="AA104">
        <v>1.557797551409297E-5</v>
      </c>
      <c r="AB104">
        <v>1.5727392208671126E-5</v>
      </c>
      <c r="AC104">
        <v>1.5932942204368616E-5</v>
      </c>
      <c r="AD104">
        <v>1.6299644177586172E-5</v>
      </c>
      <c r="AE104">
        <v>1.6461873357024443E-5</v>
      </c>
      <c r="AF104">
        <v>1.6816959369731213E-5</v>
      </c>
      <c r="AG104">
        <v>1.7037992102189904E-5</v>
      </c>
      <c r="AH104">
        <v>1.7268189561578011E-5</v>
      </c>
      <c r="AI104">
        <v>1.7449253969139185E-5</v>
      </c>
    </row>
    <row r="105" spans="1:35" x14ac:dyDescent="0.4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55</v>
      </c>
      <c r="B107">
        <v>8.4549602876286958E-6</v>
      </c>
      <c r="C107">
        <v>8.4549602876286958E-6</v>
      </c>
      <c r="D107">
        <v>9.8592979377501292E-6</v>
      </c>
      <c r="E107">
        <v>8.4549602876286958E-6</v>
      </c>
      <c r="F107">
        <v>1.0186160808615659E-5</v>
      </c>
      <c r="G107">
        <v>1.0538148780268719E-5</v>
      </c>
      <c r="H107">
        <v>1.0709498744023488E-5</v>
      </c>
      <c r="I107">
        <v>1.1155622561088708E-5</v>
      </c>
      <c r="J107">
        <v>1.1427195377418733E-5</v>
      </c>
      <c r="K107">
        <v>1.1449115446442846E-5</v>
      </c>
      <c r="L107">
        <v>1.1865814213044772E-5</v>
      </c>
      <c r="M107">
        <v>1.177508591752512E-5</v>
      </c>
      <c r="N107">
        <v>1.2039484624659465E-5</v>
      </c>
      <c r="O107">
        <v>1.2228898649733387E-5</v>
      </c>
      <c r="P107">
        <v>1.2515787290370022E-5</v>
      </c>
      <c r="Q107">
        <v>1.2581765126272343E-5</v>
      </c>
      <c r="R107">
        <v>1.3267814567743222E-5</v>
      </c>
      <c r="S107">
        <v>1.317660776669557E-5</v>
      </c>
      <c r="T107">
        <v>1.3404046220525668E-5</v>
      </c>
      <c r="U107">
        <v>1.3937297296772221E-5</v>
      </c>
      <c r="V107">
        <v>1.4107487731341895E-5</v>
      </c>
      <c r="W107">
        <v>1.4352881518919269E-5</v>
      </c>
      <c r="X107">
        <v>1.4602714552518492E-5</v>
      </c>
      <c r="Y107">
        <v>1.5001253904068092E-5</v>
      </c>
      <c r="Z107">
        <v>1.5167529972363875E-5</v>
      </c>
      <c r="AA107">
        <v>1.557797551409297E-5</v>
      </c>
      <c r="AB107">
        <v>1.5727392208671126E-5</v>
      </c>
      <c r="AC107">
        <v>1.5932942204368616E-5</v>
      </c>
      <c r="AD107">
        <v>1.6299644177586172E-5</v>
      </c>
      <c r="AE107">
        <v>1.6461873357024443E-5</v>
      </c>
      <c r="AF107">
        <v>1.6816959369731213E-5</v>
      </c>
      <c r="AG107">
        <v>1.7037992102189904E-5</v>
      </c>
      <c r="AH107">
        <v>1.7268189561578011E-5</v>
      </c>
      <c r="AI107">
        <v>1.7449253969139185E-5</v>
      </c>
    </row>
    <row r="108" spans="1:35" x14ac:dyDescent="0.4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58</v>
      </c>
      <c r="B110">
        <v>8.4549602876286958E-6</v>
      </c>
      <c r="C110">
        <v>8.4549602876286958E-6</v>
      </c>
      <c r="D110">
        <v>9.8592979377501292E-6</v>
      </c>
      <c r="E110">
        <v>8.4549602876286958E-6</v>
      </c>
      <c r="F110">
        <v>1.0186160808615659E-5</v>
      </c>
      <c r="G110">
        <v>1.0538148780268719E-5</v>
      </c>
      <c r="H110">
        <v>1.0709498744023488E-5</v>
      </c>
      <c r="I110">
        <v>1.1155622561088708E-5</v>
      </c>
      <c r="J110">
        <v>1.1427195377418733E-5</v>
      </c>
      <c r="K110">
        <v>1.1449115446442846E-5</v>
      </c>
      <c r="L110">
        <v>1.1865814213044772E-5</v>
      </c>
      <c r="M110">
        <v>1.177508591752512E-5</v>
      </c>
      <c r="N110">
        <v>1.2039484624659465E-5</v>
      </c>
      <c r="O110">
        <v>1.2228898649733387E-5</v>
      </c>
      <c r="P110">
        <v>1.2515787290370022E-5</v>
      </c>
      <c r="Q110">
        <v>1.2581765126272343E-5</v>
      </c>
      <c r="R110">
        <v>1.3267814567743222E-5</v>
      </c>
      <c r="S110">
        <v>1.317660776669557E-5</v>
      </c>
      <c r="T110">
        <v>1.3404046220525668E-5</v>
      </c>
      <c r="U110">
        <v>1.3937297296772221E-5</v>
      </c>
      <c r="V110">
        <v>1.4107487731341895E-5</v>
      </c>
      <c r="W110">
        <v>1.4352881518919269E-5</v>
      </c>
      <c r="X110">
        <v>1.4602714552518492E-5</v>
      </c>
      <c r="Y110">
        <v>1.5001253904068092E-5</v>
      </c>
      <c r="Z110">
        <v>1.5167529972363875E-5</v>
      </c>
      <c r="AA110">
        <v>1.557797551409297E-5</v>
      </c>
      <c r="AB110">
        <v>1.5727392208671126E-5</v>
      </c>
      <c r="AC110">
        <v>1.5932942204368616E-5</v>
      </c>
      <c r="AD110">
        <v>1.6299644177586172E-5</v>
      </c>
      <c r="AE110">
        <v>1.6461873357024443E-5</v>
      </c>
      <c r="AF110">
        <v>1.6816959369731213E-5</v>
      </c>
      <c r="AG110">
        <v>1.7037992102189904E-5</v>
      </c>
      <c r="AH110">
        <v>1.7268189561578011E-5</v>
      </c>
      <c r="AI110">
        <v>1.7449253969139185E-5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52</v>
      </c>
      <c r="B114">
        <v>1.41942E-5</v>
      </c>
      <c r="C114">
        <v>1.41942E-5</v>
      </c>
      <c r="D114">
        <v>1.5238794805194808E-5</v>
      </c>
      <c r="E114">
        <v>1.41942E-5</v>
      </c>
      <c r="F114">
        <v>1.6418572467532465E-5</v>
      </c>
      <c r="G114">
        <v>1.6455440519480517E-5</v>
      </c>
      <c r="H114">
        <v>1.6369415064935064E-5</v>
      </c>
      <c r="I114">
        <v>1.6504597922077918E-5</v>
      </c>
      <c r="J114">
        <v>1.6713516883116882E-5</v>
      </c>
      <c r="K114">
        <v>1.6860989090909088E-5</v>
      </c>
      <c r="L114">
        <v>1.7217380259740255E-5</v>
      </c>
      <c r="M114">
        <v>1.7229669610389608E-5</v>
      </c>
      <c r="N114">
        <v>1.7708954285714286E-5</v>
      </c>
      <c r="O114">
        <v>1.7967030649350648E-5</v>
      </c>
      <c r="P114">
        <v>1.8298843116883116E-5</v>
      </c>
      <c r="Q114">
        <v>1.8470894025974021E-5</v>
      </c>
      <c r="R114">
        <v>1.8790417142857137E-5</v>
      </c>
      <c r="S114">
        <v>1.8999336103896104E-5</v>
      </c>
      <c r="T114">
        <v>1.9257412467532465E-5</v>
      </c>
      <c r="U114">
        <v>1.9478620779220779E-5</v>
      </c>
      <c r="V114">
        <v>1.9712118441558441E-5</v>
      </c>
      <c r="W114">
        <v>1.9921037402597405E-5</v>
      </c>
      <c r="X114">
        <v>2.0203692467532469E-5</v>
      </c>
      <c r="Y114">
        <v>2.0461768831168827E-5</v>
      </c>
      <c r="Z114">
        <v>2.0596951688311691E-5</v>
      </c>
      <c r="AA114">
        <v>2.0805870649350648E-5</v>
      </c>
      <c r="AB114">
        <v>2.0855028051948049E-5</v>
      </c>
      <c r="AC114">
        <v>2.083044935064935E-5</v>
      </c>
      <c r="AD114">
        <v>2.0695266493506493E-5</v>
      </c>
      <c r="AE114">
        <v>2.1014789610389608E-5</v>
      </c>
      <c r="AF114">
        <v>2.1199129870129866E-5</v>
      </c>
      <c r="AG114">
        <v>2.1494074285714283E-5</v>
      </c>
      <c r="AH114">
        <v>2.1776729350649347E-5</v>
      </c>
      <c r="AI114">
        <v>2.2083963116883113E-5</v>
      </c>
    </row>
    <row r="115" spans="1:35" x14ac:dyDescent="0.4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55</v>
      </c>
      <c r="B117">
        <v>1.41942E-5</v>
      </c>
      <c r="C117">
        <v>1.41942E-5</v>
      </c>
      <c r="D117">
        <v>2.540840220994475E-5</v>
      </c>
      <c r="E117">
        <v>1.41942E-5</v>
      </c>
      <c r="F117">
        <v>2.0663932044198895E-5</v>
      </c>
      <c r="G117">
        <v>2.7368927071823202E-5</v>
      </c>
      <c r="H117">
        <v>3.3564185635359121E-5</v>
      </c>
      <c r="I117">
        <v>4.0465233149171267E-5</v>
      </c>
      <c r="J117">
        <v>4.7131017679558006E-5</v>
      </c>
      <c r="K117">
        <v>4.7013386187845305E-5</v>
      </c>
      <c r="L117">
        <v>4.8817069060773475E-5</v>
      </c>
      <c r="M117">
        <v>4.8189701104972373E-5</v>
      </c>
      <c r="N117">
        <v>4.9954173480662978E-5</v>
      </c>
      <c r="O117">
        <v>5.0738383425414365E-5</v>
      </c>
      <c r="P117">
        <v>5.2071540331491711E-5</v>
      </c>
      <c r="Q117">
        <v>5.2385224309392262E-5</v>
      </c>
      <c r="R117">
        <v>5.3326276243093915E-5</v>
      </c>
      <c r="S117">
        <v>5.3600749723756901E-5</v>
      </c>
      <c r="T117">
        <v>5.4541801657458554E-5</v>
      </c>
      <c r="U117">
        <v>5.5443643093922648E-5</v>
      </c>
      <c r="V117">
        <v>5.6227853038674029E-5</v>
      </c>
      <c r="W117">
        <v>5.6972852486187838E-5</v>
      </c>
      <c r="X117">
        <v>5.8149167403314913E-5</v>
      </c>
      <c r="Y117">
        <v>5.952153480662983E-5</v>
      </c>
      <c r="Z117">
        <v>6.065863922651934E-5</v>
      </c>
      <c r="AA117">
        <v>6.1560480662983428E-5</v>
      </c>
      <c r="AB117">
        <v>6.238390110497238E-5</v>
      </c>
      <c r="AC117">
        <v>6.3011269060773482E-5</v>
      </c>
      <c r="AD117">
        <v>6.3324953038674026E-5</v>
      </c>
      <c r="AE117">
        <v>6.4618899447513808E-5</v>
      </c>
      <c r="AF117">
        <v>6.4814951933701658E-5</v>
      </c>
      <c r="AG117">
        <v>6.544231988950276E-5</v>
      </c>
      <c r="AH117">
        <v>6.6265740331491712E-5</v>
      </c>
      <c r="AI117">
        <v>6.7481265745856351E-5</v>
      </c>
    </row>
    <row r="118" spans="1:35" x14ac:dyDescent="0.4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58</v>
      </c>
      <c r="B120">
        <v>1.41942E-5</v>
      </c>
      <c r="C120">
        <v>1.41942E-5</v>
      </c>
      <c r="D120">
        <v>2.540840220994475E-5</v>
      </c>
      <c r="E120">
        <v>1.41942E-5</v>
      </c>
      <c r="F120">
        <v>2.0663932044198895E-5</v>
      </c>
      <c r="G120">
        <v>2.7368927071823202E-5</v>
      </c>
      <c r="H120">
        <v>3.3564185635359121E-5</v>
      </c>
      <c r="I120">
        <v>4.0465233149171267E-5</v>
      </c>
      <c r="J120">
        <v>4.7131017679558006E-5</v>
      </c>
      <c r="K120">
        <v>4.7013386187845305E-5</v>
      </c>
      <c r="L120">
        <v>4.8817069060773475E-5</v>
      </c>
      <c r="M120">
        <v>4.8189701104972373E-5</v>
      </c>
      <c r="N120">
        <v>4.9954173480662978E-5</v>
      </c>
      <c r="O120">
        <v>5.0738383425414365E-5</v>
      </c>
      <c r="P120">
        <v>5.2071540331491711E-5</v>
      </c>
      <c r="Q120">
        <v>5.2385224309392262E-5</v>
      </c>
      <c r="R120">
        <v>5.3326276243093915E-5</v>
      </c>
      <c r="S120">
        <v>5.3600749723756901E-5</v>
      </c>
      <c r="T120">
        <v>5.4541801657458554E-5</v>
      </c>
      <c r="U120">
        <v>5.5443643093922648E-5</v>
      </c>
      <c r="V120">
        <v>5.6227853038674029E-5</v>
      </c>
      <c r="W120">
        <v>5.6972852486187838E-5</v>
      </c>
      <c r="X120">
        <v>5.8149167403314913E-5</v>
      </c>
      <c r="Y120">
        <v>5.952153480662983E-5</v>
      </c>
      <c r="Z120">
        <v>6.065863922651934E-5</v>
      </c>
      <c r="AA120">
        <v>6.1560480662983428E-5</v>
      </c>
      <c r="AB120">
        <v>6.238390110497238E-5</v>
      </c>
      <c r="AC120">
        <v>6.3011269060773482E-5</v>
      </c>
      <c r="AD120">
        <v>6.3324953038674026E-5</v>
      </c>
      <c r="AE120">
        <v>6.4618899447513808E-5</v>
      </c>
      <c r="AF120">
        <v>6.4814951933701658E-5</v>
      </c>
      <c r="AG120">
        <v>6.544231988950276E-5</v>
      </c>
      <c r="AH120">
        <v>6.6265740331491712E-5</v>
      </c>
      <c r="AI120">
        <v>6.7481265745856351E-5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53</v>
      </c>
      <c r="B125">
        <v>1.298552790778595E-5</v>
      </c>
      <c r="C125">
        <v>1.298552790778595E-5</v>
      </c>
      <c r="D125">
        <v>1.3151693430776577E-5</v>
      </c>
      <c r="E125">
        <v>1.298552790778595E-5</v>
      </c>
      <c r="F125">
        <v>1.3213236217069397E-5</v>
      </c>
      <c r="G125">
        <v>1.3650189999748451E-5</v>
      </c>
      <c r="H125">
        <v>1.4080989503798222E-5</v>
      </c>
      <c r="I125">
        <v>1.4554868958252969E-5</v>
      </c>
      <c r="J125">
        <v>1.5157988263922649E-5</v>
      </c>
      <c r="K125">
        <v>1.5810341798626592E-5</v>
      </c>
      <c r="L125">
        <v>1.6333455482115594E-5</v>
      </c>
      <c r="M125">
        <v>1.6733483593018956E-5</v>
      </c>
      <c r="N125">
        <v>1.7016580409965946E-5</v>
      </c>
      <c r="O125">
        <v>1.7256597276507965E-5</v>
      </c>
      <c r="P125">
        <v>1.7348911455947199E-5</v>
      </c>
      <c r="Q125">
        <v>1.7447379914015721E-5</v>
      </c>
      <c r="R125">
        <v>1.7644316830152757E-5</v>
      </c>
      <c r="S125">
        <v>1.7847408024919076E-5</v>
      </c>
      <c r="T125">
        <v>1.8075116334202527E-5</v>
      </c>
      <c r="U125">
        <v>1.8327441758003109E-5</v>
      </c>
      <c r="V125">
        <v>1.860438429632082E-5</v>
      </c>
      <c r="W125">
        <v>1.888748111326781E-5</v>
      </c>
      <c r="X125">
        <v>1.9158269372956234E-5</v>
      </c>
      <c r="Y125">
        <v>1.9410594796756816E-5</v>
      </c>
      <c r="Z125">
        <v>1.9650611663298831E-5</v>
      </c>
      <c r="AA125">
        <v>1.9946017037504388E-5</v>
      </c>
      <c r="AB125">
        <v>2.0216805297192819E-5</v>
      </c>
      <c r="AC125">
        <v>2.048143927825196E-5</v>
      </c>
      <c r="AD125">
        <v>2.0746073259311108E-5</v>
      </c>
      <c r="AE125">
        <v>2.0998398683111686E-5</v>
      </c>
      <c r="AF125">
        <v>2.1293804057317246E-5</v>
      </c>
      <c r="AG125">
        <v>2.1601517988781366E-5</v>
      </c>
      <c r="AH125">
        <v>2.188461480572836E-5</v>
      </c>
      <c r="AI125">
        <v>2.2155403065416784E-5</v>
      </c>
    </row>
    <row r="126" spans="1:35" x14ac:dyDescent="0.45">
      <c r="A126" t="s">
        <v>54</v>
      </c>
      <c r="B126">
        <v>1.298552790778595E-5</v>
      </c>
      <c r="C126">
        <v>1.298552790778595E-5</v>
      </c>
      <c r="D126">
        <v>1.3829666113213107E-5</v>
      </c>
      <c r="E126">
        <v>1.298552790778595E-5</v>
      </c>
      <c r="F126">
        <v>1.3332650160484964E-5</v>
      </c>
      <c r="G126">
        <v>1.3916446676387859E-5</v>
      </c>
      <c r="H126">
        <v>1.4318792923834445E-5</v>
      </c>
      <c r="I126">
        <v>1.4760584881815014E-5</v>
      </c>
      <c r="J126">
        <v>1.5375937966145089E-5</v>
      </c>
      <c r="K126">
        <v>1.5975512766261572E-5</v>
      </c>
      <c r="L126">
        <v>1.6306856734747001E-5</v>
      </c>
      <c r="M126">
        <v>1.6504085287416892E-5</v>
      </c>
      <c r="N126">
        <v>1.6590865850591646E-5</v>
      </c>
      <c r="O126">
        <v>1.6709202982193583E-5</v>
      </c>
      <c r="P126">
        <v>1.6717092124300382E-5</v>
      </c>
      <c r="Q126">
        <v>1.6780205261154748E-5</v>
      </c>
      <c r="R126">
        <v>1.7008990382251826E-5</v>
      </c>
      <c r="S126">
        <v>1.7206218934921723E-5</v>
      </c>
      <c r="T126">
        <v>1.7411336629698414E-5</v>
      </c>
      <c r="U126">
        <v>1.7640121750795495E-5</v>
      </c>
      <c r="V126">
        <v>1.7884685156106167E-5</v>
      </c>
      <c r="W126">
        <v>1.812135941931004E-5</v>
      </c>
      <c r="X126">
        <v>1.8326477114086731E-5</v>
      </c>
      <c r="Y126">
        <v>1.8507927382543037E-5</v>
      </c>
      <c r="Z126">
        <v>1.8681488508892544E-5</v>
      </c>
      <c r="AA126">
        <v>1.8949719340523604E-5</v>
      </c>
      <c r="AB126">
        <v>1.9154837035300294E-5</v>
      </c>
      <c r="AC126">
        <v>1.9352065587970192E-5</v>
      </c>
      <c r="AD126">
        <v>1.9557183282746882E-5</v>
      </c>
      <c r="AE126">
        <v>1.9746522693309984E-5</v>
      </c>
      <c r="AF126">
        <v>1.9998975240727449E-5</v>
      </c>
      <c r="AG126">
        <v>2.0259316930251713E-5</v>
      </c>
      <c r="AH126">
        <v>2.0464434625028407E-5</v>
      </c>
      <c r="AI126">
        <v>2.0653774035591502E-5</v>
      </c>
    </row>
    <row r="127" spans="1:35" x14ac:dyDescent="0.45">
      <c r="A127" t="s">
        <v>55</v>
      </c>
      <c r="B127">
        <v>1.298552790778595E-5</v>
      </c>
      <c r="C127">
        <v>1.298552790778595E-5</v>
      </c>
      <c r="D127">
        <v>1.4221175027038937E-5</v>
      </c>
      <c r="E127">
        <v>1.298552790778595E-5</v>
      </c>
      <c r="F127">
        <v>1.3614584623042014E-5</v>
      </c>
      <c r="G127">
        <v>1.449077076214868E-5</v>
      </c>
      <c r="H127">
        <v>1.5029962232368167E-5</v>
      </c>
      <c r="I127">
        <v>1.5636552636365087E-5</v>
      </c>
      <c r="J127">
        <v>1.6535205086730896E-5</v>
      </c>
      <c r="K127">
        <v>1.7400158070207991E-5</v>
      </c>
      <c r="L127">
        <v>1.7827017984131746E-5</v>
      </c>
      <c r="M127">
        <v>1.8074147407982346E-5</v>
      </c>
      <c r="N127">
        <v>1.8186478964278075E-5</v>
      </c>
      <c r="O127">
        <v>1.8096613719241491E-5</v>
      </c>
      <c r="P127">
        <v>1.8119080030500636E-5</v>
      </c>
      <c r="Q127">
        <v>1.8220178431166789E-5</v>
      </c>
      <c r="R127">
        <v>1.855717310005397E-5</v>
      </c>
      <c r="S127">
        <v>1.884923514642286E-5</v>
      </c>
      <c r="T127">
        <v>1.9141297192791744E-5</v>
      </c>
      <c r="U127">
        <v>1.9489525017308497E-5</v>
      </c>
      <c r="V127">
        <v>1.9860219153084392E-5</v>
      </c>
      <c r="W127">
        <v>2.0197213821971573E-5</v>
      </c>
      <c r="X127">
        <v>2.0511742179599605E-5</v>
      </c>
      <c r="Y127">
        <v>2.078133791470935E-5</v>
      </c>
      <c r="Z127">
        <v>2.1039700494189516E-5</v>
      </c>
      <c r="AA127">
        <v>2.1455327252483708E-5</v>
      </c>
      <c r="AB127">
        <v>2.1758622454482167E-5</v>
      </c>
      <c r="AC127">
        <v>2.2061917656480627E-5</v>
      </c>
      <c r="AD127">
        <v>2.2376446014108662E-5</v>
      </c>
      <c r="AE127">
        <v>2.2668508060477549E-5</v>
      </c>
      <c r="AF127">
        <v>2.3072901663142159E-5</v>
      </c>
      <c r="AG127">
        <v>2.3477295265806775E-5</v>
      </c>
      <c r="AH127">
        <v>2.3780590467805238E-5</v>
      </c>
      <c r="AI127">
        <v>2.4061419358544556E-5</v>
      </c>
    </row>
    <row r="128" spans="1:35" x14ac:dyDescent="0.4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58</v>
      </c>
      <c r="B130">
        <v>1.298552790778595E-5</v>
      </c>
      <c r="C130">
        <v>1.298552790778595E-5</v>
      </c>
      <c r="D130">
        <v>1.4221175027038937E-5</v>
      </c>
      <c r="E130">
        <v>1.298552790778595E-5</v>
      </c>
      <c r="F130">
        <v>1.3614584623042014E-5</v>
      </c>
      <c r="G130">
        <v>1.449077076214868E-5</v>
      </c>
      <c r="H130">
        <v>1.5029962232368167E-5</v>
      </c>
      <c r="I130">
        <v>1.5636552636365087E-5</v>
      </c>
      <c r="J130">
        <v>1.6535205086730896E-5</v>
      </c>
      <c r="K130">
        <v>1.7400158070207991E-5</v>
      </c>
      <c r="L130">
        <v>1.7827017984131746E-5</v>
      </c>
      <c r="M130">
        <v>1.8074147407982346E-5</v>
      </c>
      <c r="N130">
        <v>1.8186478964278075E-5</v>
      </c>
      <c r="O130">
        <v>1.8096613719241491E-5</v>
      </c>
      <c r="P130">
        <v>1.8119080030500636E-5</v>
      </c>
      <c r="Q130">
        <v>1.8220178431166789E-5</v>
      </c>
      <c r="R130">
        <v>1.855717310005397E-5</v>
      </c>
      <c r="S130">
        <v>1.884923514642286E-5</v>
      </c>
      <c r="T130">
        <v>1.9141297192791744E-5</v>
      </c>
      <c r="U130">
        <v>1.9489525017308497E-5</v>
      </c>
      <c r="V130">
        <v>1.9860219153084392E-5</v>
      </c>
      <c r="W130">
        <v>2.0197213821971573E-5</v>
      </c>
      <c r="X130">
        <v>2.0511742179599605E-5</v>
      </c>
      <c r="Y130">
        <v>2.078133791470935E-5</v>
      </c>
      <c r="Z130">
        <v>2.1039700494189516E-5</v>
      </c>
      <c r="AA130">
        <v>2.1455327252483708E-5</v>
      </c>
      <c r="AB130">
        <v>2.1758622454482167E-5</v>
      </c>
      <c r="AC130">
        <v>2.2061917656480627E-5</v>
      </c>
      <c r="AD130">
        <v>2.2376446014108662E-5</v>
      </c>
      <c r="AE130">
        <v>2.2668508060477549E-5</v>
      </c>
      <c r="AF130">
        <v>2.3072901663142159E-5</v>
      </c>
      <c r="AG130">
        <v>2.3477295265806775E-5</v>
      </c>
      <c r="AH130">
        <v>2.3780590467805238E-5</v>
      </c>
      <c r="AI130">
        <v>2.4061419358544556E-5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52</v>
      </c>
      <c r="B134">
        <v>2.0261479263456279E-6</v>
      </c>
      <c r="C134">
        <v>2.0261479263456279E-6</v>
      </c>
      <c r="D134">
        <v>2.0261479263456279E-6</v>
      </c>
      <c r="E134">
        <v>2.0261479263456279E-6</v>
      </c>
      <c r="F134">
        <v>2.0261479263456279E-6</v>
      </c>
      <c r="G134">
        <v>2.0261479263456279E-6</v>
      </c>
      <c r="H134">
        <v>2.0261479263456279E-6</v>
      </c>
      <c r="I134">
        <v>2.0261479263456279E-6</v>
      </c>
      <c r="J134">
        <v>2.0261479263456279E-6</v>
      </c>
      <c r="K134">
        <v>2.0261479263456279E-6</v>
      </c>
      <c r="L134">
        <v>2.0261479263456279E-6</v>
      </c>
      <c r="M134">
        <v>2.0261479263456279E-6</v>
      </c>
      <c r="N134">
        <v>2.0261479263456279E-6</v>
      </c>
      <c r="O134">
        <v>2.0261479263456279E-6</v>
      </c>
      <c r="P134">
        <v>2.0261479263456279E-6</v>
      </c>
      <c r="Q134">
        <v>2.0261479263456279E-6</v>
      </c>
      <c r="R134">
        <v>2.0261479263456279E-6</v>
      </c>
      <c r="S134">
        <v>2.0261479263456279E-6</v>
      </c>
      <c r="T134">
        <v>2.0261479263456279E-6</v>
      </c>
      <c r="U134">
        <v>2.0261479263456279E-6</v>
      </c>
      <c r="V134">
        <v>2.0261479263456279E-6</v>
      </c>
      <c r="W134">
        <v>2.0261479263456279E-6</v>
      </c>
      <c r="X134">
        <v>2.0261479263456279E-6</v>
      </c>
      <c r="Y134">
        <v>2.0261479263456279E-6</v>
      </c>
      <c r="Z134">
        <v>2.0261479263456279E-6</v>
      </c>
      <c r="AA134">
        <v>2.0261479263456279E-6</v>
      </c>
      <c r="AB134">
        <v>2.0261479263456279E-6</v>
      </c>
      <c r="AC134">
        <v>2.0261479263456279E-6</v>
      </c>
      <c r="AD134">
        <v>2.0261479263456279E-6</v>
      </c>
      <c r="AE134">
        <v>2.0261479263456279E-6</v>
      </c>
      <c r="AF134">
        <v>2.0261479263456279E-6</v>
      </c>
      <c r="AG134">
        <v>2.0261479263456279E-6</v>
      </c>
      <c r="AH134">
        <v>2.0261479263456279E-6</v>
      </c>
      <c r="AI134">
        <v>2.0261479263456279E-6</v>
      </c>
    </row>
    <row r="135" spans="1:35" x14ac:dyDescent="0.4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55</v>
      </c>
      <c r="B137">
        <v>2.0261479263456279E-6</v>
      </c>
      <c r="C137">
        <v>2.0261479263456279E-6</v>
      </c>
      <c r="D137">
        <v>2.0261479263456279E-6</v>
      </c>
      <c r="E137">
        <v>2.0261479263456279E-6</v>
      </c>
      <c r="F137">
        <v>2.0261479263456279E-6</v>
      </c>
      <c r="G137">
        <v>2.0261479263456279E-6</v>
      </c>
      <c r="H137">
        <v>2.0261479263456279E-6</v>
      </c>
      <c r="I137">
        <v>2.0261479263456279E-6</v>
      </c>
      <c r="J137">
        <v>2.0261479263456279E-6</v>
      </c>
      <c r="K137">
        <v>2.0261479263456279E-6</v>
      </c>
      <c r="L137">
        <v>2.0261479263456279E-6</v>
      </c>
      <c r="M137">
        <v>2.0261479263456279E-6</v>
      </c>
      <c r="N137">
        <v>2.0261479263456279E-6</v>
      </c>
      <c r="O137">
        <v>2.0261479263456279E-6</v>
      </c>
      <c r="P137">
        <v>2.0261479263456279E-6</v>
      </c>
      <c r="Q137">
        <v>2.0261479263456279E-6</v>
      </c>
      <c r="R137">
        <v>2.0261479263456279E-6</v>
      </c>
      <c r="S137">
        <v>2.0261479263456279E-6</v>
      </c>
      <c r="T137">
        <v>2.0261479263456279E-6</v>
      </c>
      <c r="U137">
        <v>2.0261479263456279E-6</v>
      </c>
      <c r="V137">
        <v>2.0261479263456279E-6</v>
      </c>
      <c r="W137">
        <v>2.0261479263456279E-6</v>
      </c>
      <c r="X137">
        <v>2.0261479263456279E-6</v>
      </c>
      <c r="Y137">
        <v>2.0261479263456279E-6</v>
      </c>
      <c r="Z137">
        <v>2.0261479263456279E-6</v>
      </c>
      <c r="AA137">
        <v>2.0261479263456279E-6</v>
      </c>
      <c r="AB137">
        <v>2.0261479263456279E-6</v>
      </c>
      <c r="AC137">
        <v>2.0261479263456279E-6</v>
      </c>
      <c r="AD137">
        <v>2.0261479263456279E-6</v>
      </c>
      <c r="AE137">
        <v>2.0261479263456279E-6</v>
      </c>
      <c r="AF137">
        <v>2.0261479263456279E-6</v>
      </c>
      <c r="AG137">
        <v>2.0261479263456279E-6</v>
      </c>
      <c r="AH137">
        <v>2.0261479263456279E-6</v>
      </c>
      <c r="AI137">
        <v>2.0261479263456279E-6</v>
      </c>
    </row>
    <row r="138" spans="1:35" x14ac:dyDescent="0.4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2.0261479263456279E-6</v>
      </c>
      <c r="C140">
        <v>2.0261479263456279E-6</v>
      </c>
      <c r="D140">
        <v>2.0261479263456279E-6</v>
      </c>
      <c r="E140">
        <v>2.0261479263456279E-6</v>
      </c>
      <c r="F140">
        <v>2.0261479263456279E-6</v>
      </c>
      <c r="G140">
        <v>2.0261479263456279E-6</v>
      </c>
      <c r="H140">
        <v>2.0261479263456279E-6</v>
      </c>
      <c r="I140">
        <v>2.0261479263456279E-6</v>
      </c>
      <c r="J140">
        <v>2.0261479263456279E-6</v>
      </c>
      <c r="K140">
        <v>2.0261479263456279E-6</v>
      </c>
      <c r="L140">
        <v>2.0261479263456279E-6</v>
      </c>
      <c r="M140">
        <v>2.0261479263456279E-6</v>
      </c>
      <c r="N140">
        <v>2.0261479263456279E-6</v>
      </c>
      <c r="O140">
        <v>2.0261479263456279E-6</v>
      </c>
      <c r="P140">
        <v>2.0261479263456279E-6</v>
      </c>
      <c r="Q140">
        <v>2.0261479263456279E-6</v>
      </c>
      <c r="R140">
        <v>2.0261479263456279E-6</v>
      </c>
      <c r="S140">
        <v>2.0261479263456279E-6</v>
      </c>
      <c r="T140">
        <v>2.0261479263456279E-6</v>
      </c>
      <c r="U140">
        <v>2.0261479263456279E-6</v>
      </c>
      <c r="V140">
        <v>2.0261479263456279E-6</v>
      </c>
      <c r="W140">
        <v>2.0261479263456279E-6</v>
      </c>
      <c r="X140">
        <v>2.0261479263456279E-6</v>
      </c>
      <c r="Y140">
        <v>2.0261479263456279E-6</v>
      </c>
      <c r="Z140">
        <v>2.0261479263456279E-6</v>
      </c>
      <c r="AA140">
        <v>2.0261479263456279E-6</v>
      </c>
      <c r="AB140">
        <v>2.0261479263456279E-6</v>
      </c>
      <c r="AC140">
        <v>2.0261479263456279E-6</v>
      </c>
      <c r="AD140">
        <v>2.0261479263456279E-6</v>
      </c>
      <c r="AE140">
        <v>2.0261479263456279E-6</v>
      </c>
      <c r="AF140">
        <v>2.0261479263456279E-6</v>
      </c>
      <c r="AG140">
        <v>2.0261479263456279E-6</v>
      </c>
      <c r="AH140">
        <v>2.0261479263456279E-6</v>
      </c>
      <c r="AI140">
        <v>2.0261479263456279E-6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53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54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55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56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58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6" workbookViewId="0">
      <selection activeCell="B29" sqref="B29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21</v>
      </c>
    </row>
    <row r="2" spans="1:35" s="7" customFormat="1" x14ac:dyDescent="0.45">
      <c r="A2" s="7" t="s">
        <v>29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52</v>
      </c>
      <c r="B4">
        <v>4.5988912703530214E-7</v>
      </c>
      <c r="C4">
        <v>4.5988912703530214E-7</v>
      </c>
      <c r="D4">
        <v>4.5765665554483941E-7</v>
      </c>
      <c r="E4">
        <v>4.5988912703530214E-7</v>
      </c>
      <c r="F4">
        <v>4.5319171256391421E-7</v>
      </c>
      <c r="G4">
        <v>4.4649429809252638E-7</v>
      </c>
      <c r="H4">
        <v>4.4202935511160108E-7</v>
      </c>
      <c r="I4">
        <v>4.3979688362113845E-7</v>
      </c>
      <c r="J4">
        <v>4.3533194064021314E-7</v>
      </c>
      <c r="K4">
        <v>4.3756441213067577E-7</v>
      </c>
      <c r="L4">
        <v>4.3979688362113845E-7</v>
      </c>
      <c r="M4">
        <v>4.3756441213067577E-7</v>
      </c>
      <c r="N4">
        <v>4.3756441213067577E-7</v>
      </c>
      <c r="O4">
        <v>4.3756441213067577E-7</v>
      </c>
      <c r="P4">
        <v>4.3533194064021314E-7</v>
      </c>
      <c r="Q4">
        <v>4.3533194064021314E-7</v>
      </c>
      <c r="R4">
        <v>4.3756441213067577E-7</v>
      </c>
      <c r="S4">
        <v>4.3756441213067577E-7</v>
      </c>
      <c r="T4">
        <v>4.3533194064021314E-7</v>
      </c>
      <c r="U4">
        <v>4.3533194064021314E-7</v>
      </c>
      <c r="V4">
        <v>4.3756441213067577E-7</v>
      </c>
      <c r="W4">
        <v>4.3756441213067577E-7</v>
      </c>
      <c r="X4">
        <v>4.3533194064021314E-7</v>
      </c>
      <c r="Y4">
        <v>4.3533194064021314E-7</v>
      </c>
      <c r="Z4">
        <v>4.3533194064021314E-7</v>
      </c>
      <c r="AA4">
        <v>4.3533194064021314E-7</v>
      </c>
      <c r="AB4">
        <v>4.3533194064021314E-7</v>
      </c>
      <c r="AC4">
        <v>4.3533194064021314E-7</v>
      </c>
      <c r="AD4">
        <v>4.3533194064021314E-7</v>
      </c>
      <c r="AE4">
        <v>4.3533194064021314E-7</v>
      </c>
      <c r="AF4">
        <v>4.3533194064021314E-7</v>
      </c>
      <c r="AG4">
        <v>4.3533194064021314E-7</v>
      </c>
      <c r="AH4">
        <v>4.3533194064021314E-7</v>
      </c>
      <c r="AI4">
        <v>4.3533194064021314E-7</v>
      </c>
    </row>
    <row r="5" spans="1:35" x14ac:dyDescent="0.45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55</v>
      </c>
      <c r="B7">
        <v>5.5164179252704542E-7</v>
      </c>
      <c r="C7">
        <v>5.5164179252704542E-7</v>
      </c>
      <c r="D7">
        <v>5.5164179252704542E-7</v>
      </c>
      <c r="E7">
        <v>5.5164179252704542E-7</v>
      </c>
      <c r="F7">
        <v>5.5800689013312669E-7</v>
      </c>
      <c r="G7">
        <v>5.5800689013312669E-7</v>
      </c>
      <c r="H7">
        <v>5.5800689013312669E-7</v>
      </c>
      <c r="I7">
        <v>5.6012858933515378E-7</v>
      </c>
      <c r="J7">
        <v>5.6225028853718087E-7</v>
      </c>
      <c r="K7">
        <v>5.6437198773920795E-7</v>
      </c>
      <c r="L7">
        <v>5.6861538614326224E-7</v>
      </c>
      <c r="M7">
        <v>5.6861538614326224E-7</v>
      </c>
      <c r="N7">
        <v>5.7073708534528922E-7</v>
      </c>
      <c r="O7">
        <v>5.7285878454731642E-7</v>
      </c>
      <c r="P7">
        <v>5.749804837493434E-7</v>
      </c>
      <c r="Q7">
        <v>5.749804837493434E-7</v>
      </c>
      <c r="R7">
        <v>5.771021829513707E-7</v>
      </c>
      <c r="S7">
        <v>5.771021829513707E-7</v>
      </c>
      <c r="T7">
        <v>5.7922388215339769E-7</v>
      </c>
      <c r="U7">
        <v>5.7922388215339769E-7</v>
      </c>
      <c r="V7">
        <v>5.8134558135542478E-7</v>
      </c>
      <c r="W7">
        <v>5.8346728055745187E-7</v>
      </c>
      <c r="X7">
        <v>5.8558897975947885E-7</v>
      </c>
      <c r="Y7">
        <v>5.8771067896150605E-7</v>
      </c>
      <c r="Z7">
        <v>5.8983237816353314E-7</v>
      </c>
      <c r="AA7">
        <v>5.9195407736556023E-7</v>
      </c>
      <c r="AB7">
        <v>5.9407577656758742E-7</v>
      </c>
      <c r="AC7">
        <v>5.961974757696144E-7</v>
      </c>
      <c r="AD7">
        <v>5.9831917497164149E-7</v>
      </c>
      <c r="AE7">
        <v>6.0044087417366858E-7</v>
      </c>
      <c r="AF7">
        <v>6.0256257337569567E-7</v>
      </c>
      <c r="AG7">
        <v>6.0468427257772297E-7</v>
      </c>
      <c r="AH7">
        <v>6.0680597177974985E-7</v>
      </c>
      <c r="AI7">
        <v>6.0892767098177705E-7</v>
      </c>
    </row>
    <row r="8" spans="1:35" x14ac:dyDescent="0.45">
      <c r="A8" t="s">
        <v>56</v>
      </c>
      <c r="B8">
        <v>5.5164179252704542E-7</v>
      </c>
      <c r="C8">
        <v>5.5164179252704542E-7</v>
      </c>
      <c r="D8">
        <v>5.5164179252704542E-7</v>
      </c>
      <c r="E8">
        <v>5.5164179252704542E-7</v>
      </c>
      <c r="F8">
        <v>5.5800689013312669E-7</v>
      </c>
      <c r="G8">
        <v>5.5800689013312669E-7</v>
      </c>
      <c r="H8">
        <v>5.5800689013312669E-7</v>
      </c>
      <c r="I8">
        <v>5.6012858933515378E-7</v>
      </c>
      <c r="J8">
        <v>5.6225028853718087E-7</v>
      </c>
      <c r="K8">
        <v>5.6437198773920795E-7</v>
      </c>
      <c r="L8">
        <v>5.6861538614326224E-7</v>
      </c>
      <c r="M8">
        <v>5.6861538614326224E-7</v>
      </c>
      <c r="N8">
        <v>5.7073708534528922E-7</v>
      </c>
      <c r="O8">
        <v>5.7285878454731642E-7</v>
      </c>
      <c r="P8">
        <v>5.749804837493434E-7</v>
      </c>
      <c r="Q8">
        <v>5.749804837493434E-7</v>
      </c>
      <c r="R8">
        <v>5.771021829513707E-7</v>
      </c>
      <c r="S8">
        <v>5.771021829513707E-7</v>
      </c>
      <c r="T8">
        <v>5.7922388215339769E-7</v>
      </c>
      <c r="U8">
        <v>5.7922388215339769E-7</v>
      </c>
      <c r="V8">
        <v>5.8134558135542478E-7</v>
      </c>
      <c r="W8">
        <v>5.8346728055745187E-7</v>
      </c>
      <c r="X8">
        <v>5.8558897975947885E-7</v>
      </c>
      <c r="Y8">
        <v>5.8771067896150605E-7</v>
      </c>
      <c r="Z8">
        <v>5.8983237816353314E-7</v>
      </c>
      <c r="AA8">
        <v>5.9195407736556023E-7</v>
      </c>
      <c r="AB8">
        <v>5.9407577656758742E-7</v>
      </c>
      <c r="AC8">
        <v>5.961974757696144E-7</v>
      </c>
      <c r="AD8">
        <v>5.9831917497164149E-7</v>
      </c>
      <c r="AE8">
        <v>6.0044087417366858E-7</v>
      </c>
      <c r="AF8">
        <v>6.0256257337569567E-7</v>
      </c>
      <c r="AG8">
        <v>6.0468427257772297E-7</v>
      </c>
      <c r="AH8">
        <v>6.0680597177974985E-7</v>
      </c>
      <c r="AI8">
        <v>6.0892767098177705E-7</v>
      </c>
    </row>
    <row r="9" spans="1:35" x14ac:dyDescent="0.45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58</v>
      </c>
      <c r="B10">
        <v>5.5164179252704542E-7</v>
      </c>
      <c r="C10">
        <v>5.5164179252704542E-7</v>
      </c>
      <c r="D10">
        <v>5.5164179252704542E-7</v>
      </c>
      <c r="E10">
        <v>5.5164179252704542E-7</v>
      </c>
      <c r="F10">
        <v>5.5800689013312669E-7</v>
      </c>
      <c r="G10">
        <v>5.5800689013312669E-7</v>
      </c>
      <c r="H10">
        <v>5.5800689013312669E-7</v>
      </c>
      <c r="I10">
        <v>5.6012858933515378E-7</v>
      </c>
      <c r="J10">
        <v>5.6225028853718087E-7</v>
      </c>
      <c r="K10">
        <v>5.6437198773920795E-7</v>
      </c>
      <c r="L10">
        <v>5.6861538614326224E-7</v>
      </c>
      <c r="M10">
        <v>5.6861538614326224E-7</v>
      </c>
      <c r="N10">
        <v>5.7073708534528922E-7</v>
      </c>
      <c r="O10">
        <v>5.7285878454731642E-7</v>
      </c>
      <c r="P10">
        <v>5.749804837493434E-7</v>
      </c>
      <c r="Q10">
        <v>5.749804837493434E-7</v>
      </c>
      <c r="R10">
        <v>5.771021829513707E-7</v>
      </c>
      <c r="S10">
        <v>5.771021829513707E-7</v>
      </c>
      <c r="T10">
        <v>5.7922388215339769E-7</v>
      </c>
      <c r="U10">
        <v>5.7922388215339769E-7</v>
      </c>
      <c r="V10">
        <v>5.8134558135542478E-7</v>
      </c>
      <c r="W10">
        <v>5.8346728055745187E-7</v>
      </c>
      <c r="X10">
        <v>5.8558897975947885E-7</v>
      </c>
      <c r="Y10">
        <v>5.8771067896150605E-7</v>
      </c>
      <c r="Z10">
        <v>5.8983237816353314E-7</v>
      </c>
      <c r="AA10">
        <v>5.9195407736556023E-7</v>
      </c>
      <c r="AB10">
        <v>5.9407577656758742E-7</v>
      </c>
      <c r="AC10">
        <v>5.961974757696144E-7</v>
      </c>
      <c r="AD10">
        <v>5.9831917497164149E-7</v>
      </c>
      <c r="AE10">
        <v>6.0044087417366858E-7</v>
      </c>
      <c r="AF10">
        <v>6.0256257337569567E-7</v>
      </c>
      <c r="AG10">
        <v>6.0468427257772297E-7</v>
      </c>
      <c r="AH10">
        <v>6.0680597177974985E-7</v>
      </c>
      <c r="AI10">
        <v>6.0892767098177705E-7</v>
      </c>
    </row>
    <row r="11" spans="1:35" s="4" customFormat="1" x14ac:dyDescent="0.45">
      <c r="A11" s="6" t="s">
        <v>30</v>
      </c>
    </row>
    <row r="12" spans="1:35" x14ac:dyDescent="0.45">
      <c r="A12" t="s">
        <v>29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51</v>
      </c>
      <c r="B13">
        <v>1.2999438508369086E-6</v>
      </c>
      <c r="C13">
        <v>1.2999438508369086E-6</v>
      </c>
      <c r="D13">
        <v>1.2999438508369086E-6</v>
      </c>
      <c r="E13">
        <v>1.2999438508369086E-6</v>
      </c>
      <c r="F13">
        <v>1.950558680013824E-6</v>
      </c>
      <c r="G13">
        <v>2.0291627859187072E-6</v>
      </c>
      <c r="H13">
        <v>1.8823643308555365E-6</v>
      </c>
      <c r="I13">
        <v>1.7625074434708254E-6</v>
      </c>
      <c r="J13">
        <v>1.8119091244488034E-6</v>
      </c>
      <c r="K13">
        <v>1.8773362195625984E-6</v>
      </c>
      <c r="L13">
        <v>1.9137024292266451E-6</v>
      </c>
      <c r="M13">
        <v>1.997600111577177E-6</v>
      </c>
      <c r="N13">
        <v>2.0700186277981541E-6</v>
      </c>
      <c r="O13">
        <v>2.1035628548198739E-6</v>
      </c>
      <c r="P13">
        <v>2.112702530658119E-6</v>
      </c>
      <c r="Q13">
        <v>2.1533142955725143E-6</v>
      </c>
      <c r="R13">
        <v>2.1936794672644856E-6</v>
      </c>
      <c r="S13">
        <v>2.2124444566137077E-6</v>
      </c>
      <c r="T13">
        <v>2.2222943460951056E-6</v>
      </c>
      <c r="U13">
        <v>2.2251999942950403E-6</v>
      </c>
      <c r="V13">
        <v>2.2195403024018138E-6</v>
      </c>
      <c r="W13">
        <v>2.2330148606271014E-6</v>
      </c>
      <c r="X13">
        <v>2.2334023642623386E-6</v>
      </c>
      <c r="Y13">
        <v>2.232708506292101E-6</v>
      </c>
      <c r="Z13">
        <v>2.2325638214932298E-6</v>
      </c>
      <c r="AA13">
        <v>2.2197957025250387E-6</v>
      </c>
      <c r="AB13">
        <v>2.2052800428122225E-6</v>
      </c>
      <c r="AC13">
        <v>2.2029009214673093E-6</v>
      </c>
      <c r="AD13">
        <v>2.2065683665865174E-6</v>
      </c>
      <c r="AE13">
        <v>2.2149399548620602E-6</v>
      </c>
      <c r="AF13">
        <v>2.2314063431022625E-6</v>
      </c>
      <c r="AG13">
        <v>2.2622474806424669E-6</v>
      </c>
      <c r="AH13">
        <v>2.2986042543413694E-6</v>
      </c>
      <c r="AI13">
        <v>2.3237253098114267E-6</v>
      </c>
    </row>
    <row r="14" spans="1:35" x14ac:dyDescent="0.45">
      <c r="A14" t="s">
        <v>52</v>
      </c>
      <c r="B14">
        <v>7.8867207482033435E-7</v>
      </c>
      <c r="C14">
        <v>7.8867207482033435E-7</v>
      </c>
      <c r="D14">
        <v>7.8867207482033435E-7</v>
      </c>
      <c r="E14">
        <v>7.8867207482033435E-7</v>
      </c>
      <c r="F14">
        <v>1.1833981600320039E-6</v>
      </c>
      <c r="G14">
        <v>1.2310870377119823E-6</v>
      </c>
      <c r="H14">
        <v>1.1420248508640246E-6</v>
      </c>
      <c r="I14">
        <v>1.0693080331381281E-6</v>
      </c>
      <c r="J14">
        <v>1.09927988631581E-6</v>
      </c>
      <c r="K14">
        <v>1.1389743106708647E-6</v>
      </c>
      <c r="L14">
        <v>1.1610375821041886E-6</v>
      </c>
      <c r="M14">
        <v>1.2119380568973206E-6</v>
      </c>
      <c r="N14">
        <v>1.2558741556808471E-6</v>
      </c>
      <c r="O14">
        <v>1.2762253386234272E-6</v>
      </c>
      <c r="P14">
        <v>1.2817703528191505E-6</v>
      </c>
      <c r="Q14">
        <v>1.3064093900179733E-6</v>
      </c>
      <c r="R14">
        <v>1.3308988198408777E-6</v>
      </c>
      <c r="S14">
        <v>1.3422834831665315E-6</v>
      </c>
      <c r="T14">
        <v>1.3482593818709595E-6</v>
      </c>
      <c r="U14">
        <v>1.350022230007104E-6</v>
      </c>
      <c r="V14">
        <v>1.3465885117388875E-6</v>
      </c>
      <c r="W14">
        <v>1.3547634862087333E-6</v>
      </c>
      <c r="X14">
        <v>1.3549985835137486E-6</v>
      </c>
      <c r="Y14">
        <v>1.3545776219432425E-6</v>
      </c>
      <c r="Z14">
        <v>1.354489842105331E-6</v>
      </c>
      <c r="AA14">
        <v>1.3467434622353746E-6</v>
      </c>
      <c r="AB14">
        <v>1.3379368545840349E-6</v>
      </c>
      <c r="AC14">
        <v>1.3364934487275945E-6</v>
      </c>
      <c r="AD14">
        <v>1.3387184767929167E-6</v>
      </c>
      <c r="AE14">
        <v>1.3437974945447705E-6</v>
      </c>
      <c r="AF14">
        <v>1.3537876034020388E-6</v>
      </c>
      <c r="AG14">
        <v>1.3724988299815508E-6</v>
      </c>
      <c r="AH14">
        <v>1.3945563766428367E-6</v>
      </c>
      <c r="AI14">
        <v>1.4097972464130899E-6</v>
      </c>
    </row>
    <row r="15" spans="1:35" x14ac:dyDescent="0.45">
      <c r="A15" t="s">
        <v>53</v>
      </c>
      <c r="B15">
        <v>1.2999438508369086E-6</v>
      </c>
      <c r="C15">
        <v>1.2999438508369086E-6</v>
      </c>
      <c r="D15">
        <v>1.2999438508369086E-6</v>
      </c>
      <c r="E15">
        <v>1.2999438508369086E-6</v>
      </c>
      <c r="F15">
        <v>1.2999438508369086E-6</v>
      </c>
      <c r="G15">
        <v>1.2999438508369086E-6</v>
      </c>
      <c r="H15">
        <v>1.2999438508369086E-6</v>
      </c>
      <c r="I15">
        <v>1.2999438508369086E-6</v>
      </c>
      <c r="J15">
        <v>1.2999438508369086E-6</v>
      </c>
      <c r="K15">
        <v>1.2999438508369086E-6</v>
      </c>
      <c r="L15">
        <v>1.2999438508369086E-6</v>
      </c>
      <c r="M15">
        <v>1.2999438508369086E-6</v>
      </c>
      <c r="N15">
        <v>1.2999438508369086E-6</v>
      </c>
      <c r="O15">
        <v>1.2999438508369086E-6</v>
      </c>
      <c r="P15">
        <v>1.2999438508369086E-6</v>
      </c>
      <c r="Q15">
        <v>1.2999438508369086E-6</v>
      </c>
      <c r="R15">
        <v>1.2999438508369086E-6</v>
      </c>
      <c r="S15">
        <v>1.2999438508369086E-6</v>
      </c>
      <c r="T15">
        <v>1.2999438508369086E-6</v>
      </c>
      <c r="U15">
        <v>1.2999438508369086E-6</v>
      </c>
      <c r="V15">
        <v>1.2999438508369086E-6</v>
      </c>
      <c r="W15">
        <v>1.2999438508369086E-6</v>
      </c>
      <c r="X15">
        <v>1.2999438508369086E-6</v>
      </c>
      <c r="Y15">
        <v>1.2999438508369086E-6</v>
      </c>
      <c r="Z15">
        <v>1.2999438508369086E-6</v>
      </c>
      <c r="AA15">
        <v>1.2999438508369086E-6</v>
      </c>
      <c r="AB15">
        <v>1.2999438508369086E-6</v>
      </c>
      <c r="AC15">
        <v>1.2999438508369086E-6</v>
      </c>
      <c r="AD15">
        <v>1.2999438508369086E-6</v>
      </c>
      <c r="AE15">
        <v>1.2999438508369086E-6</v>
      </c>
      <c r="AF15">
        <v>1.2999438508369086E-6</v>
      </c>
      <c r="AG15">
        <v>1.2999438508369086E-6</v>
      </c>
      <c r="AH15">
        <v>1.2999438508369086E-6</v>
      </c>
      <c r="AI15">
        <v>1.2999438508369086E-6</v>
      </c>
    </row>
    <row r="16" spans="1:35" x14ac:dyDescent="0.45">
      <c r="A16" t="s">
        <v>54</v>
      </c>
      <c r="B16">
        <v>1.2999438508369086E-6</v>
      </c>
      <c r="C16">
        <v>1.2999438508369086E-6</v>
      </c>
      <c r="D16">
        <v>1.2999438508369086E-6</v>
      </c>
      <c r="E16">
        <v>1.2999438508369086E-6</v>
      </c>
      <c r="F16">
        <v>1.2999438508369086E-6</v>
      </c>
      <c r="G16">
        <v>1.2999438508369086E-6</v>
      </c>
      <c r="H16">
        <v>1.2999438508369086E-6</v>
      </c>
      <c r="I16">
        <v>1.2999438508369086E-6</v>
      </c>
      <c r="J16">
        <v>1.2999438508369086E-6</v>
      </c>
      <c r="K16">
        <v>1.2999438508369086E-6</v>
      </c>
      <c r="L16">
        <v>1.2999438508369086E-6</v>
      </c>
      <c r="M16">
        <v>1.2999438508369086E-6</v>
      </c>
      <c r="N16">
        <v>1.2999438508369086E-6</v>
      </c>
      <c r="O16">
        <v>1.2999438508369086E-6</v>
      </c>
      <c r="P16">
        <v>1.2999438508369086E-6</v>
      </c>
      <c r="Q16">
        <v>1.2999438508369086E-6</v>
      </c>
      <c r="R16">
        <v>1.2999438508369086E-6</v>
      </c>
      <c r="S16">
        <v>1.2999438508369086E-6</v>
      </c>
      <c r="T16">
        <v>1.2999438508369086E-6</v>
      </c>
      <c r="U16">
        <v>1.2999438508369086E-6</v>
      </c>
      <c r="V16">
        <v>1.2999438508369086E-6</v>
      </c>
      <c r="W16">
        <v>1.2999438508369086E-6</v>
      </c>
      <c r="X16">
        <v>1.2999438508369086E-6</v>
      </c>
      <c r="Y16">
        <v>1.2999438508369086E-6</v>
      </c>
      <c r="Z16">
        <v>1.2999438508369086E-6</v>
      </c>
      <c r="AA16">
        <v>1.2999438508369086E-6</v>
      </c>
      <c r="AB16">
        <v>1.2999438508369086E-6</v>
      </c>
      <c r="AC16">
        <v>1.2999438508369086E-6</v>
      </c>
      <c r="AD16">
        <v>1.2999438508369086E-6</v>
      </c>
      <c r="AE16">
        <v>1.2999438508369086E-6</v>
      </c>
      <c r="AF16">
        <v>1.2999438508369086E-6</v>
      </c>
      <c r="AG16">
        <v>1.2999438508369086E-6</v>
      </c>
      <c r="AH16">
        <v>1.2999438508369086E-6</v>
      </c>
      <c r="AI16">
        <v>1.2999438508369086E-6</v>
      </c>
    </row>
    <row r="17" spans="1:35" x14ac:dyDescent="0.45">
      <c r="A17" t="s">
        <v>55</v>
      </c>
      <c r="B17">
        <v>1.2999438508369086E-6</v>
      </c>
      <c r="C17">
        <v>1.2999438508369086E-6</v>
      </c>
      <c r="D17">
        <v>1.2999438508369086E-6</v>
      </c>
      <c r="E17">
        <v>1.2999438508369086E-6</v>
      </c>
      <c r="F17">
        <v>1.2999438508369086E-6</v>
      </c>
      <c r="G17">
        <v>1.2999438508369086E-6</v>
      </c>
      <c r="H17">
        <v>1.2999438508369086E-6</v>
      </c>
      <c r="I17">
        <v>1.2999438508369086E-6</v>
      </c>
      <c r="J17">
        <v>1.2999438508369086E-6</v>
      </c>
      <c r="K17">
        <v>1.2999438508369086E-6</v>
      </c>
      <c r="L17">
        <v>1.2999438508369086E-6</v>
      </c>
      <c r="M17">
        <v>1.2999438508369086E-6</v>
      </c>
      <c r="N17">
        <v>1.2999438508369086E-6</v>
      </c>
      <c r="O17">
        <v>1.2999438508369086E-6</v>
      </c>
      <c r="P17">
        <v>1.2999438508369086E-6</v>
      </c>
      <c r="Q17">
        <v>1.2999438508369086E-6</v>
      </c>
      <c r="R17">
        <v>1.2999438508369086E-6</v>
      </c>
      <c r="S17">
        <v>1.2999438508369086E-6</v>
      </c>
      <c r="T17">
        <v>1.2999438508369086E-6</v>
      </c>
      <c r="U17">
        <v>1.2999438508369086E-6</v>
      </c>
      <c r="V17">
        <v>1.2999438508369086E-6</v>
      </c>
      <c r="W17">
        <v>1.2999438508369086E-6</v>
      </c>
      <c r="X17">
        <v>1.2999438508369086E-6</v>
      </c>
      <c r="Y17">
        <v>1.2999438508369086E-6</v>
      </c>
      <c r="Z17">
        <v>1.2999438508369086E-6</v>
      </c>
      <c r="AA17">
        <v>1.2999438508369086E-6</v>
      </c>
      <c r="AB17">
        <v>1.2999438508369086E-6</v>
      </c>
      <c r="AC17">
        <v>1.2999438508369086E-6</v>
      </c>
      <c r="AD17">
        <v>1.2999438508369086E-6</v>
      </c>
      <c r="AE17">
        <v>1.2999438508369086E-6</v>
      </c>
      <c r="AF17">
        <v>1.2999438508369086E-6</v>
      </c>
      <c r="AG17">
        <v>1.2999438508369086E-6</v>
      </c>
      <c r="AH17">
        <v>1.2999438508369086E-6</v>
      </c>
      <c r="AI17">
        <v>1.2999438508369086E-6</v>
      </c>
    </row>
    <row r="18" spans="1:35" x14ac:dyDescent="0.45">
      <c r="A18" t="s">
        <v>56</v>
      </c>
      <c r="B18">
        <v>1.2999438508369086E-6</v>
      </c>
      <c r="C18">
        <v>1.2999438508369086E-6</v>
      </c>
      <c r="D18">
        <v>1.2999438508369086E-6</v>
      </c>
      <c r="E18">
        <v>1.2999438508369086E-6</v>
      </c>
      <c r="F18">
        <v>1.2999438508369086E-6</v>
      </c>
      <c r="G18">
        <v>1.2999438508369086E-6</v>
      </c>
      <c r="H18">
        <v>1.2999438508369086E-6</v>
      </c>
      <c r="I18">
        <v>1.2999438508369086E-6</v>
      </c>
      <c r="J18">
        <v>1.2999438508369086E-6</v>
      </c>
      <c r="K18">
        <v>1.2999438508369086E-6</v>
      </c>
      <c r="L18">
        <v>1.2999438508369086E-6</v>
      </c>
      <c r="M18">
        <v>1.2999438508369086E-6</v>
      </c>
      <c r="N18">
        <v>1.2999438508369086E-6</v>
      </c>
      <c r="O18">
        <v>1.2999438508369086E-6</v>
      </c>
      <c r="P18">
        <v>1.2999438508369086E-6</v>
      </c>
      <c r="Q18">
        <v>1.2999438508369086E-6</v>
      </c>
      <c r="R18">
        <v>1.2999438508369086E-6</v>
      </c>
      <c r="S18">
        <v>1.2999438508369086E-6</v>
      </c>
      <c r="T18">
        <v>1.2999438508369086E-6</v>
      </c>
      <c r="U18">
        <v>1.2999438508369086E-6</v>
      </c>
      <c r="V18">
        <v>1.2999438508369086E-6</v>
      </c>
      <c r="W18">
        <v>1.2999438508369086E-6</v>
      </c>
      <c r="X18">
        <v>1.2999438508369086E-6</v>
      </c>
      <c r="Y18">
        <v>1.2999438508369086E-6</v>
      </c>
      <c r="Z18">
        <v>1.2999438508369086E-6</v>
      </c>
      <c r="AA18">
        <v>1.2999438508369086E-6</v>
      </c>
      <c r="AB18">
        <v>1.2999438508369086E-6</v>
      </c>
      <c r="AC18">
        <v>1.2999438508369086E-6</v>
      </c>
      <c r="AD18">
        <v>1.2999438508369086E-6</v>
      </c>
      <c r="AE18">
        <v>1.2999438508369086E-6</v>
      </c>
      <c r="AF18">
        <v>1.2999438508369086E-6</v>
      </c>
      <c r="AG18">
        <v>1.2999438508369086E-6</v>
      </c>
      <c r="AH18">
        <v>1.2999438508369086E-6</v>
      </c>
      <c r="AI18">
        <v>1.2999438508369086E-6</v>
      </c>
    </row>
    <row r="19" spans="1:35" x14ac:dyDescent="0.45">
      <c r="A19" t="s">
        <v>57</v>
      </c>
      <c r="B19">
        <v>1.2999438508369086E-6</v>
      </c>
      <c r="C19">
        <v>1.2999438508369086E-6</v>
      </c>
      <c r="D19">
        <v>1.2999438508369086E-6</v>
      </c>
      <c r="E19">
        <v>1.2999438508369086E-6</v>
      </c>
      <c r="F19">
        <v>1.2999438508369086E-6</v>
      </c>
      <c r="G19">
        <v>1.2999438508369086E-6</v>
      </c>
      <c r="H19">
        <v>1.2999438508369086E-6</v>
      </c>
      <c r="I19">
        <v>1.2999438508369086E-6</v>
      </c>
      <c r="J19">
        <v>1.2999438508369086E-6</v>
      </c>
      <c r="K19">
        <v>1.2999438508369086E-6</v>
      </c>
      <c r="L19">
        <v>1.2999438508369086E-6</v>
      </c>
      <c r="M19">
        <v>1.2999438508369086E-6</v>
      </c>
      <c r="N19">
        <v>1.2999438508369086E-6</v>
      </c>
      <c r="O19">
        <v>1.2999438508369086E-6</v>
      </c>
      <c r="P19">
        <v>1.2999438508369086E-6</v>
      </c>
      <c r="Q19">
        <v>1.2999438508369086E-6</v>
      </c>
      <c r="R19">
        <v>1.2999438508369086E-6</v>
      </c>
      <c r="S19">
        <v>1.2999438508369086E-6</v>
      </c>
      <c r="T19">
        <v>1.2999438508369086E-6</v>
      </c>
      <c r="U19">
        <v>1.2999438508369086E-6</v>
      </c>
      <c r="V19">
        <v>1.2999438508369086E-6</v>
      </c>
      <c r="W19">
        <v>1.2999438508369086E-6</v>
      </c>
      <c r="X19">
        <v>1.2999438508369086E-6</v>
      </c>
      <c r="Y19">
        <v>1.2999438508369086E-6</v>
      </c>
      <c r="Z19">
        <v>1.2999438508369086E-6</v>
      </c>
      <c r="AA19">
        <v>1.2999438508369086E-6</v>
      </c>
      <c r="AB19">
        <v>1.2999438508369086E-6</v>
      </c>
      <c r="AC19">
        <v>1.2999438508369086E-6</v>
      </c>
      <c r="AD19">
        <v>1.2999438508369086E-6</v>
      </c>
      <c r="AE19">
        <v>1.2999438508369086E-6</v>
      </c>
      <c r="AF19">
        <v>1.2999438508369086E-6</v>
      </c>
      <c r="AG19">
        <v>1.2999438508369086E-6</v>
      </c>
      <c r="AH19">
        <v>1.2999438508369086E-6</v>
      </c>
      <c r="AI19">
        <v>1.2999438508369086E-6</v>
      </c>
    </row>
    <row r="20" spans="1:35" x14ac:dyDescent="0.45">
      <c r="A20" t="s">
        <v>58</v>
      </c>
      <c r="B20">
        <v>1.2999438508369086E-6</v>
      </c>
      <c r="C20">
        <v>1.2999438508369086E-6</v>
      </c>
      <c r="D20">
        <v>1.2999438508369086E-6</v>
      </c>
      <c r="E20">
        <v>1.2999438508369086E-6</v>
      </c>
      <c r="F20">
        <v>1.2999438508369086E-6</v>
      </c>
      <c r="G20">
        <v>1.2999438508369086E-6</v>
      </c>
      <c r="H20">
        <v>1.2999438508369086E-6</v>
      </c>
      <c r="I20">
        <v>1.2999438508369086E-6</v>
      </c>
      <c r="J20">
        <v>1.2999438508369086E-6</v>
      </c>
      <c r="K20">
        <v>1.2999438508369086E-6</v>
      </c>
      <c r="L20">
        <v>1.2999438508369086E-6</v>
      </c>
      <c r="M20">
        <v>1.2999438508369086E-6</v>
      </c>
      <c r="N20">
        <v>1.2999438508369086E-6</v>
      </c>
      <c r="O20">
        <v>1.2999438508369086E-6</v>
      </c>
      <c r="P20">
        <v>1.2999438508369086E-6</v>
      </c>
      <c r="Q20">
        <v>1.2999438508369086E-6</v>
      </c>
      <c r="R20">
        <v>1.2999438508369086E-6</v>
      </c>
      <c r="S20">
        <v>1.2999438508369086E-6</v>
      </c>
      <c r="T20">
        <v>1.2999438508369086E-6</v>
      </c>
      <c r="U20">
        <v>1.2999438508369086E-6</v>
      </c>
      <c r="V20">
        <v>1.2999438508369086E-6</v>
      </c>
      <c r="W20">
        <v>1.2999438508369086E-6</v>
      </c>
      <c r="X20">
        <v>1.2999438508369086E-6</v>
      </c>
      <c r="Y20">
        <v>1.2999438508369086E-6</v>
      </c>
      <c r="Z20">
        <v>1.2999438508369086E-6</v>
      </c>
      <c r="AA20">
        <v>1.2999438508369086E-6</v>
      </c>
      <c r="AB20">
        <v>1.2999438508369086E-6</v>
      </c>
      <c r="AC20">
        <v>1.2999438508369086E-6</v>
      </c>
      <c r="AD20">
        <v>1.2999438508369086E-6</v>
      </c>
      <c r="AE20">
        <v>1.2999438508369086E-6</v>
      </c>
      <c r="AF20">
        <v>1.2999438508369086E-6</v>
      </c>
      <c r="AG20">
        <v>1.2999438508369086E-6</v>
      </c>
      <c r="AH20">
        <v>1.2999438508369086E-6</v>
      </c>
      <c r="AI20">
        <v>1.2999438508369086E-6</v>
      </c>
    </row>
    <row r="21" spans="1:35" s="4" customFormat="1" x14ac:dyDescent="0.45">
      <c r="A21" s="6" t="s">
        <v>31</v>
      </c>
    </row>
    <row r="22" spans="1:35" x14ac:dyDescent="0.45">
      <c r="A22" t="s">
        <v>29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t="s">
        <v>53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32</v>
      </c>
    </row>
    <row r="32" spans="1:35" x14ac:dyDescent="0.45">
      <c r="A32" t="s">
        <v>29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52</v>
      </c>
      <c r="B34">
        <v>1.61118996363117E-7</v>
      </c>
      <c r="C34">
        <v>1.61118996363117E-7</v>
      </c>
      <c r="D34">
        <v>1.61118996363117E-7</v>
      </c>
      <c r="E34">
        <v>1.61118996363117E-7</v>
      </c>
      <c r="F34">
        <v>1.61118996363117E-7</v>
      </c>
      <c r="G34">
        <v>1.61118996363117E-7</v>
      </c>
      <c r="H34">
        <v>1.61118996363117E-7</v>
      </c>
      <c r="I34">
        <v>1.61118996363117E-7</v>
      </c>
      <c r="J34">
        <v>1.61118996363117E-7</v>
      </c>
      <c r="K34">
        <v>1.61118996363117E-7</v>
      </c>
      <c r="L34">
        <v>1.61118996363117E-7</v>
      </c>
      <c r="M34">
        <v>1.61118996363117E-7</v>
      </c>
      <c r="N34">
        <v>1.61118996363117E-7</v>
      </c>
      <c r="O34">
        <v>1.61118996363117E-7</v>
      </c>
      <c r="P34">
        <v>1.61118996363117E-7</v>
      </c>
      <c r="Q34">
        <v>1.61118996363117E-7</v>
      </c>
      <c r="R34">
        <v>1.61118996363117E-7</v>
      </c>
      <c r="S34">
        <v>1.61118996363117E-7</v>
      </c>
      <c r="T34">
        <v>1.61118996363117E-7</v>
      </c>
      <c r="U34">
        <v>1.61118996363117E-7</v>
      </c>
      <c r="V34">
        <v>1.61118996363117E-7</v>
      </c>
      <c r="W34">
        <v>1.61118996363117E-7</v>
      </c>
      <c r="X34">
        <v>1.61118996363117E-7</v>
      </c>
      <c r="Y34">
        <v>1.61118996363117E-7</v>
      </c>
      <c r="Z34">
        <v>1.61118996363117E-7</v>
      </c>
      <c r="AA34">
        <v>1.61118996363117E-7</v>
      </c>
      <c r="AB34">
        <v>1.61118996363117E-7</v>
      </c>
      <c r="AC34">
        <v>1.61118996363117E-7</v>
      </c>
      <c r="AD34">
        <v>1.61118996363117E-7</v>
      </c>
      <c r="AE34">
        <v>1.61118996363117E-7</v>
      </c>
      <c r="AF34">
        <v>1.61118996363117E-7</v>
      </c>
      <c r="AG34">
        <v>1.61118996363117E-7</v>
      </c>
      <c r="AH34">
        <v>1.61118996363117E-7</v>
      </c>
      <c r="AI34">
        <v>1.61118996363117E-7</v>
      </c>
    </row>
    <row r="35" spans="1:35" x14ac:dyDescent="0.45">
      <c r="A35" t="s">
        <v>53</v>
      </c>
      <c r="B35">
        <v>1.61118996363117E-7</v>
      </c>
      <c r="C35">
        <v>1.61118996363117E-7</v>
      </c>
      <c r="D35">
        <v>1.61118996363117E-7</v>
      </c>
      <c r="E35">
        <v>1.61118996363117E-7</v>
      </c>
      <c r="F35">
        <v>1.61118996363117E-7</v>
      </c>
      <c r="G35">
        <v>1.61118996363117E-7</v>
      </c>
      <c r="H35">
        <v>1.61118996363117E-7</v>
      </c>
      <c r="I35">
        <v>1.61118996363117E-7</v>
      </c>
      <c r="J35">
        <v>1.61118996363117E-7</v>
      </c>
      <c r="K35">
        <v>1.61118996363117E-7</v>
      </c>
      <c r="L35">
        <v>1.61118996363117E-7</v>
      </c>
      <c r="M35">
        <v>1.61118996363117E-7</v>
      </c>
      <c r="N35">
        <v>1.61118996363117E-7</v>
      </c>
      <c r="O35">
        <v>1.61118996363117E-7</v>
      </c>
      <c r="P35">
        <v>1.61118996363117E-7</v>
      </c>
      <c r="Q35">
        <v>1.61118996363117E-7</v>
      </c>
      <c r="R35">
        <v>1.61118996363117E-7</v>
      </c>
      <c r="S35">
        <v>1.61118996363117E-7</v>
      </c>
      <c r="T35">
        <v>1.61118996363117E-7</v>
      </c>
      <c r="U35">
        <v>1.61118996363117E-7</v>
      </c>
      <c r="V35">
        <v>1.61118996363117E-7</v>
      </c>
      <c r="W35">
        <v>1.61118996363117E-7</v>
      </c>
      <c r="X35">
        <v>1.61118996363117E-7</v>
      </c>
      <c r="Y35">
        <v>1.61118996363117E-7</v>
      </c>
      <c r="Z35">
        <v>1.61118996363117E-7</v>
      </c>
      <c r="AA35">
        <v>1.61118996363117E-7</v>
      </c>
      <c r="AB35">
        <v>1.61118996363117E-7</v>
      </c>
      <c r="AC35">
        <v>1.61118996363117E-7</v>
      </c>
      <c r="AD35">
        <v>1.61118996363117E-7</v>
      </c>
      <c r="AE35">
        <v>1.61118996363117E-7</v>
      </c>
      <c r="AF35">
        <v>1.61118996363117E-7</v>
      </c>
      <c r="AG35">
        <v>1.61118996363117E-7</v>
      </c>
      <c r="AH35">
        <v>1.61118996363117E-7</v>
      </c>
      <c r="AI35">
        <v>1.61118996363117E-7</v>
      </c>
    </row>
    <row r="36" spans="1:35" x14ac:dyDescent="0.45">
      <c r="A36" t="s">
        <v>54</v>
      </c>
      <c r="B36">
        <v>1.61118996363117E-7</v>
      </c>
      <c r="C36">
        <v>1.61118996363117E-7</v>
      </c>
      <c r="D36">
        <v>1.61118996363117E-7</v>
      </c>
      <c r="E36">
        <v>1.61118996363117E-7</v>
      </c>
      <c r="F36">
        <v>1.61118996363117E-7</v>
      </c>
      <c r="G36">
        <v>1.61118996363117E-7</v>
      </c>
      <c r="H36">
        <v>1.61118996363117E-7</v>
      </c>
      <c r="I36">
        <v>1.61118996363117E-7</v>
      </c>
      <c r="J36">
        <v>1.61118996363117E-7</v>
      </c>
      <c r="K36">
        <v>1.61118996363117E-7</v>
      </c>
      <c r="L36">
        <v>1.61118996363117E-7</v>
      </c>
      <c r="M36">
        <v>1.61118996363117E-7</v>
      </c>
      <c r="N36">
        <v>1.61118996363117E-7</v>
      </c>
      <c r="O36">
        <v>1.61118996363117E-7</v>
      </c>
      <c r="P36">
        <v>1.61118996363117E-7</v>
      </c>
      <c r="Q36">
        <v>1.61118996363117E-7</v>
      </c>
      <c r="R36">
        <v>1.61118996363117E-7</v>
      </c>
      <c r="S36">
        <v>1.61118996363117E-7</v>
      </c>
      <c r="T36">
        <v>1.61118996363117E-7</v>
      </c>
      <c r="U36">
        <v>1.61118996363117E-7</v>
      </c>
      <c r="V36">
        <v>1.61118996363117E-7</v>
      </c>
      <c r="W36">
        <v>1.61118996363117E-7</v>
      </c>
      <c r="X36">
        <v>1.61118996363117E-7</v>
      </c>
      <c r="Y36">
        <v>1.61118996363117E-7</v>
      </c>
      <c r="Z36">
        <v>1.61118996363117E-7</v>
      </c>
      <c r="AA36">
        <v>1.61118996363117E-7</v>
      </c>
      <c r="AB36">
        <v>1.61118996363117E-7</v>
      </c>
      <c r="AC36">
        <v>1.61118996363117E-7</v>
      </c>
      <c r="AD36">
        <v>1.61118996363117E-7</v>
      </c>
      <c r="AE36">
        <v>1.61118996363117E-7</v>
      </c>
      <c r="AF36">
        <v>1.61118996363117E-7</v>
      </c>
      <c r="AG36">
        <v>1.61118996363117E-7</v>
      </c>
      <c r="AH36">
        <v>1.61118996363117E-7</v>
      </c>
      <c r="AI36">
        <v>1.61118996363117E-7</v>
      </c>
    </row>
    <row r="37" spans="1:35" x14ac:dyDescent="0.45">
      <c r="A37" t="s">
        <v>55</v>
      </c>
      <c r="B37">
        <v>1.61118996363117E-7</v>
      </c>
      <c r="C37">
        <v>1.61118996363117E-7</v>
      </c>
      <c r="D37">
        <v>1.61118996363117E-7</v>
      </c>
      <c r="E37">
        <v>1.61118996363117E-7</v>
      </c>
      <c r="F37">
        <v>1.61118996363117E-7</v>
      </c>
      <c r="G37">
        <v>1.61118996363117E-7</v>
      </c>
      <c r="H37">
        <v>1.61118996363117E-7</v>
      </c>
      <c r="I37">
        <v>1.61118996363117E-7</v>
      </c>
      <c r="J37">
        <v>1.61118996363117E-7</v>
      </c>
      <c r="K37">
        <v>1.61118996363117E-7</v>
      </c>
      <c r="L37">
        <v>1.61118996363117E-7</v>
      </c>
      <c r="M37">
        <v>1.61118996363117E-7</v>
      </c>
      <c r="N37">
        <v>1.61118996363117E-7</v>
      </c>
      <c r="O37">
        <v>1.61118996363117E-7</v>
      </c>
      <c r="P37">
        <v>1.61118996363117E-7</v>
      </c>
      <c r="Q37">
        <v>1.61118996363117E-7</v>
      </c>
      <c r="R37">
        <v>1.61118996363117E-7</v>
      </c>
      <c r="S37">
        <v>1.61118996363117E-7</v>
      </c>
      <c r="T37">
        <v>1.61118996363117E-7</v>
      </c>
      <c r="U37">
        <v>1.61118996363117E-7</v>
      </c>
      <c r="V37">
        <v>1.61118996363117E-7</v>
      </c>
      <c r="W37">
        <v>1.61118996363117E-7</v>
      </c>
      <c r="X37">
        <v>1.61118996363117E-7</v>
      </c>
      <c r="Y37">
        <v>1.61118996363117E-7</v>
      </c>
      <c r="Z37">
        <v>1.61118996363117E-7</v>
      </c>
      <c r="AA37">
        <v>1.61118996363117E-7</v>
      </c>
      <c r="AB37">
        <v>1.61118996363117E-7</v>
      </c>
      <c r="AC37">
        <v>1.61118996363117E-7</v>
      </c>
      <c r="AD37">
        <v>1.61118996363117E-7</v>
      </c>
      <c r="AE37">
        <v>1.61118996363117E-7</v>
      </c>
      <c r="AF37">
        <v>1.61118996363117E-7</v>
      </c>
      <c r="AG37">
        <v>1.61118996363117E-7</v>
      </c>
      <c r="AH37">
        <v>1.61118996363117E-7</v>
      </c>
      <c r="AI37">
        <v>1.61118996363117E-7</v>
      </c>
    </row>
    <row r="38" spans="1:35" x14ac:dyDescent="0.45">
      <c r="A38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4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58</v>
      </c>
      <c r="B40">
        <v>1.61118996363117E-7</v>
      </c>
      <c r="C40">
        <v>1.61118996363117E-7</v>
      </c>
      <c r="D40">
        <v>1.61118996363117E-7</v>
      </c>
      <c r="E40">
        <v>1.61118996363117E-7</v>
      </c>
      <c r="F40">
        <v>1.61118996363117E-7</v>
      </c>
      <c r="G40">
        <v>1.61118996363117E-7</v>
      </c>
      <c r="H40">
        <v>1.61118996363117E-7</v>
      </c>
      <c r="I40">
        <v>1.61118996363117E-7</v>
      </c>
      <c r="J40">
        <v>1.61118996363117E-7</v>
      </c>
      <c r="K40">
        <v>1.61118996363117E-7</v>
      </c>
      <c r="L40">
        <v>1.61118996363117E-7</v>
      </c>
      <c r="M40">
        <v>1.61118996363117E-7</v>
      </c>
      <c r="N40">
        <v>1.61118996363117E-7</v>
      </c>
      <c r="O40">
        <v>1.61118996363117E-7</v>
      </c>
      <c r="P40">
        <v>1.61118996363117E-7</v>
      </c>
      <c r="Q40">
        <v>1.61118996363117E-7</v>
      </c>
      <c r="R40">
        <v>1.61118996363117E-7</v>
      </c>
      <c r="S40">
        <v>1.61118996363117E-7</v>
      </c>
      <c r="T40">
        <v>1.61118996363117E-7</v>
      </c>
      <c r="U40">
        <v>1.61118996363117E-7</v>
      </c>
      <c r="V40">
        <v>1.61118996363117E-7</v>
      </c>
      <c r="W40">
        <v>1.61118996363117E-7</v>
      </c>
      <c r="X40">
        <v>1.61118996363117E-7</v>
      </c>
      <c r="Y40">
        <v>1.61118996363117E-7</v>
      </c>
      <c r="Z40">
        <v>1.61118996363117E-7</v>
      </c>
      <c r="AA40">
        <v>1.61118996363117E-7</v>
      </c>
      <c r="AB40">
        <v>1.61118996363117E-7</v>
      </c>
      <c r="AC40">
        <v>1.61118996363117E-7</v>
      </c>
      <c r="AD40">
        <v>1.61118996363117E-7</v>
      </c>
      <c r="AE40">
        <v>1.61118996363117E-7</v>
      </c>
      <c r="AF40">
        <v>1.61118996363117E-7</v>
      </c>
      <c r="AG40">
        <v>1.61118996363117E-7</v>
      </c>
      <c r="AH40">
        <v>1.61118996363117E-7</v>
      </c>
      <c r="AI40">
        <v>1.61118996363117E-7</v>
      </c>
    </row>
    <row r="41" spans="1:35" s="4" customFormat="1" x14ac:dyDescent="0.45">
      <c r="A41" s="6" t="s">
        <v>33</v>
      </c>
    </row>
    <row r="42" spans="1:35" x14ac:dyDescent="0.45">
      <c r="A42" t="s">
        <v>29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51</v>
      </c>
      <c r="B43">
        <v>1.6181686057177793E-5</v>
      </c>
      <c r="C43">
        <v>1.6181686057177793E-5</v>
      </c>
      <c r="D43">
        <v>1.6343871521076616E-5</v>
      </c>
      <c r="E43">
        <v>1.6181686057177793E-5</v>
      </c>
      <c r="F43">
        <v>1.620380225680036E-5</v>
      </c>
      <c r="G43">
        <v>1.620380225680036E-5</v>
      </c>
      <c r="H43">
        <v>1.6137453657932663E-5</v>
      </c>
      <c r="I43">
        <v>1.5923663728247852E-5</v>
      </c>
      <c r="J43">
        <v>1.6107965391769242E-5</v>
      </c>
      <c r="K43">
        <v>1.6240662589504639E-5</v>
      </c>
      <c r="L43">
        <v>1.6439708386107738E-5</v>
      </c>
      <c r="M43">
        <v>1.6520801118057147E-5</v>
      </c>
      <c r="N43">
        <v>1.6741963114282812E-5</v>
      </c>
      <c r="O43">
        <v>1.7258007772142694E-5</v>
      </c>
      <c r="P43">
        <v>1.7375960836796383E-5</v>
      </c>
      <c r="Q43">
        <v>1.7530774234154347E-5</v>
      </c>
      <c r="R43">
        <v>1.7840401028870277E-5</v>
      </c>
      <c r="S43">
        <v>1.8127911623963639E-5</v>
      </c>
      <c r="T43">
        <v>1.8319585354025886E-5</v>
      </c>
      <c r="U43">
        <v>1.8540747350251551E-5</v>
      </c>
      <c r="V43">
        <v>1.8592351816037539E-5</v>
      </c>
      <c r="W43">
        <v>1.8798769679181489E-5</v>
      </c>
      <c r="X43">
        <v>1.9049419941570579E-5</v>
      </c>
      <c r="Y43">
        <v>1.9115768540438279E-5</v>
      </c>
      <c r="Z43">
        <v>1.9255837804714531E-5</v>
      </c>
      <c r="AA43">
        <v>1.9550720466348752E-5</v>
      </c>
      <c r="AB43">
        <v>1.9712905930247571E-5</v>
      </c>
      <c r="AC43">
        <v>1.9867719327605535E-5</v>
      </c>
      <c r="AD43">
        <v>2.0118369589994622E-5</v>
      </c>
      <c r="AE43">
        <v>2.0184718188862322E-5</v>
      </c>
      <c r="AF43">
        <v>2.0531205316282531E-5</v>
      </c>
      <c r="AG43">
        <v>2.0774483512130763E-5</v>
      </c>
      <c r="AH43">
        <v>2.0951413109111297E-5</v>
      </c>
      <c r="AI43">
        <v>2.1106226506469259E-5</v>
      </c>
    </row>
    <row r="44" spans="1:35" x14ac:dyDescent="0.4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34</v>
      </c>
    </row>
    <row r="52" spans="1:35" x14ac:dyDescent="0.45">
      <c r="A52" t="s">
        <v>29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51</v>
      </c>
      <c r="B53">
        <v>9.803944434191567E-6</v>
      </c>
      <c r="C53">
        <v>9.803944434191567E-6</v>
      </c>
      <c r="D53">
        <v>1.0157695006559302E-5</v>
      </c>
      <c r="E53">
        <v>9.803944434191567E-6</v>
      </c>
      <c r="F53">
        <v>9.8590743935216045E-6</v>
      </c>
      <c r="G53">
        <v>1.0010681781679204E-5</v>
      </c>
      <c r="H53">
        <v>1.0070405904286746E-5</v>
      </c>
      <c r="I53">
        <v>1.0249578272109366E-5</v>
      </c>
      <c r="J53">
        <v>1.0313896557994408E-5</v>
      </c>
      <c r="K53">
        <v>1.0502257252372035E-5</v>
      </c>
      <c r="L53">
        <v>1.052522806875955E-5</v>
      </c>
      <c r="M53">
        <v>1.0690617946749661E-5</v>
      </c>
      <c r="N53">
        <v>1.0787095375577226E-5</v>
      </c>
      <c r="O53">
        <v>1.1012209376174875E-5</v>
      </c>
      <c r="P53">
        <v>1.1136251784667459E-5</v>
      </c>
      <c r="Q53">
        <v>1.1218946723662517E-5</v>
      </c>
      <c r="R53">
        <v>1.1398119091485134E-5</v>
      </c>
      <c r="S53">
        <v>1.1490002357035196E-5</v>
      </c>
      <c r="T53">
        <v>1.1591073949140263E-5</v>
      </c>
      <c r="U53">
        <v>1.1710522194355344E-5</v>
      </c>
      <c r="V53">
        <v>1.1788622970072897E-5</v>
      </c>
      <c r="W53">
        <v>1.1889694562177964E-5</v>
      </c>
      <c r="X53">
        <v>1.1990766154283034E-5</v>
      </c>
      <c r="Y53">
        <v>1.1990766154283034E-5</v>
      </c>
      <c r="Z53">
        <v>1.2068866930000584E-5</v>
      </c>
      <c r="AA53">
        <v>1.2248039297823203E-5</v>
      </c>
      <c r="AB53">
        <v>1.2321545910263254E-5</v>
      </c>
      <c r="AC53">
        <v>1.2418023339090819E-5</v>
      </c>
      <c r="AD53">
        <v>1.2588007380358432E-5</v>
      </c>
      <c r="AE53">
        <v>1.2592601543635935E-5</v>
      </c>
      <c r="AF53">
        <v>1.2712049788851017E-5</v>
      </c>
      <c r="AG53">
        <v>1.2822309707511087E-5</v>
      </c>
      <c r="AH53">
        <v>1.2900410483228642E-5</v>
      </c>
      <c r="AI53">
        <v>1.2969322932391186E-5</v>
      </c>
    </row>
    <row r="54" spans="1:35" x14ac:dyDescent="0.45">
      <c r="A54" t="s">
        <v>52</v>
      </c>
      <c r="B54">
        <v>9.803944434191567E-6</v>
      </c>
      <c r="C54">
        <v>9.803944434191567E-6</v>
      </c>
      <c r="D54">
        <v>1.0075381656912026E-5</v>
      </c>
      <c r="E54">
        <v>9.803944434191567E-6</v>
      </c>
      <c r="F54">
        <v>9.4634977480675983E-6</v>
      </c>
      <c r="G54">
        <v>9.2012617871342732E-6</v>
      </c>
      <c r="H54">
        <v>8.8930195172652736E-6</v>
      </c>
      <c r="I54">
        <v>8.7043936506290224E-6</v>
      </c>
      <c r="J54">
        <v>8.4007520116535924E-6</v>
      </c>
      <c r="K54">
        <v>8.5019658913120674E-6</v>
      </c>
      <c r="L54">
        <v>8.4789627368442326E-6</v>
      </c>
      <c r="M54">
        <v>8.6169816636512463E-6</v>
      </c>
      <c r="N54">
        <v>8.7043936506290224E-6</v>
      </c>
      <c r="O54">
        <v>8.7503999595646936E-6</v>
      </c>
      <c r="P54">
        <v>8.8332113156489018E-6</v>
      </c>
      <c r="Q54">
        <v>8.9022207790524095E-6</v>
      </c>
      <c r="R54">
        <v>9.0724441221143921E-6</v>
      </c>
      <c r="S54">
        <v>9.1874598944535693E-6</v>
      </c>
      <c r="T54">
        <v>9.2978750358991819E-6</v>
      </c>
      <c r="U54">
        <v>9.4266927009190613E-6</v>
      </c>
      <c r="V54">
        <v>9.4911015334290027E-6</v>
      </c>
      <c r="W54">
        <v>9.5371078423646722E-6</v>
      </c>
      <c r="X54">
        <v>9.6475229838102832E-6</v>
      </c>
      <c r="Y54">
        <v>9.6751267691716876E-6</v>
      </c>
      <c r="Z54">
        <v>9.76713938704303E-6</v>
      </c>
      <c r="AA54">
        <v>9.9419633609985823E-6</v>
      </c>
      <c r="AB54">
        <v>1.001097282440209E-5</v>
      </c>
      <c r="AC54">
        <v>1.0098384811379864E-5</v>
      </c>
      <c r="AD54">
        <v>1.0282410047122551E-5</v>
      </c>
      <c r="AE54">
        <v>1.0323815725164654E-5</v>
      </c>
      <c r="AF54">
        <v>1.0489438437333071E-5</v>
      </c>
      <c r="AG54">
        <v>1.0650460518607921E-5</v>
      </c>
      <c r="AH54">
        <v>1.0756275029159965E-5</v>
      </c>
      <c r="AI54">
        <v>1.0825284492563473E-5</v>
      </c>
    </row>
    <row r="55" spans="1:35" x14ac:dyDescent="0.45">
      <c r="A55" t="s">
        <v>53</v>
      </c>
      <c r="B55">
        <v>2.9596155294082939E-6</v>
      </c>
      <c r="C55">
        <v>2.9596155294082939E-6</v>
      </c>
      <c r="D55">
        <v>3.0415954900820442E-6</v>
      </c>
      <c r="E55">
        <v>2.9596155294082939E-6</v>
      </c>
      <c r="F55">
        <v>3.005468727751239E-6</v>
      </c>
      <c r="G55">
        <v>3.0860591975661133E-6</v>
      </c>
      <c r="H55">
        <v>3.1416388319211979E-6</v>
      </c>
      <c r="I55">
        <v>3.233345228607089E-6</v>
      </c>
      <c r="J55">
        <v>3.294482826397683E-6</v>
      </c>
      <c r="K55">
        <v>3.3445044973172596E-6</v>
      </c>
      <c r="L55">
        <v>3.3486729698938916E-6</v>
      </c>
      <c r="M55">
        <v>3.3959156590957136E-6</v>
      </c>
      <c r="N55">
        <v>3.423705476273257E-6</v>
      </c>
      <c r="O55">
        <v>3.4403793665797818E-6</v>
      </c>
      <c r="P55">
        <v>3.4778956197694647E-6</v>
      </c>
      <c r="Q55">
        <v>3.5015169643703757E-6</v>
      </c>
      <c r="R55">
        <v>3.5459806718544435E-6</v>
      </c>
      <c r="S55">
        <v>3.5765494707497411E-6</v>
      </c>
      <c r="T55">
        <v>3.6057287787861605E-6</v>
      </c>
      <c r="U55">
        <v>3.6390765593992119E-6</v>
      </c>
      <c r="V55">
        <v>3.661308413141246E-6</v>
      </c>
      <c r="W55">
        <v>3.6904877211776659E-6</v>
      </c>
      <c r="X55">
        <v>3.7210565200729631E-6</v>
      </c>
      <c r="Y55">
        <v>3.7224460109318391E-6</v>
      </c>
      <c r="Z55">
        <v>3.7488463372505056E-6</v>
      </c>
      <c r="AA55">
        <v>3.8002574990289596E-6</v>
      </c>
      <c r="AB55">
        <v>3.8224893527709937E-6</v>
      </c>
      <c r="AC55">
        <v>3.8502791699485358E-6</v>
      </c>
      <c r="AD55">
        <v>3.8989113500092351E-6</v>
      </c>
      <c r="AE55">
        <v>3.9058588043036217E-6</v>
      </c>
      <c r="AF55">
        <v>3.9405960757755496E-6</v>
      </c>
      <c r="AG55">
        <v>3.9781123289652321E-6</v>
      </c>
      <c r="AH55">
        <v>4.0031231644250204E-6</v>
      </c>
      <c r="AI55">
        <v>4.0211865455904238E-6</v>
      </c>
    </row>
    <row r="56" spans="1:35" x14ac:dyDescent="0.45">
      <c r="A56" t="s">
        <v>54</v>
      </c>
      <c r="B56">
        <v>9.803944434191567E-6</v>
      </c>
      <c r="C56">
        <v>9.803944434191567E-6</v>
      </c>
      <c r="D56">
        <v>1.0074492947576647E-5</v>
      </c>
      <c r="E56">
        <v>9.803944434191567E-6</v>
      </c>
      <c r="F56">
        <v>9.5058825126656315E-6</v>
      </c>
      <c r="G56">
        <v>9.3178742237031157E-6</v>
      </c>
      <c r="H56">
        <v>9.0519112783415103E-6</v>
      </c>
      <c r="I56">
        <v>8.900587533566806E-6</v>
      </c>
      <c r="J56">
        <v>8.6392101562286771E-6</v>
      </c>
      <c r="K56">
        <v>8.8134617411207636E-6</v>
      </c>
      <c r="L56">
        <v>8.8318040132146677E-6</v>
      </c>
      <c r="M56">
        <v>8.9877133260128501E-6</v>
      </c>
      <c r="N56">
        <v>9.0840102545058437E-6</v>
      </c>
      <c r="O56">
        <v>9.2766041114918344E-6</v>
      </c>
      <c r="P56">
        <v>9.400414448125685E-6</v>
      </c>
      <c r="Q56">
        <v>9.4783691045247762E-6</v>
      </c>
      <c r="R56">
        <v>9.6572062574403375E-6</v>
      </c>
      <c r="S56">
        <v>9.7535031859333311E-6</v>
      </c>
      <c r="T56">
        <v>9.8543856824498029E-6</v>
      </c>
      <c r="U56">
        <v>9.973610451060177E-6</v>
      </c>
      <c r="V56">
        <v>1.0042393971412315E-5</v>
      </c>
      <c r="W56">
        <v>1.0138690899905311E-5</v>
      </c>
      <c r="X56">
        <v>1.0248744532468734E-5</v>
      </c>
      <c r="Y56">
        <v>1.025333010049221E-5</v>
      </c>
      <c r="Z56">
        <v>1.0345041460961727E-5</v>
      </c>
      <c r="AA56">
        <v>1.0514707477830337E-5</v>
      </c>
      <c r="AB56">
        <v>1.059266213422943E-5</v>
      </c>
      <c r="AC56">
        <v>1.0684373494698949E-5</v>
      </c>
      <c r="AD56">
        <v>1.0854039511567559E-5</v>
      </c>
      <c r="AE56">
        <v>1.0876967351684936E-5</v>
      </c>
      <c r="AF56">
        <v>1.1000777688318787E-5</v>
      </c>
      <c r="AG56">
        <v>1.1124588024952639E-5</v>
      </c>
      <c r="AH56">
        <v>1.1211713817398682E-5</v>
      </c>
      <c r="AI56">
        <v>1.1280497337750822E-5</v>
      </c>
    </row>
    <row r="57" spans="1:35" x14ac:dyDescent="0.45">
      <c r="A57" t="s">
        <v>55</v>
      </c>
      <c r="B57">
        <v>9.803944434191567E-6</v>
      </c>
      <c r="C57">
        <v>9.803944434191567E-6</v>
      </c>
      <c r="D57">
        <v>1.0075509092227858E-5</v>
      </c>
      <c r="E57">
        <v>9.803944434191567E-6</v>
      </c>
      <c r="F57">
        <v>9.5185714037127515E-6</v>
      </c>
      <c r="G57">
        <v>9.3390625619599476E-6</v>
      </c>
      <c r="H57">
        <v>9.0767034855520051E-6</v>
      </c>
      <c r="I57">
        <v>8.9386197611267723E-6</v>
      </c>
      <c r="J57">
        <v>8.6762606847188281E-6</v>
      </c>
      <c r="K57">
        <v>8.8603723172858052E-6</v>
      </c>
      <c r="L57">
        <v>8.8833862713566782E-6</v>
      </c>
      <c r="M57">
        <v>9.0444839498527823E-6</v>
      </c>
      <c r="N57">
        <v>9.1411425569504457E-6</v>
      </c>
      <c r="O57">
        <v>9.2009788375347148E-6</v>
      </c>
      <c r="P57">
        <v>9.3252541895174245E-6</v>
      </c>
      <c r="Q57">
        <v>9.4081044241725649E-6</v>
      </c>
      <c r="R57">
        <v>9.5738048934828439E-6</v>
      </c>
      <c r="S57">
        <v>9.6704635005805091E-6</v>
      </c>
      <c r="T57">
        <v>9.7763276893065191E-6</v>
      </c>
      <c r="U57">
        <v>9.8960002504750555E-6</v>
      </c>
      <c r="V57">
        <v>9.9650421126876711E-6</v>
      </c>
      <c r="W57">
        <v>1.0066303510599511E-5</v>
      </c>
      <c r="X57">
        <v>1.0172167699325523E-5</v>
      </c>
      <c r="Y57">
        <v>1.0181373280953871E-5</v>
      </c>
      <c r="Z57">
        <v>1.027342909723736E-5</v>
      </c>
      <c r="AA57">
        <v>1.0443732357361815E-5</v>
      </c>
      <c r="AB57">
        <v>1.0526582592016954E-5</v>
      </c>
      <c r="AC57">
        <v>1.0618638408300442E-5</v>
      </c>
      <c r="AD57">
        <v>1.0793544459239073E-5</v>
      </c>
      <c r="AE57">
        <v>1.0811955622495768E-5</v>
      </c>
      <c r="AF57">
        <v>1.0940833765292654E-5</v>
      </c>
      <c r="AG57">
        <v>1.1055903535647016E-5</v>
      </c>
      <c r="AH57">
        <v>1.1143356561116331E-5</v>
      </c>
      <c r="AI57">
        <v>1.1217001214143123E-5</v>
      </c>
    </row>
    <row r="58" spans="1:35" x14ac:dyDescent="0.45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58</v>
      </c>
      <c r="B60">
        <v>9.803944434191567E-6</v>
      </c>
      <c r="C60">
        <v>9.803944434191567E-6</v>
      </c>
      <c r="D60">
        <v>1.0075509092227858E-5</v>
      </c>
      <c r="E60">
        <v>9.803944434191567E-6</v>
      </c>
      <c r="F60">
        <v>9.5185714037127515E-6</v>
      </c>
      <c r="G60">
        <v>9.3390625619599476E-6</v>
      </c>
      <c r="H60">
        <v>9.0767034855520051E-6</v>
      </c>
      <c r="I60">
        <v>8.9386197611267723E-6</v>
      </c>
      <c r="J60">
        <v>8.6762606847188281E-6</v>
      </c>
      <c r="K60">
        <v>8.8603723172858052E-6</v>
      </c>
      <c r="L60">
        <v>8.8833862713566782E-6</v>
      </c>
      <c r="M60">
        <v>9.0444839498527823E-6</v>
      </c>
      <c r="N60">
        <v>9.1411425569504457E-6</v>
      </c>
      <c r="O60">
        <v>9.2009788375347148E-6</v>
      </c>
      <c r="P60">
        <v>9.3252541895174245E-6</v>
      </c>
      <c r="Q60">
        <v>9.4081044241725649E-6</v>
      </c>
      <c r="R60">
        <v>9.5738048934828439E-6</v>
      </c>
      <c r="S60">
        <v>9.6704635005805091E-6</v>
      </c>
      <c r="T60">
        <v>9.7763276893065191E-6</v>
      </c>
      <c r="U60">
        <v>9.8960002504750555E-6</v>
      </c>
      <c r="V60">
        <v>9.9650421126876711E-6</v>
      </c>
      <c r="W60">
        <v>1.0066303510599511E-5</v>
      </c>
      <c r="X60">
        <v>1.0172167699325523E-5</v>
      </c>
      <c r="Y60">
        <v>1.0181373280953871E-5</v>
      </c>
      <c r="Z60">
        <v>1.027342909723736E-5</v>
      </c>
      <c r="AA60">
        <v>1.0443732357361815E-5</v>
      </c>
      <c r="AB60">
        <v>1.0526582592016954E-5</v>
      </c>
      <c r="AC60">
        <v>1.0618638408300442E-5</v>
      </c>
      <c r="AD60">
        <v>1.0793544459239073E-5</v>
      </c>
      <c r="AE60">
        <v>1.0811955622495768E-5</v>
      </c>
      <c r="AF60">
        <v>1.0940833765292654E-5</v>
      </c>
      <c r="AG60">
        <v>1.1055903535647016E-5</v>
      </c>
      <c r="AH60">
        <v>1.1143356561116331E-5</v>
      </c>
      <c r="AI60">
        <v>1.1217001214143123E-5</v>
      </c>
    </row>
    <row r="61" spans="1:35" s="4" customFormat="1" x14ac:dyDescent="0.45">
      <c r="A61" s="6" t="s">
        <v>35</v>
      </c>
    </row>
    <row r="62" spans="1:35" x14ac:dyDescent="0.45">
      <c r="A62" t="s">
        <v>29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51</v>
      </c>
      <c r="B63">
        <v>1.6466171222706767E-6</v>
      </c>
      <c r="C63">
        <v>1.6466171222706767E-6</v>
      </c>
      <c r="D63">
        <v>1.6669960470512544E-6</v>
      </c>
      <c r="E63">
        <v>1.6466171222706767E-6</v>
      </c>
      <c r="F63">
        <v>2.0317788006235949E-6</v>
      </c>
      <c r="G63">
        <v>1.9312427717060783E-6</v>
      </c>
      <c r="H63">
        <v>1.9441494240671111E-6</v>
      </c>
      <c r="I63">
        <v>1.9373564491402519E-6</v>
      </c>
      <c r="J63">
        <v>1.8925228146229809E-6</v>
      </c>
      <c r="K63">
        <v>1.8979571945644685E-6</v>
      </c>
      <c r="L63">
        <v>1.9129017394035587E-6</v>
      </c>
      <c r="M63">
        <v>1.9312427717060783E-6</v>
      </c>
      <c r="N63">
        <v>1.9502631015012843E-6</v>
      </c>
      <c r="O63">
        <v>2.0419682630138836E-6</v>
      </c>
      <c r="P63">
        <v>2.0643850802725195E-6</v>
      </c>
      <c r="Q63">
        <v>2.0752538401554942E-6</v>
      </c>
      <c r="R63">
        <v>2.1200874746727652E-6</v>
      </c>
      <c r="S63">
        <v>2.1533730518143753E-6</v>
      </c>
      <c r="T63">
        <v>2.2267371810244554E-6</v>
      </c>
      <c r="U63">
        <v>2.2185856111122236E-6</v>
      </c>
      <c r="V63">
        <v>2.2301336684878844E-6</v>
      </c>
      <c r="W63">
        <v>2.2939876328003614E-6</v>
      </c>
      <c r="X63">
        <v>2.3619173820689539E-6</v>
      </c>
      <c r="Y63">
        <v>2.4189783714545709E-6</v>
      </c>
      <c r="Z63">
        <v>2.4400365937278347E-6</v>
      </c>
      <c r="AA63">
        <v>2.5460070025868385E-6</v>
      </c>
      <c r="AB63">
        <v>2.5772546872503909E-6</v>
      </c>
      <c r="AC63">
        <v>2.6051058844505144E-6</v>
      </c>
      <c r="AD63">
        <v>2.6336363791433231E-6</v>
      </c>
      <c r="AE63">
        <v>2.6669219562849328E-6</v>
      </c>
      <c r="AF63">
        <v>2.8842971539444284E-6</v>
      </c>
      <c r="AG63">
        <v>2.957661283154508E-6</v>
      </c>
      <c r="AH63">
        <v>2.9610577706179379E-6</v>
      </c>
      <c r="AI63">
        <v>2.9814366953985152E-6</v>
      </c>
    </row>
    <row r="64" spans="1:35" x14ac:dyDescent="0.45">
      <c r="A64" t="s">
        <v>52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36</v>
      </c>
    </row>
    <row r="72" spans="1:35" x14ac:dyDescent="0.45">
      <c r="A72" t="s">
        <v>29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51</v>
      </c>
      <c r="B73">
        <v>1.3128207815488744E-6</v>
      </c>
      <c r="C73">
        <v>1.3128207815488744E-6</v>
      </c>
      <c r="D73">
        <v>1.3601906035635243E-6</v>
      </c>
      <c r="E73">
        <v>1.3128207815488744E-6</v>
      </c>
      <c r="F73">
        <v>1.3202030914732356E-6</v>
      </c>
      <c r="G73">
        <v>1.3405044437652282E-6</v>
      </c>
      <c r="H73">
        <v>1.3485019461832864E-6</v>
      </c>
      <c r="I73">
        <v>1.3724944534374596E-6</v>
      </c>
      <c r="J73">
        <v>1.3811071483492142E-6</v>
      </c>
      <c r="K73">
        <v>1.4063300405907812E-6</v>
      </c>
      <c r="L73">
        <v>1.4094060030592649E-6</v>
      </c>
      <c r="M73">
        <v>1.4315529328323481E-6</v>
      </c>
      <c r="N73">
        <v>1.44447197519998E-6</v>
      </c>
      <c r="O73">
        <v>1.4746164073911208E-6</v>
      </c>
      <c r="P73">
        <v>1.4912266047209332E-6</v>
      </c>
      <c r="Q73">
        <v>1.5023000696074752E-6</v>
      </c>
      <c r="R73">
        <v>1.5262925768616481E-6</v>
      </c>
      <c r="S73">
        <v>1.5385964267355832E-6</v>
      </c>
      <c r="T73">
        <v>1.5521306615969118E-6</v>
      </c>
      <c r="U73">
        <v>1.5681256664330278E-6</v>
      </c>
      <c r="V73">
        <v>1.5785839388258726E-6</v>
      </c>
      <c r="W73">
        <v>1.5921181736872011E-6</v>
      </c>
      <c r="X73">
        <v>1.6056524085485299E-6</v>
      </c>
      <c r="Y73">
        <v>1.6056524085485299E-6</v>
      </c>
      <c r="Z73">
        <v>1.6161106809413745E-6</v>
      </c>
      <c r="AA73">
        <v>1.6401031881955478E-6</v>
      </c>
      <c r="AB73">
        <v>1.6499462680946962E-6</v>
      </c>
      <c r="AC73">
        <v>1.6628653104623281E-6</v>
      </c>
      <c r="AD73">
        <v>1.6856274327291077E-6</v>
      </c>
      <c r="AE73">
        <v>1.6862426252228046E-6</v>
      </c>
      <c r="AF73">
        <v>1.7022376300589204E-6</v>
      </c>
      <c r="AG73">
        <v>1.7170022499076422E-6</v>
      </c>
      <c r="AH73">
        <v>1.7274605223004872E-6</v>
      </c>
      <c r="AI73">
        <v>1.7366884097059382E-6</v>
      </c>
    </row>
    <row r="74" spans="1:35" x14ac:dyDescent="0.45">
      <c r="A74" t="s">
        <v>52</v>
      </c>
      <c r="B74">
        <v>1.3128207815488744E-6</v>
      </c>
      <c r="C74">
        <v>1.3128207815488744E-6</v>
      </c>
      <c r="D74">
        <v>1.3491682363172383E-6</v>
      </c>
      <c r="E74">
        <v>1.3128207815488744E-6</v>
      </c>
      <c r="F74">
        <v>1.2672324484495707E-6</v>
      </c>
      <c r="G74">
        <v>1.2321171107919987E-6</v>
      </c>
      <c r="H74">
        <v>1.1908411875804667E-6</v>
      </c>
      <c r="I74">
        <v>1.1655827868092309E-6</v>
      </c>
      <c r="J74">
        <v>1.124922922153095E-6</v>
      </c>
      <c r="K74">
        <v>1.1384762103718067E-6</v>
      </c>
      <c r="L74">
        <v>1.1353959175948266E-6</v>
      </c>
      <c r="M74">
        <v>1.1538776742567067E-6</v>
      </c>
      <c r="N74">
        <v>1.1655827868092309E-6</v>
      </c>
      <c r="O74">
        <v>1.1717433723631907E-6</v>
      </c>
      <c r="P74">
        <v>1.1828324263603187E-6</v>
      </c>
      <c r="Q74">
        <v>1.1920733046912589E-6</v>
      </c>
      <c r="R74">
        <v>1.2148674712409106E-6</v>
      </c>
      <c r="S74">
        <v>1.2302689351258104E-6</v>
      </c>
      <c r="T74">
        <v>1.2450543404553146E-6</v>
      </c>
      <c r="U74">
        <v>1.2623039800064025E-6</v>
      </c>
      <c r="V74">
        <v>1.2709287997819467E-6</v>
      </c>
      <c r="W74">
        <v>1.2770893853359065E-6</v>
      </c>
      <c r="X74">
        <v>1.2918747906654103E-6</v>
      </c>
      <c r="Y74">
        <v>1.2955711419977866E-6</v>
      </c>
      <c r="Z74">
        <v>1.3078923131057065E-6</v>
      </c>
      <c r="AA74">
        <v>1.3313025382107547E-6</v>
      </c>
      <c r="AB74">
        <v>1.3405434165416946E-6</v>
      </c>
      <c r="AC74">
        <v>1.3522485290942186E-6</v>
      </c>
      <c r="AD74">
        <v>1.3768908713100587E-6</v>
      </c>
      <c r="AE74">
        <v>1.3824353983086226E-6</v>
      </c>
      <c r="AF74">
        <v>1.4046135063028784E-6</v>
      </c>
      <c r="AG74">
        <v>1.4261755557417384E-6</v>
      </c>
      <c r="AH74">
        <v>1.4403449025158465E-6</v>
      </c>
      <c r="AI74">
        <v>1.4495857808467866E-6</v>
      </c>
    </row>
    <row r="75" spans="1:35" x14ac:dyDescent="0.45">
      <c r="A75" t="s">
        <v>53</v>
      </c>
      <c r="B75">
        <v>3.9631444246576616E-7</v>
      </c>
      <c r="C75">
        <v>3.9631444246576616E-7</v>
      </c>
      <c r="D75">
        <v>4.072921664589493E-7</v>
      </c>
      <c r="E75">
        <v>3.9631444246576616E-7</v>
      </c>
      <c r="F75">
        <v>4.0245452537720755E-7</v>
      </c>
      <c r="G75">
        <v>4.1324618625186229E-7</v>
      </c>
      <c r="H75">
        <v>4.2068871099300338E-7</v>
      </c>
      <c r="I75">
        <v>4.3296887681588632E-7</v>
      </c>
      <c r="J75">
        <v>4.4115565403114156E-7</v>
      </c>
      <c r="K75">
        <v>4.478539262981686E-7</v>
      </c>
      <c r="L75">
        <v>4.4841211565375424E-7</v>
      </c>
      <c r="M75">
        <v>4.547382616837242E-7</v>
      </c>
      <c r="N75">
        <v>4.5845952405429482E-7</v>
      </c>
      <c r="O75">
        <v>4.6069228147663708E-7</v>
      </c>
      <c r="P75">
        <v>4.657159856769074E-7</v>
      </c>
      <c r="Q75">
        <v>4.6887905869189238E-7</v>
      </c>
      <c r="R75">
        <v>4.748330784848052E-7</v>
      </c>
      <c r="S75">
        <v>4.7892646709243296E-7</v>
      </c>
      <c r="T75">
        <v>4.8283379258153199E-7</v>
      </c>
      <c r="U75">
        <v>4.8729930742621671E-7</v>
      </c>
      <c r="V75">
        <v>4.9027631732267313E-7</v>
      </c>
      <c r="W75">
        <v>4.9418364281177226E-7</v>
      </c>
      <c r="X75">
        <v>4.9827703141939996E-7</v>
      </c>
      <c r="Y75">
        <v>4.9846309453792832E-7</v>
      </c>
      <c r="Z75">
        <v>5.0199829378997043E-7</v>
      </c>
      <c r="AA75">
        <v>5.0888262917552608E-7</v>
      </c>
      <c r="AB75">
        <v>5.1185963907198249E-7</v>
      </c>
      <c r="AC75">
        <v>5.1558090144255306E-7</v>
      </c>
      <c r="AD75">
        <v>5.2209311059105148E-7</v>
      </c>
      <c r="AE75">
        <v>5.230234261836942E-7</v>
      </c>
      <c r="AF75">
        <v>5.2767500414690739E-7</v>
      </c>
      <c r="AG75">
        <v>5.326987083471776E-7</v>
      </c>
      <c r="AH75">
        <v>5.3604784448069114E-7</v>
      </c>
      <c r="AI75">
        <v>5.3846666502156207E-7</v>
      </c>
    </row>
    <row r="76" spans="1:35" x14ac:dyDescent="0.45">
      <c r="A76" t="s">
        <v>54</v>
      </c>
      <c r="B76">
        <v>1.3128207815488744E-6</v>
      </c>
      <c r="C76">
        <v>1.3128207815488744E-6</v>
      </c>
      <c r="D76">
        <v>1.3490492315541989E-6</v>
      </c>
      <c r="E76">
        <v>1.3128207815488744E-6</v>
      </c>
      <c r="F76">
        <v>1.2729080823904663E-6</v>
      </c>
      <c r="G76">
        <v>1.2477323798443933E-6</v>
      </c>
      <c r="H76">
        <v>1.2121179713645828E-6</v>
      </c>
      <c r="I76">
        <v>1.1918546010226219E-6</v>
      </c>
      <c r="J76">
        <v>1.1568542340683254E-6</v>
      </c>
      <c r="K76">
        <v>1.1801878120378562E-6</v>
      </c>
      <c r="L76">
        <v>1.1826439781399125E-6</v>
      </c>
      <c r="M76">
        <v>1.2035213900073875E-6</v>
      </c>
      <c r="N76">
        <v>1.2164162620431807E-6</v>
      </c>
      <c r="O76">
        <v>1.2422060061147676E-6</v>
      </c>
      <c r="P76">
        <v>1.2587851273036449E-6</v>
      </c>
      <c r="Q76">
        <v>1.2692238332373827E-6</v>
      </c>
      <c r="R76">
        <v>1.2931714527324274E-6</v>
      </c>
      <c r="S76">
        <v>1.3060663247682209E-6</v>
      </c>
      <c r="T76">
        <v>1.3195752383295282E-6</v>
      </c>
      <c r="U76">
        <v>1.3355403179928916E-6</v>
      </c>
      <c r="V76">
        <v>1.344750940875601E-6</v>
      </c>
      <c r="W76">
        <v>1.3576458129113946E-6</v>
      </c>
      <c r="X76">
        <v>1.37238280952373E-6</v>
      </c>
      <c r="Y76">
        <v>1.3729968510492439E-6</v>
      </c>
      <c r="Z76">
        <v>1.3852776815595232E-6</v>
      </c>
      <c r="AA76">
        <v>1.4079972180035404E-6</v>
      </c>
      <c r="AB76">
        <v>1.4184359239372782E-6</v>
      </c>
      <c r="AC76">
        <v>1.4307167544475573E-6</v>
      </c>
      <c r="AD76">
        <v>1.4534362908915745E-6</v>
      </c>
      <c r="AE76">
        <v>1.456506498519144E-6</v>
      </c>
      <c r="AF76">
        <v>1.4730856197080212E-6</v>
      </c>
      <c r="AG76">
        <v>1.4896647408968987E-6</v>
      </c>
      <c r="AH76">
        <v>1.5013315298816642E-6</v>
      </c>
      <c r="AI76">
        <v>1.510542152764374E-6</v>
      </c>
    </row>
    <row r="77" spans="1:35" x14ac:dyDescent="0.45">
      <c r="A77" t="s">
        <v>55</v>
      </c>
      <c r="B77">
        <v>1.3128207815488744E-6</v>
      </c>
      <c r="C77">
        <v>1.3128207815488744E-6</v>
      </c>
      <c r="D77">
        <v>1.3491853008499935E-6</v>
      </c>
      <c r="E77">
        <v>1.3128207815488744E-6</v>
      </c>
      <c r="F77">
        <v>1.2746072188934613E-6</v>
      </c>
      <c r="G77">
        <v>1.2505696552876366E-6</v>
      </c>
      <c r="H77">
        <v>1.2154378315560472E-6</v>
      </c>
      <c r="I77">
        <v>1.1969473980131054E-6</v>
      </c>
      <c r="J77">
        <v>1.1618155742815156E-6</v>
      </c>
      <c r="K77">
        <v>1.1864694856721049E-6</v>
      </c>
      <c r="L77">
        <v>1.1895512245959284E-6</v>
      </c>
      <c r="M77">
        <v>1.211123397062694E-6</v>
      </c>
      <c r="N77">
        <v>1.2240667005427533E-6</v>
      </c>
      <c r="O77">
        <v>1.2320792217446948E-6</v>
      </c>
      <c r="P77">
        <v>1.2487206119333426E-6</v>
      </c>
      <c r="Q77">
        <v>1.2598148720591076E-6</v>
      </c>
      <c r="R77">
        <v>1.2820033923106379E-6</v>
      </c>
      <c r="S77">
        <v>1.2949466957906974E-6</v>
      </c>
      <c r="T77">
        <v>1.309122694840286E-6</v>
      </c>
      <c r="U77">
        <v>1.325147737244169E-6</v>
      </c>
      <c r="V77">
        <v>1.3343929540156398E-6</v>
      </c>
      <c r="W77">
        <v>1.347952605280464E-6</v>
      </c>
      <c r="X77">
        <v>1.362128604330053E-6</v>
      </c>
      <c r="Y77">
        <v>1.3633612998995823E-6</v>
      </c>
      <c r="Z77">
        <v>1.3756882555948768E-6</v>
      </c>
      <c r="AA77">
        <v>1.3984931236311719E-6</v>
      </c>
      <c r="AB77">
        <v>1.4095873837569371E-6</v>
      </c>
      <c r="AC77">
        <v>1.4219143394522314E-6</v>
      </c>
      <c r="AD77">
        <v>1.4453355552732914E-6</v>
      </c>
      <c r="AE77">
        <v>1.44780094641235E-6</v>
      </c>
      <c r="AF77">
        <v>1.4650586843857627E-6</v>
      </c>
      <c r="AG77">
        <v>1.480467379004881E-6</v>
      </c>
      <c r="AH77">
        <v>1.4921779869154108E-6</v>
      </c>
      <c r="AI77">
        <v>1.5020395514716468E-6</v>
      </c>
    </row>
    <row r="78" spans="1:35" x14ac:dyDescent="0.4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58</v>
      </c>
      <c r="B80">
        <v>1.3128207815488744E-6</v>
      </c>
      <c r="C80">
        <v>1.3128207815488744E-6</v>
      </c>
      <c r="D80">
        <v>1.3491853008499935E-6</v>
      </c>
      <c r="E80">
        <v>1.3128207815488744E-6</v>
      </c>
      <c r="F80">
        <v>1.2746072188934613E-6</v>
      </c>
      <c r="G80">
        <v>1.2505696552876366E-6</v>
      </c>
      <c r="H80">
        <v>1.2154378315560472E-6</v>
      </c>
      <c r="I80">
        <v>1.1969473980131054E-6</v>
      </c>
      <c r="J80">
        <v>1.1618155742815156E-6</v>
      </c>
      <c r="K80">
        <v>1.1864694856721049E-6</v>
      </c>
      <c r="L80">
        <v>1.1895512245959284E-6</v>
      </c>
      <c r="M80">
        <v>1.211123397062694E-6</v>
      </c>
      <c r="N80">
        <v>1.2240667005427533E-6</v>
      </c>
      <c r="O80">
        <v>1.2320792217446948E-6</v>
      </c>
      <c r="P80">
        <v>1.2487206119333426E-6</v>
      </c>
      <c r="Q80">
        <v>1.2598148720591076E-6</v>
      </c>
      <c r="R80">
        <v>1.2820033923106379E-6</v>
      </c>
      <c r="S80">
        <v>1.2949466957906974E-6</v>
      </c>
      <c r="T80">
        <v>1.309122694840286E-6</v>
      </c>
      <c r="U80">
        <v>1.325147737244169E-6</v>
      </c>
      <c r="V80">
        <v>1.3343929540156398E-6</v>
      </c>
      <c r="W80">
        <v>1.347952605280464E-6</v>
      </c>
      <c r="X80">
        <v>1.362128604330053E-6</v>
      </c>
      <c r="Y80">
        <v>1.3633612998995823E-6</v>
      </c>
      <c r="Z80">
        <v>1.3756882555948768E-6</v>
      </c>
      <c r="AA80">
        <v>1.3984931236311719E-6</v>
      </c>
      <c r="AB80">
        <v>1.4095873837569371E-6</v>
      </c>
      <c r="AC80">
        <v>1.4219143394522314E-6</v>
      </c>
      <c r="AD80">
        <v>1.4453355552732914E-6</v>
      </c>
      <c r="AE80">
        <v>1.44780094641235E-6</v>
      </c>
      <c r="AF80">
        <v>1.4650586843857627E-6</v>
      </c>
      <c r="AG80">
        <v>1.480467379004881E-6</v>
      </c>
      <c r="AH80">
        <v>1.4921779869154108E-6</v>
      </c>
      <c r="AI80">
        <v>1.5020395514716468E-6</v>
      </c>
    </row>
    <row r="81" spans="1:35" s="4" customFormat="1" x14ac:dyDescent="0.45">
      <c r="A81" s="6" t="s">
        <v>37</v>
      </c>
    </row>
    <row r="82" spans="1:35" x14ac:dyDescent="0.45">
      <c r="A82" t="s">
        <v>29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51</v>
      </c>
      <c r="B83">
        <v>2.6465225145131966E-6</v>
      </c>
      <c r="C83">
        <v>2.6465225145131966E-6</v>
      </c>
      <c r="D83">
        <v>2.7420155949337753E-6</v>
      </c>
      <c r="E83">
        <v>2.6465225145131966E-6</v>
      </c>
      <c r="F83">
        <v>2.6614045530203004E-6</v>
      </c>
      <c r="G83">
        <v>2.7023301589148331E-6</v>
      </c>
      <c r="H83">
        <v>2.7184523672975292E-6</v>
      </c>
      <c r="I83">
        <v>2.7668189924456141E-6</v>
      </c>
      <c r="J83">
        <v>2.7841813707039012E-6</v>
      </c>
      <c r="K83">
        <v>2.8350283356031713E-6</v>
      </c>
      <c r="L83">
        <v>2.841229184981131E-6</v>
      </c>
      <c r="M83">
        <v>2.8858753005024404E-6</v>
      </c>
      <c r="N83">
        <v>2.9119188678898712E-6</v>
      </c>
      <c r="O83">
        <v>2.9726871917938759E-6</v>
      </c>
      <c r="P83">
        <v>3.0061717784348583E-6</v>
      </c>
      <c r="Q83">
        <v>3.0284948361955136E-6</v>
      </c>
      <c r="R83">
        <v>3.0768614613435989E-6</v>
      </c>
      <c r="S83">
        <v>3.1016648588554381E-6</v>
      </c>
      <c r="T83">
        <v>3.1289485961184604E-6</v>
      </c>
      <c r="U83">
        <v>3.1611930128838505E-6</v>
      </c>
      <c r="V83">
        <v>3.1822759007689135E-6</v>
      </c>
      <c r="W83">
        <v>3.2095596380319366E-6</v>
      </c>
      <c r="X83">
        <v>3.2368433752949597E-6</v>
      </c>
      <c r="Y83">
        <v>3.2368433752949597E-6</v>
      </c>
      <c r="Z83">
        <v>3.2579262631800219E-6</v>
      </c>
      <c r="AA83">
        <v>3.3062928883281076E-6</v>
      </c>
      <c r="AB83">
        <v>3.3261356063375791E-6</v>
      </c>
      <c r="AC83">
        <v>3.3521791737250094E-6</v>
      </c>
      <c r="AD83">
        <v>3.3980654591219108E-6</v>
      </c>
      <c r="AE83">
        <v>3.3993056289975027E-6</v>
      </c>
      <c r="AF83">
        <v>3.431550045762894E-6</v>
      </c>
      <c r="AG83">
        <v>3.4613141227771002E-6</v>
      </c>
      <c r="AH83">
        <v>3.4823970106621628E-6</v>
      </c>
      <c r="AI83">
        <v>3.5009995587960419E-6</v>
      </c>
    </row>
    <row r="84" spans="1:35" x14ac:dyDescent="0.4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53</v>
      </c>
      <c r="B85">
        <v>8.2334390221877424E-7</v>
      </c>
      <c r="C85">
        <v>8.2334390221877424E-7</v>
      </c>
      <c r="D85">
        <v>8.4615014176380119E-7</v>
      </c>
      <c r="E85">
        <v>8.2334390221877424E-7</v>
      </c>
      <c r="F85">
        <v>8.3609993450667065E-7</v>
      </c>
      <c r="G85">
        <v>8.5851962761873137E-7</v>
      </c>
      <c r="H85">
        <v>8.7398148493739366E-7</v>
      </c>
      <c r="I85">
        <v>8.9949354951318669E-7</v>
      </c>
      <c r="J85">
        <v>9.1650159256371534E-7</v>
      </c>
      <c r="K85">
        <v>9.3041726415051147E-7</v>
      </c>
      <c r="L85">
        <v>9.3157690344941141E-7</v>
      </c>
      <c r="M85">
        <v>9.4471948217027435E-7</v>
      </c>
      <c r="N85">
        <v>9.5245041082960566E-7</v>
      </c>
      <c r="O85">
        <v>9.5708896802520422E-7</v>
      </c>
      <c r="P85">
        <v>9.675257217153014E-7</v>
      </c>
      <c r="Q85">
        <v>9.7409701107573298E-7</v>
      </c>
      <c r="R85">
        <v>9.8646649693066264E-7</v>
      </c>
      <c r="S85">
        <v>9.9497051845592713E-7</v>
      </c>
      <c r="T85">
        <v>1.0030879935482249E-6</v>
      </c>
      <c r="U85">
        <v>1.0123651079394224E-6</v>
      </c>
      <c r="V85">
        <v>1.0185498508668875E-6</v>
      </c>
      <c r="W85">
        <v>1.0266673259591852E-6</v>
      </c>
      <c r="X85">
        <v>1.0351713474844495E-6</v>
      </c>
      <c r="Y85">
        <v>1.0355578939174158E-6</v>
      </c>
      <c r="Z85">
        <v>1.0429022761437807E-6</v>
      </c>
      <c r="AA85">
        <v>1.0572044941635434E-6</v>
      </c>
      <c r="AB85">
        <v>1.0633892370910085E-6</v>
      </c>
      <c r="AC85">
        <v>1.0711201657503397E-6</v>
      </c>
      <c r="AD85">
        <v>1.0846492909041692E-6</v>
      </c>
      <c r="AE85">
        <v>1.0865820230690021E-6</v>
      </c>
      <c r="AF85">
        <v>1.096245683893166E-6</v>
      </c>
      <c r="AG85">
        <v>1.1066824375832631E-6</v>
      </c>
      <c r="AH85">
        <v>1.1136402733766613E-6</v>
      </c>
      <c r="AI85">
        <v>1.1186653770052267E-6</v>
      </c>
    </row>
    <row r="86" spans="1:35" x14ac:dyDescent="0.45">
      <c r="A86" t="s">
        <v>54</v>
      </c>
      <c r="B86">
        <v>8.2334390221877424E-7</v>
      </c>
      <c r="C86">
        <v>8.2334390221877424E-7</v>
      </c>
      <c r="D86">
        <v>8.4606480503959176E-7</v>
      </c>
      <c r="E86">
        <v>8.2334390221877424E-7</v>
      </c>
      <c r="F86">
        <v>7.9831239911109412E-7</v>
      </c>
      <c r="G86">
        <v>7.8252329715086498E-7</v>
      </c>
      <c r="H86">
        <v>7.601874943778579E-7</v>
      </c>
      <c r="I86">
        <v>7.4747919280011256E-7</v>
      </c>
      <c r="J86">
        <v>7.2552849007491613E-7</v>
      </c>
      <c r="K86">
        <v>7.4016229189171375E-7</v>
      </c>
      <c r="L86">
        <v>7.4170269208295571E-7</v>
      </c>
      <c r="M86">
        <v>7.5479609370851159E-7</v>
      </c>
      <c r="N86">
        <v>7.6288319471253127E-7</v>
      </c>
      <c r="O86">
        <v>7.7905739672057084E-7</v>
      </c>
      <c r="P86">
        <v>7.8945509801145335E-7</v>
      </c>
      <c r="Q86">
        <v>7.9600179882423129E-7</v>
      </c>
      <c r="R86">
        <v>8.1102070068883924E-7</v>
      </c>
      <c r="S86">
        <v>8.1910780169285913E-7</v>
      </c>
      <c r="T86">
        <v>8.2758000274468946E-7</v>
      </c>
      <c r="U86">
        <v>8.3759260398776153E-7</v>
      </c>
      <c r="V86">
        <v>8.4336910470491828E-7</v>
      </c>
      <c r="W86">
        <v>8.5145620570893828E-7</v>
      </c>
      <c r="X86">
        <v>8.6069860685638938E-7</v>
      </c>
      <c r="Y86">
        <v>8.6108370690419992E-7</v>
      </c>
      <c r="Z86">
        <v>8.6878570786040916E-7</v>
      </c>
      <c r="AA86">
        <v>8.8303440962939624E-7</v>
      </c>
      <c r="AB86">
        <v>8.8958111044217429E-7</v>
      </c>
      <c r="AC86">
        <v>8.9728311139838353E-7</v>
      </c>
      <c r="AD86">
        <v>9.1153181316737082E-7</v>
      </c>
      <c r="AE86">
        <v>9.13457313406423E-7</v>
      </c>
      <c r="AF86">
        <v>9.2385501469730551E-7</v>
      </c>
      <c r="AG86">
        <v>9.3425271598818833E-7</v>
      </c>
      <c r="AH86">
        <v>9.4156961689658704E-7</v>
      </c>
      <c r="AI86">
        <v>9.4734611761374421E-7</v>
      </c>
    </row>
    <row r="87" spans="1:35" x14ac:dyDescent="0.4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38</v>
      </c>
    </row>
    <row r="92" spans="1:35" x14ac:dyDescent="0.45">
      <c r="A92" t="s">
        <v>29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52</v>
      </c>
      <c r="B94">
        <v>3.973011740806744E-7</v>
      </c>
      <c r="C94">
        <v>3.973011740806744E-7</v>
      </c>
      <c r="D94">
        <v>3.9537252760455455E-7</v>
      </c>
      <c r="E94">
        <v>3.973011740806744E-7</v>
      </c>
      <c r="F94">
        <v>3.9151523465231497E-7</v>
      </c>
      <c r="G94">
        <v>3.8572929522395565E-7</v>
      </c>
      <c r="H94">
        <v>3.8187200227171618E-7</v>
      </c>
      <c r="I94">
        <v>3.7994335579559639E-7</v>
      </c>
      <c r="J94">
        <v>3.7608606284335675E-7</v>
      </c>
      <c r="K94">
        <v>3.7801470931947655E-7</v>
      </c>
      <c r="L94">
        <v>3.7994335579559639E-7</v>
      </c>
      <c r="M94">
        <v>3.7801470931947655E-7</v>
      </c>
      <c r="N94">
        <v>3.7801470931947655E-7</v>
      </c>
      <c r="O94">
        <v>3.7801470931947655E-7</v>
      </c>
      <c r="P94">
        <v>3.7608606284335675E-7</v>
      </c>
      <c r="Q94">
        <v>3.7608606284335675E-7</v>
      </c>
      <c r="R94">
        <v>3.7801470931947655E-7</v>
      </c>
      <c r="S94">
        <v>3.7801470931947655E-7</v>
      </c>
      <c r="T94">
        <v>3.7608606284335675E-7</v>
      </c>
      <c r="U94">
        <v>3.7608606284335675E-7</v>
      </c>
      <c r="V94">
        <v>3.7801470931947655E-7</v>
      </c>
      <c r="W94">
        <v>3.7801470931947655E-7</v>
      </c>
      <c r="X94">
        <v>3.7608606284335675E-7</v>
      </c>
      <c r="Y94">
        <v>3.7608606284335675E-7</v>
      </c>
      <c r="Z94">
        <v>3.7608606284335675E-7</v>
      </c>
      <c r="AA94">
        <v>3.7608606284335675E-7</v>
      </c>
      <c r="AB94">
        <v>3.7608606284335675E-7</v>
      </c>
      <c r="AC94">
        <v>3.7608606284335675E-7</v>
      </c>
      <c r="AD94">
        <v>3.7608606284335675E-7</v>
      </c>
      <c r="AE94">
        <v>3.7608606284335675E-7</v>
      </c>
      <c r="AF94">
        <v>3.7608606284335675E-7</v>
      </c>
      <c r="AG94">
        <v>3.7608606284335675E-7</v>
      </c>
      <c r="AH94">
        <v>3.7608606284335675E-7</v>
      </c>
      <c r="AI94">
        <v>3.7608606284335675E-7</v>
      </c>
    </row>
    <row r="95" spans="1:35" x14ac:dyDescent="0.45">
      <c r="A95" t="s">
        <v>53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55</v>
      </c>
      <c r="B97">
        <v>3.973011740806744E-7</v>
      </c>
      <c r="C97">
        <v>3.973011740806744E-7</v>
      </c>
      <c r="D97">
        <v>3.9540021152526454E-7</v>
      </c>
      <c r="E97">
        <v>3.973011740806744E-7</v>
      </c>
      <c r="F97">
        <v>3.9349924896985452E-7</v>
      </c>
      <c r="G97">
        <v>3.8779636130362478E-7</v>
      </c>
      <c r="H97">
        <v>3.8589539874821482E-7</v>
      </c>
      <c r="I97">
        <v>3.8399443619280491E-7</v>
      </c>
      <c r="J97">
        <v>3.8209347363739494E-7</v>
      </c>
      <c r="K97">
        <v>3.8399443619280491E-7</v>
      </c>
      <c r="L97">
        <v>3.8589539874821482E-7</v>
      </c>
      <c r="M97">
        <v>3.8209347363739494E-7</v>
      </c>
      <c r="N97">
        <v>3.8399443619280491E-7</v>
      </c>
      <c r="O97">
        <v>3.8399443619280491E-7</v>
      </c>
      <c r="P97">
        <v>3.8209347363739494E-7</v>
      </c>
      <c r="Q97">
        <v>3.8209347363739494E-7</v>
      </c>
      <c r="R97">
        <v>3.8399443619280491E-7</v>
      </c>
      <c r="S97">
        <v>3.8399443619280491E-7</v>
      </c>
      <c r="T97">
        <v>3.8209347363739494E-7</v>
      </c>
      <c r="U97">
        <v>3.8209347363739494E-7</v>
      </c>
      <c r="V97">
        <v>3.8399443619280491E-7</v>
      </c>
      <c r="W97">
        <v>3.8399443619280491E-7</v>
      </c>
      <c r="X97">
        <v>3.8399443619280491E-7</v>
      </c>
      <c r="Y97">
        <v>3.8209347363739494E-7</v>
      </c>
      <c r="Z97">
        <v>3.8209347363739494E-7</v>
      </c>
      <c r="AA97">
        <v>3.8399443619280491E-7</v>
      </c>
      <c r="AB97">
        <v>3.8399443619280491E-7</v>
      </c>
      <c r="AC97">
        <v>3.8399443619280491E-7</v>
      </c>
      <c r="AD97">
        <v>3.8399443619280491E-7</v>
      </c>
      <c r="AE97">
        <v>3.8399443619280491E-7</v>
      </c>
      <c r="AF97">
        <v>3.8399443619280491E-7</v>
      </c>
      <c r="AG97">
        <v>3.8399443619280491E-7</v>
      </c>
      <c r="AH97">
        <v>3.8399443619280491E-7</v>
      </c>
      <c r="AI97">
        <v>3.8399443619280491E-7</v>
      </c>
    </row>
    <row r="98" spans="1:35" x14ac:dyDescent="0.4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58</v>
      </c>
      <c r="B100">
        <v>3.973011740806744E-7</v>
      </c>
      <c r="C100">
        <v>3.973011740806744E-7</v>
      </c>
      <c r="D100">
        <v>3.9540021152526454E-7</v>
      </c>
      <c r="E100">
        <v>3.973011740806744E-7</v>
      </c>
      <c r="F100">
        <v>3.9349924896985452E-7</v>
      </c>
      <c r="G100">
        <v>3.8779636130362478E-7</v>
      </c>
      <c r="H100">
        <v>3.8589539874821482E-7</v>
      </c>
      <c r="I100">
        <v>3.8399443619280491E-7</v>
      </c>
      <c r="J100">
        <v>3.8209347363739494E-7</v>
      </c>
      <c r="K100">
        <v>3.8399443619280491E-7</v>
      </c>
      <c r="L100">
        <v>3.8589539874821482E-7</v>
      </c>
      <c r="M100">
        <v>3.8209347363739494E-7</v>
      </c>
      <c r="N100">
        <v>3.8399443619280491E-7</v>
      </c>
      <c r="O100">
        <v>3.8399443619280491E-7</v>
      </c>
      <c r="P100">
        <v>3.8209347363739494E-7</v>
      </c>
      <c r="Q100">
        <v>3.8209347363739494E-7</v>
      </c>
      <c r="R100">
        <v>3.8399443619280491E-7</v>
      </c>
      <c r="S100">
        <v>3.8399443619280491E-7</v>
      </c>
      <c r="T100">
        <v>3.8209347363739494E-7</v>
      </c>
      <c r="U100">
        <v>3.8209347363739494E-7</v>
      </c>
      <c r="V100">
        <v>3.8399443619280491E-7</v>
      </c>
      <c r="W100">
        <v>3.8399443619280491E-7</v>
      </c>
      <c r="X100">
        <v>3.8399443619280491E-7</v>
      </c>
      <c r="Y100">
        <v>3.8209347363739494E-7</v>
      </c>
      <c r="Z100">
        <v>3.8209347363739494E-7</v>
      </c>
      <c r="AA100">
        <v>3.8399443619280491E-7</v>
      </c>
      <c r="AB100">
        <v>3.8399443619280491E-7</v>
      </c>
      <c r="AC100">
        <v>3.8399443619280491E-7</v>
      </c>
      <c r="AD100">
        <v>3.8399443619280491E-7</v>
      </c>
      <c r="AE100">
        <v>3.8399443619280491E-7</v>
      </c>
      <c r="AF100">
        <v>3.8399443619280491E-7</v>
      </c>
      <c r="AG100">
        <v>3.8399443619280491E-7</v>
      </c>
      <c r="AH100">
        <v>3.8399443619280491E-7</v>
      </c>
      <c r="AI100">
        <v>3.8399443619280491E-7</v>
      </c>
    </row>
    <row r="101" spans="1:35" s="4" customFormat="1" x14ac:dyDescent="0.45">
      <c r="A101" s="6" t="s">
        <v>45</v>
      </c>
    </row>
    <row r="102" spans="1:35" x14ac:dyDescent="0.45">
      <c r="A102" t="s">
        <v>29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52</v>
      </c>
      <c r="B104">
        <v>4.4081433956347692E-7</v>
      </c>
      <c r="C104">
        <v>4.4081433956347692E-7</v>
      </c>
      <c r="D104">
        <v>5.1403197190034341E-7</v>
      </c>
      <c r="E104">
        <v>4.4081433956347692E-7</v>
      </c>
      <c r="F104">
        <v>5.3107354698133315E-7</v>
      </c>
      <c r="G104">
        <v>5.4942506372181549E-7</v>
      </c>
      <c r="H104">
        <v>5.5835869777061217E-7</v>
      </c>
      <c r="I104">
        <v>5.816181536513089E-7</v>
      </c>
      <c r="J104">
        <v>5.9577708374694495E-7</v>
      </c>
      <c r="K104">
        <v>5.9691992539508244E-7</v>
      </c>
      <c r="L104">
        <v>6.1864525411901675E-7</v>
      </c>
      <c r="M104">
        <v>6.1391497363174646E-7</v>
      </c>
      <c r="N104">
        <v>6.276998688295867E-7</v>
      </c>
      <c r="O104">
        <v>6.3757530473071005E-7</v>
      </c>
      <c r="P104">
        <v>6.5253275247124478E-7</v>
      </c>
      <c r="Q104">
        <v>6.5597262388041785E-7</v>
      </c>
      <c r="R104">
        <v>6.9174102741655041E-7</v>
      </c>
      <c r="S104">
        <v>6.8698579919550886E-7</v>
      </c>
      <c r="T104">
        <v>6.98843706081618E-7</v>
      </c>
      <c r="U104">
        <v>7.2664569603786715E-7</v>
      </c>
      <c r="V104">
        <v>7.355188759775322E-7</v>
      </c>
      <c r="W104">
        <v>7.4831291601130731E-7</v>
      </c>
      <c r="X104">
        <v>7.6133840400423431E-7</v>
      </c>
      <c r="Y104">
        <v>7.8211695943996479E-7</v>
      </c>
      <c r="Z104">
        <v>7.9078605695639733E-7</v>
      </c>
      <c r="AA104">
        <v>8.1218536271881713E-7</v>
      </c>
      <c r="AB104">
        <v>8.19975466906131E-7</v>
      </c>
      <c r="AC104">
        <v>8.3069218023395627E-7</v>
      </c>
      <c r="AD104">
        <v>8.4981083752404947E-7</v>
      </c>
      <c r="AE104">
        <v>8.5826894331747864E-7</v>
      </c>
      <c r="AF104">
        <v>8.767819819190429E-7</v>
      </c>
      <c r="AG104">
        <v>8.8830591516841079E-7</v>
      </c>
      <c r="AH104">
        <v>9.0030766769915132E-7</v>
      </c>
      <c r="AI104">
        <v>9.097477814929817E-7</v>
      </c>
    </row>
    <row r="105" spans="1:35" x14ac:dyDescent="0.45">
      <c r="A105" t="s">
        <v>53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55</v>
      </c>
      <c r="B107">
        <v>4.4081433956347692E-7</v>
      </c>
      <c r="C107">
        <v>4.4081433956347692E-7</v>
      </c>
      <c r="D107">
        <v>5.1403197190034341E-7</v>
      </c>
      <c r="E107">
        <v>4.4081433956347692E-7</v>
      </c>
      <c r="F107">
        <v>5.3107354698133315E-7</v>
      </c>
      <c r="G107">
        <v>5.4942506372181549E-7</v>
      </c>
      <c r="H107">
        <v>5.5835869777061217E-7</v>
      </c>
      <c r="I107">
        <v>5.816181536513089E-7</v>
      </c>
      <c r="J107">
        <v>5.9577708374694495E-7</v>
      </c>
      <c r="K107">
        <v>5.9691992539508244E-7</v>
      </c>
      <c r="L107">
        <v>6.1864525411901675E-7</v>
      </c>
      <c r="M107">
        <v>6.1391497363174646E-7</v>
      </c>
      <c r="N107">
        <v>6.276998688295867E-7</v>
      </c>
      <c r="O107">
        <v>6.3757530473071005E-7</v>
      </c>
      <c r="P107">
        <v>6.5253275247124478E-7</v>
      </c>
      <c r="Q107">
        <v>6.5597262388041785E-7</v>
      </c>
      <c r="R107">
        <v>6.9174102741655041E-7</v>
      </c>
      <c r="S107">
        <v>6.8698579919550886E-7</v>
      </c>
      <c r="T107">
        <v>6.98843706081618E-7</v>
      </c>
      <c r="U107">
        <v>7.2664569603786715E-7</v>
      </c>
      <c r="V107">
        <v>7.355188759775322E-7</v>
      </c>
      <c r="W107">
        <v>7.4831291601130731E-7</v>
      </c>
      <c r="X107">
        <v>7.6133840400423431E-7</v>
      </c>
      <c r="Y107">
        <v>7.8211695943996479E-7</v>
      </c>
      <c r="Z107">
        <v>7.9078605695639733E-7</v>
      </c>
      <c r="AA107">
        <v>8.1218536271881713E-7</v>
      </c>
      <c r="AB107">
        <v>8.19975466906131E-7</v>
      </c>
      <c r="AC107">
        <v>8.3069218023395627E-7</v>
      </c>
      <c r="AD107">
        <v>8.4981083752404947E-7</v>
      </c>
      <c r="AE107">
        <v>8.5826894331747864E-7</v>
      </c>
      <c r="AF107">
        <v>8.767819819190429E-7</v>
      </c>
      <c r="AG107">
        <v>8.8830591516841079E-7</v>
      </c>
      <c r="AH107">
        <v>9.0030766769915132E-7</v>
      </c>
      <c r="AI107">
        <v>9.097477814929817E-7</v>
      </c>
    </row>
    <row r="108" spans="1:35" x14ac:dyDescent="0.45">
      <c r="A108" t="s">
        <v>56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58</v>
      </c>
      <c r="B110">
        <v>4.4081433956347692E-7</v>
      </c>
      <c r="C110">
        <v>4.4081433956347692E-7</v>
      </c>
      <c r="D110">
        <v>5.1403197190034341E-7</v>
      </c>
      <c r="E110">
        <v>4.4081433956347692E-7</v>
      </c>
      <c r="F110">
        <v>5.3107354698133315E-7</v>
      </c>
      <c r="G110">
        <v>5.4942506372181549E-7</v>
      </c>
      <c r="H110">
        <v>5.5835869777061217E-7</v>
      </c>
      <c r="I110">
        <v>5.816181536513089E-7</v>
      </c>
      <c r="J110">
        <v>5.9577708374694495E-7</v>
      </c>
      <c r="K110">
        <v>5.9691992539508244E-7</v>
      </c>
      <c r="L110">
        <v>6.1864525411901675E-7</v>
      </c>
      <c r="M110">
        <v>6.1391497363174646E-7</v>
      </c>
      <c r="N110">
        <v>6.276998688295867E-7</v>
      </c>
      <c r="O110">
        <v>6.3757530473071005E-7</v>
      </c>
      <c r="P110">
        <v>6.5253275247124478E-7</v>
      </c>
      <c r="Q110">
        <v>6.5597262388041785E-7</v>
      </c>
      <c r="R110">
        <v>6.9174102741655041E-7</v>
      </c>
      <c r="S110">
        <v>6.8698579919550886E-7</v>
      </c>
      <c r="T110">
        <v>6.98843706081618E-7</v>
      </c>
      <c r="U110">
        <v>7.2664569603786715E-7</v>
      </c>
      <c r="V110">
        <v>7.355188759775322E-7</v>
      </c>
      <c r="W110">
        <v>7.4831291601130731E-7</v>
      </c>
      <c r="X110">
        <v>7.6133840400423431E-7</v>
      </c>
      <c r="Y110">
        <v>7.8211695943996479E-7</v>
      </c>
      <c r="Z110">
        <v>7.9078605695639733E-7</v>
      </c>
      <c r="AA110">
        <v>8.1218536271881713E-7</v>
      </c>
      <c r="AB110">
        <v>8.19975466906131E-7</v>
      </c>
      <c r="AC110">
        <v>8.3069218023395627E-7</v>
      </c>
      <c r="AD110">
        <v>8.4981083752404947E-7</v>
      </c>
      <c r="AE110">
        <v>8.5826894331747864E-7</v>
      </c>
      <c r="AF110">
        <v>8.767819819190429E-7</v>
      </c>
      <c r="AG110">
        <v>8.8830591516841079E-7</v>
      </c>
      <c r="AH110">
        <v>9.0030766769915132E-7</v>
      </c>
      <c r="AI110">
        <v>9.097477814929817E-7</v>
      </c>
    </row>
    <row r="111" spans="1:35" s="4" customFormat="1" x14ac:dyDescent="0.45">
      <c r="A111" s="6" t="s">
        <v>46</v>
      </c>
    </row>
    <row r="112" spans="1:35" x14ac:dyDescent="0.45">
      <c r="A112" t="s">
        <v>29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52</v>
      </c>
      <c r="B114">
        <v>3.1157999999999995E-6</v>
      </c>
      <c r="C114">
        <v>3.1157999999999995E-6</v>
      </c>
      <c r="D114">
        <v>3.3451012987012986E-6</v>
      </c>
      <c r="E114">
        <v>3.1157999999999995E-6</v>
      </c>
      <c r="F114">
        <v>3.6040768831168825E-6</v>
      </c>
      <c r="G114">
        <v>3.6121698701298693E-6</v>
      </c>
      <c r="H114">
        <v>3.5932862337662335E-6</v>
      </c>
      <c r="I114">
        <v>3.6229605194805183E-6</v>
      </c>
      <c r="J114">
        <v>3.6688207792207783E-6</v>
      </c>
      <c r="K114">
        <v>3.7011927272727266E-6</v>
      </c>
      <c r="L114">
        <v>3.7794249350649341E-6</v>
      </c>
      <c r="M114">
        <v>3.7821225974025968E-6</v>
      </c>
      <c r="N114">
        <v>3.887331428571428E-6</v>
      </c>
      <c r="O114">
        <v>3.943982337662337E-6</v>
      </c>
      <c r="P114">
        <v>4.0168192207792204E-6</v>
      </c>
      <c r="Q114">
        <v>4.0545864935064928E-6</v>
      </c>
      <c r="R114">
        <v>4.1247257142857131E-6</v>
      </c>
      <c r="S114">
        <v>4.1705859740259731E-6</v>
      </c>
      <c r="T114">
        <v>4.2272368831168821E-6</v>
      </c>
      <c r="U114">
        <v>4.2757948051948043E-6</v>
      </c>
      <c r="V114">
        <v>4.3270503896103888E-6</v>
      </c>
      <c r="W114">
        <v>4.3729106493506488E-6</v>
      </c>
      <c r="X114">
        <v>4.4349568831168824E-6</v>
      </c>
      <c r="Y114">
        <v>4.4916077922077905E-6</v>
      </c>
      <c r="Z114">
        <v>4.5212820779220779E-6</v>
      </c>
      <c r="AA114">
        <v>4.567142337662337E-6</v>
      </c>
      <c r="AB114">
        <v>4.577932987012986E-6</v>
      </c>
      <c r="AC114">
        <v>4.5725376623376615E-6</v>
      </c>
      <c r="AD114">
        <v>4.5428633766233759E-6</v>
      </c>
      <c r="AE114">
        <v>4.613002597402597E-6</v>
      </c>
      <c r="AF114">
        <v>4.6534675324675317E-6</v>
      </c>
      <c r="AG114">
        <v>4.7182114285714274E-6</v>
      </c>
      <c r="AH114">
        <v>4.7802576623376609E-6</v>
      </c>
      <c r="AI114">
        <v>4.847699220779219E-6</v>
      </c>
    </row>
    <row r="115" spans="1:35" x14ac:dyDescent="0.45">
      <c r="A115" t="s">
        <v>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55</v>
      </c>
      <c r="B117">
        <v>3.1157999999999995E-6</v>
      </c>
      <c r="C117">
        <v>3.1157999999999995E-6</v>
      </c>
      <c r="D117">
        <v>5.5774541436464079E-6</v>
      </c>
      <c r="E117">
        <v>3.1157999999999995E-6</v>
      </c>
      <c r="F117">
        <v>4.5359850828729278E-6</v>
      </c>
      <c r="G117">
        <v>6.0078132596685074E-6</v>
      </c>
      <c r="H117">
        <v>7.3677480662983422E-6</v>
      </c>
      <c r="I117">
        <v>8.8826121546961308E-6</v>
      </c>
      <c r="J117">
        <v>1.0345833149171269E-5</v>
      </c>
      <c r="K117">
        <v>1.0320011602209944E-5</v>
      </c>
      <c r="L117">
        <v>1.0715941988950274E-5</v>
      </c>
      <c r="M117">
        <v>1.0578227071823202E-5</v>
      </c>
      <c r="N117">
        <v>1.0965550276243093E-5</v>
      </c>
      <c r="O117">
        <v>1.1137693922651933E-5</v>
      </c>
      <c r="P117">
        <v>1.143033812154696E-5</v>
      </c>
      <c r="Q117">
        <v>1.1499195580110495E-5</v>
      </c>
      <c r="R117">
        <v>1.1705767955801102E-5</v>
      </c>
      <c r="S117">
        <v>1.1766018232044196E-5</v>
      </c>
      <c r="T117">
        <v>1.1972590607734803E-5</v>
      </c>
      <c r="U117">
        <v>1.2170555801104969E-5</v>
      </c>
      <c r="V117">
        <v>1.234269944751381E-5</v>
      </c>
      <c r="W117">
        <v>1.2506235911602208E-5</v>
      </c>
      <c r="X117">
        <v>1.2764451381215467E-5</v>
      </c>
      <c r="Y117">
        <v>1.3065702762430937E-5</v>
      </c>
      <c r="Z117">
        <v>1.3315311049723756E-5</v>
      </c>
      <c r="AA117">
        <v>1.3513276243093922E-5</v>
      </c>
      <c r="AB117">
        <v>1.3694027071823204E-5</v>
      </c>
      <c r="AC117">
        <v>1.3831741988950276E-5</v>
      </c>
      <c r="AD117">
        <v>1.3900599447513809E-5</v>
      </c>
      <c r="AE117">
        <v>1.4184636464088396E-5</v>
      </c>
      <c r="AF117">
        <v>1.4227672375690606E-5</v>
      </c>
      <c r="AG117">
        <v>1.4365387292817678E-5</v>
      </c>
      <c r="AH117">
        <v>1.4546138121546958E-5</v>
      </c>
      <c r="AI117">
        <v>1.4812960773480663E-5</v>
      </c>
    </row>
    <row r="118" spans="1:35" x14ac:dyDescent="0.45">
      <c r="A118" t="s">
        <v>56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58</v>
      </c>
      <c r="B120">
        <v>3.1157999999999995E-6</v>
      </c>
      <c r="C120">
        <v>3.1157999999999995E-6</v>
      </c>
      <c r="D120">
        <v>5.5774541436464079E-6</v>
      </c>
      <c r="E120">
        <v>3.1157999999999995E-6</v>
      </c>
      <c r="F120">
        <v>4.5359850828729278E-6</v>
      </c>
      <c r="G120">
        <v>6.0078132596685074E-6</v>
      </c>
      <c r="H120">
        <v>7.3677480662983422E-6</v>
      </c>
      <c r="I120">
        <v>8.8826121546961308E-6</v>
      </c>
      <c r="J120">
        <v>1.0345833149171269E-5</v>
      </c>
      <c r="K120">
        <v>1.0320011602209944E-5</v>
      </c>
      <c r="L120">
        <v>1.0715941988950274E-5</v>
      </c>
      <c r="M120">
        <v>1.0578227071823202E-5</v>
      </c>
      <c r="N120">
        <v>1.0965550276243093E-5</v>
      </c>
      <c r="O120">
        <v>1.1137693922651933E-5</v>
      </c>
      <c r="P120">
        <v>1.143033812154696E-5</v>
      </c>
      <c r="Q120">
        <v>1.1499195580110495E-5</v>
      </c>
      <c r="R120">
        <v>1.1705767955801102E-5</v>
      </c>
      <c r="S120">
        <v>1.1766018232044196E-5</v>
      </c>
      <c r="T120">
        <v>1.1972590607734803E-5</v>
      </c>
      <c r="U120">
        <v>1.2170555801104969E-5</v>
      </c>
      <c r="V120">
        <v>1.234269944751381E-5</v>
      </c>
      <c r="W120">
        <v>1.2506235911602208E-5</v>
      </c>
      <c r="X120">
        <v>1.2764451381215467E-5</v>
      </c>
      <c r="Y120">
        <v>1.3065702762430937E-5</v>
      </c>
      <c r="Z120">
        <v>1.3315311049723756E-5</v>
      </c>
      <c r="AA120">
        <v>1.3513276243093922E-5</v>
      </c>
      <c r="AB120">
        <v>1.3694027071823204E-5</v>
      </c>
      <c r="AC120">
        <v>1.3831741988950276E-5</v>
      </c>
      <c r="AD120">
        <v>1.3900599447513809E-5</v>
      </c>
      <c r="AE120">
        <v>1.4184636464088396E-5</v>
      </c>
      <c r="AF120">
        <v>1.4227672375690606E-5</v>
      </c>
      <c r="AG120">
        <v>1.4365387292817678E-5</v>
      </c>
      <c r="AH120">
        <v>1.4546138121546958E-5</v>
      </c>
      <c r="AI120">
        <v>1.4812960773480663E-5</v>
      </c>
    </row>
    <row r="121" spans="1:35" s="4" customFormat="1" x14ac:dyDescent="0.45">
      <c r="A121" s="6" t="s">
        <v>47</v>
      </c>
    </row>
    <row r="122" spans="1:35" x14ac:dyDescent="0.45">
      <c r="A122" t="s">
        <v>29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52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53</v>
      </c>
      <c r="B125">
        <v>6.8344883725189215E-7</v>
      </c>
      <c r="C125">
        <v>6.8344883725189215E-7</v>
      </c>
      <c r="D125">
        <v>6.9219439109350407E-7</v>
      </c>
      <c r="E125">
        <v>6.8344883725189215E-7</v>
      </c>
      <c r="F125">
        <v>6.954334851089157E-7</v>
      </c>
      <c r="G125">
        <v>7.1843105261833962E-7</v>
      </c>
      <c r="H125">
        <v>7.4110471072622225E-7</v>
      </c>
      <c r="I125">
        <v>7.6604573464489324E-7</v>
      </c>
      <c r="J125">
        <v>7.9778885599592898E-7</v>
      </c>
      <c r="K125">
        <v>8.3212325255929427E-7</v>
      </c>
      <c r="L125">
        <v>8.596555516902946E-7</v>
      </c>
      <c r="M125">
        <v>8.8070966279047147E-7</v>
      </c>
      <c r="N125">
        <v>8.9560949526136576E-7</v>
      </c>
      <c r="O125">
        <v>9.082419619214719E-7</v>
      </c>
      <c r="P125">
        <v>9.131006029445896E-7</v>
      </c>
      <c r="Q125">
        <v>9.1828315336924849E-7</v>
      </c>
      <c r="R125">
        <v>9.2864825421856617E-7</v>
      </c>
      <c r="S125">
        <v>9.3933726446942515E-7</v>
      </c>
      <c r="T125">
        <v>9.5132191232644901E-7</v>
      </c>
      <c r="U125">
        <v>9.6460219778963722E-7</v>
      </c>
      <c r="V125">
        <v>9.7917812085899043E-7</v>
      </c>
      <c r="W125">
        <v>9.9407795332988471E-7</v>
      </c>
      <c r="X125">
        <v>1.0083299669976966E-6</v>
      </c>
      <c r="Y125">
        <v>1.021610252460885E-6</v>
      </c>
      <c r="Z125">
        <v>1.0342427191209913E-6</v>
      </c>
      <c r="AA125">
        <v>1.049790370394968E-6</v>
      </c>
      <c r="AB125">
        <v>1.0640423840627801E-6</v>
      </c>
      <c r="AC125">
        <v>1.0779704883290507E-6</v>
      </c>
      <c r="AD125">
        <v>1.0918985925953215E-6</v>
      </c>
      <c r="AE125">
        <v>1.1051788780585099E-6</v>
      </c>
      <c r="AF125">
        <v>1.1207265293324866E-6</v>
      </c>
      <c r="AG125">
        <v>1.1369219994095457E-6</v>
      </c>
      <c r="AH125">
        <v>1.1518218318804402E-6</v>
      </c>
      <c r="AI125">
        <v>1.1660738455482519E-6</v>
      </c>
    </row>
    <row r="126" spans="1:35" x14ac:dyDescent="0.45">
      <c r="A126" t="s">
        <v>54</v>
      </c>
      <c r="B126">
        <v>6.8344883725189215E-7</v>
      </c>
      <c r="C126">
        <v>6.8344883725189215E-7</v>
      </c>
      <c r="D126">
        <v>7.2787716385332143E-7</v>
      </c>
      <c r="E126">
        <v>6.8344883725189215E-7</v>
      </c>
      <c r="F126">
        <v>7.0171842949920875E-7</v>
      </c>
      <c r="G126">
        <v>7.3244456191515053E-7</v>
      </c>
      <c r="H126">
        <v>7.5362068020181304E-7</v>
      </c>
      <c r="I126">
        <v>7.7687288851657971E-7</v>
      </c>
      <c r="J126">
        <v>8.0925989295500478E-7</v>
      </c>
      <c r="K126">
        <v>8.40816461382188E-7</v>
      </c>
      <c r="L126">
        <v>8.5825561761826326E-7</v>
      </c>
      <c r="M126">
        <v>8.6863606775878397E-7</v>
      </c>
      <c r="N126">
        <v>8.7320346582061307E-7</v>
      </c>
      <c r="O126">
        <v>8.7943173590492556E-7</v>
      </c>
      <c r="P126">
        <v>8.7984695391054654E-7</v>
      </c>
      <c r="Q126">
        <v>8.8316869795551301E-7</v>
      </c>
      <c r="R126">
        <v>8.9521002011851722E-7</v>
      </c>
      <c r="S126">
        <v>9.0559047025903814E-7</v>
      </c>
      <c r="T126">
        <v>9.1638613840517983E-7</v>
      </c>
      <c r="U126">
        <v>9.2842746056818404E-7</v>
      </c>
      <c r="V126">
        <v>9.4129921874243E-7</v>
      </c>
      <c r="W126">
        <v>9.5375575891105477E-7</v>
      </c>
      <c r="X126">
        <v>9.6455142705719646E-7</v>
      </c>
      <c r="Y126">
        <v>9.7410144118647574E-7</v>
      </c>
      <c r="Z126">
        <v>9.8323623731013393E-7</v>
      </c>
      <c r="AA126">
        <v>9.9735364950124241E-7</v>
      </c>
      <c r="AB126">
        <v>1.0081493176473841E-6</v>
      </c>
      <c r="AC126">
        <v>1.0185297677879049E-6</v>
      </c>
      <c r="AD126">
        <v>1.0293254359340464E-6</v>
      </c>
      <c r="AE126">
        <v>1.0392906680689465E-6</v>
      </c>
      <c r="AF126">
        <v>1.0525776442488133E-6</v>
      </c>
      <c r="AG126">
        <v>1.0662798384343009E-6</v>
      </c>
      <c r="AH126">
        <v>1.0770755065804426E-6</v>
      </c>
      <c r="AI126">
        <v>1.0870407387153423E-6</v>
      </c>
    </row>
    <row r="127" spans="1:35" x14ac:dyDescent="0.45">
      <c r="A127" t="s">
        <v>55</v>
      </c>
      <c r="B127">
        <v>6.8344883725189215E-7</v>
      </c>
      <c r="C127">
        <v>6.8344883725189215E-7</v>
      </c>
      <c r="D127">
        <v>7.4848289615994419E-7</v>
      </c>
      <c r="E127">
        <v>6.8344883725189215E-7</v>
      </c>
      <c r="F127">
        <v>7.1655708542326397E-7</v>
      </c>
      <c r="G127">
        <v>7.6267214537624641E-7</v>
      </c>
      <c r="H127">
        <v>7.9105064380885096E-7</v>
      </c>
      <c r="I127">
        <v>8.2297645454553107E-7</v>
      </c>
      <c r="J127">
        <v>8.7027395193320522E-7</v>
      </c>
      <c r="K127">
        <v>9.1579779316884175E-7</v>
      </c>
      <c r="L127">
        <v>9.3826410442798669E-7</v>
      </c>
      <c r="M127">
        <v>9.5127091620959731E-7</v>
      </c>
      <c r="N127">
        <v>9.571831033830566E-7</v>
      </c>
      <c r="O127">
        <v>9.5245335364428902E-7</v>
      </c>
      <c r="P127">
        <v>9.5363579107898083E-7</v>
      </c>
      <c r="Q127">
        <v>9.5895675953509422E-7</v>
      </c>
      <c r="R127">
        <v>9.766933210554721E-7</v>
      </c>
      <c r="S127">
        <v>9.9206500770646636E-7</v>
      </c>
      <c r="T127">
        <v>1.0074366943574604E-6</v>
      </c>
      <c r="U127">
        <v>1.0257644745951841E-6</v>
      </c>
      <c r="V127">
        <v>1.0452746922675996E-6</v>
      </c>
      <c r="W127">
        <v>1.0630112537879775E-6</v>
      </c>
      <c r="X127">
        <v>1.0795653778736635E-6</v>
      </c>
      <c r="Y127">
        <v>1.093754627089966E-6</v>
      </c>
      <c r="Z127">
        <v>1.107352657588922E-6</v>
      </c>
      <c r="AA127">
        <v>1.1292277501307215E-6</v>
      </c>
      <c r="AB127">
        <v>1.1451906554990616E-6</v>
      </c>
      <c r="AC127">
        <v>1.1611535608674016E-6</v>
      </c>
      <c r="AD127">
        <v>1.1777076849530875E-6</v>
      </c>
      <c r="AE127">
        <v>1.1930793716040818E-6</v>
      </c>
      <c r="AF127">
        <v>1.2143632454285349E-6</v>
      </c>
      <c r="AG127">
        <v>1.2356471192529884E-6</v>
      </c>
      <c r="AH127">
        <v>1.2516100246213285E-6</v>
      </c>
      <c r="AI127">
        <v>1.2663904925549767E-6</v>
      </c>
    </row>
    <row r="128" spans="1:35" x14ac:dyDescent="0.45">
      <c r="A128" t="s">
        <v>56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58</v>
      </c>
      <c r="B130">
        <v>6.8344883725189215E-7</v>
      </c>
      <c r="C130">
        <v>6.8344883725189215E-7</v>
      </c>
      <c r="D130">
        <v>7.4848289615994419E-7</v>
      </c>
      <c r="E130">
        <v>6.8344883725189215E-7</v>
      </c>
      <c r="F130">
        <v>7.1655708542326397E-7</v>
      </c>
      <c r="G130">
        <v>7.6267214537624641E-7</v>
      </c>
      <c r="H130">
        <v>7.9105064380885096E-7</v>
      </c>
      <c r="I130">
        <v>8.2297645454553107E-7</v>
      </c>
      <c r="J130">
        <v>8.7027395193320522E-7</v>
      </c>
      <c r="K130">
        <v>9.1579779316884175E-7</v>
      </c>
      <c r="L130">
        <v>9.3826410442798669E-7</v>
      </c>
      <c r="M130">
        <v>9.5127091620959731E-7</v>
      </c>
      <c r="N130">
        <v>9.571831033830566E-7</v>
      </c>
      <c r="O130">
        <v>9.5245335364428902E-7</v>
      </c>
      <c r="P130">
        <v>9.5363579107898083E-7</v>
      </c>
      <c r="Q130">
        <v>9.5895675953509422E-7</v>
      </c>
      <c r="R130">
        <v>9.766933210554721E-7</v>
      </c>
      <c r="S130">
        <v>9.9206500770646636E-7</v>
      </c>
      <c r="T130">
        <v>1.0074366943574604E-6</v>
      </c>
      <c r="U130">
        <v>1.0257644745951841E-6</v>
      </c>
      <c r="V130">
        <v>1.0452746922675996E-6</v>
      </c>
      <c r="W130">
        <v>1.0630112537879775E-6</v>
      </c>
      <c r="X130">
        <v>1.0795653778736635E-6</v>
      </c>
      <c r="Y130">
        <v>1.093754627089966E-6</v>
      </c>
      <c r="Z130">
        <v>1.107352657588922E-6</v>
      </c>
      <c r="AA130">
        <v>1.1292277501307215E-6</v>
      </c>
      <c r="AB130">
        <v>1.1451906554990616E-6</v>
      </c>
      <c r="AC130">
        <v>1.1611535608674016E-6</v>
      </c>
      <c r="AD130">
        <v>1.1777076849530875E-6</v>
      </c>
      <c r="AE130">
        <v>1.1930793716040818E-6</v>
      </c>
      <c r="AF130">
        <v>1.2143632454285349E-6</v>
      </c>
      <c r="AG130">
        <v>1.2356471192529884E-6</v>
      </c>
      <c r="AH130">
        <v>1.2516100246213285E-6</v>
      </c>
      <c r="AI130">
        <v>1.2663904925549767E-6</v>
      </c>
    </row>
    <row r="131" spans="1:35" s="4" customFormat="1" x14ac:dyDescent="0.45">
      <c r="A131" s="6" t="s">
        <v>48</v>
      </c>
    </row>
    <row r="132" spans="1:35" x14ac:dyDescent="0.45">
      <c r="A132" t="s">
        <v>29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51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56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57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49</v>
      </c>
    </row>
    <row r="142" spans="1:35" x14ac:dyDescent="0.45">
      <c r="A142" t="s">
        <v>29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51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53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54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55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56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58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6"/>
  <sheetViews>
    <sheetView workbookViewId="0">
      <selection activeCell="B7" sqref="B7"/>
    </sheetView>
  </sheetViews>
  <sheetFormatPr defaultRowHeight="14.25" x14ac:dyDescent="0.45"/>
  <cols>
    <col min="1" max="1" width="81.7304687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59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67</v>
      </c>
    </row>
    <row r="2" spans="1:58" x14ac:dyDescent="0.45">
      <c r="A2" t="s">
        <v>68</v>
      </c>
      <c r="B2" s="5">
        <v>9478220000000000</v>
      </c>
      <c r="C2" s="5">
        <v>8438190000000000</v>
      </c>
      <c r="D2" s="5">
        <v>8584380000000000</v>
      </c>
      <c r="E2" s="5">
        <v>8253990000000000</v>
      </c>
      <c r="F2" s="5">
        <v>7880450000000000</v>
      </c>
      <c r="G2" s="5">
        <v>7614220000000000</v>
      </c>
      <c r="H2" s="5">
        <v>7405090000000000</v>
      </c>
      <c r="I2" s="5">
        <v>7165800000000000</v>
      </c>
      <c r="J2" s="5">
        <v>6953820000000000</v>
      </c>
      <c r="K2" s="5">
        <v>6941360000000000</v>
      </c>
      <c r="L2" s="5">
        <v>7061130000000000</v>
      </c>
      <c r="M2" s="5">
        <v>7145790000000000</v>
      </c>
      <c r="N2" s="5">
        <v>7270670000000000</v>
      </c>
      <c r="O2" s="5">
        <v>7368230000000000</v>
      </c>
      <c r="P2" s="5">
        <v>7610540000000000</v>
      </c>
      <c r="Q2" s="5">
        <v>7596270000000000</v>
      </c>
      <c r="R2" s="5">
        <v>7601660000000000</v>
      </c>
      <c r="S2" s="5">
        <v>7604590000000000</v>
      </c>
      <c r="T2" s="5">
        <v>7586450000000000</v>
      </c>
      <c r="U2" s="5">
        <v>7592120000000000</v>
      </c>
      <c r="V2" s="5">
        <v>7587880000000000</v>
      </c>
      <c r="W2" s="5">
        <v>7599550000000000</v>
      </c>
      <c r="X2" s="5">
        <v>7582970000000000</v>
      </c>
      <c r="Y2" s="5">
        <v>7567780000000000</v>
      </c>
      <c r="Z2" s="5">
        <v>7573670000000000</v>
      </c>
      <c r="AA2" s="5">
        <v>7573650000000000</v>
      </c>
      <c r="AB2" s="5">
        <v>7575730000000000</v>
      </c>
      <c r="AC2" s="5">
        <v>7569170000000000</v>
      </c>
      <c r="AD2" s="5">
        <v>7571830000000000</v>
      </c>
      <c r="AE2" s="5">
        <v>7574260000000000</v>
      </c>
      <c r="AF2" s="5">
        <v>7569750000000000</v>
      </c>
      <c r="AG2" s="5">
        <v>7577020000000000</v>
      </c>
      <c r="AL2" s="3" t="s">
        <v>20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19</v>
      </c>
      <c r="AZ2" t="s">
        <v>15</v>
      </c>
      <c r="BA2" s="3" t="s">
        <v>11</v>
      </c>
      <c r="BB2" t="s">
        <v>40</v>
      </c>
      <c r="BC2" t="s">
        <v>41</v>
      </c>
      <c r="BD2" t="s">
        <v>42</v>
      </c>
      <c r="BE2" t="s">
        <v>43</v>
      </c>
      <c r="BF2" t="s">
        <v>44</v>
      </c>
    </row>
    <row r="3" spans="1:58" x14ac:dyDescent="0.45">
      <c r="A3" t="s">
        <v>69</v>
      </c>
      <c r="B3" s="5">
        <v>0</v>
      </c>
      <c r="C3" s="5">
        <v>1765400000000</v>
      </c>
      <c r="D3" s="5">
        <v>3299180000000</v>
      </c>
      <c r="E3" s="5">
        <v>5332000000000</v>
      </c>
      <c r="F3" s="5">
        <v>7324240000000</v>
      </c>
      <c r="G3" s="5">
        <v>9288600000000</v>
      </c>
      <c r="H3" s="5">
        <v>11164500000000</v>
      </c>
      <c r="I3" s="5">
        <v>12990300000000</v>
      </c>
      <c r="J3" s="5">
        <v>14638000000000</v>
      </c>
      <c r="K3" s="5">
        <v>16242300000000</v>
      </c>
      <c r="L3" s="5">
        <v>18259400000000</v>
      </c>
      <c r="M3" s="5">
        <v>20427800000000</v>
      </c>
      <c r="N3" s="5">
        <v>22565300000000</v>
      </c>
      <c r="O3" s="5">
        <v>24862700000000</v>
      </c>
      <c r="P3" s="5">
        <v>27106300000000</v>
      </c>
      <c r="Q3" s="5">
        <v>30168000000000</v>
      </c>
      <c r="R3" s="5">
        <v>33090800000000</v>
      </c>
      <c r="S3" s="5">
        <v>36284400000000</v>
      </c>
      <c r="T3" s="5">
        <v>39601700000000</v>
      </c>
      <c r="U3" s="5">
        <v>42959100000000</v>
      </c>
      <c r="V3" s="5">
        <v>46345200000000</v>
      </c>
      <c r="W3" s="5">
        <v>49529200000000</v>
      </c>
      <c r="X3" s="5">
        <v>52716300000000</v>
      </c>
      <c r="Y3" s="5">
        <v>55708300000000</v>
      </c>
      <c r="Z3" s="5">
        <v>58635600000000</v>
      </c>
      <c r="AA3" s="5">
        <v>61359900000000</v>
      </c>
      <c r="AB3" s="5">
        <v>63939300000000</v>
      </c>
      <c r="AC3" s="5">
        <v>66475100000000</v>
      </c>
      <c r="AD3" s="5">
        <v>68887200000000</v>
      </c>
      <c r="AE3" s="5">
        <v>71361700000000</v>
      </c>
      <c r="AF3" s="5">
        <v>73835300000000</v>
      </c>
      <c r="AG3" s="5">
        <v>76256900000000</v>
      </c>
      <c r="AJ3" t="s">
        <v>65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57094600000000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1161438134300000</v>
      </c>
      <c r="AU3">
        <f t="shared" si="0"/>
        <v>3487806660000000</v>
      </c>
      <c r="AV3">
        <f t="shared" ref="AV3:BF7" si="1">SUMIFS($B:$B,$A:$A,"*"&amp;$AJ3&amp;"*",$A:$A,"*"&amp;AV$2&amp;"*")</f>
        <v>36414735921000</v>
      </c>
      <c r="AW3">
        <f t="shared" si="1"/>
        <v>180986760000000</v>
      </c>
      <c r="AX3">
        <f t="shared" si="1"/>
        <v>152322560000000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39331400000000</v>
      </c>
      <c r="BE3">
        <f t="shared" si="1"/>
        <v>0</v>
      </c>
      <c r="BF3">
        <f t="shared" si="1"/>
        <v>0</v>
      </c>
    </row>
    <row r="4" spans="1:58" x14ac:dyDescent="0.45">
      <c r="A4" t="s">
        <v>70</v>
      </c>
      <c r="B4" s="5">
        <v>467379000000000</v>
      </c>
      <c r="C4" s="5">
        <v>950452000000000</v>
      </c>
      <c r="D4" s="5">
        <v>1482000000000000</v>
      </c>
      <c r="E4" s="5">
        <v>2092680000000000</v>
      </c>
      <c r="F4" s="5">
        <v>2605680000000000</v>
      </c>
      <c r="G4" s="5">
        <v>2884430000000000</v>
      </c>
      <c r="H4" s="5">
        <v>3063990000000000</v>
      </c>
      <c r="I4" s="5">
        <v>3156980000000000</v>
      </c>
      <c r="J4" s="5">
        <v>3228630000000000</v>
      </c>
      <c r="K4" s="5">
        <v>3361980000000000</v>
      </c>
      <c r="L4" s="5">
        <v>3419420000000000</v>
      </c>
      <c r="M4" s="5">
        <v>3468470000000000</v>
      </c>
      <c r="N4" s="5">
        <v>3526350000000000</v>
      </c>
      <c r="O4" s="5">
        <v>3564280000000000</v>
      </c>
      <c r="P4" s="5">
        <v>3746940000000000</v>
      </c>
      <c r="Q4" s="5">
        <v>4085270000000000</v>
      </c>
      <c r="R4" s="5">
        <v>4455760000000000</v>
      </c>
      <c r="S4" s="5">
        <v>4826250000000000</v>
      </c>
      <c r="T4" s="5">
        <v>5190850000000000</v>
      </c>
      <c r="U4" s="5">
        <v>5505450000000000</v>
      </c>
      <c r="V4" s="5">
        <v>5745600000000000</v>
      </c>
      <c r="W4" s="5">
        <v>5949290000000000</v>
      </c>
      <c r="X4" s="5">
        <v>6114990000000000</v>
      </c>
      <c r="Y4" s="5">
        <v>6251770000000000</v>
      </c>
      <c r="Z4" s="5">
        <v>6312150000000000</v>
      </c>
      <c r="AA4" s="5">
        <v>6342000000000000</v>
      </c>
      <c r="AB4" s="5">
        <v>6358470000000000</v>
      </c>
      <c r="AC4" s="5">
        <v>6357520000000000</v>
      </c>
      <c r="AD4" s="5">
        <v>6360030000000000</v>
      </c>
      <c r="AE4" s="5">
        <v>6362490000000000</v>
      </c>
      <c r="AF4" s="5">
        <v>6362280000000000</v>
      </c>
      <c r="AG4" s="5">
        <v>6366570000000000</v>
      </c>
      <c r="AJ4" t="s">
        <v>60</v>
      </c>
      <c r="AL4">
        <f t="shared" si="0"/>
        <v>0</v>
      </c>
      <c r="AM4">
        <f t="shared" si="0"/>
        <v>9945599000000000</v>
      </c>
      <c r="AN4">
        <f t="shared" si="0"/>
        <v>118337460000000</v>
      </c>
      <c r="AO4">
        <f t="shared" si="0"/>
        <v>374046000000000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325789000000000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2804020000000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144108000000</v>
      </c>
      <c r="BF4">
        <f t="shared" si="1"/>
        <v>0</v>
      </c>
    </row>
    <row r="5" spans="1:58" x14ac:dyDescent="0.45">
      <c r="A5" t="s">
        <v>71</v>
      </c>
      <c r="B5" s="5">
        <v>114411000000000</v>
      </c>
      <c r="C5" s="5">
        <v>139864000000000</v>
      </c>
      <c r="D5" s="5">
        <v>104776000000000</v>
      </c>
      <c r="E5" s="5">
        <v>96492300000000</v>
      </c>
      <c r="F5" s="5">
        <v>78596900000000</v>
      </c>
      <c r="G5" s="5">
        <v>58909500000000</v>
      </c>
      <c r="H5" s="5">
        <v>36252100000000</v>
      </c>
      <c r="I5" s="5">
        <v>27153100000000</v>
      </c>
      <c r="J5" s="5">
        <v>23313500000000</v>
      </c>
      <c r="K5" s="5">
        <v>20890700000000</v>
      </c>
      <c r="L5" s="5">
        <v>21874100000000</v>
      </c>
      <c r="M5" s="5">
        <v>24605500000000</v>
      </c>
      <c r="N5" s="5">
        <v>25957200000000</v>
      </c>
      <c r="O5" s="5">
        <v>25940600000000</v>
      </c>
      <c r="P5" s="5">
        <v>25817000000000</v>
      </c>
      <c r="Q5" s="5">
        <v>24025400000000</v>
      </c>
      <c r="R5" s="5">
        <v>23515300000000</v>
      </c>
      <c r="S5" s="5">
        <v>23513500000000</v>
      </c>
      <c r="T5" s="5">
        <v>22964300000000</v>
      </c>
      <c r="U5" s="5">
        <v>22093000000000</v>
      </c>
      <c r="V5" s="5">
        <v>21563900000000</v>
      </c>
      <c r="W5" s="5">
        <v>21336200000000</v>
      </c>
      <c r="X5" s="5">
        <v>21775700000000</v>
      </c>
      <c r="Y5" s="5">
        <v>21108300000000</v>
      </c>
      <c r="Z5" s="5">
        <v>20853700000000</v>
      </c>
      <c r="AA5" s="5">
        <v>20306100000000</v>
      </c>
      <c r="AB5" s="5">
        <v>20044000000000</v>
      </c>
      <c r="AC5" s="5">
        <v>18997900000000</v>
      </c>
      <c r="AD5" s="5">
        <v>17619400000000</v>
      </c>
      <c r="AE5" s="5">
        <v>16768000000000</v>
      </c>
      <c r="AF5" s="5">
        <v>16329900000000</v>
      </c>
      <c r="AG5" s="5">
        <v>15204900000000</v>
      </c>
      <c r="AJ5" t="s">
        <v>61</v>
      </c>
      <c r="AK5" t="s">
        <v>62</v>
      </c>
      <c r="AL5">
        <f t="shared" si="0"/>
        <v>0</v>
      </c>
      <c r="AM5">
        <f t="shared" si="0"/>
        <v>0</v>
      </c>
      <c r="AN5">
        <f t="shared" si="0"/>
        <v>130728300000000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3843901000000000</v>
      </c>
      <c r="AT5">
        <f t="shared" si="0"/>
        <v>0</v>
      </c>
      <c r="AU5">
        <f t="shared" si="0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1090274000000000</v>
      </c>
      <c r="BE5">
        <f t="shared" si="1"/>
        <v>0</v>
      </c>
      <c r="BF5">
        <f t="shared" si="1"/>
        <v>0</v>
      </c>
    </row>
    <row r="6" spans="1:58" x14ac:dyDescent="0.45">
      <c r="A6" t="s">
        <v>72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J6" t="s">
        <v>61</v>
      </c>
      <c r="AK6" t="s">
        <v>63</v>
      </c>
      <c r="AL6">
        <f t="shared" si="0"/>
        <v>0</v>
      </c>
      <c r="AM6">
        <f t="shared" si="0"/>
        <v>0</v>
      </c>
      <c r="AN6">
        <f t="shared" si="0"/>
        <v>130728300000000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3843901000000000</v>
      </c>
      <c r="AT6">
        <f t="shared" si="0"/>
        <v>0</v>
      </c>
      <c r="AU6">
        <f t="shared" si="0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1090274000000000</v>
      </c>
      <c r="BE6">
        <f t="shared" si="1"/>
        <v>0</v>
      </c>
      <c r="BF6">
        <f t="shared" si="1"/>
        <v>0</v>
      </c>
    </row>
    <row r="7" spans="1:58" x14ac:dyDescent="0.45">
      <c r="A7" t="s">
        <v>73</v>
      </c>
      <c r="B7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J7" t="s">
        <v>64</v>
      </c>
      <c r="AL7">
        <f t="shared" si="0"/>
        <v>0</v>
      </c>
      <c r="AM7">
        <f t="shared" si="0"/>
        <v>5707685170000000</v>
      </c>
      <c r="AN7">
        <f t="shared" si="0"/>
        <v>1.48269E+16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2250000000000000</v>
      </c>
      <c r="AT7">
        <f t="shared" si="0"/>
        <v>0</v>
      </c>
      <c r="AU7">
        <f t="shared" si="0"/>
        <v>659037000000000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1.23549E+16</v>
      </c>
      <c r="BC7">
        <f t="shared" si="1"/>
        <v>0</v>
      </c>
      <c r="BD7">
        <f t="shared" si="1"/>
        <v>2462877190000000</v>
      </c>
      <c r="BE7">
        <f t="shared" si="1"/>
        <v>0</v>
      </c>
      <c r="BF7">
        <f t="shared" si="1"/>
        <v>0</v>
      </c>
    </row>
    <row r="8" spans="1:58" x14ac:dyDescent="0.45">
      <c r="A8" t="s">
        <v>74</v>
      </c>
      <c r="B8" s="5">
        <v>374046000000000</v>
      </c>
      <c r="C8" s="5">
        <v>374046000000000</v>
      </c>
      <c r="D8" s="5">
        <v>374046000000000</v>
      </c>
      <c r="E8" s="5">
        <v>374046000000000</v>
      </c>
      <c r="F8" s="5">
        <v>374046000000000</v>
      </c>
      <c r="G8" s="5">
        <v>374046000000000</v>
      </c>
      <c r="H8" s="5">
        <v>374046000000000</v>
      </c>
      <c r="I8" s="5">
        <v>374046000000000</v>
      </c>
      <c r="J8" s="5">
        <v>374046000000000</v>
      </c>
      <c r="K8" s="5">
        <v>374046000000000</v>
      </c>
      <c r="L8" s="5">
        <v>374046000000000</v>
      </c>
      <c r="M8" s="5">
        <v>374046000000000</v>
      </c>
      <c r="N8" s="5">
        <v>374046000000000</v>
      </c>
      <c r="O8" s="5">
        <v>374046000000000</v>
      </c>
      <c r="P8" s="5">
        <v>374046000000000</v>
      </c>
      <c r="Q8" s="5">
        <v>374046000000000</v>
      </c>
      <c r="R8" s="5">
        <v>374046000000000</v>
      </c>
      <c r="S8" s="5">
        <v>374046000000000</v>
      </c>
      <c r="T8" s="5">
        <v>374046000000000</v>
      </c>
      <c r="U8" s="5">
        <v>374046000000000</v>
      </c>
      <c r="V8" s="5">
        <v>374046000000000</v>
      </c>
      <c r="W8" s="5">
        <v>374046000000000</v>
      </c>
      <c r="X8" s="5">
        <v>374046000000000</v>
      </c>
      <c r="Y8" s="5">
        <v>374046000000000</v>
      </c>
      <c r="Z8" s="5">
        <v>374046000000000</v>
      </c>
      <c r="AA8" s="5">
        <v>374046000000000</v>
      </c>
      <c r="AB8" s="5">
        <v>374046000000000</v>
      </c>
      <c r="AC8" s="5">
        <v>374046000000000</v>
      </c>
      <c r="AD8" s="5">
        <v>374046000000000</v>
      </c>
      <c r="AE8" s="5">
        <v>374046000000000</v>
      </c>
      <c r="AF8" s="5">
        <v>374046000000000</v>
      </c>
      <c r="AG8" s="5">
        <v>374046000000000</v>
      </c>
    </row>
    <row r="9" spans="1:58" x14ac:dyDescent="0.45">
      <c r="A9" t="s">
        <v>75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76</v>
      </c>
      <c r="B10" s="5">
        <v>0</v>
      </c>
      <c r="C10" s="5">
        <v>28096900000000</v>
      </c>
      <c r="D10" s="5">
        <v>57218700000000</v>
      </c>
      <c r="E10" s="5">
        <v>145609000000000</v>
      </c>
      <c r="F10" s="5">
        <v>325506000000000</v>
      </c>
      <c r="G10" s="5">
        <v>481662000000000</v>
      </c>
      <c r="H10" s="5">
        <v>612325000000000</v>
      </c>
      <c r="I10" s="5">
        <v>747088000000000</v>
      </c>
      <c r="J10" s="5">
        <v>854309000000000</v>
      </c>
      <c r="K10" s="5">
        <v>932451000000000</v>
      </c>
      <c r="L10" s="5">
        <v>978696000000000</v>
      </c>
      <c r="M10" s="5">
        <v>1060340000000000</v>
      </c>
      <c r="N10" s="5">
        <v>1177680000000000</v>
      </c>
      <c r="O10" s="5">
        <v>1366420000000000</v>
      </c>
      <c r="P10" s="5">
        <v>1503060000000000</v>
      </c>
      <c r="Q10" s="5">
        <v>1639700000000000</v>
      </c>
      <c r="R10" s="5">
        <v>1708020000000000</v>
      </c>
      <c r="S10" s="5">
        <v>1742180000000000</v>
      </c>
      <c r="T10" s="5">
        <v>1776340000000000</v>
      </c>
      <c r="U10" s="5">
        <v>1810500000000000</v>
      </c>
      <c r="V10" s="5">
        <v>1844660000000000</v>
      </c>
      <c r="W10" s="5">
        <v>1878820000000000</v>
      </c>
      <c r="X10" s="5">
        <v>1947140000000000</v>
      </c>
      <c r="Y10" s="5">
        <v>2049620000000000</v>
      </c>
      <c r="Z10" s="5">
        <v>2117950000000000</v>
      </c>
      <c r="AA10" s="5">
        <v>2186270000000000</v>
      </c>
      <c r="AB10" s="5">
        <v>2254590000000000</v>
      </c>
      <c r="AC10" s="5">
        <v>2322910000000000</v>
      </c>
      <c r="AD10" s="5">
        <v>2425390000000000</v>
      </c>
      <c r="AE10" s="5">
        <v>2493710000000000</v>
      </c>
      <c r="AF10" s="5">
        <v>2562030000000000</v>
      </c>
      <c r="AG10" s="5">
        <v>2630350000000000</v>
      </c>
      <c r="AJ10" s="3"/>
    </row>
    <row r="11" spans="1:58" x14ac:dyDescent="0.45">
      <c r="A11" t="s">
        <v>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78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79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87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88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89</v>
      </c>
      <c r="B23" s="5">
        <v>301797000000000</v>
      </c>
      <c r="C23" s="5">
        <v>301797000000000</v>
      </c>
      <c r="D23" s="5">
        <v>301797000000000</v>
      </c>
      <c r="E23" s="5">
        <v>301797000000000</v>
      </c>
      <c r="F23" s="5">
        <v>301797000000000</v>
      </c>
      <c r="G23" s="5">
        <v>301797000000000</v>
      </c>
      <c r="H23" s="5">
        <v>301797000000000</v>
      </c>
      <c r="I23" s="5">
        <v>301797000000000</v>
      </c>
      <c r="J23" s="5">
        <v>301797000000000</v>
      </c>
      <c r="K23" s="5">
        <v>301797000000000</v>
      </c>
      <c r="L23" s="5">
        <v>301797000000000</v>
      </c>
      <c r="M23" s="5">
        <v>301797000000000</v>
      </c>
      <c r="N23" s="5">
        <v>301797000000000</v>
      </c>
      <c r="O23" s="5">
        <v>301797000000000</v>
      </c>
      <c r="P23" s="5">
        <v>301797000000000</v>
      </c>
      <c r="Q23" s="5">
        <v>301797000000000</v>
      </c>
      <c r="R23" s="5">
        <v>301797000000000</v>
      </c>
      <c r="S23" s="5">
        <v>301797000000000</v>
      </c>
      <c r="T23" s="5">
        <v>301797000000000</v>
      </c>
      <c r="U23" s="5">
        <v>301797000000000</v>
      </c>
      <c r="V23" s="5">
        <v>301797000000000</v>
      </c>
      <c r="W23" s="5">
        <v>301797000000000</v>
      </c>
      <c r="X23" s="5">
        <v>301797000000000</v>
      </c>
      <c r="Y23" s="5">
        <v>301797000000000</v>
      </c>
      <c r="Z23" s="5">
        <v>301797000000000</v>
      </c>
      <c r="AA23" s="5">
        <v>301797000000000</v>
      </c>
      <c r="AB23" s="5">
        <v>301797000000000</v>
      </c>
      <c r="AC23" s="5">
        <v>301797000000000</v>
      </c>
      <c r="AD23" s="5">
        <v>301797000000000</v>
      </c>
      <c r="AE23" s="5">
        <v>301797000000000</v>
      </c>
      <c r="AF23" s="5">
        <v>301797000000000</v>
      </c>
      <c r="AG23" s="5">
        <v>301797000000000</v>
      </c>
    </row>
    <row r="24" spans="1:36" x14ac:dyDescent="0.45">
      <c r="A24" t="s">
        <v>90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91</v>
      </c>
      <c r="B25" s="5">
        <v>23992000000000</v>
      </c>
      <c r="C25" s="5">
        <v>47984000000000</v>
      </c>
      <c r="D25" s="5">
        <v>71976000000000</v>
      </c>
      <c r="E25" s="5">
        <v>95968000000000</v>
      </c>
      <c r="F25" s="5">
        <v>95968000000000</v>
      </c>
      <c r="G25" s="5">
        <v>95968000000000</v>
      </c>
      <c r="H25" s="5">
        <v>95968000000000</v>
      </c>
      <c r="I25" s="5">
        <v>95968000000000</v>
      </c>
      <c r="J25" s="5">
        <v>95968000000000</v>
      </c>
      <c r="K25" s="5">
        <v>95968000000000</v>
      </c>
      <c r="L25" s="5">
        <v>95968000000000</v>
      </c>
      <c r="M25" s="5">
        <v>95968000000000</v>
      </c>
      <c r="N25" s="5">
        <v>95968000000000</v>
      </c>
      <c r="O25" s="5">
        <v>95968000000000</v>
      </c>
      <c r="P25" s="5">
        <v>95968000000000</v>
      </c>
      <c r="Q25" s="5">
        <v>95968000000000</v>
      </c>
      <c r="R25" s="5">
        <v>95968000000000</v>
      </c>
      <c r="S25" s="5">
        <v>95968000000000</v>
      </c>
      <c r="T25" s="5">
        <v>95968000000000</v>
      </c>
      <c r="U25" s="5">
        <v>95968000000000</v>
      </c>
      <c r="V25" s="5">
        <v>95968000000000</v>
      </c>
      <c r="W25" s="5">
        <v>95968000000000</v>
      </c>
      <c r="X25" s="5">
        <v>95968000000000</v>
      </c>
      <c r="Y25" s="5">
        <v>95968000000000</v>
      </c>
      <c r="Z25" s="5">
        <v>95968000000000</v>
      </c>
      <c r="AA25" s="5">
        <v>95968000000000</v>
      </c>
      <c r="AB25" s="5">
        <v>95968000000000</v>
      </c>
      <c r="AC25" s="5">
        <v>95968000000000</v>
      </c>
      <c r="AD25" s="5">
        <v>95968000000000</v>
      </c>
      <c r="AE25" s="5">
        <v>95968000000000</v>
      </c>
      <c r="AF25" s="5">
        <v>95968000000000</v>
      </c>
      <c r="AG25" s="5">
        <v>95968000000000</v>
      </c>
      <c r="AJ25" s="3"/>
    </row>
    <row r="26" spans="1:36" x14ac:dyDescent="0.45">
      <c r="A26" t="s">
        <v>92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95</v>
      </c>
      <c r="B29" s="5">
        <v>6429490000000</v>
      </c>
      <c r="C29" s="5">
        <v>6429480000000</v>
      </c>
      <c r="D29" s="5">
        <v>6429560000000</v>
      </c>
      <c r="E29" s="5">
        <v>6429580000000</v>
      </c>
      <c r="F29" s="5">
        <v>6429620000000</v>
      </c>
      <c r="G29" s="5">
        <v>6429650000000</v>
      </c>
      <c r="H29" s="5">
        <v>6429710000000</v>
      </c>
      <c r="I29" s="5">
        <v>6429690000000</v>
      </c>
      <c r="J29" s="5">
        <v>6429710000000</v>
      </c>
      <c r="K29" s="5">
        <v>6429660000000</v>
      </c>
      <c r="L29" s="5">
        <v>6429650000000</v>
      </c>
      <c r="M29" s="5">
        <v>6429650000000</v>
      </c>
      <c r="N29" s="5">
        <v>6429630000000</v>
      </c>
      <c r="O29" s="5">
        <v>6429630000000</v>
      </c>
      <c r="P29" s="5">
        <v>6429620000000</v>
      </c>
      <c r="Q29" s="5">
        <v>6429590000000</v>
      </c>
      <c r="R29" s="5">
        <v>6429560000000</v>
      </c>
      <c r="S29" s="5">
        <v>6429530000000</v>
      </c>
      <c r="T29" s="5">
        <v>6429520000000</v>
      </c>
      <c r="U29" s="5">
        <v>6429510000000</v>
      </c>
      <c r="V29" s="5">
        <v>6429480000000</v>
      </c>
      <c r="W29" s="5">
        <v>6429480000000</v>
      </c>
      <c r="X29" s="5">
        <v>6429460000000</v>
      </c>
      <c r="Y29" s="5">
        <v>6429430000000</v>
      </c>
      <c r="Z29" s="5">
        <v>6429410000000</v>
      </c>
      <c r="AA29" s="5">
        <v>6429400000000</v>
      </c>
      <c r="AB29" s="5">
        <v>6429370000000</v>
      </c>
      <c r="AC29" s="5">
        <v>6429360000000</v>
      </c>
      <c r="AD29" s="5">
        <v>6429330000000</v>
      </c>
      <c r="AE29" s="5">
        <v>6429310000000</v>
      </c>
      <c r="AF29" s="5">
        <v>6429300000000</v>
      </c>
      <c r="AG29" s="5">
        <v>6429290000000</v>
      </c>
    </row>
    <row r="30" spans="1:36" x14ac:dyDescent="0.45">
      <c r="A30" t="s">
        <v>96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6" x14ac:dyDescent="0.45">
      <c r="A31" t="s">
        <v>97</v>
      </c>
      <c r="B31" s="5">
        <v>9055620000</v>
      </c>
      <c r="C31" s="5">
        <v>9055610000</v>
      </c>
      <c r="D31" s="5">
        <v>9055720000</v>
      </c>
      <c r="E31" s="5">
        <v>9055740000</v>
      </c>
      <c r="F31" s="5">
        <v>9055800000</v>
      </c>
      <c r="G31" s="5">
        <v>9055840000</v>
      </c>
      <c r="H31" s="5">
        <v>9055930000</v>
      </c>
      <c r="I31" s="5">
        <v>9055900000</v>
      </c>
      <c r="J31" s="5">
        <v>9055930000</v>
      </c>
      <c r="K31" s="5">
        <v>9055860000</v>
      </c>
      <c r="L31" s="5">
        <v>9055850000</v>
      </c>
      <c r="M31" s="5">
        <v>9055840000</v>
      </c>
      <c r="N31" s="5">
        <v>9055820000</v>
      </c>
      <c r="O31" s="5">
        <v>9055810000</v>
      </c>
      <c r="P31" s="5">
        <v>9055810000</v>
      </c>
      <c r="Q31" s="5">
        <v>9055760000</v>
      </c>
      <c r="R31" s="5">
        <v>9055720000</v>
      </c>
      <c r="S31" s="5">
        <v>9055680000</v>
      </c>
      <c r="T31" s="5">
        <v>9055670000</v>
      </c>
      <c r="U31" s="5">
        <v>9055650000</v>
      </c>
      <c r="V31" s="5">
        <v>9055610000</v>
      </c>
      <c r="W31" s="5">
        <v>9055600000</v>
      </c>
      <c r="X31" s="5">
        <v>9055580000</v>
      </c>
      <c r="Y31" s="5">
        <v>9055530000</v>
      </c>
      <c r="Z31" s="5">
        <v>9055510000</v>
      </c>
      <c r="AA31" s="5">
        <v>9055490000</v>
      </c>
      <c r="AB31" s="5">
        <v>9055450000</v>
      </c>
      <c r="AC31" s="5">
        <v>9055440000</v>
      </c>
      <c r="AD31" s="5">
        <v>9055400000</v>
      </c>
      <c r="AE31" s="5">
        <v>9055370000</v>
      </c>
      <c r="AF31" s="5">
        <v>9055350000</v>
      </c>
      <c r="AG31" s="5">
        <v>9055330000</v>
      </c>
    </row>
    <row r="32" spans="1:36" x14ac:dyDescent="0.45">
      <c r="A32" t="s">
        <v>98</v>
      </c>
      <c r="B32" s="5">
        <v>3926460000000</v>
      </c>
      <c r="C32" s="5">
        <v>4077210000000</v>
      </c>
      <c r="D32" s="5">
        <v>3862400000000</v>
      </c>
      <c r="E32" s="5">
        <v>3809250000000</v>
      </c>
      <c r="F32" s="5">
        <v>3699640000000</v>
      </c>
      <c r="G32" s="5">
        <v>3581590000000</v>
      </c>
      <c r="H32" s="5">
        <v>3446280000000</v>
      </c>
      <c r="I32" s="5">
        <v>3392000000000</v>
      </c>
      <c r="J32" s="5">
        <v>3369030000000</v>
      </c>
      <c r="K32" s="5">
        <v>3354230000000</v>
      </c>
      <c r="L32" s="5">
        <v>3360350000000</v>
      </c>
      <c r="M32" s="5">
        <v>3376980000000</v>
      </c>
      <c r="N32" s="5">
        <v>3385210000000</v>
      </c>
      <c r="O32" s="5">
        <v>3385270000000</v>
      </c>
      <c r="P32" s="5">
        <v>3385070000000</v>
      </c>
      <c r="Q32" s="5">
        <v>3374160000000</v>
      </c>
      <c r="R32" s="5">
        <v>3370950000000</v>
      </c>
      <c r="S32" s="5">
        <v>3370940000000</v>
      </c>
      <c r="T32" s="5">
        <v>3367680000000</v>
      </c>
      <c r="U32" s="5">
        <v>3362380000000</v>
      </c>
      <c r="V32" s="5">
        <v>3359040000000</v>
      </c>
      <c r="W32" s="5">
        <v>3357660000000</v>
      </c>
      <c r="X32" s="5">
        <v>3360380000000</v>
      </c>
      <c r="Y32" s="5">
        <v>3356220000000</v>
      </c>
      <c r="Z32" s="5">
        <v>3354680000000</v>
      </c>
      <c r="AA32" s="5">
        <v>3351330000000</v>
      </c>
      <c r="AB32" s="5">
        <v>3349730000000</v>
      </c>
      <c r="AC32" s="5">
        <v>3343330000000</v>
      </c>
      <c r="AD32" s="5">
        <v>3334890000000</v>
      </c>
      <c r="AE32" s="5">
        <v>3329670000000</v>
      </c>
      <c r="AF32" s="5">
        <v>3326970000000</v>
      </c>
      <c r="AG32" s="5">
        <v>3320040000000</v>
      </c>
    </row>
    <row r="33" spans="1:33" x14ac:dyDescent="0.45">
      <c r="A33" t="s">
        <v>99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45">
      <c r="A34" t="s">
        <v>100</v>
      </c>
      <c r="B34" s="5">
        <v>0</v>
      </c>
      <c r="C34" s="5">
        <v>0</v>
      </c>
      <c r="D34" s="5">
        <v>82765800000000</v>
      </c>
      <c r="E34" s="5">
        <v>163254000000000</v>
      </c>
      <c r="F34" s="5">
        <v>237834000000000</v>
      </c>
      <c r="G34" s="5">
        <v>306993000000000</v>
      </c>
      <c r="H34" s="5">
        <v>369244000000000</v>
      </c>
      <c r="I34" s="5">
        <v>436114000000000</v>
      </c>
      <c r="J34" s="5">
        <v>505355000000000</v>
      </c>
      <c r="K34" s="5">
        <v>575011000000000</v>
      </c>
      <c r="L34" s="5">
        <v>648067000000000</v>
      </c>
      <c r="M34" s="5">
        <v>723639000000000</v>
      </c>
      <c r="N34" s="5">
        <v>797943000000000</v>
      </c>
      <c r="O34" s="5">
        <v>870499000000000</v>
      </c>
      <c r="P34" s="5">
        <v>942983000000000</v>
      </c>
      <c r="Q34" s="5">
        <v>1012250000000000</v>
      </c>
      <c r="R34" s="5">
        <v>1083520000000000</v>
      </c>
      <c r="S34" s="5">
        <v>1155750000000000</v>
      </c>
      <c r="T34" s="5">
        <v>1226800000000000</v>
      </c>
      <c r="U34" s="5">
        <v>1296920000000000</v>
      </c>
      <c r="V34" s="5">
        <v>1367610000000000</v>
      </c>
      <c r="W34" s="5">
        <v>1439000000000000</v>
      </c>
      <c r="X34" s="5">
        <v>1512170000000000</v>
      </c>
      <c r="Y34" s="5">
        <v>1582220000000000</v>
      </c>
      <c r="Z34" s="5">
        <v>1653380000000000</v>
      </c>
      <c r="AA34" s="5">
        <v>1723540000000000</v>
      </c>
      <c r="AB34" s="5">
        <v>1794500000000000</v>
      </c>
      <c r="AC34" s="5">
        <v>1862710000000000</v>
      </c>
      <c r="AD34" s="5">
        <v>1929470000000000</v>
      </c>
      <c r="AE34" s="5">
        <v>1997800000000000</v>
      </c>
      <c r="AF34" s="5">
        <v>2067470000000000</v>
      </c>
      <c r="AG34" s="5">
        <v>2134310000000000</v>
      </c>
    </row>
    <row r="35" spans="1:33" x14ac:dyDescent="0.45">
      <c r="A35" t="s">
        <v>101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45">
      <c r="A36" t="s">
        <v>102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45">
      <c r="A37" t="s">
        <v>103</v>
      </c>
      <c r="B37" s="5">
        <v>2804020000000</v>
      </c>
      <c r="C37" s="5">
        <v>2255510000000</v>
      </c>
      <c r="D37" s="5">
        <v>2468290000000</v>
      </c>
      <c r="E37" s="5">
        <v>2388670000000</v>
      </c>
      <c r="F37" s="5">
        <v>2290690000000</v>
      </c>
      <c r="G37" s="5">
        <v>2256840000000</v>
      </c>
      <c r="H37" s="5">
        <v>2266160000000</v>
      </c>
      <c r="I37" s="5">
        <v>2247220000000</v>
      </c>
      <c r="J37" s="5">
        <v>2256210000000</v>
      </c>
      <c r="K37" s="5">
        <v>2242580000000</v>
      </c>
      <c r="L37" s="5">
        <v>2330320000000</v>
      </c>
      <c r="M37" s="5">
        <v>2393660000000</v>
      </c>
      <c r="N37" s="5">
        <v>2496650000000</v>
      </c>
      <c r="O37" s="5">
        <v>2574860000000</v>
      </c>
      <c r="P37" s="5">
        <v>2776470000000</v>
      </c>
      <c r="Q37" s="5">
        <v>2760950000000</v>
      </c>
      <c r="R37" s="5">
        <v>2769400000000</v>
      </c>
      <c r="S37" s="5">
        <v>2769160000000</v>
      </c>
      <c r="T37" s="5">
        <v>2743810000000</v>
      </c>
      <c r="U37" s="5">
        <v>2745860000000</v>
      </c>
      <c r="V37" s="5">
        <v>2745300000000</v>
      </c>
      <c r="W37" s="5">
        <v>2752840000000</v>
      </c>
      <c r="X37" s="5">
        <v>2776050000000</v>
      </c>
      <c r="Y37" s="5">
        <v>2719260000000</v>
      </c>
      <c r="Z37" s="5">
        <v>2721870000000</v>
      </c>
      <c r="AA37" s="5">
        <v>2719460000000</v>
      </c>
      <c r="AB37" s="5">
        <v>2719030000000</v>
      </c>
      <c r="AC37" s="5">
        <v>2711040000000</v>
      </c>
      <c r="AD37" s="5">
        <v>2711250000000</v>
      </c>
      <c r="AE37" s="5">
        <v>2711210000000</v>
      </c>
      <c r="AF37" s="5">
        <v>2705100000000</v>
      </c>
      <c r="AG37" s="5">
        <v>2709350000000</v>
      </c>
    </row>
    <row r="38" spans="1:33" x14ac:dyDescent="0.45">
      <c r="A38" t="s">
        <v>104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106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108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109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113</v>
      </c>
      <c r="B47" s="5">
        <v>144108000000</v>
      </c>
      <c r="C47" s="5">
        <v>119328000000</v>
      </c>
      <c r="D47" s="5">
        <v>120716000000</v>
      </c>
      <c r="E47" s="5">
        <v>107858000000</v>
      </c>
      <c r="F47" s="5">
        <v>98066400000</v>
      </c>
      <c r="G47" s="5">
        <v>94053800000</v>
      </c>
      <c r="H47" s="5">
        <v>89388000000</v>
      </c>
      <c r="I47" s="5">
        <v>91135200000</v>
      </c>
      <c r="J47" s="5">
        <v>94028400000</v>
      </c>
      <c r="K47" s="5">
        <v>90952300000</v>
      </c>
      <c r="L47" s="5">
        <v>94418100000</v>
      </c>
      <c r="M47" s="5">
        <v>96930700000</v>
      </c>
      <c r="N47" s="5">
        <v>98292000000</v>
      </c>
      <c r="O47" s="5">
        <v>101340000000</v>
      </c>
      <c r="P47" s="5">
        <v>112315000000</v>
      </c>
      <c r="Q47" s="5">
        <v>111684000000</v>
      </c>
      <c r="R47" s="5">
        <v>108986000000</v>
      </c>
      <c r="S47" s="5">
        <v>108977000000</v>
      </c>
      <c r="T47" s="5">
        <v>110988000000</v>
      </c>
      <c r="U47" s="5">
        <v>111072000000</v>
      </c>
      <c r="V47" s="5">
        <v>108034000000</v>
      </c>
      <c r="W47" s="5">
        <v>108332000000</v>
      </c>
      <c r="X47" s="5">
        <v>109249000000</v>
      </c>
      <c r="Y47" s="5">
        <v>107007000000</v>
      </c>
      <c r="Z47" s="5">
        <v>107110000000</v>
      </c>
      <c r="AA47" s="5">
        <v>107015000000</v>
      </c>
      <c r="AB47" s="5">
        <v>106998000000</v>
      </c>
      <c r="AC47" s="5">
        <v>106683000000</v>
      </c>
      <c r="AD47" s="5">
        <v>106691000000</v>
      </c>
      <c r="AE47" s="5">
        <v>106690000000</v>
      </c>
      <c r="AF47" s="5">
        <v>106449000000</v>
      </c>
      <c r="AG47" s="5">
        <v>106616000000</v>
      </c>
    </row>
    <row r="48" spans="1:33" x14ac:dyDescent="0.45">
      <c r="A48" t="s">
        <v>114</v>
      </c>
      <c r="B48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</row>
    <row r="49" spans="1:33" x14ac:dyDescent="0.45">
      <c r="A49" t="s">
        <v>115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</row>
    <row r="51" spans="1:33" x14ac:dyDescent="0.45">
      <c r="A51" t="s">
        <v>59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116</v>
      </c>
      <c r="B52" s="5">
        <v>28594000000000</v>
      </c>
      <c r="C52" s="5">
        <v>27851400000000</v>
      </c>
      <c r="D52" s="5">
        <v>30418300000000</v>
      </c>
      <c r="E52" s="5">
        <v>32481100000000</v>
      </c>
      <c r="F52" s="5">
        <v>34953200000000</v>
      </c>
      <c r="G52" s="5">
        <v>37290400000000</v>
      </c>
      <c r="H52" s="5">
        <v>39556600000000</v>
      </c>
      <c r="I52" s="5">
        <v>41784300000000</v>
      </c>
      <c r="J52" s="5">
        <v>43991400000000</v>
      </c>
      <c r="K52" s="5">
        <v>46937300000000</v>
      </c>
      <c r="L52" s="5">
        <v>49878700000000</v>
      </c>
      <c r="M52" s="5">
        <v>52816200000000</v>
      </c>
      <c r="N52" s="5">
        <v>55752000000000</v>
      </c>
      <c r="O52" s="5">
        <v>58689000000000</v>
      </c>
      <c r="P52" s="5">
        <v>61760000000000</v>
      </c>
      <c r="Q52" s="5">
        <v>64831000000000</v>
      </c>
      <c r="R52" s="5">
        <v>67902000000000</v>
      </c>
      <c r="S52" s="5">
        <v>70973000000000</v>
      </c>
      <c r="T52" s="5">
        <v>74043000000000</v>
      </c>
      <c r="U52" s="5">
        <v>76295000000000</v>
      </c>
      <c r="V52" s="5">
        <v>78548000000000</v>
      </c>
      <c r="W52" s="5">
        <v>80800000000000</v>
      </c>
      <c r="X52" s="5">
        <v>83052000000000</v>
      </c>
      <c r="Y52" s="5">
        <v>85304000000000</v>
      </c>
      <c r="Z52" s="5">
        <v>86805000000000</v>
      </c>
      <c r="AA52" s="5">
        <v>88306000000000</v>
      </c>
      <c r="AB52" s="5">
        <v>89808000000000</v>
      </c>
      <c r="AC52" s="5">
        <v>91309000000000</v>
      </c>
      <c r="AD52" s="5">
        <v>92810000000000</v>
      </c>
      <c r="AE52" s="5">
        <v>94312000000000</v>
      </c>
      <c r="AF52" s="5">
        <v>95813000000000</v>
      </c>
      <c r="AG52" s="5">
        <v>97314000000000</v>
      </c>
    </row>
    <row r="53" spans="1:33" x14ac:dyDescent="0.45">
      <c r="A53" t="s">
        <v>117</v>
      </c>
      <c r="B53" s="5">
        <v>0</v>
      </c>
      <c r="C53" s="5">
        <v>498236</v>
      </c>
      <c r="D53" s="5">
        <v>834240</v>
      </c>
      <c r="E53" s="5">
        <v>1320960</v>
      </c>
      <c r="F53" s="5">
        <v>1784280</v>
      </c>
      <c r="G53" s="5">
        <v>2203690</v>
      </c>
      <c r="H53" s="5">
        <v>2591630</v>
      </c>
      <c r="I53" s="5">
        <v>2939120</v>
      </c>
      <c r="J53" s="5">
        <v>3240840</v>
      </c>
      <c r="K53" s="5">
        <v>3564850</v>
      </c>
      <c r="L53" s="5">
        <v>3856820</v>
      </c>
      <c r="M53" s="5">
        <v>5396650</v>
      </c>
      <c r="N53" s="5">
        <v>5650710</v>
      </c>
      <c r="O53" s="5">
        <v>5790390</v>
      </c>
      <c r="P53" s="5">
        <v>6117550</v>
      </c>
      <c r="Q53" s="5">
        <v>6389890</v>
      </c>
      <c r="R53" s="5">
        <v>6602270</v>
      </c>
      <c r="S53" s="5">
        <v>6813770</v>
      </c>
      <c r="T53" s="5">
        <v>7003150</v>
      </c>
      <c r="U53" s="5">
        <v>7196900</v>
      </c>
      <c r="V53" s="5">
        <v>9280050</v>
      </c>
      <c r="W53" s="5">
        <v>9234280</v>
      </c>
      <c r="X53" s="5">
        <v>9384430</v>
      </c>
      <c r="Y53" s="5">
        <v>9601540</v>
      </c>
      <c r="Z53" s="5">
        <v>9811290</v>
      </c>
      <c r="AA53" s="5">
        <v>10017300</v>
      </c>
      <c r="AB53" s="5">
        <v>10125300</v>
      </c>
      <c r="AC53" s="5">
        <v>12481400</v>
      </c>
      <c r="AD53" s="5">
        <v>12713500</v>
      </c>
      <c r="AE53" s="5">
        <v>12917500</v>
      </c>
      <c r="AF53" s="5">
        <v>13072500</v>
      </c>
      <c r="AG53" s="5">
        <v>13300900</v>
      </c>
    </row>
    <row r="54" spans="1:33" x14ac:dyDescent="0.45">
      <c r="A54" t="s">
        <v>118</v>
      </c>
      <c r="B54" s="5">
        <v>228720000000000</v>
      </c>
      <c r="C54" s="5">
        <v>229752000000000</v>
      </c>
      <c r="D54" s="5">
        <v>257808000000000</v>
      </c>
      <c r="E54" s="5">
        <v>281975000000000</v>
      </c>
      <c r="F54" s="5">
        <v>307696000000000</v>
      </c>
      <c r="G54" s="5">
        <v>332294000000000</v>
      </c>
      <c r="H54" s="5">
        <v>356288000000000</v>
      </c>
      <c r="I54" s="5">
        <v>379937000000000</v>
      </c>
      <c r="J54" s="5">
        <v>403405000000000</v>
      </c>
      <c r="K54" s="5">
        <v>430645000000000</v>
      </c>
      <c r="L54" s="5">
        <v>457833000000000</v>
      </c>
      <c r="M54" s="5">
        <v>485005000000000</v>
      </c>
      <c r="N54" s="5">
        <v>512151000000000</v>
      </c>
      <c r="O54" s="5">
        <v>539300000000000</v>
      </c>
      <c r="P54" s="5">
        <v>565300000000000</v>
      </c>
      <c r="Q54" s="5">
        <v>591310000000000</v>
      </c>
      <c r="R54" s="5">
        <v>617320000000000</v>
      </c>
      <c r="S54" s="5">
        <v>643320000000000</v>
      </c>
      <c r="T54" s="5">
        <v>669330000000000</v>
      </c>
      <c r="U54" s="5">
        <v>690890000000000</v>
      </c>
      <c r="V54" s="5">
        <v>712460000000000</v>
      </c>
      <c r="W54" s="5">
        <v>734020000000000</v>
      </c>
      <c r="X54" s="5">
        <v>755590000000000</v>
      </c>
      <c r="Y54" s="5">
        <v>777150000000000</v>
      </c>
      <c r="Z54" s="5">
        <v>793370000000000</v>
      </c>
      <c r="AA54" s="5">
        <v>809580000000000</v>
      </c>
      <c r="AB54" s="5">
        <v>825800000000000</v>
      </c>
      <c r="AC54" s="5">
        <v>842010000000000</v>
      </c>
      <c r="AD54" s="5">
        <v>858230000000000</v>
      </c>
      <c r="AE54" s="5">
        <v>874440000000000</v>
      </c>
      <c r="AF54" s="5">
        <v>890660000000000</v>
      </c>
      <c r="AG54" s="5">
        <v>906870000000000</v>
      </c>
    </row>
    <row r="55" spans="1:33" x14ac:dyDescent="0.45">
      <c r="A55" t="s">
        <v>119</v>
      </c>
      <c r="B55" s="5">
        <v>77325000000000</v>
      </c>
      <c r="C55" s="5">
        <v>72216300000000</v>
      </c>
      <c r="D55" s="5">
        <v>75804900000000</v>
      </c>
      <c r="E55" s="5">
        <v>77968600000000</v>
      </c>
      <c r="F55" s="5">
        <v>79129400000000</v>
      </c>
      <c r="G55" s="5">
        <v>79923700000000</v>
      </c>
      <c r="H55" s="5">
        <v>80533600000000</v>
      </c>
      <c r="I55" s="5">
        <v>81050600000000</v>
      </c>
      <c r="J55" s="5">
        <v>81526000000000</v>
      </c>
      <c r="K55" s="5">
        <v>81774700000000</v>
      </c>
      <c r="L55" s="5">
        <v>82011000000000</v>
      </c>
      <c r="M55" s="5">
        <v>82241400000000</v>
      </c>
      <c r="N55" s="5">
        <v>82467300000000</v>
      </c>
      <c r="O55" s="5">
        <v>82691800000000</v>
      </c>
      <c r="P55" s="5">
        <v>82858700000000</v>
      </c>
      <c r="Q55" s="5">
        <v>83025000000000</v>
      </c>
      <c r="R55" s="5">
        <v>83191400000000</v>
      </c>
      <c r="S55" s="5">
        <v>83357800000000</v>
      </c>
      <c r="T55" s="5">
        <v>83523300000000</v>
      </c>
      <c r="U55" s="5">
        <v>83698200000000</v>
      </c>
      <c r="V55" s="5">
        <v>83862900000000</v>
      </c>
      <c r="W55" s="5">
        <v>84026200000000</v>
      </c>
      <c r="X55" s="5">
        <v>84192100000000</v>
      </c>
      <c r="Y55" s="5">
        <v>84358100000000</v>
      </c>
      <c r="Z55" s="5">
        <v>84376100000000</v>
      </c>
      <c r="AA55" s="5">
        <v>84394000000000</v>
      </c>
      <c r="AB55" s="5">
        <v>84411500000000</v>
      </c>
      <c r="AC55" s="5">
        <v>84426300000000</v>
      </c>
      <c r="AD55" s="5">
        <v>84444300000000</v>
      </c>
      <c r="AE55" s="5">
        <v>84462000000000</v>
      </c>
      <c r="AF55" s="5">
        <v>84489600000000</v>
      </c>
      <c r="AG55" s="5">
        <v>84507800000000</v>
      </c>
    </row>
    <row r="56" spans="1:33" x14ac:dyDescent="0.45">
      <c r="A56" t="s">
        <v>120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</row>
    <row r="57" spans="1:33" x14ac:dyDescent="0.45">
      <c r="A57" t="s">
        <v>121</v>
      </c>
      <c r="B57" s="5">
        <v>603210000000</v>
      </c>
      <c r="C57" s="5">
        <v>564146000000</v>
      </c>
      <c r="D57" s="5">
        <v>592904000000</v>
      </c>
      <c r="E57" s="5">
        <v>610427000000</v>
      </c>
      <c r="F57" s="5">
        <v>622227000000</v>
      </c>
      <c r="G57" s="5">
        <v>631066000000</v>
      </c>
      <c r="H57" s="5">
        <v>638339000000</v>
      </c>
      <c r="I57" s="5">
        <v>644768000000</v>
      </c>
      <c r="J57" s="5">
        <v>650681000000</v>
      </c>
      <c r="K57" s="5">
        <v>656269000000</v>
      </c>
      <c r="L57" s="5">
        <v>661614000000</v>
      </c>
      <c r="M57" s="5">
        <v>666741000000</v>
      </c>
      <c r="N57" s="5">
        <v>671666000000</v>
      </c>
      <c r="O57" s="5">
        <v>676430000000</v>
      </c>
      <c r="P57" s="5">
        <v>680980000000</v>
      </c>
      <c r="Q57" s="5">
        <v>685350000000</v>
      </c>
      <c r="R57" s="5">
        <v>689520000000</v>
      </c>
      <c r="S57" s="5">
        <v>693490000000</v>
      </c>
      <c r="T57" s="5">
        <v>697270000000</v>
      </c>
      <c r="U57" s="5">
        <v>700850000000</v>
      </c>
      <c r="V57" s="5">
        <v>704260000000</v>
      </c>
      <c r="W57" s="5">
        <v>707490000000</v>
      </c>
      <c r="X57" s="5">
        <v>710560000000</v>
      </c>
      <c r="Y57" s="5">
        <v>713470000000</v>
      </c>
      <c r="Z57" s="5">
        <v>716210000000</v>
      </c>
      <c r="AA57" s="5">
        <v>718790000000</v>
      </c>
      <c r="AB57" s="5">
        <v>721220000000</v>
      </c>
      <c r="AC57" s="5">
        <v>723500000000</v>
      </c>
      <c r="AD57" s="5">
        <v>725630000000</v>
      </c>
      <c r="AE57" s="5">
        <v>727610000000</v>
      </c>
      <c r="AF57" s="5">
        <v>729440000000</v>
      </c>
      <c r="AG57" s="5">
        <v>731130000000</v>
      </c>
    </row>
    <row r="58" spans="1:33" x14ac:dyDescent="0.45">
      <c r="A58" t="s">
        <v>122</v>
      </c>
      <c r="B58" s="5">
        <v>744510000000000</v>
      </c>
      <c r="C58" s="5">
        <v>735465000000000</v>
      </c>
      <c r="D58" s="5">
        <v>813407000000000</v>
      </c>
      <c r="E58" s="5">
        <v>878408000000000</v>
      </c>
      <c r="F58" s="5">
        <v>936382000000000</v>
      </c>
      <c r="G58" s="5">
        <v>990653000000000</v>
      </c>
      <c r="H58" s="5">
        <v>1042960000000000</v>
      </c>
      <c r="I58" s="5">
        <v>1094220000000000</v>
      </c>
      <c r="J58" s="5">
        <v>1144930000000000</v>
      </c>
      <c r="K58" s="5">
        <v>1208750000000000</v>
      </c>
      <c r="L58" s="5">
        <v>1272410000000000</v>
      </c>
      <c r="M58" s="5">
        <v>1336000000000000</v>
      </c>
      <c r="N58" s="5">
        <v>1399550000000000</v>
      </c>
      <c r="O58" s="5">
        <v>1463100000000000</v>
      </c>
      <c r="P58" s="5">
        <v>1516400000000000</v>
      </c>
      <c r="Q58" s="5">
        <v>1569700000000000</v>
      </c>
      <c r="R58" s="5">
        <v>1623000000000000</v>
      </c>
      <c r="S58" s="5">
        <v>1676300000000000</v>
      </c>
      <c r="T58" s="5">
        <v>1729700000000000</v>
      </c>
      <c r="U58" s="5">
        <v>1792700000000000</v>
      </c>
      <c r="V58" s="5">
        <v>1855700000000000</v>
      </c>
      <c r="W58" s="5">
        <v>1918700000000000</v>
      </c>
      <c r="X58" s="5">
        <v>1981800000000000</v>
      </c>
      <c r="Y58" s="5">
        <v>2044800000000000</v>
      </c>
      <c r="Z58" s="5">
        <v>2085300000000000</v>
      </c>
      <c r="AA58" s="5">
        <v>2125700000000000</v>
      </c>
      <c r="AB58" s="5">
        <v>2166200000000000</v>
      </c>
      <c r="AC58" s="5">
        <v>2206700000000000</v>
      </c>
      <c r="AD58" s="5">
        <v>2247100000000000</v>
      </c>
      <c r="AE58" s="5">
        <v>2287600000000000</v>
      </c>
      <c r="AF58" s="5">
        <v>2328100000000000</v>
      </c>
      <c r="AG58" s="5">
        <v>2368500000000000</v>
      </c>
    </row>
    <row r="59" spans="1:33" x14ac:dyDescent="0.45">
      <c r="A59" t="s">
        <v>123</v>
      </c>
      <c r="B59" s="5">
        <v>1171200000000000</v>
      </c>
      <c r="C59" s="5">
        <v>1127950000000000</v>
      </c>
      <c r="D59" s="5">
        <v>1219210000000000</v>
      </c>
      <c r="E59" s="5">
        <v>1289640000000000</v>
      </c>
      <c r="F59" s="5">
        <v>1362720000000000</v>
      </c>
      <c r="G59" s="5">
        <v>1430260000000000</v>
      </c>
      <c r="H59" s="5">
        <v>1494870000000000</v>
      </c>
      <c r="I59" s="5">
        <v>1557960000000000</v>
      </c>
      <c r="J59" s="5">
        <v>1620350000000000</v>
      </c>
      <c r="K59" s="5">
        <v>1693010000000000</v>
      </c>
      <c r="L59" s="5">
        <v>1765460000000000</v>
      </c>
      <c r="M59" s="5">
        <v>1837790000000000</v>
      </c>
      <c r="N59" s="5">
        <v>1910170000000000</v>
      </c>
      <c r="O59" s="5">
        <v>1982450000000000</v>
      </c>
      <c r="P59" s="5">
        <v>2089070000000000</v>
      </c>
      <c r="Q59" s="5">
        <v>2195580000000000</v>
      </c>
      <c r="R59" s="5">
        <v>2302200000000000</v>
      </c>
      <c r="S59" s="5">
        <v>2408810000000000</v>
      </c>
      <c r="T59" s="5">
        <v>2515330000000000</v>
      </c>
      <c r="U59" s="5">
        <v>2655460000000000</v>
      </c>
      <c r="V59" s="5">
        <v>2795570000000000</v>
      </c>
      <c r="W59" s="5">
        <v>2935590000000000</v>
      </c>
      <c r="X59" s="5">
        <v>3075710000000000</v>
      </c>
      <c r="Y59" s="5">
        <v>3215830000000000</v>
      </c>
      <c r="Z59" s="5">
        <v>3340250000000000</v>
      </c>
      <c r="AA59" s="5">
        <v>3464670000000000</v>
      </c>
      <c r="AB59" s="5">
        <v>3589090000000000</v>
      </c>
      <c r="AC59" s="5">
        <v>3713510000000000</v>
      </c>
      <c r="AD59" s="5">
        <v>3837930000000000</v>
      </c>
      <c r="AE59" s="5">
        <v>3962350000000000</v>
      </c>
      <c r="AF59" s="5">
        <v>4086890000000000</v>
      </c>
      <c r="AG59" s="5">
        <v>4211310000000000</v>
      </c>
    </row>
    <row r="60" spans="1:33" x14ac:dyDescent="0.45">
      <c r="A60" t="s">
        <v>124</v>
      </c>
      <c r="B60" s="5">
        <v>876600000000000</v>
      </c>
      <c r="C60" s="5">
        <v>854099000000000</v>
      </c>
      <c r="D60" s="5">
        <v>933074000000000</v>
      </c>
      <c r="E60" s="5">
        <v>996083000000000</v>
      </c>
      <c r="F60" s="5">
        <v>1071920000000000</v>
      </c>
      <c r="G60" s="5">
        <v>1143650000000000</v>
      </c>
      <c r="H60" s="5">
        <v>1213170000000000</v>
      </c>
      <c r="I60" s="5">
        <v>1282500000000000</v>
      </c>
      <c r="J60" s="5">
        <v>1350210000000000</v>
      </c>
      <c r="K60" s="5">
        <v>1438580000000000</v>
      </c>
      <c r="L60" s="5">
        <v>1527780000000000</v>
      </c>
      <c r="M60" s="5">
        <v>1616880000000000</v>
      </c>
      <c r="N60" s="5">
        <v>1705940000000000</v>
      </c>
      <c r="O60" s="5">
        <v>1795000000000000</v>
      </c>
      <c r="P60" s="5">
        <v>1890000000000000</v>
      </c>
      <c r="Q60" s="5">
        <v>1985000000000000</v>
      </c>
      <c r="R60" s="5">
        <v>2080000000000000</v>
      </c>
      <c r="S60" s="5">
        <v>2175000000000000</v>
      </c>
      <c r="T60" s="5">
        <v>2270000000000000</v>
      </c>
      <c r="U60" s="5">
        <v>2340000000000000</v>
      </c>
      <c r="V60" s="5">
        <v>2410000000000000</v>
      </c>
      <c r="W60" s="5">
        <v>2480000000000000</v>
      </c>
      <c r="X60" s="5">
        <v>2550000000000000</v>
      </c>
      <c r="Y60" s="5">
        <v>2620000000000000</v>
      </c>
      <c r="Z60" s="5">
        <v>2665000000000000</v>
      </c>
      <c r="AA60" s="5">
        <v>2710000000000000</v>
      </c>
      <c r="AB60" s="5">
        <v>2754000000000000</v>
      </c>
      <c r="AC60" s="5">
        <v>2799000000000000</v>
      </c>
      <c r="AD60" s="5">
        <v>2844000000000000</v>
      </c>
      <c r="AE60" s="5">
        <v>2889000000000000</v>
      </c>
      <c r="AF60" s="5">
        <v>2934000000000000</v>
      </c>
      <c r="AG60" s="5">
        <v>2979000000000000</v>
      </c>
    </row>
    <row r="61" spans="1:33" x14ac:dyDescent="0.45">
      <c r="A61" t="s">
        <v>125</v>
      </c>
      <c r="B61" s="5">
        <v>0</v>
      </c>
      <c r="C61" s="5">
        <v>1193900</v>
      </c>
      <c r="D61" s="5">
        <v>2019190</v>
      </c>
      <c r="E61" s="5">
        <v>3225830</v>
      </c>
      <c r="F61" s="5">
        <v>4416290</v>
      </c>
      <c r="G61" s="5">
        <v>5520340</v>
      </c>
      <c r="H61" s="5">
        <v>6563400</v>
      </c>
      <c r="I61" s="5">
        <v>7517360</v>
      </c>
      <c r="J61" s="5">
        <v>8361600</v>
      </c>
      <c r="K61" s="5">
        <v>9276470</v>
      </c>
      <c r="L61" s="5">
        <v>10114800</v>
      </c>
      <c r="M61" s="5">
        <v>14253400</v>
      </c>
      <c r="N61" s="5">
        <v>15020400</v>
      </c>
      <c r="O61" s="5">
        <v>15481000</v>
      </c>
      <c r="P61" s="5">
        <v>16394100</v>
      </c>
      <c r="Q61" s="5">
        <v>17161000</v>
      </c>
      <c r="R61" s="5">
        <v>17766100</v>
      </c>
      <c r="S61" s="5">
        <v>18368400</v>
      </c>
      <c r="T61" s="5">
        <v>18909300</v>
      </c>
      <c r="U61" s="5">
        <v>19259800</v>
      </c>
      <c r="V61" s="5">
        <v>24631600</v>
      </c>
      <c r="W61" s="5">
        <v>24320300</v>
      </c>
      <c r="X61" s="5">
        <v>24546700</v>
      </c>
      <c r="Y61" s="5">
        <v>24940300</v>
      </c>
      <c r="Z61" s="5">
        <v>25327100</v>
      </c>
      <c r="AA61" s="5">
        <v>25706800</v>
      </c>
      <c r="AB61" s="5">
        <v>25851000</v>
      </c>
      <c r="AC61" s="5">
        <v>31695800</v>
      </c>
      <c r="AD61" s="5">
        <v>32120800</v>
      </c>
      <c r="AE61" s="5">
        <v>32477200</v>
      </c>
      <c r="AF61" s="5">
        <v>32713200</v>
      </c>
      <c r="AG61" s="5">
        <v>33136900</v>
      </c>
    </row>
    <row r="62" spans="1:33" x14ac:dyDescent="0.45">
      <c r="A62" t="s">
        <v>126</v>
      </c>
      <c r="B62" s="5">
        <v>3126000000000000</v>
      </c>
      <c r="C62" s="5">
        <v>3140060000000000</v>
      </c>
      <c r="D62" s="5">
        <v>3523580000000000</v>
      </c>
      <c r="E62" s="5">
        <v>3853810000000000</v>
      </c>
      <c r="F62" s="5">
        <v>4205440000000000</v>
      </c>
      <c r="G62" s="5">
        <v>4541740000000000</v>
      </c>
      <c r="H62" s="5">
        <v>4869630000000000</v>
      </c>
      <c r="I62" s="5">
        <v>5192940000000000</v>
      </c>
      <c r="J62" s="5">
        <v>5512790000000000</v>
      </c>
      <c r="K62" s="5">
        <v>5885290000000000</v>
      </c>
      <c r="L62" s="5">
        <v>6257090000000000</v>
      </c>
      <c r="M62" s="5">
        <v>6628520000000000</v>
      </c>
      <c r="N62" s="5">
        <v>6999750000000000</v>
      </c>
      <c r="O62" s="5">
        <v>7370000000000000</v>
      </c>
      <c r="P62" s="5">
        <v>7726000000000000</v>
      </c>
      <c r="Q62" s="5">
        <v>8081000000000000</v>
      </c>
      <c r="R62" s="5">
        <v>8437000000000000</v>
      </c>
      <c r="S62" s="5">
        <v>8792000000000000</v>
      </c>
      <c r="T62" s="5">
        <v>9147000000000000</v>
      </c>
      <c r="U62" s="5">
        <v>9442000000000000</v>
      </c>
      <c r="V62" s="5">
        <v>9737000000000000</v>
      </c>
      <c r="W62" s="5">
        <v>1.003E+16</v>
      </c>
      <c r="X62" s="5">
        <v>1.033E+16</v>
      </c>
      <c r="Y62" s="5">
        <v>1.062E+16</v>
      </c>
      <c r="Z62" s="5">
        <v>1.084E+16</v>
      </c>
      <c r="AA62" s="5">
        <v>1.106E+16</v>
      </c>
      <c r="AB62" s="5">
        <v>1.129E+16</v>
      </c>
      <c r="AC62" s="5">
        <v>1.151E+16</v>
      </c>
      <c r="AD62" s="5">
        <v>1.173E+16</v>
      </c>
      <c r="AE62" s="5">
        <v>1.195E+16</v>
      </c>
      <c r="AF62" s="5">
        <v>1.217E+16</v>
      </c>
      <c r="AG62" s="5">
        <v>1.239E+16</v>
      </c>
    </row>
    <row r="63" spans="1:33" x14ac:dyDescent="0.45">
      <c r="A63" t="s">
        <v>127</v>
      </c>
      <c r="B63" s="5">
        <v>243000000000000</v>
      </c>
      <c r="C63" s="5">
        <v>227213000000000</v>
      </c>
      <c r="D63" s="5">
        <v>238781000000000</v>
      </c>
      <c r="E63" s="5">
        <v>245873000000000</v>
      </c>
      <c r="F63" s="5">
        <v>249413000000000</v>
      </c>
      <c r="G63" s="5">
        <v>251796000000000</v>
      </c>
      <c r="H63" s="5">
        <v>253598000000000</v>
      </c>
      <c r="I63" s="5">
        <v>255207000000000</v>
      </c>
      <c r="J63" s="5">
        <v>256581000000000</v>
      </c>
      <c r="K63" s="5">
        <v>256972000000000</v>
      </c>
      <c r="L63" s="5">
        <v>257325000000000</v>
      </c>
      <c r="M63" s="5">
        <v>257659000000000</v>
      </c>
      <c r="N63" s="5">
        <v>258080000000000</v>
      </c>
      <c r="O63" s="5">
        <v>258397000000000</v>
      </c>
      <c r="P63" s="5">
        <v>258511000000000</v>
      </c>
      <c r="Q63" s="5">
        <v>258623000000000</v>
      </c>
      <c r="R63" s="5">
        <v>258635000000000</v>
      </c>
      <c r="S63" s="5">
        <v>258747000000000</v>
      </c>
      <c r="T63" s="5">
        <v>258857000000000</v>
      </c>
      <c r="U63" s="5">
        <v>258990000000000</v>
      </c>
      <c r="V63" s="5">
        <v>258994000000000</v>
      </c>
      <c r="W63" s="5">
        <v>259093000000000</v>
      </c>
      <c r="X63" s="5">
        <v>259101000000000</v>
      </c>
      <c r="Y63" s="5">
        <v>259109000000000</v>
      </c>
      <c r="Z63" s="5">
        <v>258618000000000</v>
      </c>
      <c r="AA63" s="5">
        <v>258126000000000</v>
      </c>
      <c r="AB63" s="5">
        <v>257633000000000</v>
      </c>
      <c r="AC63" s="5">
        <v>257133000000000</v>
      </c>
      <c r="AD63" s="5">
        <v>256642000000000</v>
      </c>
      <c r="AE63" s="5">
        <v>256149000000000</v>
      </c>
      <c r="AF63" s="5">
        <v>255684000000000</v>
      </c>
      <c r="AG63" s="5">
        <v>255193000000000</v>
      </c>
    </row>
    <row r="64" spans="1:33" x14ac:dyDescent="0.45">
      <c r="A64" t="s">
        <v>128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45">
      <c r="A65" t="s">
        <v>129</v>
      </c>
      <c r="B65" s="5">
        <v>85170000000</v>
      </c>
      <c r="C65" s="5">
        <v>79653600000</v>
      </c>
      <c r="D65" s="5">
        <v>83718600000</v>
      </c>
      <c r="E65" s="5">
        <v>86193100000</v>
      </c>
      <c r="F65" s="5">
        <v>87853600000</v>
      </c>
      <c r="G65" s="5">
        <v>89102900000</v>
      </c>
      <c r="H65" s="5">
        <v>90129500000</v>
      </c>
      <c r="I65" s="5">
        <v>91043800000</v>
      </c>
      <c r="J65" s="5">
        <v>91876500000</v>
      </c>
      <c r="K65" s="5">
        <v>92663000000</v>
      </c>
      <c r="L65" s="5">
        <v>93416400000</v>
      </c>
      <c r="M65" s="5">
        <v>94143100000</v>
      </c>
      <c r="N65" s="5">
        <v>94836500000</v>
      </c>
      <c r="O65" s="5">
        <v>95510000000</v>
      </c>
      <c r="P65" s="5">
        <v>96160000000</v>
      </c>
      <c r="Q65" s="5">
        <v>96770000000</v>
      </c>
      <c r="R65" s="5">
        <v>97360000000</v>
      </c>
      <c r="S65" s="5">
        <v>97920000000</v>
      </c>
      <c r="T65" s="5">
        <v>98450000000</v>
      </c>
      <c r="U65" s="5">
        <v>98960000000</v>
      </c>
      <c r="V65" s="5">
        <v>99440000000</v>
      </c>
      <c r="W65" s="5">
        <v>99900000000</v>
      </c>
      <c r="X65" s="5">
        <v>100300000000</v>
      </c>
      <c r="Y65" s="5">
        <v>100700000000</v>
      </c>
      <c r="Z65" s="5">
        <v>101100000000</v>
      </c>
      <c r="AA65" s="5">
        <v>101500000000</v>
      </c>
      <c r="AB65" s="5">
        <v>101800000000</v>
      </c>
      <c r="AC65" s="5">
        <v>102200000000</v>
      </c>
      <c r="AD65" s="5">
        <v>102500000000</v>
      </c>
      <c r="AE65" s="5">
        <v>102700000000</v>
      </c>
      <c r="AF65" s="5">
        <v>103000000000</v>
      </c>
      <c r="AG65" s="5">
        <v>103200000000</v>
      </c>
    </row>
    <row r="66" spans="1:33" x14ac:dyDescent="0.45">
      <c r="A66" t="s">
        <v>130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131</v>
      </c>
      <c r="B67" s="5">
        <v>1462000000000000</v>
      </c>
      <c r="C67" s="5">
        <v>1403930000000000</v>
      </c>
      <c r="D67" s="5">
        <v>1513450000000000</v>
      </c>
      <c r="E67" s="5">
        <v>1596750000000000</v>
      </c>
      <c r="F67" s="5">
        <v>1681290000000000</v>
      </c>
      <c r="G67" s="5">
        <v>1758900000000000</v>
      </c>
      <c r="H67" s="5">
        <v>1833880000000000</v>
      </c>
      <c r="I67" s="5">
        <v>1905970000000000</v>
      </c>
      <c r="J67" s="5">
        <v>1977080000000000</v>
      </c>
      <c r="K67" s="5">
        <v>2058670000000000</v>
      </c>
      <c r="L67" s="5">
        <v>2139990000000000</v>
      </c>
      <c r="M67" s="5">
        <v>2221180000000000</v>
      </c>
      <c r="N67" s="5">
        <v>2302290000000000</v>
      </c>
      <c r="O67" s="5">
        <v>2383410000000000</v>
      </c>
      <c r="P67" s="5">
        <v>2502450000000000</v>
      </c>
      <c r="Q67" s="5">
        <v>2622490000000000</v>
      </c>
      <c r="R67" s="5">
        <v>2741530000000000</v>
      </c>
      <c r="S67" s="5">
        <v>2861580000000000</v>
      </c>
      <c r="T67" s="5">
        <v>2980620000000000</v>
      </c>
      <c r="U67" s="5">
        <v>3135690000000000</v>
      </c>
      <c r="V67" s="5">
        <v>3291720000000000</v>
      </c>
      <c r="W67" s="5">
        <v>3446770000000000</v>
      </c>
      <c r="X67" s="5">
        <v>3601820000000000</v>
      </c>
      <c r="Y67" s="5">
        <v>3756860000000000</v>
      </c>
      <c r="Z67" s="5">
        <v>3889910000000000</v>
      </c>
      <c r="AA67" s="5">
        <v>4022960000000000</v>
      </c>
      <c r="AB67" s="5">
        <v>4155990000000000</v>
      </c>
      <c r="AC67" s="5">
        <v>4289040000000000</v>
      </c>
      <c r="AD67" s="5">
        <v>4422090000000000</v>
      </c>
      <c r="AE67" s="5">
        <v>4555140000000000</v>
      </c>
      <c r="AF67" s="5">
        <v>4688230000000000</v>
      </c>
      <c r="AG67" s="5">
        <v>4821280000000000</v>
      </c>
    </row>
    <row r="68" spans="1:33" x14ac:dyDescent="0.45">
      <c r="A68" t="s">
        <v>132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</row>
    <row r="69" spans="1:33" x14ac:dyDescent="0.45">
      <c r="A69" t="s">
        <v>133</v>
      </c>
      <c r="B69" s="5">
        <v>70000000000000</v>
      </c>
      <c r="C69" s="5">
        <v>64781600000000</v>
      </c>
      <c r="D69" s="5">
        <v>67390800000000</v>
      </c>
      <c r="E69" s="5">
        <v>68695400000000</v>
      </c>
      <c r="F69" s="5">
        <v>69347700000000</v>
      </c>
      <c r="G69" s="5">
        <v>69673800000000</v>
      </c>
      <c r="H69" s="5">
        <v>69836900000000</v>
      </c>
      <c r="I69" s="5">
        <v>69918500000000</v>
      </c>
      <c r="J69" s="5">
        <v>69959200000000</v>
      </c>
      <c r="K69" s="5">
        <v>69979600000000</v>
      </c>
      <c r="L69" s="5">
        <v>79988400000000</v>
      </c>
      <c r="M69" s="5">
        <v>79994200000000</v>
      </c>
      <c r="N69" s="5">
        <v>79997100000000</v>
      </c>
      <c r="O69" s="5">
        <v>80000000000000</v>
      </c>
      <c r="P69" s="5">
        <v>80000000000000</v>
      </c>
      <c r="Q69" s="5">
        <v>80000000000000</v>
      </c>
      <c r="R69" s="5">
        <v>80000000000000</v>
      </c>
      <c r="S69" s="5">
        <v>80000000000000</v>
      </c>
      <c r="T69" s="5">
        <v>80000000000000</v>
      </c>
      <c r="U69" s="5">
        <v>90000000000000</v>
      </c>
      <c r="V69" s="5">
        <v>90000000000000</v>
      </c>
      <c r="W69" s="5">
        <v>90000000000000</v>
      </c>
      <c r="X69" s="5">
        <v>90000000000000</v>
      </c>
      <c r="Y69" s="5">
        <v>90000000000000</v>
      </c>
      <c r="Z69" s="5">
        <v>90000000000000</v>
      </c>
      <c r="AA69" s="5">
        <v>90000000000000</v>
      </c>
      <c r="AB69" s="5">
        <v>100000000000000</v>
      </c>
      <c r="AC69" s="5">
        <v>100000000000000</v>
      </c>
      <c r="AD69" s="5">
        <v>100000000000000</v>
      </c>
      <c r="AE69" s="5">
        <v>100000000000000</v>
      </c>
      <c r="AF69" s="5">
        <v>100000000000000</v>
      </c>
      <c r="AG69" s="5">
        <v>100000000000000</v>
      </c>
    </row>
    <row r="70" spans="1:33" x14ac:dyDescent="0.45">
      <c r="A70" t="s">
        <v>134</v>
      </c>
      <c r="B70" s="5">
        <v>2000000000000</v>
      </c>
      <c r="C70" s="5">
        <v>2776350000000</v>
      </c>
      <c r="D70" s="5">
        <v>2888180000000</v>
      </c>
      <c r="E70" s="5">
        <v>2944090000000</v>
      </c>
      <c r="F70" s="5">
        <v>2972040000000</v>
      </c>
      <c r="G70" s="5">
        <v>2986020000000</v>
      </c>
      <c r="H70" s="5">
        <v>3990680000000</v>
      </c>
      <c r="I70" s="5">
        <v>3995340000000</v>
      </c>
      <c r="J70" s="5">
        <v>3997670000000</v>
      </c>
      <c r="K70" s="5">
        <v>3998840000000</v>
      </c>
      <c r="L70" s="5">
        <v>4999270000000</v>
      </c>
      <c r="M70" s="5">
        <v>4999640000000</v>
      </c>
      <c r="N70" s="5">
        <v>4999820000000</v>
      </c>
      <c r="O70" s="5">
        <v>5000000000000</v>
      </c>
      <c r="P70" s="5">
        <v>6000000000000</v>
      </c>
      <c r="Q70" s="5">
        <v>6000000000000</v>
      </c>
      <c r="R70" s="5">
        <v>6000000000000</v>
      </c>
      <c r="S70" s="5">
        <v>7000000000000</v>
      </c>
      <c r="T70" s="5">
        <v>7000000000000</v>
      </c>
      <c r="U70" s="5">
        <v>7000000000000</v>
      </c>
      <c r="V70" s="5">
        <v>7000000000000</v>
      </c>
      <c r="W70" s="5">
        <v>7000000000000</v>
      </c>
      <c r="X70" s="5">
        <v>8000000000000</v>
      </c>
      <c r="Y70" s="5">
        <v>8000000000000</v>
      </c>
      <c r="Z70" s="5">
        <v>8000000000000</v>
      </c>
      <c r="AA70" s="5">
        <v>8000000000000</v>
      </c>
      <c r="AB70" s="5">
        <v>8000000000000</v>
      </c>
      <c r="AC70" s="5">
        <v>9000000000000</v>
      </c>
      <c r="AD70" s="5">
        <v>9000000000000</v>
      </c>
      <c r="AE70" s="5">
        <v>9000000000000</v>
      </c>
      <c r="AF70" s="5">
        <v>9000000000000</v>
      </c>
      <c r="AG70" s="5">
        <v>9000000000000</v>
      </c>
    </row>
    <row r="71" spans="1:33" x14ac:dyDescent="0.45">
      <c r="A71" t="s">
        <v>135</v>
      </c>
      <c r="B71" s="5">
        <v>400000000000000</v>
      </c>
      <c r="C71" s="5">
        <v>370183000000000</v>
      </c>
      <c r="D71" s="5">
        <v>385095000000000</v>
      </c>
      <c r="E71" s="5">
        <v>392553000000000</v>
      </c>
      <c r="F71" s="5">
        <v>396283000000000</v>
      </c>
      <c r="G71" s="5">
        <v>398149000000000</v>
      </c>
      <c r="H71" s="5">
        <v>399082000000000</v>
      </c>
      <c r="I71" s="5">
        <v>499434000000000</v>
      </c>
      <c r="J71" s="5">
        <v>499729000000000</v>
      </c>
      <c r="K71" s="5">
        <v>499875000000000</v>
      </c>
      <c r="L71" s="5">
        <v>499949000000000</v>
      </c>
      <c r="M71" s="5">
        <v>499987000000000</v>
      </c>
      <c r="N71" s="5">
        <v>500012000000000</v>
      </c>
      <c r="O71" s="5">
        <v>500030000000000</v>
      </c>
      <c r="P71" s="5">
        <v>500031000000000</v>
      </c>
      <c r="Q71" s="5">
        <v>500031000000000</v>
      </c>
      <c r="R71" s="5">
        <v>500031000000000</v>
      </c>
      <c r="S71" s="5">
        <v>500032000000000</v>
      </c>
      <c r="T71" s="5">
        <v>600033000000000</v>
      </c>
      <c r="U71" s="5">
        <v>600036000000000</v>
      </c>
      <c r="V71" s="5">
        <v>600044000000000</v>
      </c>
      <c r="W71" s="5">
        <v>600042000000000</v>
      </c>
      <c r="X71" s="5">
        <v>600042000000000</v>
      </c>
      <c r="Y71" s="5">
        <v>600042000000000</v>
      </c>
      <c r="Z71" s="5">
        <v>600042000000000</v>
      </c>
      <c r="AA71" s="5">
        <v>600042000000000</v>
      </c>
      <c r="AB71" s="5">
        <v>600049000000000</v>
      </c>
      <c r="AC71" s="5">
        <v>600048000000000</v>
      </c>
      <c r="AD71" s="5">
        <v>600049000000000</v>
      </c>
      <c r="AE71" s="5">
        <v>700051000000000</v>
      </c>
      <c r="AF71" s="5">
        <v>700055000000000</v>
      </c>
      <c r="AG71" s="5">
        <v>700055000000000</v>
      </c>
    </row>
    <row r="72" spans="1:33" x14ac:dyDescent="0.45">
      <c r="A72" t="s">
        <v>136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45">
      <c r="A73" t="s">
        <v>137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138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45">
      <c r="A75" t="s">
        <v>139</v>
      </c>
      <c r="B75" s="5">
        <v>2000000000000000</v>
      </c>
      <c r="C75" s="5">
        <v>1850910000000000</v>
      </c>
      <c r="D75" s="5">
        <v>1925460000000000</v>
      </c>
      <c r="E75" s="5">
        <v>1962740000000000</v>
      </c>
      <c r="F75" s="5">
        <v>1981380000000000</v>
      </c>
      <c r="G75" s="5">
        <v>1990700000000000</v>
      </c>
      <c r="H75" s="5">
        <v>1995370000000000</v>
      </c>
      <c r="I75" s="5">
        <v>1997700000000000</v>
      </c>
      <c r="J75" s="5">
        <v>1998870000000000</v>
      </c>
      <c r="K75" s="5">
        <v>1999460000000000</v>
      </c>
      <c r="L75" s="5">
        <v>1999750000000000</v>
      </c>
      <c r="M75" s="5">
        <v>1999900000000000</v>
      </c>
      <c r="N75" s="5">
        <v>2999950000000000</v>
      </c>
      <c r="O75" s="5">
        <v>3000060000000000</v>
      </c>
      <c r="P75" s="5">
        <v>3000070000000000</v>
      </c>
      <c r="Q75" s="5">
        <v>3000070000000000</v>
      </c>
      <c r="R75" s="5">
        <v>3000070000000000</v>
      </c>
      <c r="S75" s="5">
        <v>3000070000000000</v>
      </c>
      <c r="T75" s="5">
        <v>3000080000000000</v>
      </c>
      <c r="U75" s="5">
        <v>3000090000000000</v>
      </c>
      <c r="V75" s="5">
        <v>4000110000000000</v>
      </c>
      <c r="W75" s="5">
        <v>4000110000000000</v>
      </c>
      <c r="X75" s="5">
        <v>4000110000000000</v>
      </c>
      <c r="Y75" s="5">
        <v>4000120000000000</v>
      </c>
      <c r="Z75" s="5">
        <v>4000120000000000</v>
      </c>
      <c r="AA75" s="5">
        <v>4000120000000000</v>
      </c>
      <c r="AB75" s="5">
        <v>5000150000000000</v>
      </c>
      <c r="AC75" s="5">
        <v>5000150000000000</v>
      </c>
      <c r="AD75" s="5">
        <v>5000150000000000</v>
      </c>
      <c r="AE75" s="5">
        <v>5000160000000000</v>
      </c>
      <c r="AF75" s="5">
        <v>5000170000000000</v>
      </c>
      <c r="AG75" s="5">
        <v>5000180000000000</v>
      </c>
    </row>
    <row r="76" spans="1:33" x14ac:dyDescent="0.45">
      <c r="A76" t="s">
        <v>140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45">
      <c r="A77" t="s">
        <v>141</v>
      </c>
      <c r="B77" s="5">
        <v>0</v>
      </c>
      <c r="C77" s="5">
        <v>504436</v>
      </c>
      <c r="D77" s="5">
        <v>854332</v>
      </c>
      <c r="E77" s="5">
        <v>1361620</v>
      </c>
      <c r="F77" s="5">
        <v>1857650</v>
      </c>
      <c r="G77" s="5">
        <v>2307290</v>
      </c>
      <c r="H77" s="5">
        <v>2735890</v>
      </c>
      <c r="I77" s="5">
        <v>3116670</v>
      </c>
      <c r="J77" s="5">
        <v>3450600</v>
      </c>
      <c r="K77" s="5">
        <v>3809240</v>
      </c>
      <c r="L77" s="5">
        <v>4134650</v>
      </c>
      <c r="M77" s="5">
        <v>5802530</v>
      </c>
      <c r="N77" s="5">
        <v>6091990</v>
      </c>
      <c r="O77" s="5">
        <v>6258090</v>
      </c>
      <c r="P77" s="5">
        <v>6492010</v>
      </c>
      <c r="Q77" s="5">
        <v>6652480</v>
      </c>
      <c r="R77" s="5">
        <v>6765400</v>
      </c>
      <c r="S77" s="5">
        <v>6879140</v>
      </c>
      <c r="T77" s="5">
        <v>6972370</v>
      </c>
      <c r="U77" s="5">
        <v>7048360</v>
      </c>
      <c r="V77" s="5">
        <v>8950150</v>
      </c>
      <c r="W77" s="5">
        <v>8795410</v>
      </c>
      <c r="X77" s="5">
        <v>8818550</v>
      </c>
      <c r="Y77" s="5">
        <v>8909060</v>
      </c>
      <c r="Z77" s="5">
        <v>8981690</v>
      </c>
      <c r="AA77" s="5">
        <v>9068000</v>
      </c>
      <c r="AB77" s="5">
        <v>9052910</v>
      </c>
      <c r="AC77" s="5">
        <v>11027600</v>
      </c>
      <c r="AD77" s="5">
        <v>11123300</v>
      </c>
      <c r="AE77" s="5">
        <v>11178300</v>
      </c>
      <c r="AF77" s="5">
        <v>11193500</v>
      </c>
      <c r="AG77" s="5">
        <v>11291400</v>
      </c>
    </row>
    <row r="78" spans="1:33" x14ac:dyDescent="0.45">
      <c r="A78" t="s">
        <v>142</v>
      </c>
      <c r="B78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45">
      <c r="A79" t="s">
        <v>143</v>
      </c>
      <c r="B79" s="5">
        <v>0</v>
      </c>
      <c r="C79" s="5">
        <v>6237570000</v>
      </c>
      <c r="D79" s="5">
        <v>10743600000</v>
      </c>
      <c r="E79" s="5">
        <v>17560800000</v>
      </c>
      <c r="F79" s="5">
        <v>24494600000</v>
      </c>
      <c r="G79" s="5">
        <v>31039700000</v>
      </c>
      <c r="H79" s="5">
        <v>37525200000</v>
      </c>
      <c r="I79" s="5">
        <v>43514400000</v>
      </c>
      <c r="J79" s="5">
        <v>53796200000</v>
      </c>
      <c r="K79" s="5">
        <v>60394200000</v>
      </c>
      <c r="L79" s="5">
        <v>66398900000</v>
      </c>
      <c r="M79" s="5">
        <v>72421700000</v>
      </c>
      <c r="N79" s="5">
        <v>76861500000</v>
      </c>
      <c r="O79" s="5">
        <v>79746400000</v>
      </c>
      <c r="P79" s="5">
        <v>83492400000</v>
      </c>
      <c r="Q79" s="5">
        <v>86422600000</v>
      </c>
      <c r="R79" s="5">
        <v>89530000000</v>
      </c>
      <c r="S79" s="5">
        <v>92660000000</v>
      </c>
      <c r="T79" s="5">
        <v>94844400000</v>
      </c>
      <c r="U79" s="5">
        <v>105949000000</v>
      </c>
      <c r="V79" s="5">
        <v>106974000000</v>
      </c>
      <c r="W79" s="5">
        <v>105912000000</v>
      </c>
      <c r="X79" s="5">
        <v>108195000000</v>
      </c>
      <c r="Y79" s="5">
        <v>110533000000</v>
      </c>
      <c r="Z79" s="5">
        <v>112662000000</v>
      </c>
      <c r="AA79" s="5">
        <v>114947000000</v>
      </c>
      <c r="AB79" s="5">
        <v>116645000000</v>
      </c>
      <c r="AC79" s="5">
        <v>116010000000</v>
      </c>
      <c r="AD79" s="5">
        <v>118353000000</v>
      </c>
      <c r="AE79" s="5">
        <v>120267000000</v>
      </c>
      <c r="AF79" s="5">
        <v>131486000000</v>
      </c>
      <c r="AG79" s="5">
        <v>133967000000</v>
      </c>
    </row>
    <row r="80" spans="1:33" x14ac:dyDescent="0.45">
      <c r="A80" t="s">
        <v>144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146</v>
      </c>
      <c r="B82" s="5">
        <v>2250000000000000</v>
      </c>
      <c r="C82" s="5">
        <v>2221080000000000</v>
      </c>
      <c r="D82" s="5">
        <v>2454950000000000</v>
      </c>
      <c r="E82" s="5">
        <v>2639870000000000</v>
      </c>
      <c r="F82" s="5">
        <v>2833350000000000</v>
      </c>
      <c r="G82" s="5">
        <v>3005930000000000</v>
      </c>
      <c r="H82" s="5">
        <v>3182570000000000</v>
      </c>
      <c r="I82" s="5">
        <v>3346100000000000</v>
      </c>
      <c r="J82" s="5">
        <v>3507960000000000</v>
      </c>
      <c r="K82" s="5">
        <v>3698920000000000</v>
      </c>
      <c r="L82" s="5">
        <v>3889430000000000</v>
      </c>
      <c r="M82" s="5">
        <v>4079700000000000</v>
      </c>
      <c r="N82" s="5">
        <v>4269840000000000</v>
      </c>
      <c r="O82" s="5">
        <v>4460000000000000</v>
      </c>
      <c r="P82" s="5">
        <v>4580000000000000</v>
      </c>
      <c r="Q82" s="5">
        <v>4690000000000000</v>
      </c>
      <c r="R82" s="5">
        <v>4810000000000000</v>
      </c>
      <c r="S82" s="5">
        <v>4930000000000000</v>
      </c>
      <c r="T82" s="5">
        <v>5050000000000000</v>
      </c>
      <c r="U82" s="5">
        <v>5190000000000000</v>
      </c>
      <c r="V82" s="5">
        <v>5330000000000000</v>
      </c>
      <c r="W82" s="5">
        <v>5480000000000000</v>
      </c>
      <c r="X82" s="5">
        <v>5620000000000000</v>
      </c>
      <c r="Y82" s="5">
        <v>5760000000000000</v>
      </c>
      <c r="Z82" s="5">
        <v>5850000000000000</v>
      </c>
      <c r="AA82" s="5">
        <v>5950000000000000</v>
      </c>
      <c r="AB82" s="5">
        <v>6040000000000000</v>
      </c>
      <c r="AC82" s="5">
        <v>6130000000000000</v>
      </c>
      <c r="AD82" s="5">
        <v>6230000000000000</v>
      </c>
      <c r="AE82" s="5">
        <v>6320000000000000</v>
      </c>
      <c r="AF82" s="5">
        <v>6410000000000000</v>
      </c>
      <c r="AG82" s="5">
        <v>6510000000000000</v>
      </c>
    </row>
    <row r="83" spans="1:33" x14ac:dyDescent="0.45">
      <c r="A83" t="s">
        <v>147</v>
      </c>
      <c r="B83" s="5">
        <v>0</v>
      </c>
      <c r="C83" s="5">
        <v>10056600000</v>
      </c>
      <c r="D83" s="5">
        <v>17731300000</v>
      </c>
      <c r="E83" s="5">
        <v>29338400000</v>
      </c>
      <c r="F83" s="5">
        <v>41648600000</v>
      </c>
      <c r="G83" s="5">
        <v>53905200000</v>
      </c>
      <c r="H83" s="5">
        <v>66737300000</v>
      </c>
      <c r="I83" s="5">
        <v>79073400000</v>
      </c>
      <c r="J83" s="5">
        <v>95684800000</v>
      </c>
      <c r="K83" s="5">
        <v>109684000000</v>
      </c>
      <c r="L83" s="5">
        <v>123766000000</v>
      </c>
      <c r="M83" s="5">
        <v>138109000000</v>
      </c>
      <c r="N83" s="5">
        <v>150366000000</v>
      </c>
      <c r="O83" s="5">
        <v>166042000000</v>
      </c>
      <c r="P83" s="5">
        <v>178269000000</v>
      </c>
      <c r="Q83" s="5">
        <v>190863000000</v>
      </c>
      <c r="R83" s="5">
        <v>203403000000</v>
      </c>
      <c r="S83" s="5">
        <v>216283000000</v>
      </c>
      <c r="T83" s="5">
        <v>228573000000</v>
      </c>
      <c r="U83" s="5">
        <v>250987000000</v>
      </c>
      <c r="V83" s="5">
        <v>262725000000</v>
      </c>
      <c r="W83" s="5">
        <v>278362000000</v>
      </c>
      <c r="X83" s="5">
        <v>293081000000</v>
      </c>
      <c r="Y83" s="5">
        <v>308187000000</v>
      </c>
      <c r="Z83" s="5">
        <v>322191000000</v>
      </c>
      <c r="AA83" s="5">
        <v>336973000000</v>
      </c>
      <c r="AB83" s="5">
        <v>347748000000</v>
      </c>
      <c r="AC83" s="5">
        <v>362747000000</v>
      </c>
      <c r="AD83" s="5">
        <v>377418000000</v>
      </c>
      <c r="AE83" s="5">
        <v>390906000000</v>
      </c>
      <c r="AF83" s="5">
        <v>419738000000</v>
      </c>
      <c r="AG83" s="5">
        <v>435469000000</v>
      </c>
    </row>
    <row r="84" spans="1:33" x14ac:dyDescent="0.45">
      <c r="A84" t="s">
        <v>148</v>
      </c>
      <c r="B84" s="5">
        <v>46890000000000</v>
      </c>
      <c r="C84" s="5">
        <v>45689500000000</v>
      </c>
      <c r="D84" s="5">
        <v>49926900000000</v>
      </c>
      <c r="E84" s="5">
        <v>53327300000000</v>
      </c>
      <c r="F84" s="5">
        <v>57350500000000</v>
      </c>
      <c r="G84" s="5">
        <v>61163700000000</v>
      </c>
      <c r="H84" s="5">
        <v>64848600000000</v>
      </c>
      <c r="I84" s="5">
        <v>68480100000000</v>
      </c>
      <c r="J84" s="5">
        <v>72068000000000</v>
      </c>
      <c r="K84" s="5">
        <v>76857600000000</v>
      </c>
      <c r="L84" s="5">
        <v>81628100000000</v>
      </c>
      <c r="M84" s="5">
        <v>86393700000000</v>
      </c>
      <c r="N84" s="5">
        <v>91166700000000</v>
      </c>
      <c r="O84" s="5">
        <v>95930000000000</v>
      </c>
      <c r="P84" s="5">
        <v>101000000000000</v>
      </c>
      <c r="Q84" s="5">
        <v>106100000000000</v>
      </c>
      <c r="R84" s="5">
        <v>111200000000000</v>
      </c>
      <c r="S84" s="5">
        <v>116300000000000</v>
      </c>
      <c r="T84" s="5">
        <v>121400000000000</v>
      </c>
      <c r="U84" s="5">
        <v>125100000000000</v>
      </c>
      <c r="V84" s="5">
        <v>128800000000000</v>
      </c>
      <c r="W84" s="5">
        <v>132500000000000</v>
      </c>
      <c r="X84" s="5">
        <v>136200000000000</v>
      </c>
      <c r="Y84" s="5">
        <v>139900000000000</v>
      </c>
      <c r="Z84" s="5">
        <v>142300000000000</v>
      </c>
      <c r="AA84" s="5">
        <v>144700000000000</v>
      </c>
      <c r="AB84" s="5">
        <v>147100000000000</v>
      </c>
      <c r="AC84" s="5">
        <v>149500000000000</v>
      </c>
      <c r="AD84" s="5">
        <v>151900000000000</v>
      </c>
      <c r="AE84" s="5">
        <v>154400000000000</v>
      </c>
      <c r="AF84" s="5">
        <v>156800000000000</v>
      </c>
      <c r="AG84" s="5">
        <v>159200000000000</v>
      </c>
    </row>
    <row r="85" spans="1:33" x14ac:dyDescent="0.45">
      <c r="A85" t="s">
        <v>149</v>
      </c>
      <c r="B85" s="5">
        <v>0</v>
      </c>
      <c r="C85" s="5">
        <v>145566</v>
      </c>
      <c r="D85" s="5">
        <v>243344</v>
      </c>
      <c r="E85" s="5">
        <v>384685</v>
      </c>
      <c r="F85" s="5">
        <v>520110</v>
      </c>
      <c r="G85" s="5">
        <v>642932</v>
      </c>
      <c r="H85" s="5">
        <v>756712</v>
      </c>
      <c r="I85" s="5">
        <v>858799</v>
      </c>
      <c r="J85" s="5">
        <v>947651</v>
      </c>
      <c r="K85" s="5">
        <v>1038920</v>
      </c>
      <c r="L85" s="5">
        <v>1120810</v>
      </c>
      <c r="M85" s="5">
        <v>1563890</v>
      </c>
      <c r="N85" s="5">
        <v>1633560</v>
      </c>
      <c r="O85" s="5">
        <v>1669980</v>
      </c>
      <c r="P85" s="5">
        <v>1749490</v>
      </c>
      <c r="Q85" s="5">
        <v>1813100</v>
      </c>
      <c r="R85" s="5">
        <v>1859770</v>
      </c>
      <c r="S85" s="5">
        <v>1906420</v>
      </c>
      <c r="T85" s="5">
        <v>1947220</v>
      </c>
      <c r="U85" s="5">
        <v>1975290</v>
      </c>
      <c r="V85" s="5">
        <v>2516650</v>
      </c>
      <c r="W85" s="5">
        <v>2476450</v>
      </c>
      <c r="X85" s="5">
        <v>2490370</v>
      </c>
      <c r="Y85" s="5">
        <v>2523190</v>
      </c>
      <c r="Z85" s="5">
        <v>2557390</v>
      </c>
      <c r="AA85" s="5">
        <v>2591250</v>
      </c>
      <c r="AB85" s="5">
        <v>2599760</v>
      </c>
      <c r="AC85" s="5">
        <v>3182520</v>
      </c>
      <c r="AD85" s="5">
        <v>3219980</v>
      </c>
      <c r="AE85" s="5">
        <v>3251150</v>
      </c>
      <c r="AF85" s="5">
        <v>3269690</v>
      </c>
      <c r="AG85" s="5">
        <v>3307410</v>
      </c>
    </row>
    <row r="86" spans="1:33" x14ac:dyDescent="0.45">
      <c r="A86" t="s">
        <v>150</v>
      </c>
      <c r="B86" s="5">
        <v>132000000000000</v>
      </c>
      <c r="C86" s="5">
        <v>132525000000000</v>
      </c>
      <c r="D86" s="5">
        <v>148741000000000</v>
      </c>
      <c r="E86" s="5">
        <v>162710000000000</v>
      </c>
      <c r="F86" s="5">
        <v>177530000000000</v>
      </c>
      <c r="G86" s="5">
        <v>191703000000000</v>
      </c>
      <c r="H86" s="5">
        <v>205520000000000</v>
      </c>
      <c r="I86" s="5">
        <v>219144000000000</v>
      </c>
      <c r="J86" s="5">
        <v>232764000000000</v>
      </c>
      <c r="K86" s="5">
        <v>248428000000000</v>
      </c>
      <c r="L86" s="5">
        <v>264162000000000</v>
      </c>
      <c r="M86" s="5">
        <v>279780000000000</v>
      </c>
      <c r="N86" s="5">
        <v>295489000000000</v>
      </c>
      <c r="O86" s="5">
        <v>311100000000000</v>
      </c>
      <c r="P86" s="5">
        <v>326100000000000</v>
      </c>
      <c r="Q86" s="5">
        <v>341100000000000</v>
      </c>
      <c r="R86" s="5">
        <v>356100000000000</v>
      </c>
      <c r="S86" s="5">
        <v>371100000000000</v>
      </c>
      <c r="T86" s="5">
        <v>386100000000000</v>
      </c>
      <c r="U86" s="5">
        <v>398600000000000</v>
      </c>
      <c r="V86" s="5">
        <v>411000000000000</v>
      </c>
      <c r="W86" s="5">
        <v>423500000000000</v>
      </c>
      <c r="X86" s="5">
        <v>435900000000000</v>
      </c>
      <c r="Y86" s="5">
        <v>448400000000000</v>
      </c>
      <c r="Z86" s="5">
        <v>457700000000000</v>
      </c>
      <c r="AA86" s="5">
        <v>467100000000000</v>
      </c>
      <c r="AB86" s="5">
        <v>476400000000000</v>
      </c>
      <c r="AC86" s="5">
        <v>485800000000000</v>
      </c>
      <c r="AD86" s="5">
        <v>495100000000000</v>
      </c>
      <c r="AE86" s="5">
        <v>504500000000000</v>
      </c>
      <c r="AF86" s="5">
        <v>513800000000000</v>
      </c>
      <c r="AG86" s="5">
        <v>523200000000000</v>
      </c>
    </row>
    <row r="87" spans="1:33" x14ac:dyDescent="0.45">
      <c r="A87" t="s">
        <v>151</v>
      </c>
      <c r="B87" s="5">
        <v>6347000000000</v>
      </c>
      <c r="C87" s="5">
        <v>5937640000000</v>
      </c>
      <c r="D87" s="5">
        <v>6242480000000</v>
      </c>
      <c r="E87" s="5">
        <v>6431910000000</v>
      </c>
      <c r="F87" s="5">
        <v>6525540000000</v>
      </c>
      <c r="G87" s="5">
        <v>6588850000000</v>
      </c>
      <c r="H87" s="5">
        <v>6636910000000</v>
      </c>
      <c r="I87" s="5">
        <v>6677220000000</v>
      </c>
      <c r="J87" s="5">
        <v>6714870000000</v>
      </c>
      <c r="K87" s="5">
        <v>6724520000000</v>
      </c>
      <c r="L87" s="5">
        <v>6733020000000</v>
      </c>
      <c r="M87" s="5">
        <v>6741030000000</v>
      </c>
      <c r="N87" s="5">
        <v>6748370000000</v>
      </c>
      <c r="O87" s="5">
        <v>6755280000000</v>
      </c>
      <c r="P87" s="5">
        <v>6755500000000</v>
      </c>
      <c r="Q87" s="5">
        <v>6756550000000</v>
      </c>
      <c r="R87" s="5">
        <v>6756610000000</v>
      </c>
      <c r="S87" s="5">
        <v>6757680000000</v>
      </c>
      <c r="T87" s="5">
        <v>6757490000000</v>
      </c>
      <c r="U87" s="5">
        <v>6758690000000</v>
      </c>
      <c r="V87" s="5">
        <v>6757080000000</v>
      </c>
      <c r="W87" s="5">
        <v>6755820000000</v>
      </c>
      <c r="X87" s="5">
        <v>6754550000000</v>
      </c>
      <c r="Y87" s="5">
        <v>6753300000000</v>
      </c>
      <c r="Z87" s="5">
        <v>6737080000000</v>
      </c>
      <c r="AA87" s="5">
        <v>6720850000000</v>
      </c>
      <c r="AB87" s="5">
        <v>6704500000000</v>
      </c>
      <c r="AC87" s="5">
        <v>6687480000000</v>
      </c>
      <c r="AD87" s="5">
        <v>6671260000000</v>
      </c>
      <c r="AE87" s="5">
        <v>6654980000000</v>
      </c>
      <c r="AF87" s="5">
        <v>6641410000000</v>
      </c>
      <c r="AG87" s="5">
        <v>6625240000000</v>
      </c>
    </row>
    <row r="88" spans="1:33" x14ac:dyDescent="0.45">
      <c r="A88" t="s">
        <v>152</v>
      </c>
      <c r="B88" s="5">
        <v>67000000000000</v>
      </c>
      <c r="C88" s="5">
        <v>63384100000000</v>
      </c>
      <c r="D88" s="5">
        <v>67381200000000</v>
      </c>
      <c r="E88" s="5">
        <v>70157600000000</v>
      </c>
      <c r="F88" s="5">
        <v>71507400000000</v>
      </c>
      <c r="G88" s="5">
        <v>72530500000000</v>
      </c>
      <c r="H88" s="5">
        <v>73398600000000</v>
      </c>
      <c r="I88" s="5">
        <v>74173500000000</v>
      </c>
      <c r="J88" s="5">
        <v>74906300000000</v>
      </c>
      <c r="K88" s="5">
        <v>74818200000000</v>
      </c>
      <c r="L88" s="5">
        <v>74719100000000</v>
      </c>
      <c r="M88" s="5">
        <v>74604600000000</v>
      </c>
      <c r="N88" s="5">
        <v>74497300000000</v>
      </c>
      <c r="O88" s="5">
        <v>74390000000000</v>
      </c>
      <c r="P88" s="5">
        <v>74300000000000</v>
      </c>
      <c r="Q88" s="5">
        <v>74200000000000</v>
      </c>
      <c r="R88" s="5">
        <v>74110000000000</v>
      </c>
      <c r="S88" s="5">
        <v>74020000000000</v>
      </c>
      <c r="T88" s="5">
        <v>73920000000000</v>
      </c>
      <c r="U88" s="5">
        <v>71360000000000</v>
      </c>
      <c r="V88" s="5">
        <v>68790000000000</v>
      </c>
      <c r="W88" s="5">
        <v>66230000000000</v>
      </c>
      <c r="X88" s="5">
        <v>63670000000000</v>
      </c>
      <c r="Y88" s="5">
        <v>61100000000000</v>
      </c>
      <c r="Z88" s="5">
        <v>58990000000000</v>
      </c>
      <c r="AA88" s="5">
        <v>56870000000000</v>
      </c>
      <c r="AB88" s="5">
        <v>54760000000000</v>
      </c>
      <c r="AC88" s="5">
        <v>52640000000000</v>
      </c>
      <c r="AD88" s="5">
        <v>50530000000000</v>
      </c>
      <c r="AE88" s="5">
        <v>48410000000000</v>
      </c>
      <c r="AF88" s="5">
        <v>46300000000000</v>
      </c>
      <c r="AG88" s="5">
        <v>44180000000000</v>
      </c>
    </row>
    <row r="89" spans="1:33" x14ac:dyDescent="0.45">
      <c r="A89" t="s">
        <v>153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154</v>
      </c>
      <c r="B90" s="5">
        <v>136700000000000</v>
      </c>
      <c r="C90" s="5">
        <v>134653000000000</v>
      </c>
      <c r="D90" s="5">
        <v>148549000000000</v>
      </c>
      <c r="E90" s="5">
        <v>160060000000000</v>
      </c>
      <c r="F90" s="5">
        <v>172478000000000</v>
      </c>
      <c r="G90" s="5">
        <v>184238000000000</v>
      </c>
      <c r="H90" s="5">
        <v>195643000000000</v>
      </c>
      <c r="I90" s="5">
        <v>206859000000000</v>
      </c>
      <c r="J90" s="5">
        <v>217973000000000</v>
      </c>
      <c r="K90" s="5">
        <v>229233000000000</v>
      </c>
      <c r="L90" s="5">
        <v>240465000000000</v>
      </c>
      <c r="M90" s="5">
        <v>251682000000000</v>
      </c>
      <c r="N90" s="5">
        <v>262890000000000</v>
      </c>
      <c r="O90" s="5">
        <v>274100000000000</v>
      </c>
      <c r="P90" s="5">
        <v>277900000000000</v>
      </c>
      <c r="Q90" s="5">
        <v>281700000000000</v>
      </c>
      <c r="R90" s="5">
        <v>285400000000000</v>
      </c>
      <c r="S90" s="5">
        <v>289200000000000</v>
      </c>
      <c r="T90" s="5">
        <v>293000000000000</v>
      </c>
      <c r="U90" s="5">
        <v>297500000000000</v>
      </c>
      <c r="V90" s="5">
        <v>302100000000000</v>
      </c>
      <c r="W90" s="5">
        <v>306600000000000</v>
      </c>
      <c r="X90" s="5">
        <v>311200000000000</v>
      </c>
      <c r="Y90" s="5">
        <v>315700000000000</v>
      </c>
      <c r="Z90" s="5">
        <v>319000000000000</v>
      </c>
      <c r="AA90" s="5">
        <v>322300000000000</v>
      </c>
      <c r="AB90" s="5">
        <v>325500000000000</v>
      </c>
      <c r="AC90" s="5">
        <v>328800000000000</v>
      </c>
      <c r="AD90" s="5">
        <v>332100000000000</v>
      </c>
      <c r="AE90" s="5">
        <v>335400000000000</v>
      </c>
      <c r="AF90" s="5">
        <v>338600000000000</v>
      </c>
      <c r="AG90" s="5">
        <v>341900000000000</v>
      </c>
    </row>
    <row r="91" spans="1:33" x14ac:dyDescent="0.45">
      <c r="A91" t="s">
        <v>155</v>
      </c>
      <c r="B91" s="5">
        <v>270100000000000</v>
      </c>
      <c r="C91" s="5">
        <v>258759000000000</v>
      </c>
      <c r="D91" s="5">
        <v>278425000000000</v>
      </c>
      <c r="E91" s="5">
        <v>293141000000000</v>
      </c>
      <c r="F91" s="5">
        <v>307915000000000</v>
      </c>
      <c r="G91" s="5">
        <v>321411000000000</v>
      </c>
      <c r="H91" s="5">
        <v>334238000000000</v>
      </c>
      <c r="I91" s="5">
        <v>346717000000000</v>
      </c>
      <c r="J91" s="5">
        <v>359017000000000</v>
      </c>
      <c r="K91" s="5">
        <v>372821000000000</v>
      </c>
      <c r="L91" s="5">
        <v>386677000000000</v>
      </c>
      <c r="M91" s="5">
        <v>400408000000000</v>
      </c>
      <c r="N91" s="5">
        <v>414225000000000</v>
      </c>
      <c r="O91" s="5">
        <v>427944000000000</v>
      </c>
      <c r="P91" s="5">
        <v>448248000000000</v>
      </c>
      <c r="Q91" s="5">
        <v>468452000000000</v>
      </c>
      <c r="R91" s="5">
        <v>488756000000000</v>
      </c>
      <c r="S91" s="5">
        <v>508960000000000</v>
      </c>
      <c r="T91" s="5">
        <v>529264000000000</v>
      </c>
      <c r="U91" s="5">
        <v>555270000000000</v>
      </c>
      <c r="V91" s="5">
        <v>581374000000000</v>
      </c>
      <c r="W91" s="5">
        <v>607478000000000</v>
      </c>
      <c r="X91" s="5">
        <v>633483000000000</v>
      </c>
      <c r="Y91" s="5">
        <v>659587000000000</v>
      </c>
      <c r="Z91" s="5">
        <v>681092000000000</v>
      </c>
      <c r="AA91" s="5">
        <v>702696000000000</v>
      </c>
      <c r="AB91" s="5">
        <v>724200000000000</v>
      </c>
      <c r="AC91" s="5">
        <v>745805000000000</v>
      </c>
      <c r="AD91" s="5">
        <v>767309000000000</v>
      </c>
      <c r="AE91" s="5">
        <v>788914000000000</v>
      </c>
      <c r="AF91" s="5">
        <v>810423000000000</v>
      </c>
      <c r="AG91" s="5">
        <v>831928000000000</v>
      </c>
    </row>
    <row r="92" spans="1:33" x14ac:dyDescent="0.45">
      <c r="A92" t="s">
        <v>156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158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164</v>
      </c>
      <c r="B100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</row>
    <row r="101" spans="1:33" x14ac:dyDescent="0.45">
      <c r="A101" t="s">
        <v>165</v>
      </c>
      <c r="B101" s="5">
        <v>1.23549E+16</v>
      </c>
      <c r="C101" s="5">
        <v>1.2039E+16</v>
      </c>
      <c r="D101" s="5">
        <v>1.31535E+16</v>
      </c>
      <c r="E101" s="5">
        <v>1.405E+16</v>
      </c>
      <c r="F101" s="5">
        <v>1.51115E+16</v>
      </c>
      <c r="G101" s="5">
        <v>1.6115E+16</v>
      </c>
      <c r="H101" s="5">
        <v>1.70872E+16</v>
      </c>
      <c r="I101" s="5">
        <v>1.80429E+16</v>
      </c>
      <c r="J101" s="5">
        <v>1.89896E+16</v>
      </c>
      <c r="K101" s="5">
        <v>2.02497E+16</v>
      </c>
      <c r="L101" s="5">
        <v>2.15074E+16</v>
      </c>
      <c r="M101" s="5">
        <v>2.27638E+16</v>
      </c>
      <c r="N101" s="5">
        <v>2.40195E+16</v>
      </c>
      <c r="O101" s="5">
        <v>2.52753E+16</v>
      </c>
      <c r="P101" s="5">
        <v>2.66186E+16</v>
      </c>
      <c r="Q101" s="5">
        <v>2.79619E+16</v>
      </c>
      <c r="R101" s="5">
        <v>2.93052E+16</v>
      </c>
      <c r="S101" s="5">
        <v>3.06485E+16</v>
      </c>
      <c r="T101" s="5">
        <v>3.19919E+16</v>
      </c>
      <c r="U101" s="5">
        <v>3.2964E+16</v>
      </c>
      <c r="V101" s="5">
        <v>3.39361E+16</v>
      </c>
      <c r="W101" s="5">
        <v>3.49082E+16</v>
      </c>
      <c r="X101" s="5">
        <v>3.58804E+16</v>
      </c>
      <c r="Y101" s="5">
        <v>3.68525E+16</v>
      </c>
      <c r="Z101" s="5">
        <v>3.74888E+16</v>
      </c>
      <c r="AA101" s="5">
        <v>3.81251E+16</v>
      </c>
      <c r="AB101" s="5">
        <v>3.87614E+16</v>
      </c>
      <c r="AC101" s="5">
        <v>3.93977E+16</v>
      </c>
      <c r="AD101" s="5">
        <v>4.0034E+16</v>
      </c>
      <c r="AE101" s="5">
        <v>4.06703E+16</v>
      </c>
      <c r="AF101" s="5">
        <v>4.13066E+16</v>
      </c>
      <c r="AG101" s="5">
        <v>4.19429E+16</v>
      </c>
    </row>
    <row r="102" spans="1:33" x14ac:dyDescent="0.45">
      <c r="A102" t="s">
        <v>166</v>
      </c>
      <c r="B102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</row>
    <row r="103" spans="1:33" x14ac:dyDescent="0.45">
      <c r="A103" t="s">
        <v>167</v>
      </c>
      <c r="B103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</row>
    <row r="104" spans="1:33" x14ac:dyDescent="0.45">
      <c r="A104" t="s">
        <v>168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171</v>
      </c>
      <c r="B107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</row>
    <row r="108" spans="1:33" x14ac:dyDescent="0.45">
      <c r="A108" t="s">
        <v>172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</row>
    <row r="109" spans="1:33" x14ac:dyDescent="0.45">
      <c r="A109" t="s">
        <v>173</v>
      </c>
      <c r="B109" s="5">
        <v>0</v>
      </c>
      <c r="C109" s="5">
        <v>52591.4</v>
      </c>
      <c r="D109" s="5">
        <v>88178</v>
      </c>
      <c r="E109" s="5">
        <v>139790</v>
      </c>
      <c r="F109" s="5">
        <v>189824</v>
      </c>
      <c r="G109" s="5">
        <v>235565</v>
      </c>
      <c r="H109" s="5">
        <v>278230</v>
      </c>
      <c r="I109" s="5">
        <v>316777</v>
      </c>
      <c r="J109" s="5">
        <v>350540</v>
      </c>
      <c r="K109" s="5">
        <v>384223</v>
      </c>
      <c r="L109" s="5">
        <v>414354</v>
      </c>
      <c r="M109" s="5">
        <v>578075</v>
      </c>
      <c r="N109" s="5">
        <v>603634</v>
      </c>
      <c r="O109" s="5">
        <v>617013</v>
      </c>
      <c r="P109" s="5">
        <v>636543</v>
      </c>
      <c r="Q109" s="5">
        <v>650226</v>
      </c>
      <c r="R109" s="5">
        <v>657901</v>
      </c>
      <c r="S109" s="5">
        <v>665710</v>
      </c>
      <c r="T109" s="5">
        <v>671592</v>
      </c>
      <c r="U109" s="5">
        <v>676082</v>
      </c>
      <c r="V109" s="5">
        <v>855098</v>
      </c>
      <c r="W109" s="5">
        <v>835612</v>
      </c>
      <c r="X109" s="5">
        <v>834831</v>
      </c>
      <c r="Y109" s="5">
        <v>840533</v>
      </c>
      <c r="Z109" s="5">
        <v>847925</v>
      </c>
      <c r="AA109" s="5">
        <v>855162</v>
      </c>
      <c r="AB109" s="5">
        <v>854271</v>
      </c>
      <c r="AC109" s="5">
        <v>1041240</v>
      </c>
      <c r="AD109" s="5">
        <v>1049200</v>
      </c>
      <c r="AE109" s="5">
        <v>1055020</v>
      </c>
      <c r="AF109" s="5">
        <v>1057060</v>
      </c>
      <c r="AG109" s="5">
        <v>1065270</v>
      </c>
    </row>
    <row r="110" spans="1:33" x14ac:dyDescent="0.45">
      <c r="A110" t="s">
        <v>174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</row>
    <row r="111" spans="1:33" x14ac:dyDescent="0.45">
      <c r="A111" t="s">
        <v>175</v>
      </c>
      <c r="B111" s="5">
        <v>2336780000000</v>
      </c>
      <c r="C111" s="5">
        <v>2186070000000</v>
      </c>
      <c r="D111" s="5">
        <v>2298320000000</v>
      </c>
      <c r="E111" s="5">
        <v>2367700000000</v>
      </c>
      <c r="F111" s="5">
        <v>2402180000000</v>
      </c>
      <c r="G111" s="5">
        <v>2425500000000</v>
      </c>
      <c r="H111" s="5">
        <v>2443200000000</v>
      </c>
      <c r="I111" s="5">
        <v>2458060000000</v>
      </c>
      <c r="J111" s="5">
        <v>2471950000000</v>
      </c>
      <c r="K111" s="5">
        <v>2475510000000</v>
      </c>
      <c r="L111" s="5">
        <v>2478650000000</v>
      </c>
      <c r="M111" s="5">
        <v>2481610000000</v>
      </c>
      <c r="N111" s="5">
        <v>2484330000000</v>
      </c>
      <c r="O111" s="5">
        <v>2486880000000</v>
      </c>
      <c r="P111" s="5">
        <v>2487020000000</v>
      </c>
      <c r="Q111" s="5">
        <v>2487100000000</v>
      </c>
      <c r="R111" s="5">
        <v>2487180000000</v>
      </c>
      <c r="S111" s="5">
        <v>2487260000000</v>
      </c>
      <c r="T111" s="5">
        <v>2487240000000</v>
      </c>
      <c r="U111" s="5">
        <v>2487570000000</v>
      </c>
      <c r="V111" s="5">
        <v>2486930000000</v>
      </c>
      <c r="W111" s="5">
        <v>2486080000000</v>
      </c>
      <c r="X111" s="5">
        <v>2485560000000</v>
      </c>
      <c r="Y111" s="5">
        <v>2485050000000</v>
      </c>
      <c r="Z111" s="5">
        <v>2479000000000</v>
      </c>
      <c r="AA111" s="5">
        <v>2472940000000</v>
      </c>
      <c r="AB111" s="5">
        <v>2466850000000</v>
      </c>
      <c r="AC111" s="5">
        <v>2460530000000</v>
      </c>
      <c r="AD111" s="5">
        <v>2454480000000</v>
      </c>
      <c r="AE111" s="5">
        <v>2448410000000</v>
      </c>
      <c r="AF111" s="5">
        <v>2443220000000</v>
      </c>
      <c r="AG111" s="5">
        <v>2437180000000</v>
      </c>
    </row>
    <row r="112" spans="1:33" x14ac:dyDescent="0.45">
      <c r="A112" t="s">
        <v>176</v>
      </c>
      <c r="B112" s="5">
        <v>7341180000000</v>
      </c>
      <c r="C112" s="5">
        <v>6945720000000</v>
      </c>
      <c r="D112" s="5">
        <v>7383410000000</v>
      </c>
      <c r="E112" s="5">
        <v>7687340000000</v>
      </c>
      <c r="F112" s="5">
        <v>7835500000000</v>
      </c>
      <c r="G112" s="5">
        <v>7947880000000</v>
      </c>
      <c r="H112" s="5">
        <v>8042170000000</v>
      </c>
      <c r="I112" s="5">
        <v>8127340000000</v>
      </c>
      <c r="J112" s="5">
        <v>8207910000000</v>
      </c>
      <c r="K112" s="5">
        <v>8198000000000</v>
      </c>
      <c r="L112" s="5">
        <v>8186900000000</v>
      </c>
      <c r="M112" s="5">
        <v>8175180000000</v>
      </c>
      <c r="N112" s="5">
        <v>8163180000000</v>
      </c>
      <c r="O112" s="5">
        <v>8151170000000</v>
      </c>
      <c r="P112" s="5">
        <v>8140920000000</v>
      </c>
      <c r="Q112" s="5">
        <v>8130670000000</v>
      </c>
      <c r="R112" s="5">
        <v>8120420000000</v>
      </c>
      <c r="S112" s="5">
        <v>8110160000000</v>
      </c>
      <c r="T112" s="5">
        <v>8099910000000</v>
      </c>
      <c r="U112" s="5">
        <v>7818980000000</v>
      </c>
      <c r="V112" s="5">
        <v>7538040000000</v>
      </c>
      <c r="W112" s="5">
        <v>7257110000000</v>
      </c>
      <c r="X112" s="5">
        <v>6976180000000</v>
      </c>
      <c r="Y112" s="5">
        <v>6695240000000</v>
      </c>
      <c r="Z112" s="5">
        <v>6463520000000</v>
      </c>
      <c r="AA112" s="5">
        <v>6231800000000</v>
      </c>
      <c r="AB112" s="5">
        <v>6000080000000</v>
      </c>
      <c r="AC112" s="5">
        <v>5768370000000</v>
      </c>
      <c r="AD112" s="5">
        <v>5536650000000</v>
      </c>
      <c r="AE112" s="5">
        <v>5304930000000</v>
      </c>
      <c r="AF112" s="5">
        <v>5073210000000</v>
      </c>
      <c r="AG112" s="5">
        <v>4841490000000</v>
      </c>
    </row>
    <row r="113" spans="1:33" x14ac:dyDescent="0.45">
      <c r="A113" t="s">
        <v>177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178</v>
      </c>
      <c r="B114" s="5">
        <v>162583000000000</v>
      </c>
      <c r="C114" s="5">
        <v>160172000000000</v>
      </c>
      <c r="D114" s="5">
        <v>176723000000000</v>
      </c>
      <c r="E114" s="5">
        <v>190440000000000</v>
      </c>
      <c r="F114" s="5">
        <v>205210000000000</v>
      </c>
      <c r="G114" s="5">
        <v>219198000000000</v>
      </c>
      <c r="H114" s="5">
        <v>232763000000000</v>
      </c>
      <c r="I114" s="5">
        <v>246104000000000</v>
      </c>
      <c r="J114" s="5">
        <v>259324000000000</v>
      </c>
      <c r="K114" s="5">
        <v>272728000000000</v>
      </c>
      <c r="L114" s="5">
        <v>286098000000000</v>
      </c>
      <c r="M114" s="5">
        <v>299451000000000</v>
      </c>
      <c r="N114" s="5">
        <v>312795000000000</v>
      </c>
      <c r="O114" s="5">
        <v>326139000000000</v>
      </c>
      <c r="P114" s="5">
        <v>330615000000000</v>
      </c>
      <c r="Q114" s="5">
        <v>335092000000000</v>
      </c>
      <c r="R114" s="5">
        <v>339569000000000</v>
      </c>
      <c r="S114" s="5">
        <v>344046000000000</v>
      </c>
      <c r="T114" s="5">
        <v>348523000000000</v>
      </c>
      <c r="U114" s="5">
        <v>353935000000000</v>
      </c>
      <c r="V114" s="5">
        <v>359348000000000</v>
      </c>
      <c r="W114" s="5">
        <v>364760000000000</v>
      </c>
      <c r="X114" s="5">
        <v>370173000000000</v>
      </c>
      <c r="Y114" s="5">
        <v>375585000000000</v>
      </c>
      <c r="Z114" s="5">
        <v>379482000000000</v>
      </c>
      <c r="AA114" s="5">
        <v>383379000000000</v>
      </c>
      <c r="AB114" s="5">
        <v>387276000000000</v>
      </c>
      <c r="AC114" s="5">
        <v>391173000000000</v>
      </c>
      <c r="AD114" s="5">
        <v>395070000000000</v>
      </c>
      <c r="AE114" s="5">
        <v>398967000000000</v>
      </c>
      <c r="AF114" s="5">
        <v>402864000000000</v>
      </c>
      <c r="AG114" s="5">
        <v>406761000000000</v>
      </c>
    </row>
    <row r="115" spans="1:33" x14ac:dyDescent="0.45">
      <c r="A115" t="s">
        <v>179</v>
      </c>
      <c r="B115" s="5">
        <v>64983500000000</v>
      </c>
      <c r="C115" s="5">
        <v>62263400000000</v>
      </c>
      <c r="D115" s="5">
        <v>66981000000000</v>
      </c>
      <c r="E115" s="5">
        <v>70530400000000</v>
      </c>
      <c r="F115" s="5">
        <v>74084500000000</v>
      </c>
      <c r="G115" s="5">
        <v>77330900000000</v>
      </c>
      <c r="H115" s="5">
        <v>80416700000000</v>
      </c>
      <c r="I115" s="5">
        <v>83418800000000</v>
      </c>
      <c r="J115" s="5">
        <v>86377600000000</v>
      </c>
      <c r="K115" s="5">
        <v>89711900000000</v>
      </c>
      <c r="L115" s="5">
        <v>93034700000000</v>
      </c>
      <c r="M115" s="5">
        <v>96351300000000</v>
      </c>
      <c r="N115" s="5">
        <v>99664700000000</v>
      </c>
      <c r="O115" s="5">
        <v>102978000000000</v>
      </c>
      <c r="P115" s="5">
        <v>107852000000000</v>
      </c>
      <c r="Q115" s="5">
        <v>112727000000000</v>
      </c>
      <c r="R115" s="5">
        <v>117600000000000</v>
      </c>
      <c r="S115" s="5">
        <v>122474000000000</v>
      </c>
      <c r="T115" s="5">
        <v>127347000000000</v>
      </c>
      <c r="U115" s="5">
        <v>133620000000000</v>
      </c>
      <c r="V115" s="5">
        <v>139891000000000</v>
      </c>
      <c r="W115" s="5">
        <v>146163000000000</v>
      </c>
      <c r="X115" s="5">
        <v>152435000000000</v>
      </c>
      <c r="Y115" s="5">
        <v>158706000000000</v>
      </c>
      <c r="Z115" s="5">
        <v>163891000000000</v>
      </c>
      <c r="AA115" s="5">
        <v>169077000000000</v>
      </c>
      <c r="AB115" s="5">
        <v>174261000000000</v>
      </c>
      <c r="AC115" s="5">
        <v>179446000000000</v>
      </c>
      <c r="AD115" s="5">
        <v>184631000000000</v>
      </c>
      <c r="AE115" s="5">
        <v>189816000000000</v>
      </c>
      <c r="AF115" s="5">
        <v>195003000000000</v>
      </c>
      <c r="AG115" s="5">
        <v>200187000000000</v>
      </c>
    </row>
    <row r="116" spans="1:33" x14ac:dyDescent="0.45">
      <c r="A116" t="s">
        <v>180</v>
      </c>
      <c r="B116" s="5">
        <v>1507490000000</v>
      </c>
      <c r="C116" s="5">
        <v>1468950000000</v>
      </c>
      <c r="D116" s="5">
        <v>1604940000000</v>
      </c>
      <c r="E116" s="5">
        <v>1714310000000</v>
      </c>
      <c r="F116" s="5">
        <v>1843830000000</v>
      </c>
      <c r="G116" s="5">
        <v>1966270000000</v>
      </c>
      <c r="H116" s="5">
        <v>2084910000000</v>
      </c>
      <c r="I116" s="5">
        <v>2201510000000</v>
      </c>
      <c r="J116" s="5">
        <v>2317030000000</v>
      </c>
      <c r="K116" s="5">
        <v>2470780000000</v>
      </c>
      <c r="L116" s="5">
        <v>2624240000000</v>
      </c>
      <c r="M116" s="5">
        <v>2777540000000</v>
      </c>
      <c r="N116" s="5">
        <v>2930750000000</v>
      </c>
      <c r="O116" s="5">
        <v>3083980000000</v>
      </c>
      <c r="P116" s="5">
        <v>3247890000000</v>
      </c>
      <c r="Q116" s="5">
        <v>3411790000000</v>
      </c>
      <c r="R116" s="5">
        <v>3575700000000</v>
      </c>
      <c r="S116" s="5">
        <v>3739600000000</v>
      </c>
      <c r="T116" s="5">
        <v>3903500000000</v>
      </c>
      <c r="U116" s="5">
        <v>4022120000000</v>
      </c>
      <c r="V116" s="5">
        <v>4140730000000</v>
      </c>
      <c r="W116" s="5">
        <v>4259350000000</v>
      </c>
      <c r="X116" s="5">
        <v>4377960000000</v>
      </c>
      <c r="Y116" s="5">
        <v>4496580000000</v>
      </c>
      <c r="Z116" s="5">
        <v>4574220000000</v>
      </c>
      <c r="AA116" s="5">
        <v>4651860000000</v>
      </c>
      <c r="AB116" s="5">
        <v>4729490000000</v>
      </c>
      <c r="AC116" s="5">
        <v>4807130000000</v>
      </c>
      <c r="AD116" s="5">
        <v>4884770000000</v>
      </c>
      <c r="AE116" s="5">
        <v>4962410000000</v>
      </c>
      <c r="AF116" s="5">
        <v>5040050000000</v>
      </c>
      <c r="AG116" s="5">
        <v>5117690000000</v>
      </c>
    </row>
    <row r="117" spans="1:33" x14ac:dyDescent="0.45">
      <c r="A117" t="s">
        <v>181</v>
      </c>
      <c r="B117">
        <v>0</v>
      </c>
      <c r="C117" s="5">
        <v>536066</v>
      </c>
      <c r="D117" s="5">
        <v>883847</v>
      </c>
      <c r="E117" s="5">
        <v>1379690</v>
      </c>
      <c r="F117" s="5">
        <v>1838390</v>
      </c>
      <c r="G117" s="5">
        <v>2242340</v>
      </c>
      <c r="H117" s="5">
        <v>2606930</v>
      </c>
      <c r="I117" s="5">
        <v>2925270</v>
      </c>
      <c r="J117" s="5">
        <v>3193950</v>
      </c>
      <c r="K117" s="5">
        <v>3461780</v>
      </c>
      <c r="L117" s="5">
        <v>3694710</v>
      </c>
      <c r="M117" s="5">
        <v>5105200</v>
      </c>
      <c r="N117" s="5">
        <v>5283420</v>
      </c>
      <c r="O117" s="5">
        <v>5355630</v>
      </c>
      <c r="P117" s="5">
        <v>5599520</v>
      </c>
      <c r="Q117" s="5">
        <v>5792740</v>
      </c>
      <c r="R117" s="5">
        <v>5931910</v>
      </c>
      <c r="S117" s="5">
        <v>6071120</v>
      </c>
      <c r="T117" s="5">
        <v>6191540</v>
      </c>
      <c r="U117" s="5">
        <v>6311490</v>
      </c>
      <c r="V117" s="5">
        <v>8077580</v>
      </c>
      <c r="W117" s="5">
        <v>7982190</v>
      </c>
      <c r="X117" s="5">
        <v>8059540</v>
      </c>
      <c r="Y117" s="5">
        <v>8196410</v>
      </c>
      <c r="Z117" s="5">
        <v>8338250</v>
      </c>
      <c r="AA117" s="5">
        <v>8477550</v>
      </c>
      <c r="AB117" s="5">
        <v>8534690</v>
      </c>
      <c r="AC117" s="5">
        <v>10480600</v>
      </c>
      <c r="AD117" s="5">
        <v>10636900</v>
      </c>
      <c r="AE117" s="5">
        <v>10770200</v>
      </c>
      <c r="AF117" s="5">
        <v>10863300</v>
      </c>
      <c r="AG117" s="5">
        <v>11018400</v>
      </c>
    </row>
    <row r="118" spans="1:33" x14ac:dyDescent="0.45">
      <c r="A118" t="s">
        <v>182</v>
      </c>
      <c r="B118" s="5">
        <v>114636000000000</v>
      </c>
      <c r="C118" s="5">
        <v>115150000000000</v>
      </c>
      <c r="D118" s="5">
        <v>129214000000000</v>
      </c>
      <c r="E118" s="5">
        <v>141324000000000</v>
      </c>
      <c r="F118" s="5">
        <v>154217000000000</v>
      </c>
      <c r="G118" s="5">
        <v>166548000000000</v>
      </c>
      <c r="H118" s="5">
        <v>178570000000000</v>
      </c>
      <c r="I118" s="5">
        <v>190425000000000</v>
      </c>
      <c r="J118" s="5">
        <v>202189000000000</v>
      </c>
      <c r="K118" s="5">
        <v>215842000000000</v>
      </c>
      <c r="L118" s="5">
        <v>229470000000000</v>
      </c>
      <c r="M118" s="5">
        <v>243083000000000</v>
      </c>
      <c r="N118" s="5">
        <v>256690000000000</v>
      </c>
      <c r="O118" s="5">
        <v>270297000000000</v>
      </c>
      <c r="P118" s="5">
        <v>283331000000000</v>
      </c>
      <c r="Q118" s="5">
        <v>296365000000000</v>
      </c>
      <c r="R118" s="5">
        <v>309400000000000</v>
      </c>
      <c r="S118" s="5">
        <v>322434000000000</v>
      </c>
      <c r="T118" s="5">
        <v>335468000000000</v>
      </c>
      <c r="U118" s="5">
        <v>346277000000000</v>
      </c>
      <c r="V118" s="5">
        <v>357085000000000</v>
      </c>
      <c r="W118" s="5">
        <v>367894000000000</v>
      </c>
      <c r="X118" s="5">
        <v>378702000000000</v>
      </c>
      <c r="Y118" s="5">
        <v>389511000000000</v>
      </c>
      <c r="Z118" s="5">
        <v>397638000000000</v>
      </c>
      <c r="AA118" s="5">
        <v>405765000000000</v>
      </c>
      <c r="AB118" s="5">
        <v>413892000000000</v>
      </c>
      <c r="AC118" s="5">
        <v>422019000000000</v>
      </c>
      <c r="AD118" s="5">
        <v>430146000000000</v>
      </c>
      <c r="AE118" s="5">
        <v>438273000000000</v>
      </c>
      <c r="AF118" s="5">
        <v>446400000000000</v>
      </c>
      <c r="AG118" s="5">
        <v>454526000000000</v>
      </c>
    </row>
    <row r="119" spans="1:33" x14ac:dyDescent="0.45">
      <c r="A119" t="s">
        <v>183</v>
      </c>
      <c r="B119" s="5">
        <v>505992000000000</v>
      </c>
      <c r="C119" s="5">
        <v>473224000000000</v>
      </c>
      <c r="D119" s="5">
        <v>497434000000000</v>
      </c>
      <c r="E119" s="5">
        <v>512316000000000</v>
      </c>
      <c r="F119" s="5">
        <v>519636000000000</v>
      </c>
      <c r="G119" s="5">
        <v>524546000000000</v>
      </c>
      <c r="H119" s="5">
        <v>528245000000000</v>
      </c>
      <c r="I119" s="5">
        <v>531336000000000</v>
      </c>
      <c r="J119" s="5">
        <v>534127000000000</v>
      </c>
      <c r="K119" s="5">
        <v>534767000000000</v>
      </c>
      <c r="L119" s="5">
        <v>535330000000000</v>
      </c>
      <c r="M119" s="5">
        <v>535855000000000</v>
      </c>
      <c r="N119" s="5">
        <v>536357000000000</v>
      </c>
      <c r="O119" s="5">
        <v>536859000000000</v>
      </c>
      <c r="P119" s="5">
        <v>536823000000000</v>
      </c>
      <c r="Q119" s="5">
        <v>536787000000000</v>
      </c>
      <c r="R119" s="5">
        <v>536750000000000</v>
      </c>
      <c r="S119" s="5">
        <v>536715000000000</v>
      </c>
      <c r="T119" s="5">
        <v>536677000000000</v>
      </c>
      <c r="U119" s="5">
        <v>536538000000000</v>
      </c>
      <c r="V119" s="5">
        <v>536389000000000</v>
      </c>
      <c r="W119" s="5">
        <v>536237000000000</v>
      </c>
      <c r="X119" s="5">
        <v>536089000000000</v>
      </c>
      <c r="Y119" s="5">
        <v>535942000000000</v>
      </c>
      <c r="Z119" s="5">
        <v>534589000000000</v>
      </c>
      <c r="AA119" s="5">
        <v>533235000000000</v>
      </c>
      <c r="AB119" s="5">
        <v>531883000000000</v>
      </c>
      <c r="AC119" s="5">
        <v>530527000000000</v>
      </c>
      <c r="AD119" s="5">
        <v>529174000000000</v>
      </c>
      <c r="AE119" s="5">
        <v>527822000000000</v>
      </c>
      <c r="AF119" s="5">
        <v>526478000000000</v>
      </c>
      <c r="AG119" s="5">
        <v>525125000000000</v>
      </c>
    </row>
    <row r="120" spans="1:33" x14ac:dyDescent="0.45">
      <c r="A120" t="s">
        <v>184</v>
      </c>
      <c r="B120" s="5">
        <v>57931700000000</v>
      </c>
      <c r="C120" s="5">
        <v>54811000000000</v>
      </c>
      <c r="D120" s="5">
        <v>58265000000000</v>
      </c>
      <c r="E120" s="5">
        <v>60663300000000</v>
      </c>
      <c r="F120" s="5">
        <v>61832600000000</v>
      </c>
      <c r="G120" s="5">
        <v>62719300000000</v>
      </c>
      <c r="H120" s="5">
        <v>63463500000000</v>
      </c>
      <c r="I120" s="5">
        <v>64135600000000</v>
      </c>
      <c r="J120" s="5">
        <v>64771400000000</v>
      </c>
      <c r="K120" s="5">
        <v>64693200000000</v>
      </c>
      <c r="L120" s="5">
        <v>64605500000000</v>
      </c>
      <c r="M120" s="5">
        <v>64513100000000</v>
      </c>
      <c r="N120" s="5">
        <v>64418500000000</v>
      </c>
      <c r="O120" s="5">
        <v>64323700000000</v>
      </c>
      <c r="P120" s="5">
        <v>64242800000000</v>
      </c>
      <c r="Q120" s="5">
        <v>64161800000000</v>
      </c>
      <c r="R120" s="5">
        <v>64080900000000</v>
      </c>
      <c r="S120" s="5">
        <v>64000000000000</v>
      </c>
      <c r="T120" s="5">
        <v>63919100000000</v>
      </c>
      <c r="U120" s="5">
        <v>61702200000000</v>
      </c>
      <c r="V120" s="5">
        <v>59485200000000</v>
      </c>
      <c r="W120" s="5">
        <v>57268300000000</v>
      </c>
      <c r="X120" s="5">
        <v>55051300000000</v>
      </c>
      <c r="Y120" s="5">
        <v>52834400000000</v>
      </c>
      <c r="Z120" s="5">
        <v>51005800000000</v>
      </c>
      <c r="AA120" s="5">
        <v>49177300000000</v>
      </c>
      <c r="AB120" s="5">
        <v>47348700000000</v>
      </c>
      <c r="AC120" s="5">
        <v>45520100000000</v>
      </c>
      <c r="AD120" s="5">
        <v>43691500000000</v>
      </c>
      <c r="AE120" s="5">
        <v>41863000000000</v>
      </c>
      <c r="AF120" s="5">
        <v>40034400000000</v>
      </c>
      <c r="AG120" s="5">
        <v>38205800000000</v>
      </c>
    </row>
    <row r="121" spans="1:33" x14ac:dyDescent="0.45">
      <c r="A121" t="s">
        <v>185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186</v>
      </c>
      <c r="B122" s="5">
        <v>278940000000000</v>
      </c>
      <c r="C122" s="5">
        <v>274803000000000</v>
      </c>
      <c r="D122" s="5">
        <v>303200000000000</v>
      </c>
      <c r="E122" s="5">
        <v>326734000000000</v>
      </c>
      <c r="F122" s="5">
        <v>352074000000000</v>
      </c>
      <c r="G122" s="5">
        <v>376074000000000</v>
      </c>
      <c r="H122" s="5">
        <v>399348000000000</v>
      </c>
      <c r="I122" s="5">
        <v>422236000000000</v>
      </c>
      <c r="J122" s="5">
        <v>444916000000000</v>
      </c>
      <c r="K122" s="5">
        <v>467914000000000</v>
      </c>
      <c r="L122" s="5">
        <v>490854000000000</v>
      </c>
      <c r="M122" s="5">
        <v>513763000000000</v>
      </c>
      <c r="N122" s="5">
        <v>536655000000000</v>
      </c>
      <c r="O122" s="5">
        <v>559550000000000</v>
      </c>
      <c r="P122" s="5">
        <v>567230000000000</v>
      </c>
      <c r="Q122" s="5">
        <v>574911000000000</v>
      </c>
      <c r="R122" s="5">
        <v>582592000000000</v>
      </c>
      <c r="S122" s="5">
        <v>590272000000000</v>
      </c>
      <c r="T122" s="5">
        <v>597953000000000</v>
      </c>
      <c r="U122" s="5">
        <v>607239000000000</v>
      </c>
      <c r="V122" s="5">
        <v>616525000000000</v>
      </c>
      <c r="W122" s="5">
        <v>625812000000000</v>
      </c>
      <c r="X122" s="5">
        <v>635098000000000</v>
      </c>
      <c r="Y122" s="5">
        <v>644384000000000</v>
      </c>
      <c r="Z122" s="5">
        <v>651070000000000</v>
      </c>
      <c r="AA122" s="5">
        <v>657756000000000</v>
      </c>
      <c r="AB122" s="5">
        <v>664442000000000</v>
      </c>
      <c r="AC122" s="5">
        <v>671128000000000</v>
      </c>
      <c r="AD122" s="5">
        <v>677814000000000</v>
      </c>
      <c r="AE122" s="5">
        <v>684500000000000</v>
      </c>
      <c r="AF122" s="5">
        <v>691186000000000</v>
      </c>
      <c r="AG122" s="5">
        <v>697872000000000</v>
      </c>
    </row>
    <row r="123" spans="1:33" x14ac:dyDescent="0.45">
      <c r="A123" t="s">
        <v>187</v>
      </c>
      <c r="B123" s="5">
        <v>1503870000000000</v>
      </c>
      <c r="C123" s="5">
        <v>1440910000000000</v>
      </c>
      <c r="D123" s="5">
        <v>1550070000000000</v>
      </c>
      <c r="E123" s="5">
        <v>1632200000000000</v>
      </c>
      <c r="F123" s="5">
        <v>1714440000000000</v>
      </c>
      <c r="G123" s="5">
        <v>1789550000000000</v>
      </c>
      <c r="H123" s="5">
        <v>1860940000000000</v>
      </c>
      <c r="I123" s="5">
        <v>1930390000000000</v>
      </c>
      <c r="J123" s="5">
        <v>1998850000000000</v>
      </c>
      <c r="K123" s="5">
        <v>2075990000000000</v>
      </c>
      <c r="L123" s="5">
        <v>2152870000000000</v>
      </c>
      <c r="M123" s="5">
        <v>2229610000000000</v>
      </c>
      <c r="N123" s="5">
        <v>2306270000000000</v>
      </c>
      <c r="O123" s="5">
        <v>2382930000000000</v>
      </c>
      <c r="P123" s="5">
        <v>2495710000000000</v>
      </c>
      <c r="Q123" s="5">
        <v>2608490000000000</v>
      </c>
      <c r="R123" s="5">
        <v>2721270000000000</v>
      </c>
      <c r="S123" s="5">
        <v>2834040000000000</v>
      </c>
      <c r="T123" s="5">
        <v>2946820000000000</v>
      </c>
      <c r="U123" s="5">
        <v>3091950000000000</v>
      </c>
      <c r="V123" s="5">
        <v>3237080000000000</v>
      </c>
      <c r="W123" s="5">
        <v>3382200000000000</v>
      </c>
      <c r="X123" s="5">
        <v>3527340000000000</v>
      </c>
      <c r="Y123" s="5">
        <v>3672460000000000</v>
      </c>
      <c r="Z123" s="5">
        <v>3792440000000000</v>
      </c>
      <c r="AA123" s="5">
        <v>3912420000000000</v>
      </c>
      <c r="AB123" s="5">
        <v>4032390000000000</v>
      </c>
      <c r="AC123" s="5">
        <v>4152360000000000</v>
      </c>
      <c r="AD123" s="5">
        <v>4272340000000000</v>
      </c>
      <c r="AE123" s="5">
        <v>4392320000000000</v>
      </c>
      <c r="AF123" s="5">
        <v>4512310000000000</v>
      </c>
      <c r="AG123" s="5">
        <v>4632280000000000</v>
      </c>
    </row>
    <row r="124" spans="1:33" x14ac:dyDescent="0.45">
      <c r="A124" t="s">
        <v>188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59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196</v>
      </c>
      <c r="B134" s="5">
        <v>5462560000000</v>
      </c>
      <c r="C134" s="5">
        <v>4372310000000</v>
      </c>
      <c r="D134" s="5">
        <v>4870950000000</v>
      </c>
      <c r="E134" s="5">
        <v>5170610000000</v>
      </c>
      <c r="F134" s="5">
        <v>5511740000000</v>
      </c>
      <c r="G134" s="5">
        <v>5999340000000</v>
      </c>
      <c r="H134" s="5">
        <v>6702580000000</v>
      </c>
      <c r="I134" s="5">
        <v>7677460000000</v>
      </c>
      <c r="J134" s="5">
        <v>8966760000000</v>
      </c>
      <c r="K134" s="5">
        <v>10622400000000</v>
      </c>
      <c r="L134" s="5">
        <v>12681600000000</v>
      </c>
      <c r="M134" s="5">
        <v>15171200000000</v>
      </c>
      <c r="N134" s="5">
        <v>18089300000000</v>
      </c>
      <c r="O134" s="5">
        <v>21466700000000</v>
      </c>
      <c r="P134" s="5">
        <v>25237900000000</v>
      </c>
      <c r="Q134" s="5">
        <v>29352600000000</v>
      </c>
      <c r="R134" s="5">
        <v>33837100000000</v>
      </c>
      <c r="S134" s="5">
        <v>38362500000000</v>
      </c>
      <c r="T134" s="5">
        <v>43749500000000</v>
      </c>
      <c r="U134" s="5">
        <v>49489600000000</v>
      </c>
      <c r="V134" s="5">
        <v>55479200000000</v>
      </c>
      <c r="W134" s="5">
        <v>61628900000000</v>
      </c>
      <c r="X134" s="5">
        <v>67858900000000</v>
      </c>
      <c r="Y134" s="5">
        <v>75010400000000</v>
      </c>
      <c r="Z134" s="5">
        <v>82177800000000</v>
      </c>
      <c r="AA134" s="5">
        <v>89265100000000</v>
      </c>
      <c r="AB134" s="5">
        <v>96191000000000</v>
      </c>
      <c r="AC134" s="5">
        <v>102871000000000</v>
      </c>
      <c r="AD134" s="5">
        <v>111052000000000</v>
      </c>
      <c r="AE134" s="5">
        <v>118999000000000</v>
      </c>
      <c r="AF134" s="5">
        <v>126673000000000</v>
      </c>
      <c r="AG134" s="5">
        <v>134066000000000</v>
      </c>
    </row>
    <row r="135" spans="1:33" x14ac:dyDescent="0.45">
      <c r="A135" t="s">
        <v>197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198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199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207</v>
      </c>
      <c r="B145" s="5">
        <v>24240600000000</v>
      </c>
      <c r="C145" s="5">
        <v>19268500000000</v>
      </c>
      <c r="D145" s="5">
        <v>20955600000000</v>
      </c>
      <c r="E145" s="5">
        <v>21289000000000</v>
      </c>
      <c r="F145" s="5">
        <v>21024700000000</v>
      </c>
      <c r="G145" s="5">
        <v>20497200000000</v>
      </c>
      <c r="H145" s="5">
        <v>19863500000000</v>
      </c>
      <c r="I145" s="5">
        <v>19195100000000</v>
      </c>
      <c r="J145" s="5">
        <v>18507900000000</v>
      </c>
      <c r="K145" s="5">
        <v>17831800000000</v>
      </c>
      <c r="L145" s="5">
        <v>17170300000000</v>
      </c>
      <c r="M145" s="5">
        <v>16524700000000</v>
      </c>
      <c r="N145" s="5">
        <v>15893900000000</v>
      </c>
      <c r="O145" s="5">
        <v>15308600000000</v>
      </c>
      <c r="P145" s="5">
        <v>14745300000000</v>
      </c>
      <c r="Q145" s="5">
        <v>14204700000000</v>
      </c>
      <c r="R145" s="5">
        <v>14059000000000</v>
      </c>
      <c r="S145" s="5">
        <v>13944400000000</v>
      </c>
      <c r="T145" s="5">
        <v>13962200000000</v>
      </c>
      <c r="U145" s="5">
        <v>13946700000000</v>
      </c>
      <c r="V145" s="5">
        <v>13906700000000</v>
      </c>
      <c r="W145" s="5">
        <v>13847700000000</v>
      </c>
      <c r="X145" s="5">
        <v>13774800000000</v>
      </c>
      <c r="Y145" s="5">
        <v>13854900000000</v>
      </c>
      <c r="Z145" s="5">
        <v>13914000000000</v>
      </c>
      <c r="AA145" s="5">
        <v>13957400000000</v>
      </c>
      <c r="AB145" s="5">
        <v>13989800000000</v>
      </c>
      <c r="AC145" s="5">
        <v>14012600000000</v>
      </c>
      <c r="AD145" s="5">
        <v>14252900000000</v>
      </c>
      <c r="AE145" s="5">
        <v>14469800000000</v>
      </c>
      <c r="AF145" s="5">
        <v>14664700000000</v>
      </c>
      <c r="AG145" s="5">
        <v>14839100000000</v>
      </c>
    </row>
    <row r="146" spans="1:33" x14ac:dyDescent="0.45">
      <c r="A146" t="s">
        <v>208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209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218</v>
      </c>
      <c r="B156" s="5">
        <v>634019000000000</v>
      </c>
      <c r="C156" s="5">
        <v>502180000000000</v>
      </c>
      <c r="D156" s="5">
        <v>544931000000000</v>
      </c>
      <c r="E156" s="5">
        <v>553111000000000</v>
      </c>
      <c r="F156" s="5">
        <v>547155000000000</v>
      </c>
      <c r="G156" s="5">
        <v>535813000000000</v>
      </c>
      <c r="H156" s="5">
        <v>522985000000000</v>
      </c>
      <c r="I156" s="5">
        <v>510363000000000</v>
      </c>
      <c r="J156" s="5">
        <v>497994000000000</v>
      </c>
      <c r="K156" s="5">
        <v>486514000000000</v>
      </c>
      <c r="L156" s="5">
        <v>475809000000000</v>
      </c>
      <c r="M156" s="5">
        <v>465708000000000</v>
      </c>
      <c r="N156" s="5">
        <v>457828000000000</v>
      </c>
      <c r="O156" s="5">
        <v>451226000000000</v>
      </c>
      <c r="P156" s="5">
        <v>445103000000000</v>
      </c>
      <c r="Q156" s="5">
        <v>439474000000000</v>
      </c>
      <c r="R156" s="5">
        <v>442720000000000</v>
      </c>
      <c r="S156" s="5">
        <v>446306000000000</v>
      </c>
      <c r="T156" s="5">
        <v>454592000000000</v>
      </c>
      <c r="U156" s="5">
        <v>462121000000000</v>
      </c>
      <c r="V156" s="5">
        <v>469100000000000</v>
      </c>
      <c r="W156" s="5">
        <v>475722000000000</v>
      </c>
      <c r="X156" s="5">
        <v>482185000000000</v>
      </c>
      <c r="Y156" s="5">
        <v>494470000000000</v>
      </c>
      <c r="Z156" s="5">
        <v>506681000000000</v>
      </c>
      <c r="AA156" s="5">
        <v>519028000000000</v>
      </c>
      <c r="AB156" s="5">
        <v>531709000000000</v>
      </c>
      <c r="AC156" s="5">
        <v>544920000000000</v>
      </c>
      <c r="AD156" s="5">
        <v>567614000000000</v>
      </c>
      <c r="AE156" s="5">
        <v>590724000000000</v>
      </c>
      <c r="AF156" s="5">
        <v>614367000000000</v>
      </c>
      <c r="AG156" s="5">
        <v>638578000000000</v>
      </c>
    </row>
    <row r="157" spans="1:33" x14ac:dyDescent="0.45">
      <c r="A157" t="s">
        <v>219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220</v>
      </c>
      <c r="B158" s="5">
        <v>19878500000000</v>
      </c>
      <c r="C158" s="5">
        <v>17621300000000</v>
      </c>
      <c r="D158" s="5">
        <v>21172300000000</v>
      </c>
      <c r="E158" s="5">
        <v>23526800000000</v>
      </c>
      <c r="F158" s="5">
        <v>25362500000000</v>
      </c>
      <c r="G158" s="5">
        <v>26897500000000</v>
      </c>
      <c r="H158" s="5">
        <v>28279900000000</v>
      </c>
      <c r="I158" s="5">
        <v>29532200000000</v>
      </c>
      <c r="J158" s="5">
        <v>30774300000000</v>
      </c>
      <c r="K158" s="5">
        <v>31991800000000</v>
      </c>
      <c r="L158" s="5">
        <v>33186500000000</v>
      </c>
      <c r="M158" s="5">
        <v>34354300000000</v>
      </c>
      <c r="N158" s="5">
        <v>33773000000000</v>
      </c>
      <c r="O158" s="5">
        <v>33286000000000</v>
      </c>
      <c r="P158" s="5">
        <v>32834300000000</v>
      </c>
      <c r="Q158" s="5">
        <v>32419100000000</v>
      </c>
      <c r="R158" s="5">
        <v>32658500000000</v>
      </c>
      <c r="S158" s="5">
        <v>32923000000000</v>
      </c>
      <c r="T158" s="5">
        <v>33534300000000</v>
      </c>
      <c r="U158" s="5">
        <v>34089700000000</v>
      </c>
      <c r="V158" s="5">
        <v>34604500000000</v>
      </c>
      <c r="W158" s="5">
        <v>35093000000000</v>
      </c>
      <c r="X158" s="5">
        <v>35569800000000</v>
      </c>
      <c r="Y158" s="5">
        <v>36476000000000</v>
      </c>
      <c r="Z158" s="5">
        <v>37376800000000</v>
      </c>
      <c r="AA158" s="5">
        <v>38287600000000</v>
      </c>
      <c r="AB158" s="5">
        <v>39223000000000</v>
      </c>
      <c r="AC158" s="5">
        <v>40197600000000</v>
      </c>
      <c r="AD158" s="5">
        <v>41871700000000</v>
      </c>
      <c r="AE158" s="5">
        <v>43576500000000</v>
      </c>
      <c r="AF158" s="5">
        <v>45320500000000</v>
      </c>
      <c r="AG158" s="5">
        <v>47106500000000</v>
      </c>
    </row>
    <row r="159" spans="1:33" x14ac:dyDescent="0.45">
      <c r="A159" t="s">
        <v>221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227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228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229</v>
      </c>
      <c r="B167" s="5">
        <v>195372000000000</v>
      </c>
      <c r="C167" s="5">
        <v>155295000000000</v>
      </c>
      <c r="D167" s="5">
        <v>169116000000000</v>
      </c>
      <c r="E167" s="5">
        <v>172273000000000</v>
      </c>
      <c r="F167" s="5">
        <v>171092000000000</v>
      </c>
      <c r="G167" s="5">
        <v>168249000000000</v>
      </c>
      <c r="H167" s="5">
        <v>164956000000000</v>
      </c>
      <c r="I167" s="5">
        <v>161709000000000</v>
      </c>
      <c r="J167" s="5">
        <v>158563000000000</v>
      </c>
      <c r="K167" s="5">
        <v>155676000000000</v>
      </c>
      <c r="L167" s="5">
        <v>153023000000000</v>
      </c>
      <c r="M167" s="5">
        <v>150562000000000</v>
      </c>
      <c r="N167" s="5">
        <v>148239000000000</v>
      </c>
      <c r="O167" s="5">
        <v>146336000000000</v>
      </c>
      <c r="P167" s="5">
        <v>144603000000000</v>
      </c>
      <c r="Q167" s="5">
        <v>143061000000000</v>
      </c>
      <c r="R167" s="5">
        <v>144432000000000</v>
      </c>
      <c r="S167" s="5">
        <v>145906000000000</v>
      </c>
      <c r="T167" s="5">
        <v>148945000000000</v>
      </c>
      <c r="U167" s="5">
        <v>151790000000000</v>
      </c>
      <c r="V167" s="5">
        <v>154522000000000</v>
      </c>
      <c r="W167" s="5">
        <v>157222000000000</v>
      </c>
      <c r="X167" s="5">
        <v>159935000000000</v>
      </c>
      <c r="Y167" s="5">
        <v>164687000000000</v>
      </c>
      <c r="Z167" s="5">
        <v>169517000000000</v>
      </c>
      <c r="AA167" s="5">
        <v>174516000000000</v>
      </c>
      <c r="AB167" s="5">
        <v>179736000000000</v>
      </c>
      <c r="AC167" s="5">
        <v>185240000000000</v>
      </c>
      <c r="AD167" s="5">
        <v>194181000000000</v>
      </c>
      <c r="AE167" s="5">
        <v>203447000000000</v>
      </c>
      <c r="AF167" s="5">
        <v>213050000000000</v>
      </c>
      <c r="AG167" s="5">
        <v>222985000000000</v>
      </c>
    </row>
    <row r="168" spans="1:33" x14ac:dyDescent="0.45">
      <c r="A168" t="s">
        <v>230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231</v>
      </c>
      <c r="B169" s="5">
        <v>10282700000000</v>
      </c>
      <c r="C169" s="5">
        <v>8173410000000</v>
      </c>
      <c r="D169" s="5">
        <v>8900820000000</v>
      </c>
      <c r="E169" s="5">
        <v>9067010000000</v>
      </c>
      <c r="F169" s="5">
        <v>9004860000000</v>
      </c>
      <c r="G169" s="5">
        <v>8855230000000</v>
      </c>
      <c r="H169" s="5">
        <v>8681880000000</v>
      </c>
      <c r="I169" s="5">
        <v>8511010000000</v>
      </c>
      <c r="J169" s="5">
        <v>8345400000000</v>
      </c>
      <c r="K169" s="5">
        <v>8193480000000</v>
      </c>
      <c r="L169" s="5">
        <v>8053850000000</v>
      </c>
      <c r="M169" s="5">
        <v>7924310000000</v>
      </c>
      <c r="N169" s="5">
        <v>7802050000000</v>
      </c>
      <c r="O169" s="5">
        <v>7701900000000</v>
      </c>
      <c r="P169" s="5">
        <v>7610670000000</v>
      </c>
      <c r="Q169" s="5">
        <v>7529540000000</v>
      </c>
      <c r="R169" s="5">
        <v>7601690000000</v>
      </c>
      <c r="S169" s="5">
        <v>7679290000000</v>
      </c>
      <c r="T169" s="5">
        <v>7839230000000</v>
      </c>
      <c r="U169" s="5">
        <v>7988950000000</v>
      </c>
      <c r="V169" s="5">
        <v>8132750000000</v>
      </c>
      <c r="W169" s="5">
        <v>8274850000000</v>
      </c>
      <c r="X169" s="5">
        <v>8417630000000</v>
      </c>
      <c r="Y169" s="5">
        <v>8667730000000</v>
      </c>
      <c r="Z169" s="5">
        <v>8921970000000</v>
      </c>
      <c r="AA169" s="5">
        <v>9185080000000</v>
      </c>
      <c r="AB169" s="5">
        <v>9459780000000</v>
      </c>
      <c r="AC169" s="5">
        <v>9749490000000</v>
      </c>
      <c r="AD169" s="5">
        <v>10220100000000</v>
      </c>
      <c r="AE169" s="5">
        <v>10707700000000</v>
      </c>
      <c r="AF169" s="5">
        <v>11213200000000</v>
      </c>
      <c r="AG169" s="5">
        <v>11736000000000</v>
      </c>
    </row>
    <row r="170" spans="1:33" x14ac:dyDescent="0.45">
      <c r="A170" t="s">
        <v>232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236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</row>
    <row r="175" spans="1:33" x14ac:dyDescent="0.45">
      <c r="A175" t="s">
        <v>237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238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</row>
    <row r="177" spans="1:33" x14ac:dyDescent="0.45">
      <c r="A177" t="s">
        <v>239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240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</row>
    <row r="179" spans="1:33" x14ac:dyDescent="0.45">
      <c r="A179" t="s">
        <v>241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247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254</v>
      </c>
      <c r="B192" s="5">
        <v>24234000000000</v>
      </c>
      <c r="C192" s="5">
        <v>19263600000000</v>
      </c>
      <c r="D192" s="5">
        <v>20956900000000</v>
      </c>
      <c r="E192" s="5">
        <v>21302400000000</v>
      </c>
      <c r="F192" s="5">
        <v>21061600000000</v>
      </c>
      <c r="G192" s="5">
        <v>20568600000000</v>
      </c>
      <c r="H192" s="5">
        <v>19979700000000</v>
      </c>
      <c r="I192" s="5">
        <v>19365000000000</v>
      </c>
      <c r="J192" s="5">
        <v>18739500000000</v>
      </c>
      <c r="K192" s="5">
        <v>18131900000000</v>
      </c>
      <c r="L192" s="5">
        <v>17544900000000</v>
      </c>
      <c r="M192" s="5">
        <v>16978600000000</v>
      </c>
      <c r="N192" s="5">
        <v>16430600000000</v>
      </c>
      <c r="O192" s="5">
        <v>15932000000000</v>
      </c>
      <c r="P192" s="5">
        <v>15456500000000</v>
      </c>
      <c r="Q192" s="5">
        <v>15003700000000</v>
      </c>
      <c r="R192" s="5">
        <v>14937200000000</v>
      </c>
      <c r="S192" s="5">
        <v>14894400000000</v>
      </c>
      <c r="T192" s="5">
        <v>14996300000000</v>
      </c>
      <c r="U192" s="5">
        <v>15064100000000</v>
      </c>
      <c r="V192" s="5">
        <v>15105000000000</v>
      </c>
      <c r="W192" s="5">
        <v>15123600000000</v>
      </c>
      <c r="X192" s="5">
        <v>15123900000000</v>
      </c>
      <c r="Y192" s="5">
        <v>15289500000000</v>
      </c>
      <c r="Z192" s="5">
        <v>15428800000000</v>
      </c>
      <c r="AA192" s="5">
        <v>15546500000000</v>
      </c>
      <c r="AB192" s="5">
        <v>15646700000000</v>
      </c>
      <c r="AC192" s="5">
        <v>15730800000000</v>
      </c>
      <c r="AD192" s="5">
        <v>16053800000000</v>
      </c>
      <c r="AE192" s="5">
        <v>16346100000000</v>
      </c>
      <c r="AF192" s="5">
        <v>16609400000000</v>
      </c>
      <c r="AG192" s="5">
        <v>16845500000000</v>
      </c>
    </row>
    <row r="193" spans="1:33" x14ac:dyDescent="0.45">
      <c r="A193" t="s">
        <v>255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257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258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259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265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</row>
    <row r="204" spans="1:33" x14ac:dyDescent="0.45">
      <c r="A204" t="s">
        <v>266</v>
      </c>
      <c r="B204" s="5">
        <v>35216000000</v>
      </c>
      <c r="C204" s="5">
        <v>64534100000</v>
      </c>
      <c r="D204" s="5">
        <v>137479000000</v>
      </c>
      <c r="E204" s="5">
        <v>247165000000</v>
      </c>
      <c r="F204" s="5">
        <v>402480000000</v>
      </c>
      <c r="G204" s="5">
        <v>615164000000</v>
      </c>
      <c r="H204" s="5">
        <v>899630000000</v>
      </c>
      <c r="I204" s="5">
        <v>1272460000000</v>
      </c>
      <c r="J204" s="5">
        <v>1754940000000</v>
      </c>
      <c r="K204" s="5">
        <v>2362660000000</v>
      </c>
      <c r="L204" s="5">
        <v>3097400000000</v>
      </c>
      <c r="M204" s="5">
        <v>3944320000000</v>
      </c>
      <c r="N204" s="5">
        <v>4967650000000</v>
      </c>
      <c r="O204" s="5">
        <v>6191460000000</v>
      </c>
      <c r="P204" s="5">
        <v>7586740000000</v>
      </c>
      <c r="Q204" s="5">
        <v>9132400000000</v>
      </c>
      <c r="R204" s="5">
        <v>10799800000000</v>
      </c>
      <c r="S204" s="5">
        <v>12553900000000</v>
      </c>
      <c r="T204" s="5">
        <v>14432700000000</v>
      </c>
      <c r="U204" s="5">
        <v>16336500000000</v>
      </c>
      <c r="V204" s="5">
        <v>18225000000000</v>
      </c>
      <c r="W204" s="5">
        <v>20060400000000</v>
      </c>
      <c r="X204" s="5">
        <v>21816100000000</v>
      </c>
      <c r="Y204" s="5">
        <v>23607800000000</v>
      </c>
      <c r="Z204" s="5">
        <v>25302900000000</v>
      </c>
      <c r="AA204" s="5">
        <v>26898000000000</v>
      </c>
      <c r="AB204" s="5">
        <v>28397800000000</v>
      </c>
      <c r="AC204" s="5">
        <v>29806000000000</v>
      </c>
      <c r="AD204" s="5">
        <v>31316100000000</v>
      </c>
      <c r="AE204" s="5">
        <v>32765200000000</v>
      </c>
      <c r="AF204" s="5">
        <v>34162400000000</v>
      </c>
      <c r="AG204" s="5">
        <v>35518500000000</v>
      </c>
    </row>
    <row r="205" spans="1:33" x14ac:dyDescent="0.45">
      <c r="A205" t="s">
        <v>267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269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277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</row>
    <row r="216" spans="1:33" x14ac:dyDescent="0.45">
      <c r="A216" t="s">
        <v>278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288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</row>
    <row r="227" spans="1:33" x14ac:dyDescent="0.45">
      <c r="A227" t="s">
        <v>289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</row>
    <row r="229" spans="1:33" x14ac:dyDescent="0.45">
      <c r="A229" t="s">
        <v>291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297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298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299</v>
      </c>
      <c r="B237" s="5">
        <v>242452000000000</v>
      </c>
      <c r="C237" s="5">
        <v>206481000000000</v>
      </c>
      <c r="D237" s="5">
        <v>242455000000000</v>
      </c>
      <c r="E237" s="5">
        <v>267357000000000</v>
      </c>
      <c r="F237" s="5">
        <v>286251000000000</v>
      </c>
      <c r="G237" s="5">
        <v>301827000000000</v>
      </c>
      <c r="H237" s="5">
        <v>315467000000000</v>
      </c>
      <c r="I237" s="5">
        <v>327862000000000</v>
      </c>
      <c r="J237" s="5">
        <v>339998000000000</v>
      </c>
      <c r="K237" s="5">
        <v>351330000000000</v>
      </c>
      <c r="L237" s="5">
        <v>361958000000000</v>
      </c>
      <c r="M237" s="5">
        <v>372006000000000</v>
      </c>
      <c r="N237" s="5">
        <v>381210000000000</v>
      </c>
      <c r="O237" s="5">
        <v>391210000000000</v>
      </c>
      <c r="P237" s="5">
        <v>400380000000000</v>
      </c>
      <c r="Q237" s="5">
        <v>408855000000000</v>
      </c>
      <c r="R237" s="5">
        <v>416766000000000</v>
      </c>
      <c r="S237" s="5">
        <v>424275000000000</v>
      </c>
      <c r="T237" s="5">
        <v>433718000000000</v>
      </c>
      <c r="U237" s="5">
        <v>443045000000000</v>
      </c>
      <c r="V237" s="5">
        <v>452442000000000</v>
      </c>
      <c r="W237" s="5">
        <v>462081000000000</v>
      </c>
      <c r="X237" s="5">
        <v>472089000000000</v>
      </c>
      <c r="Y237" s="5">
        <v>485150000000000</v>
      </c>
      <c r="Z237" s="5">
        <v>498659000000000</v>
      </c>
      <c r="AA237" s="5">
        <v>512631000000000</v>
      </c>
      <c r="AB237" s="5">
        <v>527048000000000</v>
      </c>
      <c r="AC237" s="5">
        <v>541887000000000</v>
      </c>
      <c r="AD237" s="5">
        <v>560239000000000</v>
      </c>
      <c r="AE237" s="5">
        <v>578875000000000</v>
      </c>
      <c r="AF237" s="5">
        <v>597753000000000</v>
      </c>
      <c r="AG237" s="5">
        <v>616822000000000</v>
      </c>
    </row>
    <row r="238" spans="1:33" x14ac:dyDescent="0.45">
      <c r="A238" t="s">
        <v>300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301</v>
      </c>
      <c r="B239" s="5">
        <v>12760700000000</v>
      </c>
      <c r="C239" s="5">
        <v>10867400000000</v>
      </c>
      <c r="D239" s="5">
        <v>12760800000000</v>
      </c>
      <c r="E239" s="5">
        <v>14071400000000</v>
      </c>
      <c r="F239" s="5">
        <v>15065800000000</v>
      </c>
      <c r="G239" s="5">
        <v>15885600000000</v>
      </c>
      <c r="H239" s="5">
        <v>16603600000000</v>
      </c>
      <c r="I239" s="5">
        <v>17255900000000</v>
      </c>
      <c r="J239" s="5">
        <v>17894600000000</v>
      </c>
      <c r="K239" s="5">
        <v>18491100000000</v>
      </c>
      <c r="L239" s="5">
        <v>19050400000000</v>
      </c>
      <c r="M239" s="5">
        <v>19579300000000</v>
      </c>
      <c r="N239" s="5">
        <v>20063700000000</v>
      </c>
      <c r="O239" s="5">
        <v>20590000000000</v>
      </c>
      <c r="P239" s="5">
        <v>21072700000000</v>
      </c>
      <c r="Q239" s="5">
        <v>21518700000000</v>
      </c>
      <c r="R239" s="5">
        <v>21935100000000</v>
      </c>
      <c r="S239" s="5">
        <v>22330300000000</v>
      </c>
      <c r="T239" s="5">
        <v>22827300000000</v>
      </c>
      <c r="U239" s="5">
        <v>23318200000000</v>
      </c>
      <c r="V239" s="5">
        <v>23812700000000</v>
      </c>
      <c r="W239" s="5">
        <v>24320100000000</v>
      </c>
      <c r="X239" s="5">
        <v>24846800000000</v>
      </c>
      <c r="Y239" s="5">
        <v>25534200000000</v>
      </c>
      <c r="Z239" s="5">
        <v>26245200000000</v>
      </c>
      <c r="AA239" s="5">
        <v>26980600000000</v>
      </c>
      <c r="AB239" s="5">
        <v>27739400000000</v>
      </c>
      <c r="AC239" s="5">
        <v>28520400000000</v>
      </c>
      <c r="AD239" s="5">
        <v>29486300000000</v>
      </c>
      <c r="AE239" s="5">
        <v>30467100000000</v>
      </c>
      <c r="AF239" s="5">
        <v>31460700000000</v>
      </c>
      <c r="AG239" s="5">
        <v>32464300000000</v>
      </c>
    </row>
    <row r="240" spans="1:33" x14ac:dyDescent="0.45">
      <c r="A240" t="s">
        <v>302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306</v>
      </c>
      <c r="B244" s="5">
        <v>19316300000</v>
      </c>
      <c r="C244" s="5">
        <v>35348900000</v>
      </c>
      <c r="D244" s="5">
        <v>75327000000</v>
      </c>
      <c r="E244" s="5">
        <v>135568000000</v>
      </c>
      <c r="F244" s="5">
        <v>220987000000</v>
      </c>
      <c r="G244" s="5">
        <v>338192000000</v>
      </c>
      <c r="H244" s="5">
        <v>495347000000</v>
      </c>
      <c r="I244" s="5">
        <v>701835000000</v>
      </c>
      <c r="J244" s="5">
        <v>969888000000</v>
      </c>
      <c r="K244" s="5">
        <v>1308570000000</v>
      </c>
      <c r="L244" s="5">
        <v>1719520000000</v>
      </c>
      <c r="M244" s="5">
        <v>2194870000000</v>
      </c>
      <c r="N244" s="5">
        <v>2770840000000</v>
      </c>
      <c r="O244" s="5">
        <v>3461470000000</v>
      </c>
      <c r="P244" s="5">
        <v>4250610000000</v>
      </c>
      <c r="Q244" s="5">
        <v>5126540000000</v>
      </c>
      <c r="R244" s="5">
        <v>6073100000000</v>
      </c>
      <c r="S244" s="5">
        <v>7070180000000</v>
      </c>
      <c r="T244" s="5">
        <v>8139220000000</v>
      </c>
      <c r="U244" s="5">
        <v>9223160000000</v>
      </c>
      <c r="V244" s="5">
        <v>10298800000000</v>
      </c>
      <c r="W244" s="5">
        <v>11344700000000</v>
      </c>
      <c r="X244" s="5">
        <v>12345100000000</v>
      </c>
      <c r="Y244" s="5">
        <v>13363900000000</v>
      </c>
      <c r="Z244" s="5">
        <v>14327000000000</v>
      </c>
      <c r="AA244" s="5">
        <v>15231900000000</v>
      </c>
      <c r="AB244" s="5">
        <v>16080900000000</v>
      </c>
      <c r="AC244" s="5">
        <v>16877200000000</v>
      </c>
      <c r="AD244" s="5">
        <v>17728500000000</v>
      </c>
      <c r="AE244" s="5">
        <v>18543900000000</v>
      </c>
      <c r="AF244" s="5">
        <v>19329100000000</v>
      </c>
      <c r="AG244" s="5">
        <v>20089800000000</v>
      </c>
    </row>
    <row r="245" spans="1:33" x14ac:dyDescent="0.45">
      <c r="A245" t="s">
        <v>307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308</v>
      </c>
      <c r="B246" s="5">
        <v>15323100000</v>
      </c>
      <c r="C246" s="5">
        <v>27944900000</v>
      </c>
      <c r="D246" s="5">
        <v>59330300000</v>
      </c>
      <c r="E246" s="5">
        <v>106384000000</v>
      </c>
      <c r="F246" s="5">
        <v>172812000000</v>
      </c>
      <c r="G246" s="5">
        <v>263483000000</v>
      </c>
      <c r="H246" s="5">
        <v>384480000000</v>
      </c>
      <c r="I246" s="5">
        <v>542837000000</v>
      </c>
      <c r="J246" s="5">
        <v>747343000000</v>
      </c>
      <c r="K246" s="5">
        <v>1004500000000</v>
      </c>
      <c r="L246" s="5">
        <v>1315270000000</v>
      </c>
      <c r="M246" s="5">
        <v>1672490000000</v>
      </c>
      <c r="N246" s="5">
        <v>2111380000000</v>
      </c>
      <c r="O246" s="5">
        <v>2637640000000</v>
      </c>
      <c r="P246" s="5">
        <v>3238970000000</v>
      </c>
      <c r="Q246" s="5">
        <v>3906430000000</v>
      </c>
      <c r="R246" s="5">
        <v>4627700000000</v>
      </c>
      <c r="S246" s="5">
        <v>5387480000000</v>
      </c>
      <c r="T246" s="5">
        <v>6202090000000</v>
      </c>
      <c r="U246" s="5">
        <v>7028040000000</v>
      </c>
      <c r="V246" s="5">
        <v>7847700000000</v>
      </c>
      <c r="W246" s="5">
        <v>8644670000000</v>
      </c>
      <c r="X246" s="5">
        <v>9406940000000</v>
      </c>
      <c r="Y246" s="5">
        <v>10183300000000</v>
      </c>
      <c r="Z246" s="5">
        <v>10917100000000</v>
      </c>
      <c r="AA246" s="5">
        <v>11606700000000</v>
      </c>
      <c r="AB246" s="5">
        <v>12253600000000</v>
      </c>
      <c r="AC246" s="5">
        <v>12860400000000</v>
      </c>
      <c r="AD246" s="5">
        <v>13509100000000</v>
      </c>
      <c r="AE246" s="5">
        <v>14130500000000</v>
      </c>
      <c r="AF246" s="5">
        <v>14728800000000</v>
      </c>
      <c r="AG246" s="5">
        <v>15308400000000</v>
      </c>
    </row>
    <row r="247" spans="1:33" x14ac:dyDescent="0.45">
      <c r="A247" t="s">
        <v>309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310</v>
      </c>
      <c r="B248" s="5">
        <v>481151000</v>
      </c>
      <c r="C248" s="5">
        <v>976916000</v>
      </c>
      <c r="D248" s="5">
        <v>2300900000</v>
      </c>
      <c r="E248" s="5">
        <v>4535380000</v>
      </c>
      <c r="F248" s="5">
        <v>7995710000</v>
      </c>
      <c r="G248" s="5">
        <v>13220200000</v>
      </c>
      <c r="H248" s="5">
        <v>20804600000</v>
      </c>
      <c r="I248" s="5">
        <v>31391200000</v>
      </c>
      <c r="J248" s="5">
        <v>46201900000</v>
      </c>
      <c r="K248" s="5">
        <v>66142200000</v>
      </c>
      <c r="L248" s="5">
        <v>91603300000</v>
      </c>
      <c r="M248" s="5">
        <v>123312000000</v>
      </c>
      <c r="N248" s="5">
        <v>155671000000</v>
      </c>
      <c r="O248" s="5">
        <v>194472000000</v>
      </c>
      <c r="P248" s="5">
        <v>238807000000</v>
      </c>
      <c r="Q248" s="5">
        <v>288019000000</v>
      </c>
      <c r="R248" s="5">
        <v>341198000000</v>
      </c>
      <c r="S248" s="5">
        <v>397216000000</v>
      </c>
      <c r="T248" s="5">
        <v>457276000000</v>
      </c>
      <c r="U248" s="5">
        <v>518174000000</v>
      </c>
      <c r="V248" s="5">
        <v>578606000000</v>
      </c>
      <c r="W248" s="5">
        <v>637367000000</v>
      </c>
      <c r="X248" s="5">
        <v>693568000000</v>
      </c>
      <c r="Y248" s="5">
        <v>750810000000</v>
      </c>
      <c r="Z248" s="5">
        <v>804915000000</v>
      </c>
      <c r="AA248" s="5">
        <v>855757000000</v>
      </c>
      <c r="AB248" s="5">
        <v>903452000000</v>
      </c>
      <c r="AC248" s="5">
        <v>948192000000</v>
      </c>
      <c r="AD248" s="5">
        <v>996021000000</v>
      </c>
      <c r="AE248" s="5">
        <v>1041830000000</v>
      </c>
      <c r="AF248" s="5">
        <v>1085940000000</v>
      </c>
      <c r="AG248" s="5">
        <v>1128680000000</v>
      </c>
    </row>
    <row r="249" spans="1:33" x14ac:dyDescent="0.45">
      <c r="A249" t="s">
        <v>311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324</v>
      </c>
      <c r="B262" s="5">
        <v>0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45">
      <c r="A263" t="s">
        <v>325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335</v>
      </c>
      <c r="B273">
        <v>0</v>
      </c>
      <c r="C273">
        <v>0</v>
      </c>
      <c r="D273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45">
      <c r="A274" t="s">
        <v>336</v>
      </c>
      <c r="B274" s="5">
        <v>1266900000000</v>
      </c>
      <c r="C274" s="5">
        <v>1063630000000</v>
      </c>
      <c r="D274" s="5">
        <v>1245170000000</v>
      </c>
      <c r="E274" s="5">
        <v>1237450000000</v>
      </c>
      <c r="F274" s="5">
        <v>1179160000000</v>
      </c>
      <c r="G274" s="5">
        <v>1099010000000</v>
      </c>
      <c r="H274" s="5">
        <v>1013590000000</v>
      </c>
      <c r="I274" s="5">
        <v>936252000000</v>
      </c>
      <c r="J274" s="5">
        <v>879566000000</v>
      </c>
      <c r="K274" s="5">
        <v>845860000000</v>
      </c>
      <c r="L274" s="5">
        <v>860202000000</v>
      </c>
      <c r="M274" s="5">
        <v>908143000000</v>
      </c>
      <c r="N274" s="5">
        <v>954944000000</v>
      </c>
      <c r="O274" s="5">
        <v>1179250000000</v>
      </c>
      <c r="P274" s="5">
        <v>1433920000000</v>
      </c>
      <c r="Q274" s="5">
        <v>1711560000000</v>
      </c>
      <c r="R274" s="5">
        <v>2013440000000</v>
      </c>
      <c r="S274" s="5">
        <v>2336410000000</v>
      </c>
      <c r="T274" s="5">
        <v>2686690000000</v>
      </c>
      <c r="U274" s="5">
        <v>3053900000000</v>
      </c>
      <c r="V274" s="5">
        <v>3437480000000</v>
      </c>
      <c r="W274" s="5">
        <v>3821130000000</v>
      </c>
      <c r="X274" s="5">
        <v>4215940000000</v>
      </c>
      <c r="Y274" s="5">
        <v>4656620000000</v>
      </c>
      <c r="Z274" s="5">
        <v>5110270000000</v>
      </c>
      <c r="AA274" s="5">
        <v>5583240000000</v>
      </c>
      <c r="AB274" s="5">
        <v>6084830000000</v>
      </c>
      <c r="AC274" s="5">
        <v>6587520000000</v>
      </c>
      <c r="AD274" s="5">
        <v>7145670000000</v>
      </c>
      <c r="AE274" s="5">
        <v>7728290000000</v>
      </c>
      <c r="AF274" s="5">
        <v>8328930000000</v>
      </c>
      <c r="AG274" s="5">
        <v>8956190000000</v>
      </c>
    </row>
    <row r="275" spans="1:33" x14ac:dyDescent="0.45">
      <c r="A275" t="s">
        <v>337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338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347</v>
      </c>
      <c r="B285" s="5">
        <v>13153000000000</v>
      </c>
      <c r="C285" s="5">
        <v>11084800000000</v>
      </c>
      <c r="D285" s="5">
        <v>12764200000000</v>
      </c>
      <c r="E285" s="5">
        <v>13862200000000</v>
      </c>
      <c r="F285" s="5">
        <v>14578900000000</v>
      </c>
      <c r="G285" s="5">
        <v>15074900000000</v>
      </c>
      <c r="H285" s="5">
        <v>15439900000000</v>
      </c>
      <c r="I285" s="5">
        <v>15720100000000</v>
      </c>
      <c r="J285" s="5">
        <v>16061500000000</v>
      </c>
      <c r="K285" s="5">
        <v>16352000000000</v>
      </c>
      <c r="L285" s="5">
        <v>16611000000000</v>
      </c>
      <c r="M285" s="5">
        <v>16966900000000</v>
      </c>
      <c r="N285" s="5">
        <v>17336200000000</v>
      </c>
      <c r="O285" s="5">
        <v>17790300000000</v>
      </c>
      <c r="P285" s="5">
        <v>18205500000000</v>
      </c>
      <c r="Q285" s="5">
        <v>18583900000000</v>
      </c>
      <c r="R285" s="5">
        <v>18927500000000</v>
      </c>
      <c r="S285" s="5">
        <v>19242100000000</v>
      </c>
      <c r="T285" s="5">
        <v>19588600000000</v>
      </c>
      <c r="U285" s="5">
        <v>19905500000000</v>
      </c>
      <c r="V285" s="5">
        <v>20195900000000</v>
      </c>
      <c r="W285" s="5">
        <v>20459000000000</v>
      </c>
      <c r="X285" s="5">
        <v>20700900000000</v>
      </c>
      <c r="Y285" s="5">
        <v>21011600000000</v>
      </c>
      <c r="Z285" s="5">
        <v>21295300000000</v>
      </c>
      <c r="AA285" s="5">
        <v>21555700000000</v>
      </c>
      <c r="AB285" s="5">
        <v>21794000000000</v>
      </c>
      <c r="AC285" s="5">
        <v>22004200000000</v>
      </c>
      <c r="AD285" s="5">
        <v>22283300000000</v>
      </c>
      <c r="AE285" s="5">
        <v>22531300000000</v>
      </c>
      <c r="AF285" s="5">
        <v>22745300000000</v>
      </c>
      <c r="AG285" s="5">
        <v>22928300000000</v>
      </c>
    </row>
    <row r="286" spans="1:33" x14ac:dyDescent="0.45">
      <c r="A286" t="s">
        <v>348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349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358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</row>
    <row r="297" spans="1:33" x14ac:dyDescent="0.45">
      <c r="A297" t="s">
        <v>359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360</v>
      </c>
      <c r="B298" s="5">
        <v>0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367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368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369</v>
      </c>
      <c r="B307" s="5">
        <v>905997000000000</v>
      </c>
      <c r="C307" s="5">
        <v>766019000000000</v>
      </c>
      <c r="D307" s="5">
        <v>886222000000000</v>
      </c>
      <c r="E307" s="5">
        <v>968675000000000</v>
      </c>
      <c r="F307" s="5">
        <v>1026840000000000</v>
      </c>
      <c r="G307" s="5">
        <v>1071550000000000</v>
      </c>
      <c r="H307" s="5">
        <v>1108490000000000</v>
      </c>
      <c r="I307" s="5">
        <v>1140510000000000</v>
      </c>
      <c r="J307" s="5">
        <v>1177630000000000</v>
      </c>
      <c r="K307" s="5">
        <v>1211340000000000</v>
      </c>
      <c r="L307" s="5">
        <v>1240590000000000</v>
      </c>
      <c r="M307" s="5">
        <v>1274000000000000</v>
      </c>
      <c r="N307" s="5">
        <v>1307170000000000</v>
      </c>
      <c r="O307" s="5">
        <v>1344940000000000</v>
      </c>
      <c r="P307" s="5">
        <v>1378360000000000</v>
      </c>
      <c r="Q307" s="5">
        <v>1408050000000000</v>
      </c>
      <c r="R307" s="5">
        <v>1434650000000000</v>
      </c>
      <c r="S307" s="5">
        <v>1458970000000000</v>
      </c>
      <c r="T307" s="5">
        <v>1486650000000000</v>
      </c>
      <c r="U307" s="5">
        <v>1513540000000000</v>
      </c>
      <c r="V307" s="5">
        <v>1540560000000000</v>
      </c>
      <c r="W307" s="5">
        <v>1568630000000000</v>
      </c>
      <c r="X307" s="5">
        <v>1598350000000000</v>
      </c>
      <c r="Y307" s="5">
        <v>1636930000000000</v>
      </c>
      <c r="Z307" s="5">
        <v>1677670000000000</v>
      </c>
      <c r="AA307" s="5">
        <v>1720640000000000</v>
      </c>
      <c r="AB307" s="5">
        <v>1765740000000000</v>
      </c>
      <c r="AC307" s="5">
        <v>1812970000000000</v>
      </c>
      <c r="AD307" s="5">
        <v>1869910000000000</v>
      </c>
      <c r="AE307" s="5">
        <v>1928260000000000</v>
      </c>
      <c r="AF307" s="5">
        <v>1987810000000000</v>
      </c>
      <c r="AG307" s="5">
        <v>2048290000000000</v>
      </c>
    </row>
    <row r="308" spans="1:33" x14ac:dyDescent="0.45">
      <c r="A308" t="s">
        <v>370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371</v>
      </c>
      <c r="B309" s="5">
        <v>47684100000000</v>
      </c>
      <c r="C309" s="5">
        <v>40316800000000</v>
      </c>
      <c r="D309" s="5">
        <v>46643200000000</v>
      </c>
      <c r="E309" s="5">
        <v>50982900000000</v>
      </c>
      <c r="F309" s="5">
        <v>54044300000000</v>
      </c>
      <c r="G309" s="5">
        <v>56397500000000</v>
      </c>
      <c r="H309" s="5">
        <v>58341500000000</v>
      </c>
      <c r="I309" s="5">
        <v>60027000000000</v>
      </c>
      <c r="J309" s="5">
        <v>61980700000000</v>
      </c>
      <c r="K309" s="5">
        <v>63754900000000</v>
      </c>
      <c r="L309" s="5">
        <v>65294500000000</v>
      </c>
      <c r="M309" s="5">
        <v>67052600000000</v>
      </c>
      <c r="N309" s="5">
        <v>68798700000000</v>
      </c>
      <c r="O309" s="5">
        <v>70786200000000</v>
      </c>
      <c r="P309" s="5">
        <v>72545100000000</v>
      </c>
      <c r="Q309" s="5">
        <v>74107700000000</v>
      </c>
      <c r="R309" s="5">
        <v>75507800000000</v>
      </c>
      <c r="S309" s="5">
        <v>76788100000000</v>
      </c>
      <c r="T309" s="5">
        <v>78244900000000</v>
      </c>
      <c r="U309" s="5">
        <v>79660200000000</v>
      </c>
      <c r="V309" s="5">
        <v>81082100000000</v>
      </c>
      <c r="W309" s="5">
        <v>82559500000000</v>
      </c>
      <c r="X309" s="5">
        <v>84123900000000</v>
      </c>
      <c r="Y309" s="5">
        <v>86154200000000</v>
      </c>
      <c r="Z309" s="5">
        <v>88298200000000</v>
      </c>
      <c r="AA309" s="5">
        <v>90560000000000</v>
      </c>
      <c r="AB309" s="5">
        <v>92933700000000</v>
      </c>
      <c r="AC309" s="5">
        <v>95419300000000</v>
      </c>
      <c r="AD309" s="5">
        <v>98416500000000</v>
      </c>
      <c r="AE309" s="5">
        <v>101487000000000</v>
      </c>
      <c r="AF309" s="5">
        <v>104622000000000</v>
      </c>
      <c r="AG309" s="5">
        <v>107805000000000</v>
      </c>
    </row>
    <row r="310" spans="1:33" x14ac:dyDescent="0.45">
      <c r="A310" t="s">
        <v>372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376</v>
      </c>
      <c r="B314" s="5">
        <v>292678000000</v>
      </c>
      <c r="C314" s="5">
        <v>518603000000</v>
      </c>
      <c r="D314" s="5">
        <v>1061340000000</v>
      </c>
      <c r="E314" s="5">
        <v>1862490000000</v>
      </c>
      <c r="F314" s="5">
        <v>3016090000000</v>
      </c>
      <c r="G314" s="5">
        <v>4619250000000</v>
      </c>
      <c r="H314" s="5">
        <v>6790300000000</v>
      </c>
      <c r="I314" s="5">
        <v>9665580000000</v>
      </c>
      <c r="J314" s="5">
        <v>13503900000000</v>
      </c>
      <c r="K314" s="5">
        <v>18406500000000</v>
      </c>
      <c r="L314" s="5">
        <v>24369300000000</v>
      </c>
      <c r="M314" s="5">
        <v>31350000000000</v>
      </c>
      <c r="N314" s="5">
        <v>39844400000000</v>
      </c>
      <c r="O314" s="5">
        <v>50059500000000</v>
      </c>
      <c r="P314" s="5">
        <v>61772900000000</v>
      </c>
      <c r="Q314" s="5">
        <v>74818700000000</v>
      </c>
      <c r="R314" s="5">
        <v>88963400000000</v>
      </c>
      <c r="S314" s="5">
        <v>103916000000000</v>
      </c>
      <c r="T314" s="5">
        <v>119801000000000</v>
      </c>
      <c r="U314" s="5">
        <v>135963000000000</v>
      </c>
      <c r="V314" s="5">
        <v>152070000000000</v>
      </c>
      <c r="W314" s="5">
        <v>167806000000000</v>
      </c>
      <c r="X314" s="5">
        <v>182942000000000</v>
      </c>
      <c r="Y314" s="5">
        <v>198191000000000</v>
      </c>
      <c r="Z314" s="5">
        <v>212655000000000</v>
      </c>
      <c r="AA314" s="5">
        <v>226300000000000</v>
      </c>
      <c r="AB314" s="5">
        <v>239154000000000</v>
      </c>
      <c r="AC314" s="5">
        <v>251251000000000</v>
      </c>
      <c r="AD314" s="5">
        <v>263847000000000</v>
      </c>
      <c r="AE314" s="5">
        <v>275922000000000</v>
      </c>
      <c r="AF314" s="5">
        <v>287555000000000</v>
      </c>
      <c r="AG314" s="5">
        <v>298835000000000</v>
      </c>
    </row>
    <row r="315" spans="1:33" x14ac:dyDescent="0.45">
      <c r="A315" t="s">
        <v>377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378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379</v>
      </c>
      <c r="B317" s="5">
        <v>239464000000</v>
      </c>
      <c r="C317" s="5">
        <v>424311000000</v>
      </c>
      <c r="D317" s="5">
        <v>868367000000</v>
      </c>
      <c r="E317" s="5">
        <v>1523850000000</v>
      </c>
      <c r="F317" s="5">
        <v>2467710000000</v>
      </c>
      <c r="G317" s="5">
        <v>3779390000000</v>
      </c>
      <c r="H317" s="5">
        <v>5555700000000</v>
      </c>
      <c r="I317" s="5">
        <v>7908200000000</v>
      </c>
      <c r="J317" s="5">
        <v>11048700000000</v>
      </c>
      <c r="K317" s="5">
        <v>15059900000000</v>
      </c>
      <c r="L317" s="5">
        <v>19938500000000</v>
      </c>
      <c r="M317" s="5">
        <v>25650000000000</v>
      </c>
      <c r="N317" s="5">
        <v>32600000000000</v>
      </c>
      <c r="O317" s="5">
        <v>40957800000000</v>
      </c>
      <c r="P317" s="5">
        <v>50541400000000</v>
      </c>
      <c r="Q317" s="5">
        <v>61215300000000</v>
      </c>
      <c r="R317" s="5">
        <v>72788300000000</v>
      </c>
      <c r="S317" s="5">
        <v>85022200000000</v>
      </c>
      <c r="T317" s="5">
        <v>98019100000000</v>
      </c>
      <c r="U317" s="5">
        <v>111242000000000</v>
      </c>
      <c r="V317" s="5">
        <v>124421000000000</v>
      </c>
      <c r="W317" s="5">
        <v>137296000000000</v>
      </c>
      <c r="X317" s="5">
        <v>149680000000000</v>
      </c>
      <c r="Y317" s="5">
        <v>162156000000000</v>
      </c>
      <c r="Z317" s="5">
        <v>173991000000000</v>
      </c>
      <c r="AA317" s="5">
        <v>185155000000000</v>
      </c>
      <c r="AB317" s="5">
        <v>195672000000000</v>
      </c>
      <c r="AC317" s="5">
        <v>205569000000000</v>
      </c>
      <c r="AD317" s="5">
        <v>215875000000000</v>
      </c>
      <c r="AE317" s="5">
        <v>225755000000000</v>
      </c>
      <c r="AF317" s="5">
        <v>235272000000000</v>
      </c>
      <c r="AG317" s="5">
        <v>244502000000000</v>
      </c>
    </row>
    <row r="318" spans="1:33" x14ac:dyDescent="0.45">
      <c r="A318" t="s">
        <v>380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381</v>
      </c>
      <c r="B319">
        <v>0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</row>
    <row r="320" spans="1:33" x14ac:dyDescent="0.45">
      <c r="A320" t="s">
        <v>382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387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388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389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394</v>
      </c>
      <c r="B332" s="5">
        <v>0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</row>
    <row r="333" spans="1:33" x14ac:dyDescent="0.45">
      <c r="A333" t="s">
        <v>395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397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398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399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405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</row>
    <row r="344" spans="1:33" x14ac:dyDescent="0.45">
      <c r="A344" t="s">
        <v>406</v>
      </c>
      <c r="B344" s="5">
        <v>288872000000</v>
      </c>
      <c r="C344" s="5">
        <v>517274000000</v>
      </c>
      <c r="D344" s="5">
        <v>1069540000000</v>
      </c>
      <c r="E344" s="5">
        <v>1907480000000</v>
      </c>
      <c r="F344" s="5">
        <v>3129380000000</v>
      </c>
      <c r="G344" s="5">
        <v>4843040000000</v>
      </c>
      <c r="H344" s="5">
        <v>7180150000000</v>
      </c>
      <c r="I344" s="5">
        <v>10291500000000</v>
      </c>
      <c r="J344" s="5">
        <v>14665000000000</v>
      </c>
      <c r="K344" s="5">
        <v>20350400000000</v>
      </c>
      <c r="L344" s="5">
        <v>27421900000000</v>
      </c>
      <c r="M344" s="5">
        <v>35848400000000</v>
      </c>
      <c r="N344" s="5">
        <v>46202500000000</v>
      </c>
      <c r="O344" s="5">
        <v>59540500000000</v>
      </c>
      <c r="P344" s="5">
        <v>75172700000000</v>
      </c>
      <c r="Q344" s="5">
        <v>92915500000000</v>
      </c>
      <c r="R344" s="5">
        <v>112458000000000</v>
      </c>
      <c r="S344" s="5">
        <v>133399000000000</v>
      </c>
      <c r="T344" s="5">
        <v>157215000000000</v>
      </c>
      <c r="U344" s="5">
        <v>181997000000000</v>
      </c>
      <c r="V344" s="5">
        <v>207213000000000</v>
      </c>
      <c r="W344" s="5">
        <v>232361000000000</v>
      </c>
      <c r="X344" s="5">
        <v>257020000000000</v>
      </c>
      <c r="Y344" s="5">
        <v>283677000000000</v>
      </c>
      <c r="Z344" s="5">
        <v>309603000000000</v>
      </c>
      <c r="AA344" s="5">
        <v>334620000000000</v>
      </c>
      <c r="AB344" s="5">
        <v>358659000000000</v>
      </c>
      <c r="AC344" s="5">
        <v>381735000000000</v>
      </c>
      <c r="AD344" s="5">
        <v>407354000000000</v>
      </c>
      <c r="AE344" s="5">
        <v>432279000000000</v>
      </c>
      <c r="AF344" s="5">
        <v>456587000000000</v>
      </c>
      <c r="AG344" s="5">
        <v>480367000000000</v>
      </c>
    </row>
    <row r="345" spans="1:33" x14ac:dyDescent="0.45">
      <c r="A345" t="s">
        <v>407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408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409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417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</row>
    <row r="356" spans="1:33" x14ac:dyDescent="0.45">
      <c r="A356" t="s">
        <v>418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419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427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428</v>
      </c>
      <c r="B366" s="5">
        <v>0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</row>
    <row r="367" spans="1:33" x14ac:dyDescent="0.45">
      <c r="A367" t="s">
        <v>429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430</v>
      </c>
      <c r="B368" s="5">
        <v>0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</row>
    <row r="369" spans="1:33" x14ac:dyDescent="0.45">
      <c r="A369" t="s">
        <v>431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437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438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439</v>
      </c>
      <c r="B377" s="5">
        <v>1961160000000000</v>
      </c>
      <c r="C377" s="5">
        <v>1669690000000000</v>
      </c>
      <c r="D377" s="5">
        <v>1945720000000000</v>
      </c>
      <c r="E377" s="5">
        <v>2153720000000000</v>
      </c>
      <c r="F377" s="5">
        <v>2309330000000000</v>
      </c>
      <c r="G377" s="5">
        <v>2435560000000000</v>
      </c>
      <c r="H377" s="5">
        <v>2544850000000000</v>
      </c>
      <c r="I377" s="5">
        <v>2643720000000000</v>
      </c>
      <c r="J377" s="5">
        <v>2788690000000000</v>
      </c>
      <c r="K377" s="5">
        <v>2925800000000000</v>
      </c>
      <c r="L377" s="5">
        <v>3052710000000000</v>
      </c>
      <c r="M377" s="5">
        <v>3187620000000000</v>
      </c>
      <c r="N377" s="5">
        <v>3321690000000000</v>
      </c>
      <c r="O377" s="5">
        <v>3509610000000000</v>
      </c>
      <c r="P377" s="5">
        <v>3686760000000000</v>
      </c>
      <c r="Q377" s="5">
        <v>3854310000000000</v>
      </c>
      <c r="R377" s="5">
        <v>4013660000000000</v>
      </c>
      <c r="S377" s="5">
        <v>4166660000000000</v>
      </c>
      <c r="T377" s="5">
        <v>4362300000000000</v>
      </c>
      <c r="U377" s="5">
        <v>4553550000000000</v>
      </c>
      <c r="V377" s="5">
        <v>4742830000000000</v>
      </c>
      <c r="W377" s="5">
        <v>4932420000000000</v>
      </c>
      <c r="X377" s="5">
        <v>5124230000000000</v>
      </c>
      <c r="Y377" s="5">
        <v>5369410000000000</v>
      </c>
      <c r="Z377" s="5">
        <v>5617910000000000</v>
      </c>
      <c r="AA377" s="5">
        <v>5870550000000000</v>
      </c>
      <c r="AB377" s="5">
        <v>6127650000000000</v>
      </c>
      <c r="AC377" s="5">
        <v>6389130000000000</v>
      </c>
      <c r="AD377" s="5">
        <v>6710180000000000</v>
      </c>
      <c r="AE377" s="5">
        <v>7034390000000000</v>
      </c>
      <c r="AF377" s="5">
        <v>7361400000000000</v>
      </c>
      <c r="AG377" s="5">
        <v>7690830000000000</v>
      </c>
    </row>
    <row r="378" spans="1:33" x14ac:dyDescent="0.45">
      <c r="A378" t="s">
        <v>440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441</v>
      </c>
      <c r="B379" s="5">
        <v>103219000000000</v>
      </c>
      <c r="C379" s="5">
        <v>87878300000000</v>
      </c>
      <c r="D379" s="5">
        <v>102406000000000</v>
      </c>
      <c r="E379" s="5">
        <v>113354000000000</v>
      </c>
      <c r="F379" s="5">
        <v>121544000000000</v>
      </c>
      <c r="G379" s="5">
        <v>128188000000000</v>
      </c>
      <c r="H379" s="5">
        <v>133939000000000</v>
      </c>
      <c r="I379" s="5">
        <v>139143000000000</v>
      </c>
      <c r="J379" s="5">
        <v>146773000000000</v>
      </c>
      <c r="K379" s="5">
        <v>153990000000000</v>
      </c>
      <c r="L379" s="5">
        <v>160669000000000</v>
      </c>
      <c r="M379" s="5">
        <v>167769000000000</v>
      </c>
      <c r="N379" s="5">
        <v>174826000000000</v>
      </c>
      <c r="O379" s="5">
        <v>184716000000000</v>
      </c>
      <c r="P379" s="5">
        <v>194040000000000</v>
      </c>
      <c r="Q379" s="5">
        <v>202858000000000</v>
      </c>
      <c r="R379" s="5">
        <v>211245000000000</v>
      </c>
      <c r="S379" s="5">
        <v>219298000000000</v>
      </c>
      <c r="T379" s="5">
        <v>229595000000000</v>
      </c>
      <c r="U379" s="5">
        <v>239660000000000</v>
      </c>
      <c r="V379" s="5">
        <v>249623000000000</v>
      </c>
      <c r="W379" s="5">
        <v>259601000000000</v>
      </c>
      <c r="X379" s="5">
        <v>269697000000000</v>
      </c>
      <c r="Y379" s="5">
        <v>282600000000000</v>
      </c>
      <c r="Z379" s="5">
        <v>295679000000000</v>
      </c>
      <c r="AA379" s="5">
        <v>308976000000000</v>
      </c>
      <c r="AB379" s="5">
        <v>322508000000000</v>
      </c>
      <c r="AC379" s="5">
        <v>336270000000000</v>
      </c>
      <c r="AD379" s="5">
        <v>353167000000000</v>
      </c>
      <c r="AE379" s="5">
        <v>370231000000000</v>
      </c>
      <c r="AF379" s="5">
        <v>387442000000000</v>
      </c>
      <c r="AG379" s="5">
        <v>404781000000000</v>
      </c>
    </row>
    <row r="380" spans="1:33" x14ac:dyDescent="0.45">
      <c r="A380" t="s">
        <v>442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446</v>
      </c>
      <c r="B384" s="5">
        <v>157784000000</v>
      </c>
      <c r="C384" s="5">
        <v>282449000000</v>
      </c>
      <c r="D384" s="5">
        <v>584272000000</v>
      </c>
      <c r="E384" s="5">
        <v>1042560000000</v>
      </c>
      <c r="F384" s="5">
        <v>1710620000000</v>
      </c>
      <c r="G384" s="5">
        <v>2647740000000</v>
      </c>
      <c r="H384" s="5">
        <v>3925550000000</v>
      </c>
      <c r="I384" s="5">
        <v>5626850000000</v>
      </c>
      <c r="J384" s="5">
        <v>8018240000000</v>
      </c>
      <c r="K384" s="5">
        <v>11127100000000</v>
      </c>
      <c r="L384" s="5">
        <v>14994300000000</v>
      </c>
      <c r="M384" s="5">
        <v>19603000000000</v>
      </c>
      <c r="N384" s="5">
        <v>25265500000000</v>
      </c>
      <c r="O384" s="5">
        <v>32559800000000</v>
      </c>
      <c r="P384" s="5">
        <v>41109200000000</v>
      </c>
      <c r="Q384" s="5">
        <v>50812800000000</v>
      </c>
      <c r="R384" s="5">
        <v>61501400000000</v>
      </c>
      <c r="S384" s="5">
        <v>72953800000000</v>
      </c>
      <c r="T384" s="5">
        <v>85979200000000</v>
      </c>
      <c r="U384" s="5">
        <v>99533200000000</v>
      </c>
      <c r="V384" s="5">
        <v>113323000000000</v>
      </c>
      <c r="W384" s="5">
        <v>127077000000000</v>
      </c>
      <c r="X384" s="5">
        <v>140563000000000</v>
      </c>
      <c r="Y384" s="5">
        <v>155140000000000</v>
      </c>
      <c r="Z384" s="5">
        <v>169317000000000</v>
      </c>
      <c r="AA384" s="5">
        <v>182997000000000</v>
      </c>
      <c r="AB384" s="5">
        <v>196141000000000</v>
      </c>
      <c r="AC384" s="5">
        <v>208758000000000</v>
      </c>
      <c r="AD384" s="5">
        <v>222766000000000</v>
      </c>
      <c r="AE384" s="5">
        <v>236394000000000</v>
      </c>
      <c r="AF384" s="5">
        <v>249684000000000</v>
      </c>
      <c r="AG384" s="5">
        <v>262685000000000</v>
      </c>
    </row>
    <row r="385" spans="1:33" x14ac:dyDescent="0.45">
      <c r="A385" t="s">
        <v>447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448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449</v>
      </c>
      <c r="B387" s="5">
        <v>129096000000</v>
      </c>
      <c r="C387" s="5">
        <v>231095000000</v>
      </c>
      <c r="D387" s="5">
        <v>478041000000</v>
      </c>
      <c r="E387" s="5">
        <v>853003000000</v>
      </c>
      <c r="F387" s="5">
        <v>1399600000000</v>
      </c>
      <c r="G387" s="5">
        <v>2166330000000</v>
      </c>
      <c r="H387" s="5">
        <v>3211810000000</v>
      </c>
      <c r="I387" s="5">
        <v>4603780000000</v>
      </c>
      <c r="J387" s="5">
        <v>6560380000000</v>
      </c>
      <c r="K387" s="5">
        <v>9103980000000</v>
      </c>
      <c r="L387" s="5">
        <v>12268000000000</v>
      </c>
      <c r="M387" s="5">
        <v>16038800000000</v>
      </c>
      <c r="N387" s="5">
        <v>20671800000000</v>
      </c>
      <c r="O387" s="5">
        <v>26639900000000</v>
      </c>
      <c r="P387" s="5">
        <v>33634800000000</v>
      </c>
      <c r="Q387" s="5">
        <v>41574100000000</v>
      </c>
      <c r="R387" s="5">
        <v>50319400000000</v>
      </c>
      <c r="S387" s="5">
        <v>59689500000000</v>
      </c>
      <c r="T387" s="5">
        <v>70346600000000</v>
      </c>
      <c r="U387" s="5">
        <v>81436300000000</v>
      </c>
      <c r="V387" s="5">
        <v>92719200000000</v>
      </c>
      <c r="W387" s="5">
        <v>103972000000000</v>
      </c>
      <c r="X387" s="5">
        <v>115006000000000</v>
      </c>
      <c r="Y387" s="5">
        <v>126932000000000</v>
      </c>
      <c r="Z387" s="5">
        <v>138532000000000</v>
      </c>
      <c r="AA387" s="5">
        <v>149725000000000</v>
      </c>
      <c r="AB387" s="5">
        <v>160479000000000</v>
      </c>
      <c r="AC387" s="5">
        <v>170802000000000</v>
      </c>
      <c r="AD387" s="5">
        <v>182263000000000</v>
      </c>
      <c r="AE387" s="5">
        <v>193413000000000</v>
      </c>
      <c r="AF387" s="5">
        <v>204287000000000</v>
      </c>
      <c r="AG387" s="5">
        <v>214924000000000</v>
      </c>
    </row>
    <row r="388" spans="1:33" x14ac:dyDescent="0.45">
      <c r="A388" t="s">
        <v>450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451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45">
      <c r="A390" t="s">
        <v>452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457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458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459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464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</row>
    <row r="403" spans="1:33" x14ac:dyDescent="0.45">
      <c r="A403" t="s">
        <v>465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467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468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469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475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</row>
    <row r="414" spans="1:33" x14ac:dyDescent="0.45">
      <c r="A414" t="s">
        <v>476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477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478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479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488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489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497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498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499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507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508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509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512</v>
      </c>
      <c r="B450" s="5">
        <v>148047000000000</v>
      </c>
      <c r="C450" s="5">
        <v>125606000000000</v>
      </c>
      <c r="D450" s="5">
        <v>146959000000000</v>
      </c>
      <c r="E450" s="5">
        <v>164828000000000</v>
      </c>
      <c r="F450" s="5">
        <v>179143000000000</v>
      </c>
      <c r="G450" s="5">
        <v>191490000000000</v>
      </c>
      <c r="H450" s="5">
        <v>202842000000000</v>
      </c>
      <c r="I450" s="5">
        <v>213429000000000</v>
      </c>
      <c r="J450" s="5">
        <v>230295000000000</v>
      </c>
      <c r="K450" s="5">
        <v>246643000000000</v>
      </c>
      <c r="L450" s="5">
        <v>262570000000000</v>
      </c>
      <c r="M450" s="5">
        <v>278414000000000</v>
      </c>
      <c r="N450" s="5">
        <v>294070000000000</v>
      </c>
      <c r="O450" s="5">
        <v>314216000000000</v>
      </c>
      <c r="P450" s="5">
        <v>334158000000000</v>
      </c>
      <c r="Q450" s="5">
        <v>353927000000000</v>
      </c>
      <c r="R450" s="5">
        <v>373672000000000</v>
      </c>
      <c r="S450" s="5">
        <v>393218000000000</v>
      </c>
      <c r="T450" s="5">
        <v>428810000000000</v>
      </c>
      <c r="U450" s="5">
        <v>463977000000000</v>
      </c>
      <c r="V450" s="5">
        <v>498676000000000</v>
      </c>
      <c r="W450" s="5">
        <v>532900000000000</v>
      </c>
      <c r="X450" s="5">
        <v>566991000000000</v>
      </c>
      <c r="Y450" s="5">
        <v>610974000000000</v>
      </c>
      <c r="Z450" s="5">
        <v>654568000000000</v>
      </c>
      <c r="AA450" s="5">
        <v>697974000000000</v>
      </c>
      <c r="AB450" s="5">
        <v>741080000000000</v>
      </c>
      <c r="AC450" s="5">
        <v>784133000000000</v>
      </c>
      <c r="AD450" s="5">
        <v>835998000000000</v>
      </c>
      <c r="AE450" s="5">
        <v>887786000000000</v>
      </c>
      <c r="AF450" s="5">
        <v>939390000000000</v>
      </c>
      <c r="AG450" s="5">
        <v>990544000000000</v>
      </c>
    </row>
    <row r="451" spans="1:33" x14ac:dyDescent="0.45">
      <c r="A451" t="s">
        <v>513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517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518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519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527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528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529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537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538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539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547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548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549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557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558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559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567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568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569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577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578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579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582</v>
      </c>
      <c r="B520" s="5">
        <v>4275560000000</v>
      </c>
      <c r="C520" s="5">
        <v>3604390000000</v>
      </c>
      <c r="D520" s="5">
        <v>4185600000000</v>
      </c>
      <c r="E520" s="5">
        <v>4657300000000</v>
      </c>
      <c r="F520" s="5">
        <v>5019640000000</v>
      </c>
      <c r="G520" s="5">
        <v>5302290000000</v>
      </c>
      <c r="H520" s="5">
        <v>5549930000000</v>
      </c>
      <c r="I520" s="5">
        <v>5773650000000</v>
      </c>
      <c r="J520" s="5">
        <v>6158630000000</v>
      </c>
      <c r="K520" s="5">
        <v>6488090000000</v>
      </c>
      <c r="L520" s="5">
        <v>6798490000000</v>
      </c>
      <c r="M520" s="5">
        <v>7102560000000</v>
      </c>
      <c r="N520" s="5">
        <v>7367020000000</v>
      </c>
      <c r="O520" s="5">
        <v>7746510000000</v>
      </c>
      <c r="P520" s="5">
        <v>8115310000000</v>
      </c>
      <c r="Q520" s="5">
        <v>8455450000000</v>
      </c>
      <c r="R520" s="5">
        <v>8799100000000</v>
      </c>
      <c r="S520" s="5">
        <v>9127590000000</v>
      </c>
      <c r="T520" s="5">
        <v>9821440000000</v>
      </c>
      <c r="U520" s="5">
        <v>10485800000000</v>
      </c>
      <c r="V520" s="5">
        <v>11136400000000</v>
      </c>
      <c r="W520" s="5">
        <v>11797100000000</v>
      </c>
      <c r="X520" s="5">
        <v>12452400000000</v>
      </c>
      <c r="Y520" s="5">
        <v>13329900000000</v>
      </c>
      <c r="Z520" s="5">
        <v>14203600000000</v>
      </c>
      <c r="AA520" s="5">
        <v>15084400000000</v>
      </c>
      <c r="AB520" s="5">
        <v>15981100000000</v>
      </c>
      <c r="AC520" s="5">
        <v>16876600000000</v>
      </c>
      <c r="AD520" s="5">
        <v>17973300000000</v>
      </c>
      <c r="AE520" s="5">
        <v>19082800000000</v>
      </c>
      <c r="AF520" s="5">
        <v>20206500000000</v>
      </c>
      <c r="AG520" s="5">
        <v>21353900000000</v>
      </c>
    </row>
    <row r="521" spans="1:33" x14ac:dyDescent="0.45">
      <c r="A521" t="s">
        <v>583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587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588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589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597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598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599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607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608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609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616</v>
      </c>
      <c r="B554" s="5">
        <v>223916000000000</v>
      </c>
      <c r="C554" s="5">
        <v>188972000000000</v>
      </c>
      <c r="D554" s="5">
        <v>219842000000000</v>
      </c>
      <c r="E554" s="5">
        <v>239156000000000</v>
      </c>
      <c r="F554" s="5">
        <v>252689000000000</v>
      </c>
      <c r="G554" s="5">
        <v>262952000000000</v>
      </c>
      <c r="H554" s="5">
        <v>271326000000000</v>
      </c>
      <c r="I554" s="5">
        <v>278376000000000</v>
      </c>
      <c r="J554" s="5">
        <v>282432000000000</v>
      </c>
      <c r="K554" s="5">
        <v>285784000000000</v>
      </c>
      <c r="L554" s="5">
        <v>288578000000000</v>
      </c>
      <c r="M554" s="5">
        <v>290821000000000</v>
      </c>
      <c r="N554" s="5">
        <v>292503000000000</v>
      </c>
      <c r="O554" s="5">
        <v>291200000000000</v>
      </c>
      <c r="P554" s="5">
        <v>289471000000000</v>
      </c>
      <c r="Q554" s="5">
        <v>287264000000000</v>
      </c>
      <c r="R554" s="5">
        <v>284681000000000</v>
      </c>
      <c r="S554" s="5">
        <v>281736000000000</v>
      </c>
      <c r="T554" s="5">
        <v>277016000000000</v>
      </c>
      <c r="U554" s="5">
        <v>271920000000000</v>
      </c>
      <c r="V554" s="5">
        <v>266600000000000</v>
      </c>
      <c r="W554" s="5">
        <v>260983000000000</v>
      </c>
      <c r="X554" s="5">
        <v>255082000000000</v>
      </c>
      <c r="Y554" s="5">
        <v>248336000000000</v>
      </c>
      <c r="Z554" s="5">
        <v>241341000000000</v>
      </c>
      <c r="AA554" s="5">
        <v>234163000000000</v>
      </c>
      <c r="AB554" s="5">
        <v>226756000000000</v>
      </c>
      <c r="AC554" s="5">
        <v>219129000000000</v>
      </c>
      <c r="AD554" s="5">
        <v>210956000000000</v>
      </c>
      <c r="AE554" s="5">
        <v>202611000000000</v>
      </c>
      <c r="AF554" s="5">
        <v>194178000000000</v>
      </c>
      <c r="AG554" s="5">
        <v>185606000000000</v>
      </c>
    </row>
    <row r="555" spans="1:33" x14ac:dyDescent="0.45">
      <c r="A555" t="s">
        <v>617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618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619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627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628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629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637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638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639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647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648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649</v>
      </c>
      <c r="B587" s="5">
        <v>42032400000000</v>
      </c>
      <c r="C587" s="5">
        <v>35626600000000</v>
      </c>
      <c r="D587" s="5">
        <v>41737800000000</v>
      </c>
      <c r="E587" s="5">
        <v>45854100000000</v>
      </c>
      <c r="F587" s="5">
        <v>49031000000000</v>
      </c>
      <c r="G587" s="5">
        <v>51769600000000</v>
      </c>
      <c r="H587" s="5">
        <v>54317300000000</v>
      </c>
      <c r="I587" s="5">
        <v>56832800000000</v>
      </c>
      <c r="J587" s="5">
        <v>58931500000000</v>
      </c>
      <c r="K587" s="5">
        <v>61088400000000</v>
      </c>
      <c r="L587" s="5">
        <v>63313600000000</v>
      </c>
      <c r="M587" s="5">
        <v>65625600000000</v>
      </c>
      <c r="N587" s="5">
        <v>68036700000000</v>
      </c>
      <c r="O587" s="5">
        <v>69929600000000</v>
      </c>
      <c r="P587" s="5">
        <v>71894300000000</v>
      </c>
      <c r="Q587" s="5">
        <v>73952200000000</v>
      </c>
      <c r="R587" s="5">
        <v>76083500000000</v>
      </c>
      <c r="S587" s="5">
        <v>78285700000000</v>
      </c>
      <c r="T587" s="5">
        <v>80152700000000</v>
      </c>
      <c r="U587" s="5">
        <v>82093000000000</v>
      </c>
      <c r="V587" s="5">
        <v>84077200000000</v>
      </c>
      <c r="W587" s="5">
        <v>86119400000000</v>
      </c>
      <c r="X587" s="5">
        <v>88217100000000</v>
      </c>
      <c r="Y587" s="5">
        <v>90125900000000</v>
      </c>
      <c r="Z587" s="5">
        <v>92083200000000</v>
      </c>
      <c r="AA587" s="5">
        <v>94076300000000</v>
      </c>
      <c r="AB587" s="5">
        <v>96114100000000</v>
      </c>
      <c r="AC587" s="5">
        <v>98195100000000</v>
      </c>
      <c r="AD587" s="5">
        <v>100107000000000</v>
      </c>
      <c r="AE587" s="5">
        <v>102053000000000</v>
      </c>
      <c r="AF587" s="5">
        <v>104016000000000</v>
      </c>
      <c r="AG587" s="5">
        <v>106006000000000</v>
      </c>
    </row>
    <row r="588" spans="1:33" x14ac:dyDescent="0.45">
      <c r="A588" t="s">
        <v>650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651</v>
      </c>
      <c r="B589" s="5">
        <v>2212230000000</v>
      </c>
      <c r="C589" s="5">
        <v>1875080000000</v>
      </c>
      <c r="D589" s="5">
        <v>2196720000000</v>
      </c>
      <c r="E589" s="5">
        <v>2413370000000</v>
      </c>
      <c r="F589" s="5">
        <v>2580580000000</v>
      </c>
      <c r="G589" s="5">
        <v>2724710000000</v>
      </c>
      <c r="H589" s="5">
        <v>2858800000000</v>
      </c>
      <c r="I589" s="5">
        <v>2991200000000</v>
      </c>
      <c r="J589" s="5">
        <v>3101660000000</v>
      </c>
      <c r="K589" s="5">
        <v>3215180000000</v>
      </c>
      <c r="L589" s="5">
        <v>3332300000000</v>
      </c>
      <c r="M589" s="5">
        <v>3453980000000</v>
      </c>
      <c r="N589" s="5">
        <v>3580880000000</v>
      </c>
      <c r="O589" s="5">
        <v>3680510000000</v>
      </c>
      <c r="P589" s="5">
        <v>3783910000000</v>
      </c>
      <c r="Q589" s="5">
        <v>3892220000000</v>
      </c>
      <c r="R589" s="5">
        <v>4004390000000</v>
      </c>
      <c r="S589" s="5">
        <v>4120300000000</v>
      </c>
      <c r="T589" s="5">
        <v>4218560000000</v>
      </c>
      <c r="U589" s="5">
        <v>4320690000000</v>
      </c>
      <c r="V589" s="5">
        <v>4425110000000</v>
      </c>
      <c r="W589" s="5">
        <v>4532600000000</v>
      </c>
      <c r="X589" s="5">
        <v>4643010000000</v>
      </c>
      <c r="Y589" s="5">
        <v>4743470000000</v>
      </c>
      <c r="Z589" s="5">
        <v>4846480000000</v>
      </c>
      <c r="AA589" s="5">
        <v>4951380000000</v>
      </c>
      <c r="AB589" s="5">
        <v>5058640000000</v>
      </c>
      <c r="AC589" s="5">
        <v>5168160000000</v>
      </c>
      <c r="AD589" s="5">
        <v>5268790000000</v>
      </c>
      <c r="AE589" s="5">
        <v>5371190000000</v>
      </c>
      <c r="AF589" s="5">
        <v>5474500000000</v>
      </c>
      <c r="AG589" s="5">
        <v>5579240000000</v>
      </c>
    </row>
    <row r="590" spans="1:33" x14ac:dyDescent="0.45">
      <c r="A590" t="s">
        <v>652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657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658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659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667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668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669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677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678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679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686</v>
      </c>
      <c r="B624" s="5">
        <v>86422600000000</v>
      </c>
      <c r="C624" s="5">
        <v>69533900000000</v>
      </c>
      <c r="D624" s="5">
        <v>77077800000000</v>
      </c>
      <c r="E624" s="5">
        <v>81238200000000</v>
      </c>
      <c r="F624" s="5">
        <v>83203700000000</v>
      </c>
      <c r="G624" s="5">
        <v>84042900000000</v>
      </c>
      <c r="H624" s="5">
        <v>84286900000000</v>
      </c>
      <c r="I624" s="5">
        <v>84225900000000</v>
      </c>
      <c r="J624" s="5">
        <v>84559100000000</v>
      </c>
      <c r="K624" s="5">
        <v>84729900000000</v>
      </c>
      <c r="L624" s="5">
        <v>84752600000000</v>
      </c>
      <c r="M624" s="5">
        <v>84649700000000</v>
      </c>
      <c r="N624" s="5">
        <v>84402500000000</v>
      </c>
      <c r="O624" s="5">
        <v>84277500000000</v>
      </c>
      <c r="P624" s="5">
        <v>83930300000000</v>
      </c>
      <c r="Q624" s="5">
        <v>83382500000000</v>
      </c>
      <c r="R624" s="5">
        <v>82620500000000</v>
      </c>
      <c r="S624" s="5">
        <v>81653600000000</v>
      </c>
      <c r="T624" s="5">
        <v>80542900000000</v>
      </c>
      <c r="U624" s="5">
        <v>79245000000000</v>
      </c>
      <c r="V624" s="5">
        <v>77782200000000</v>
      </c>
      <c r="W624" s="5">
        <v>76179500000000</v>
      </c>
      <c r="X624" s="5">
        <v>74454500000000</v>
      </c>
      <c r="Y624" s="5">
        <v>72534800000000</v>
      </c>
      <c r="Z624" s="5">
        <v>70540500000000</v>
      </c>
      <c r="AA624" s="5">
        <v>68540500000000</v>
      </c>
      <c r="AB624" s="5">
        <v>66522000000000</v>
      </c>
      <c r="AC624" s="5">
        <v>64492200000000</v>
      </c>
      <c r="AD624" s="5">
        <v>62303800000000</v>
      </c>
      <c r="AE624" s="5">
        <v>60154300000000</v>
      </c>
      <c r="AF624" s="5">
        <v>58065100000000</v>
      </c>
      <c r="AG624" s="5">
        <v>56042400000000</v>
      </c>
    </row>
    <row r="625" spans="1:33" x14ac:dyDescent="0.45">
      <c r="A625" t="s">
        <v>687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688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689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697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698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699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707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708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709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717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718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719</v>
      </c>
      <c r="B657" s="5">
        <v>30025700000000</v>
      </c>
      <c r="C657" s="5">
        <v>25688600000000</v>
      </c>
      <c r="D657" s="5">
        <v>30369700000000</v>
      </c>
      <c r="E657" s="5">
        <v>34189300000000</v>
      </c>
      <c r="F657" s="5">
        <v>37419100000000</v>
      </c>
      <c r="G657" s="5">
        <v>40401100000000</v>
      </c>
      <c r="H657" s="5">
        <v>43347000000000</v>
      </c>
      <c r="I657" s="5">
        <v>46355400000000</v>
      </c>
      <c r="J657" s="5">
        <v>49875100000000</v>
      </c>
      <c r="K657" s="5">
        <v>53587300000000</v>
      </c>
      <c r="L657" s="5">
        <v>57551400000000</v>
      </c>
      <c r="M657" s="5">
        <v>61773900000000</v>
      </c>
      <c r="N657" s="5">
        <v>66307800000000</v>
      </c>
      <c r="O657" s="5">
        <v>71441000000000</v>
      </c>
      <c r="P657" s="5">
        <v>76982900000000</v>
      </c>
      <c r="Q657" s="5">
        <v>82919500000000</v>
      </c>
      <c r="R657" s="5">
        <v>89279800000000</v>
      </c>
      <c r="S657" s="5">
        <v>96056400000000</v>
      </c>
      <c r="T657" s="5">
        <v>103272000000000</v>
      </c>
      <c r="U657" s="5">
        <v>110898000000000</v>
      </c>
      <c r="V657" s="5">
        <v>118911000000000</v>
      </c>
      <c r="W657" s="5">
        <v>127283000000000</v>
      </c>
      <c r="X657" s="5">
        <v>136002000000000</v>
      </c>
      <c r="Y657" s="5">
        <v>144788000000000</v>
      </c>
      <c r="Z657" s="5">
        <v>153866000000000</v>
      </c>
      <c r="AA657" s="5">
        <v>163158000000000</v>
      </c>
      <c r="AB657" s="5">
        <v>172656000000000</v>
      </c>
      <c r="AC657" s="5">
        <v>182352000000000</v>
      </c>
      <c r="AD657" s="5">
        <v>191691000000000</v>
      </c>
      <c r="AE657" s="5">
        <v>201140000000000</v>
      </c>
      <c r="AF657" s="5">
        <v>210658000000000</v>
      </c>
      <c r="AG657" s="5">
        <v>220226000000000</v>
      </c>
    </row>
    <row r="658" spans="1:33" x14ac:dyDescent="0.45">
      <c r="A658" t="s">
        <v>720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721</v>
      </c>
      <c r="B659" s="5">
        <v>1580300000000</v>
      </c>
      <c r="C659" s="5">
        <v>1352030000000</v>
      </c>
      <c r="D659" s="5">
        <v>1598400000000</v>
      </c>
      <c r="E659" s="5">
        <v>1799440000000</v>
      </c>
      <c r="F659" s="5">
        <v>1969430000000</v>
      </c>
      <c r="G659" s="5">
        <v>2126370000000</v>
      </c>
      <c r="H659" s="5">
        <v>2281420000000</v>
      </c>
      <c r="I659" s="5">
        <v>2439760000000</v>
      </c>
      <c r="J659" s="5">
        <v>2625010000000</v>
      </c>
      <c r="K659" s="5">
        <v>2820390000000</v>
      </c>
      <c r="L659" s="5">
        <v>3029020000000</v>
      </c>
      <c r="M659" s="5">
        <v>3251260000000</v>
      </c>
      <c r="N659" s="5">
        <v>3489880000000</v>
      </c>
      <c r="O659" s="5">
        <v>3760050000000</v>
      </c>
      <c r="P659" s="5">
        <v>4051730000000</v>
      </c>
      <c r="Q659" s="5">
        <v>4364190000000</v>
      </c>
      <c r="R659" s="5">
        <v>4698930000000</v>
      </c>
      <c r="S659" s="5">
        <v>5055600000000</v>
      </c>
      <c r="T659" s="5">
        <v>5435390000000</v>
      </c>
      <c r="U659" s="5">
        <v>5836730000000</v>
      </c>
      <c r="V659" s="5">
        <v>6258450000000</v>
      </c>
      <c r="W659" s="5">
        <v>6699090000000</v>
      </c>
      <c r="X659" s="5">
        <v>7157980000000</v>
      </c>
      <c r="Y659" s="5">
        <v>7620420000000</v>
      </c>
      <c r="Z659" s="5">
        <v>8098230000000</v>
      </c>
      <c r="AA659" s="5">
        <v>8587250000000</v>
      </c>
      <c r="AB659" s="5">
        <v>9087130000000</v>
      </c>
      <c r="AC659" s="5">
        <v>9597490000000</v>
      </c>
      <c r="AD659" s="5">
        <v>10089000000000</v>
      </c>
      <c r="AE659" s="5">
        <v>10586300000000</v>
      </c>
      <c r="AF659" s="5">
        <v>11087300000000</v>
      </c>
      <c r="AG659" s="5">
        <v>11590800000000</v>
      </c>
    </row>
    <row r="660" spans="1:33" x14ac:dyDescent="0.45">
      <c r="A660" t="s">
        <v>722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727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728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729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737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738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739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742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747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748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749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757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758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759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767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768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769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777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778</v>
      </c>
      <c r="B716" s="5">
        <v>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</row>
    <row r="717" spans="1:33" x14ac:dyDescent="0.45">
      <c r="A717" t="s">
        <v>779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780</v>
      </c>
      <c r="B718">
        <v>0</v>
      </c>
      <c r="C718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787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788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789</v>
      </c>
      <c r="B727" s="5">
        <v>18408500000000</v>
      </c>
      <c r="C727" s="5">
        <v>15568600000000</v>
      </c>
      <c r="D727" s="5">
        <v>18174400000000</v>
      </c>
      <c r="E727" s="5">
        <v>19867600000000</v>
      </c>
      <c r="F727" s="5">
        <v>21116700000000</v>
      </c>
      <c r="G727" s="5">
        <v>22134700000000</v>
      </c>
      <c r="H727" s="5">
        <v>23032500000000</v>
      </c>
      <c r="I727" s="5">
        <v>23867900000000</v>
      </c>
      <c r="J727" s="5">
        <v>24488300000000</v>
      </c>
      <c r="K727" s="5">
        <v>25091700000000</v>
      </c>
      <c r="L727" s="5">
        <v>25686300000000</v>
      </c>
      <c r="M727" s="5">
        <v>26276500000000</v>
      </c>
      <c r="N727" s="5">
        <v>26864300000000</v>
      </c>
      <c r="O727" s="5">
        <v>27215900000000</v>
      </c>
      <c r="P727" s="5">
        <v>27564900000000</v>
      </c>
      <c r="Q727" s="5">
        <v>27913900000000</v>
      </c>
      <c r="R727" s="5">
        <v>28263000000000</v>
      </c>
      <c r="S727" s="5">
        <v>28612000000000</v>
      </c>
      <c r="T727" s="5">
        <v>28814700000000</v>
      </c>
      <c r="U727" s="5">
        <v>29017300000000</v>
      </c>
      <c r="V727" s="5">
        <v>29220000000000</v>
      </c>
      <c r="W727" s="5">
        <v>29422600000000</v>
      </c>
      <c r="X727" s="5">
        <v>29625300000000</v>
      </c>
      <c r="Y727" s="5">
        <v>29752000000000</v>
      </c>
      <c r="Z727" s="5">
        <v>29878600000000</v>
      </c>
      <c r="AA727" s="5">
        <v>30005300000000</v>
      </c>
      <c r="AB727" s="5">
        <v>30132000000000</v>
      </c>
      <c r="AC727" s="5">
        <v>30258600000000</v>
      </c>
      <c r="AD727" s="5">
        <v>30326200000000</v>
      </c>
      <c r="AE727" s="5">
        <v>30393700000000</v>
      </c>
      <c r="AF727" s="5">
        <v>30461300000000</v>
      </c>
      <c r="AG727" s="5">
        <v>30528800000000</v>
      </c>
    </row>
    <row r="728" spans="1:33" x14ac:dyDescent="0.45">
      <c r="A728" t="s">
        <v>790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791</v>
      </c>
      <c r="B729">
        <v>0</v>
      </c>
      <c r="C729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797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798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799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807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808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809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817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818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819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827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828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829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837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838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839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847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848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849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854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857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858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859</v>
      </c>
      <c r="B797" s="5">
        <v>30283600000000</v>
      </c>
      <c r="C797" s="5">
        <v>25432200000000</v>
      </c>
      <c r="D797" s="5">
        <v>29429800000000</v>
      </c>
      <c r="E797" s="5">
        <v>32342800000000</v>
      </c>
      <c r="F797" s="5">
        <v>34475800000000</v>
      </c>
      <c r="G797" s="5">
        <v>36173500000000</v>
      </c>
      <c r="H797" s="5">
        <v>37633600000000</v>
      </c>
      <c r="I797" s="5">
        <v>38927900000000</v>
      </c>
      <c r="J797" s="5">
        <v>40389500000000</v>
      </c>
      <c r="K797" s="5">
        <v>41757400000000</v>
      </c>
      <c r="L797" s="5">
        <v>43043900000000</v>
      </c>
      <c r="M797" s="5">
        <v>44298100000000</v>
      </c>
      <c r="N797" s="5">
        <v>45517700000000</v>
      </c>
      <c r="O797" s="5">
        <v>46861700000000</v>
      </c>
      <c r="P797" s="5">
        <v>48173000000000</v>
      </c>
      <c r="Q797" s="5">
        <v>49455000000000</v>
      </c>
      <c r="R797" s="5">
        <v>50725100000000</v>
      </c>
      <c r="S797" s="5">
        <v>51967500000000</v>
      </c>
      <c r="T797" s="5">
        <v>53210300000000</v>
      </c>
      <c r="U797" s="5">
        <v>54435000000000</v>
      </c>
      <c r="V797" s="5">
        <v>55638200000000</v>
      </c>
      <c r="W797" s="5">
        <v>56817400000000</v>
      </c>
      <c r="X797" s="5">
        <v>57999500000000</v>
      </c>
      <c r="Y797" s="5">
        <v>59085300000000</v>
      </c>
      <c r="Z797" s="5">
        <v>60172700000000</v>
      </c>
      <c r="AA797" s="5">
        <v>61261600000000</v>
      </c>
      <c r="AB797" s="5">
        <v>62347100000000</v>
      </c>
      <c r="AC797" s="5">
        <v>63431400000000</v>
      </c>
      <c r="AD797" s="5">
        <v>64342300000000</v>
      </c>
      <c r="AE797" s="5">
        <v>65254100000000</v>
      </c>
      <c r="AF797" s="5">
        <v>66165200000000</v>
      </c>
      <c r="AG797" s="5">
        <v>67067500000000</v>
      </c>
    </row>
    <row r="798" spans="1:33" x14ac:dyDescent="0.45">
      <c r="A798" t="s">
        <v>860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861</v>
      </c>
      <c r="B799">
        <v>0</v>
      </c>
      <c r="C799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863</v>
      </c>
      <c r="B801" s="5">
        <v>121134000000000</v>
      </c>
      <c r="C801" s="5">
        <v>101729000000000</v>
      </c>
      <c r="D801" s="5">
        <v>117719000000000</v>
      </c>
      <c r="E801" s="5">
        <v>129371000000000</v>
      </c>
      <c r="F801" s="5">
        <v>137903000000000</v>
      </c>
      <c r="G801" s="5">
        <v>144694000000000</v>
      </c>
      <c r="H801" s="5">
        <v>150534000000000</v>
      </c>
      <c r="I801" s="5">
        <v>155712000000000</v>
      </c>
      <c r="J801" s="5">
        <v>161558000000000</v>
      </c>
      <c r="K801" s="5">
        <v>167030000000000</v>
      </c>
      <c r="L801" s="5">
        <v>172176000000000</v>
      </c>
      <c r="M801" s="5">
        <v>177192000000000</v>
      </c>
      <c r="N801" s="5">
        <v>182071000000000</v>
      </c>
      <c r="O801" s="5">
        <v>187447000000000</v>
      </c>
      <c r="P801" s="5">
        <v>192692000000000</v>
      </c>
      <c r="Q801" s="5">
        <v>197820000000000</v>
      </c>
      <c r="R801" s="5">
        <v>202900000000000</v>
      </c>
      <c r="S801" s="5">
        <v>207870000000000</v>
      </c>
      <c r="T801" s="5">
        <v>212841000000000</v>
      </c>
      <c r="U801" s="5">
        <v>217740000000000</v>
      </c>
      <c r="V801" s="5">
        <v>222553000000000</v>
      </c>
      <c r="W801" s="5">
        <v>227270000000000</v>
      </c>
      <c r="X801" s="5">
        <v>231998000000000</v>
      </c>
      <c r="Y801" s="5">
        <v>236341000000000</v>
      </c>
      <c r="Z801" s="5">
        <v>240691000000000</v>
      </c>
      <c r="AA801" s="5">
        <v>245047000000000</v>
      </c>
      <c r="AB801" s="5">
        <v>249389000000000</v>
      </c>
      <c r="AC801" s="5">
        <v>253726000000000</v>
      </c>
      <c r="AD801" s="5">
        <v>257369000000000</v>
      </c>
      <c r="AE801" s="5">
        <v>261017000000000</v>
      </c>
      <c r="AF801" s="5">
        <v>264661000000000</v>
      </c>
      <c r="AG801" s="5">
        <v>268270000000000</v>
      </c>
    </row>
    <row r="802" spans="1:33" x14ac:dyDescent="0.45">
      <c r="A802" t="s">
        <v>864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867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868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869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876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877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878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879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887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888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889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896</v>
      </c>
      <c r="B834" s="5">
        <v>6282900000000</v>
      </c>
      <c r="C834" s="5">
        <v>5377490000000</v>
      </c>
      <c r="D834" s="5">
        <v>6433400000000</v>
      </c>
      <c r="E834" s="5">
        <v>7291720000000</v>
      </c>
      <c r="F834" s="5">
        <v>8186990000000</v>
      </c>
      <c r="G834" s="5">
        <v>9239010000000</v>
      </c>
      <c r="H834" s="5">
        <v>10536000000000</v>
      </c>
      <c r="I834" s="5">
        <v>12148100000000</v>
      </c>
      <c r="J834" s="5">
        <v>14203700000000</v>
      </c>
      <c r="K834" s="5">
        <v>16694300000000</v>
      </c>
      <c r="L834" s="5">
        <v>19700100000000</v>
      </c>
      <c r="M834" s="5">
        <v>23004000000000</v>
      </c>
      <c r="N834" s="5">
        <v>26818900000000</v>
      </c>
      <c r="O834" s="5">
        <v>31276100000000</v>
      </c>
      <c r="P834" s="5">
        <v>36139600000000</v>
      </c>
      <c r="Q834" s="5">
        <v>41306000000000</v>
      </c>
      <c r="R834" s="5">
        <v>46656400000000</v>
      </c>
      <c r="S834" s="5">
        <v>52067500000000</v>
      </c>
      <c r="T834" s="5">
        <v>57782600000000</v>
      </c>
      <c r="U834" s="5">
        <v>63388900000000</v>
      </c>
      <c r="V834" s="5">
        <v>68789700000000</v>
      </c>
      <c r="W834" s="5">
        <v>73910200000000</v>
      </c>
      <c r="X834" s="5">
        <v>78714100000000</v>
      </c>
      <c r="Y834" s="5">
        <v>83707800000000</v>
      </c>
      <c r="Z834" s="5">
        <v>88416400000000</v>
      </c>
      <c r="AA834" s="5">
        <v>92861900000000</v>
      </c>
      <c r="AB834" s="5">
        <v>97079700000000</v>
      </c>
      <c r="AC834" s="5">
        <v>101104000000000</v>
      </c>
      <c r="AD834" s="5">
        <v>105616000000000</v>
      </c>
      <c r="AE834" s="5">
        <v>110014000000000</v>
      </c>
      <c r="AF834" s="5">
        <v>114317000000000</v>
      </c>
      <c r="AG834" s="5">
        <v>118547000000000</v>
      </c>
    </row>
    <row r="835" spans="1:33" x14ac:dyDescent="0.45">
      <c r="A835" t="s">
        <v>897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898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899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907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908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909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917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918</v>
      </c>
      <c r="B856" s="5">
        <v>459983000000000</v>
      </c>
      <c r="C856" s="5">
        <v>380816000000000</v>
      </c>
      <c r="D856" s="5">
        <v>433310000000000</v>
      </c>
      <c r="E856" s="5">
        <v>458676000000000</v>
      </c>
      <c r="F856" s="5">
        <v>471480000000000</v>
      </c>
      <c r="G856" s="5">
        <v>477441000000000</v>
      </c>
      <c r="H856" s="5">
        <v>479302000000000</v>
      </c>
      <c r="I856" s="5">
        <v>478358000000000</v>
      </c>
      <c r="J856" s="5">
        <v>477212000000000</v>
      </c>
      <c r="K856" s="5">
        <v>473652000000000</v>
      </c>
      <c r="L856" s="5">
        <v>475733000000000</v>
      </c>
      <c r="M856" s="5">
        <v>475750000000000</v>
      </c>
      <c r="N856" s="5">
        <v>474283000000000</v>
      </c>
      <c r="O856" s="5">
        <v>472581000000000</v>
      </c>
      <c r="P856" s="5">
        <v>467911000000000</v>
      </c>
      <c r="Q856" s="5">
        <v>460820000000000</v>
      </c>
      <c r="R856" s="5">
        <v>451939000000000</v>
      </c>
      <c r="S856" s="5">
        <v>441975000000000</v>
      </c>
      <c r="T856" s="5">
        <v>434137000000000</v>
      </c>
      <c r="U856" s="5">
        <v>426286000000000</v>
      </c>
      <c r="V856" s="5">
        <v>419120000000000</v>
      </c>
      <c r="W856" s="5">
        <v>413230000000000</v>
      </c>
      <c r="X856" s="5">
        <v>409027000000000</v>
      </c>
      <c r="Y856" s="5">
        <v>409090000000000</v>
      </c>
      <c r="Z856" s="5">
        <v>410934000000000</v>
      </c>
      <c r="AA856" s="5">
        <v>414561000000000</v>
      </c>
      <c r="AB856" s="5">
        <v>419852000000000</v>
      </c>
      <c r="AC856" s="5">
        <v>426636000000000</v>
      </c>
      <c r="AD856" s="5">
        <v>437255000000000</v>
      </c>
      <c r="AE856" s="5">
        <v>448863000000000</v>
      </c>
      <c r="AF856" s="5">
        <v>461302000000000</v>
      </c>
      <c r="AG856" s="5">
        <v>474412000000000</v>
      </c>
    </row>
    <row r="857" spans="1:33" x14ac:dyDescent="0.45">
      <c r="A857" t="s">
        <v>919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920</v>
      </c>
      <c r="B858" s="5">
        <v>14421900000000</v>
      </c>
      <c r="C858" s="5">
        <v>13362600000000</v>
      </c>
      <c r="D858" s="5">
        <v>16835400000000</v>
      </c>
      <c r="E858" s="5">
        <v>19510000000000</v>
      </c>
      <c r="F858" s="5">
        <v>21854700000000</v>
      </c>
      <c r="G858" s="5">
        <v>23967300000000</v>
      </c>
      <c r="H858" s="5">
        <v>25917800000000</v>
      </c>
      <c r="I858" s="5">
        <v>27680300000000</v>
      </c>
      <c r="J858" s="5">
        <v>29490100000000</v>
      </c>
      <c r="K858" s="5">
        <v>31146100000000</v>
      </c>
      <c r="L858" s="5">
        <v>33181200000000</v>
      </c>
      <c r="M858" s="5">
        <v>35095000000000</v>
      </c>
      <c r="N858" s="5">
        <v>34986800000000</v>
      </c>
      <c r="O858" s="5">
        <v>34861300000000</v>
      </c>
      <c r="P858" s="5">
        <v>34516800000000</v>
      </c>
      <c r="Q858" s="5">
        <v>33993700000000</v>
      </c>
      <c r="R858" s="5">
        <v>33338500000000</v>
      </c>
      <c r="S858" s="5">
        <v>32603600000000</v>
      </c>
      <c r="T858" s="5">
        <v>32025400000000</v>
      </c>
      <c r="U858" s="5">
        <v>31446200000000</v>
      </c>
      <c r="V858" s="5">
        <v>30917600000000</v>
      </c>
      <c r="W858" s="5">
        <v>30483100000000</v>
      </c>
      <c r="X858" s="5">
        <v>30173000000000</v>
      </c>
      <c r="Y858" s="5">
        <v>30177700000000</v>
      </c>
      <c r="Z858" s="5">
        <v>30313700000000</v>
      </c>
      <c r="AA858" s="5">
        <v>30581300000000</v>
      </c>
      <c r="AB858" s="5">
        <v>30971600000000</v>
      </c>
      <c r="AC858" s="5">
        <v>31472000000000</v>
      </c>
      <c r="AD858" s="5">
        <v>32255400000000</v>
      </c>
      <c r="AE858" s="5">
        <v>33111700000000</v>
      </c>
      <c r="AF858" s="5">
        <v>34029300000000</v>
      </c>
      <c r="AG858" s="5">
        <v>34996400000000</v>
      </c>
    </row>
    <row r="859" spans="1:33" x14ac:dyDescent="0.45">
      <c r="A859" t="s">
        <v>921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927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928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929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936</v>
      </c>
      <c r="B874" s="5">
        <v>122992000000</v>
      </c>
      <c r="C874" s="5">
        <v>225243000000</v>
      </c>
      <c r="D874" s="5">
        <v>479897000000</v>
      </c>
      <c r="E874" s="5">
        <v>854110000000</v>
      </c>
      <c r="F874" s="5">
        <v>1377760000000</v>
      </c>
      <c r="G874" s="5">
        <v>2088760000000</v>
      </c>
      <c r="H874" s="5">
        <v>3034440000000</v>
      </c>
      <c r="I874" s="5">
        <v>4269790000000</v>
      </c>
      <c r="J874" s="5">
        <v>5885820000000</v>
      </c>
      <c r="K874" s="5">
        <v>7929930000000</v>
      </c>
      <c r="L874" s="5">
        <v>10413600000000</v>
      </c>
      <c r="M874" s="5">
        <v>13289800000000</v>
      </c>
      <c r="N874" s="5">
        <v>16789800000000</v>
      </c>
      <c r="O874" s="5">
        <v>21039400000000</v>
      </c>
      <c r="P874" s="5">
        <v>25917300000000</v>
      </c>
      <c r="Q874" s="5">
        <v>31355200000000</v>
      </c>
      <c r="R874" s="5">
        <v>37251300000000</v>
      </c>
      <c r="S874" s="5">
        <v>43479000000000</v>
      </c>
      <c r="T874" s="5">
        <v>50222700000000</v>
      </c>
      <c r="U874" s="5">
        <v>57090000000000</v>
      </c>
      <c r="V874" s="5">
        <v>63929600000000</v>
      </c>
      <c r="W874" s="5">
        <v>70605300000000</v>
      </c>
      <c r="X874" s="5">
        <v>77006500000000</v>
      </c>
      <c r="Y874" s="5">
        <v>83576200000000</v>
      </c>
      <c r="Z874" s="5">
        <v>89801900000000</v>
      </c>
      <c r="AA874" s="5">
        <v>95659100000000</v>
      </c>
      <c r="AB874" s="5">
        <v>101153000000000</v>
      </c>
      <c r="AC874" s="5">
        <v>106309000000000</v>
      </c>
      <c r="AD874" s="5">
        <v>111844000000000</v>
      </c>
      <c r="AE874" s="5">
        <v>117142000000000</v>
      </c>
      <c r="AF874" s="5">
        <v>122237000000000</v>
      </c>
      <c r="AG874" s="5">
        <v>127165000000000</v>
      </c>
    </row>
    <row r="875" spans="1:33" x14ac:dyDescent="0.45">
      <c r="A875" t="s">
        <v>937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938</v>
      </c>
      <c r="B876" s="5">
        <v>97566100000</v>
      </c>
      <c r="C876" s="5">
        <v>178065000000</v>
      </c>
      <c r="D876" s="5">
        <v>377985000000</v>
      </c>
      <c r="E876" s="5">
        <v>670243000000</v>
      </c>
      <c r="F876" s="5">
        <v>1077410000000</v>
      </c>
      <c r="G876" s="5">
        <v>1627330000000</v>
      </c>
      <c r="H876" s="5">
        <v>2355280000000</v>
      </c>
      <c r="I876" s="5">
        <v>3302490000000</v>
      </c>
      <c r="J876" s="5">
        <v>4535290000000</v>
      </c>
      <c r="K876" s="5">
        <v>6087300000000</v>
      </c>
      <c r="L876" s="5">
        <v>7965430000000</v>
      </c>
      <c r="M876" s="5">
        <v>10126800000000</v>
      </c>
      <c r="N876" s="5">
        <v>12793800000000</v>
      </c>
      <c r="O876" s="5">
        <v>16032000000000</v>
      </c>
      <c r="P876" s="5">
        <v>19749000000000</v>
      </c>
      <c r="Q876" s="5">
        <v>23892700000000</v>
      </c>
      <c r="R876" s="5">
        <v>28385500000000</v>
      </c>
      <c r="S876" s="5">
        <v>33131000000000</v>
      </c>
      <c r="T876" s="5">
        <v>38269700000000</v>
      </c>
      <c r="U876" s="5">
        <v>43502600000000</v>
      </c>
      <c r="V876" s="5">
        <v>48714400000000</v>
      </c>
      <c r="W876" s="5">
        <v>53801300000000</v>
      </c>
      <c r="X876" s="5">
        <v>58678900000000</v>
      </c>
      <c r="Y876" s="5">
        <v>63685100000000</v>
      </c>
      <c r="Z876" s="5">
        <v>68429100000000</v>
      </c>
      <c r="AA876" s="5">
        <v>72892200000000</v>
      </c>
      <c r="AB876" s="5">
        <v>77078400000000</v>
      </c>
      <c r="AC876" s="5">
        <v>81007500000000</v>
      </c>
      <c r="AD876" s="5">
        <v>85225400000000</v>
      </c>
      <c r="AE876" s="5">
        <v>89262000000000</v>
      </c>
      <c r="AF876" s="5">
        <v>93144500000000</v>
      </c>
      <c r="AG876" s="5">
        <v>96899400000000</v>
      </c>
    </row>
    <row r="877" spans="1:33" x14ac:dyDescent="0.45">
      <c r="A877" t="s">
        <v>939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940</v>
      </c>
      <c r="B878" s="5">
        <v>3063620000</v>
      </c>
      <c r="C878" s="5">
        <v>6224890000</v>
      </c>
      <c r="D878" s="5">
        <v>14658700000</v>
      </c>
      <c r="E878" s="5">
        <v>28573900000</v>
      </c>
      <c r="F878" s="5">
        <v>49850000000</v>
      </c>
      <c r="G878" s="5">
        <v>81651400000</v>
      </c>
      <c r="H878" s="5">
        <v>127447000000</v>
      </c>
      <c r="I878" s="5">
        <v>190976000000</v>
      </c>
      <c r="J878" s="5">
        <v>280379000000</v>
      </c>
      <c r="K878" s="5">
        <v>400822000000</v>
      </c>
      <c r="L878" s="5">
        <v>554759000000</v>
      </c>
      <c r="M878" s="5">
        <v>746646000000</v>
      </c>
      <c r="N878" s="5">
        <v>943283000000</v>
      </c>
      <c r="O878" s="5">
        <v>1182030000000</v>
      </c>
      <c r="P878" s="5">
        <v>1456080000000</v>
      </c>
      <c r="Q878" s="5">
        <v>1761590000000</v>
      </c>
      <c r="R878" s="5">
        <v>2092840000000</v>
      </c>
      <c r="S878" s="5">
        <v>2442730000000</v>
      </c>
      <c r="T878" s="5">
        <v>2821600000000</v>
      </c>
      <c r="U878" s="5">
        <v>3207420000000</v>
      </c>
      <c r="V878" s="5">
        <v>3591680000000</v>
      </c>
      <c r="W878" s="5">
        <v>3966740000000</v>
      </c>
      <c r="X878" s="5">
        <v>4326360000000</v>
      </c>
      <c r="Y878" s="5">
        <v>4695460000000</v>
      </c>
      <c r="Z878" s="5">
        <v>5045230000000</v>
      </c>
      <c r="AA878" s="5">
        <v>5374300000000</v>
      </c>
      <c r="AB878" s="5">
        <v>5682950000000</v>
      </c>
      <c r="AC878" s="5">
        <v>5972640000000</v>
      </c>
      <c r="AD878" s="5">
        <v>6283620000000</v>
      </c>
      <c r="AE878" s="5">
        <v>6581240000000</v>
      </c>
      <c r="AF878" s="5">
        <v>6867490000000</v>
      </c>
      <c r="AG878" s="5">
        <v>7144340000000</v>
      </c>
    </row>
    <row r="879" spans="1:33" x14ac:dyDescent="0.45">
      <c r="A879" t="s">
        <v>941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947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948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949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953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957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958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959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966</v>
      </c>
      <c r="B904" s="5">
        <v>1889300000000</v>
      </c>
      <c r="C904" s="5">
        <v>1763240000000</v>
      </c>
      <c r="D904" s="5">
        <v>2311160000000</v>
      </c>
      <c r="E904" s="5">
        <v>2854780000000</v>
      </c>
      <c r="F904" s="5">
        <v>3456340000000</v>
      </c>
      <c r="G904" s="5">
        <v>4153910000000</v>
      </c>
      <c r="H904" s="5">
        <v>4983850000000</v>
      </c>
      <c r="I904" s="5">
        <v>5983840000000</v>
      </c>
      <c r="J904" s="5">
        <v>7230630000000</v>
      </c>
      <c r="K904" s="5">
        <v>8740190000000</v>
      </c>
      <c r="L904" s="5">
        <v>10288300000000</v>
      </c>
      <c r="M904" s="5">
        <v>12137500000000</v>
      </c>
      <c r="N904" s="5">
        <v>14319300000000</v>
      </c>
      <c r="O904" s="5">
        <v>16963300000000</v>
      </c>
      <c r="P904" s="5">
        <v>19985300000000</v>
      </c>
      <c r="Q904" s="5">
        <v>23355100000000</v>
      </c>
      <c r="R904" s="5">
        <v>27018700000000</v>
      </c>
      <c r="S904" s="5">
        <v>30904200000000</v>
      </c>
      <c r="T904" s="5">
        <v>35155300000000</v>
      </c>
      <c r="U904" s="5">
        <v>39508900000000</v>
      </c>
      <c r="V904" s="5">
        <v>43874800000000</v>
      </c>
      <c r="W904" s="5">
        <v>48171300000000</v>
      </c>
      <c r="X904" s="5">
        <v>52331400000000</v>
      </c>
      <c r="Y904" s="5">
        <v>56659200000000</v>
      </c>
      <c r="Z904" s="5">
        <v>60808600000000</v>
      </c>
      <c r="AA904" s="5">
        <v>64762900000000</v>
      </c>
      <c r="AB904" s="5">
        <v>68522500000000</v>
      </c>
      <c r="AC904" s="5">
        <v>72100500000000</v>
      </c>
      <c r="AD904" s="5">
        <v>75978500000000</v>
      </c>
      <c r="AE904" s="5">
        <v>79733900000000</v>
      </c>
      <c r="AF904" s="5">
        <v>83385500000000</v>
      </c>
      <c r="AG904" s="5">
        <v>86952000000000</v>
      </c>
    </row>
    <row r="905" spans="1:33" x14ac:dyDescent="0.45">
      <c r="A905" t="s">
        <v>967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968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969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973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974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977</v>
      </c>
      <c r="B915" s="5">
        <v>19701000000000</v>
      </c>
      <c r="C915" s="5">
        <v>17921900000000</v>
      </c>
      <c r="D915" s="5">
        <v>22636200000000</v>
      </c>
      <c r="E915" s="5">
        <v>26648900000000</v>
      </c>
      <c r="F915" s="5">
        <v>30417600000000</v>
      </c>
      <c r="G915" s="5">
        <v>34089000000000</v>
      </c>
      <c r="H915" s="5">
        <v>37727000000000</v>
      </c>
      <c r="I915" s="5">
        <v>41348700000000</v>
      </c>
      <c r="J915" s="5">
        <v>45168800000000</v>
      </c>
      <c r="K915" s="5">
        <v>48970900000000</v>
      </c>
      <c r="L915" s="5">
        <v>50463000000000</v>
      </c>
      <c r="M915" s="5">
        <v>52367700000000</v>
      </c>
      <c r="N915" s="5">
        <v>53934400000000</v>
      </c>
      <c r="O915" s="5">
        <v>55651100000000</v>
      </c>
      <c r="P915" s="5">
        <v>57234100000000</v>
      </c>
      <c r="Q915" s="5">
        <v>58716500000000</v>
      </c>
      <c r="R915" s="5">
        <v>60112000000000</v>
      </c>
      <c r="S915" s="5">
        <v>61426500000000</v>
      </c>
      <c r="T915" s="5">
        <v>63038600000000</v>
      </c>
      <c r="U915" s="5">
        <v>64563400000000</v>
      </c>
      <c r="V915" s="5">
        <v>65999900000000</v>
      </c>
      <c r="W915" s="5">
        <v>67347100000000</v>
      </c>
      <c r="X915" s="5">
        <v>68603400000000</v>
      </c>
      <c r="Y915" s="5">
        <v>70181300000000</v>
      </c>
      <c r="Z915" s="5">
        <v>71646900000000</v>
      </c>
      <c r="AA915" s="5">
        <v>72998700000000</v>
      </c>
      <c r="AB915" s="5">
        <v>74234900000000</v>
      </c>
      <c r="AC915" s="5">
        <v>75354200000000</v>
      </c>
      <c r="AD915" s="5">
        <v>76807200000000</v>
      </c>
      <c r="AE915" s="5">
        <v>78115000000000</v>
      </c>
      <c r="AF915" s="5">
        <v>79276300000000</v>
      </c>
      <c r="AG915" s="5">
        <v>80289800000000</v>
      </c>
    </row>
    <row r="916" spans="1:33" x14ac:dyDescent="0.45">
      <c r="A916" t="s">
        <v>978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979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987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988</v>
      </c>
      <c r="B926" s="5">
        <v>67283400000000</v>
      </c>
      <c r="C926" s="5">
        <v>60681300000000</v>
      </c>
      <c r="D926" s="5">
        <v>75797900000000</v>
      </c>
      <c r="E926" s="5">
        <v>88042400000000</v>
      </c>
      <c r="F926" s="5">
        <v>98880600000000</v>
      </c>
      <c r="G926" s="5">
        <v>108725000000000</v>
      </c>
      <c r="H926" s="5">
        <v>117662000000000</v>
      </c>
      <c r="I926" s="5">
        <v>125629000000000</v>
      </c>
      <c r="J926" s="5">
        <v>133045000000000</v>
      </c>
      <c r="K926" s="5">
        <v>139106000000000</v>
      </c>
      <c r="L926" s="5">
        <v>136521000000000</v>
      </c>
      <c r="M926" s="5">
        <v>134260000000000</v>
      </c>
      <c r="N926" s="5">
        <v>130052000000000</v>
      </c>
      <c r="O926" s="5">
        <v>124659000000000</v>
      </c>
      <c r="P926" s="5">
        <v>117517000000000</v>
      </c>
      <c r="Q926" s="5">
        <v>108909000000000</v>
      </c>
      <c r="R926" s="5">
        <v>99197300000000</v>
      </c>
      <c r="S926" s="5">
        <v>88757200000000</v>
      </c>
      <c r="T926" s="5">
        <v>78446900000000</v>
      </c>
      <c r="U926" s="5">
        <v>67913900000000</v>
      </c>
      <c r="V926" s="5">
        <v>57515500000000</v>
      </c>
      <c r="W926" s="5">
        <v>47620700000000</v>
      </c>
      <c r="X926" s="5">
        <v>38488800000000</v>
      </c>
      <c r="Y926" s="5">
        <v>30375100000000</v>
      </c>
      <c r="Z926" s="5">
        <v>23180500000000</v>
      </c>
      <c r="AA926" s="5">
        <v>17079100000000</v>
      </c>
      <c r="AB926" s="5">
        <v>12118000000000</v>
      </c>
      <c r="AC926" s="5">
        <v>8229260000000</v>
      </c>
      <c r="AD926" s="5">
        <v>5270140000000</v>
      </c>
      <c r="AE926" s="5">
        <v>3169850000000</v>
      </c>
      <c r="AF926" s="5">
        <v>1778790000000</v>
      </c>
      <c r="AG926" s="5">
        <v>916841000000</v>
      </c>
    </row>
    <row r="927" spans="1:33" x14ac:dyDescent="0.45">
      <c r="A927" t="s">
        <v>989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990</v>
      </c>
      <c r="B928" s="5">
        <v>2109540000000</v>
      </c>
      <c r="C928" s="5">
        <v>2129280000000</v>
      </c>
      <c r="D928" s="5">
        <v>2944980000000</v>
      </c>
      <c r="E928" s="5">
        <v>3744920000000</v>
      </c>
      <c r="F928" s="5">
        <v>4583460000000</v>
      </c>
      <c r="G928" s="5">
        <v>5457950000000</v>
      </c>
      <c r="H928" s="5">
        <v>6362450000000</v>
      </c>
      <c r="I928" s="5">
        <v>7269560000000</v>
      </c>
      <c r="J928" s="5">
        <v>8221720000000</v>
      </c>
      <c r="K928" s="5">
        <v>9147240000000</v>
      </c>
      <c r="L928" s="5">
        <v>9522040000000</v>
      </c>
      <c r="M928" s="5">
        <v>9904110000000</v>
      </c>
      <c r="N928" s="5">
        <v>9593640000000</v>
      </c>
      <c r="O928" s="5">
        <v>9195830000000</v>
      </c>
      <c r="P928" s="5">
        <v>8668970000000</v>
      </c>
      <c r="Q928" s="5">
        <v>8033960000000</v>
      </c>
      <c r="R928" s="5">
        <v>7317570000000</v>
      </c>
      <c r="S928" s="5">
        <v>6547430000000</v>
      </c>
      <c r="T928" s="5">
        <v>5786860000000</v>
      </c>
      <c r="U928" s="5">
        <v>5009860000000</v>
      </c>
      <c r="V928" s="5">
        <v>4242800000000</v>
      </c>
      <c r="W928" s="5">
        <v>3512870000000</v>
      </c>
      <c r="X928" s="5">
        <v>2839230000000</v>
      </c>
      <c r="Y928" s="5">
        <v>2240700000000</v>
      </c>
      <c r="Z928" s="5">
        <v>1709980000000</v>
      </c>
      <c r="AA928" s="5">
        <v>1259890000000</v>
      </c>
      <c r="AB928" s="5">
        <v>893915000000</v>
      </c>
      <c r="AC928" s="5">
        <v>607055000000</v>
      </c>
      <c r="AD928" s="5">
        <v>388767000000</v>
      </c>
      <c r="AE928" s="5">
        <v>233833000000</v>
      </c>
      <c r="AF928" s="5">
        <v>131218000000</v>
      </c>
      <c r="AG928" s="5">
        <v>67633400000</v>
      </c>
    </row>
    <row r="929" spans="1:33" x14ac:dyDescent="0.45">
      <c r="A929" t="s">
        <v>991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997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998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999</v>
      </c>
      <c r="B937" s="5">
        <v>61706900000000</v>
      </c>
      <c r="C937" s="5">
        <v>57298200000000</v>
      </c>
      <c r="D937" s="5">
        <v>74561900000000</v>
      </c>
      <c r="E937" s="5">
        <v>91088000000000</v>
      </c>
      <c r="F937" s="5">
        <v>108447000000000</v>
      </c>
      <c r="G937" s="5">
        <v>127202000000000</v>
      </c>
      <c r="H937" s="5">
        <v>147647000000000</v>
      </c>
      <c r="I937" s="5">
        <v>169878000000000</v>
      </c>
      <c r="J937" s="5">
        <v>194894000000000</v>
      </c>
      <c r="K937" s="5">
        <v>221832000000000</v>
      </c>
      <c r="L937" s="5">
        <v>242196000000000</v>
      </c>
      <c r="M937" s="5">
        <v>264337000000000</v>
      </c>
      <c r="N937" s="5">
        <v>286745000000000</v>
      </c>
      <c r="O937" s="5">
        <v>311711000000000</v>
      </c>
      <c r="P937" s="5">
        <v>337641000000000</v>
      </c>
      <c r="Q937" s="5">
        <v>364662000000000</v>
      </c>
      <c r="R937" s="5">
        <v>392755000000000</v>
      </c>
      <c r="S937" s="5">
        <v>421907000000000</v>
      </c>
      <c r="T937" s="5">
        <v>454813000000000</v>
      </c>
      <c r="U937" s="5">
        <v>489082000000000</v>
      </c>
      <c r="V937" s="5">
        <v>524706000000000</v>
      </c>
      <c r="W937" s="5">
        <v>561568000000000</v>
      </c>
      <c r="X937" s="5">
        <v>599589000000000</v>
      </c>
      <c r="Y937" s="5">
        <v>642733000000000</v>
      </c>
      <c r="Z937" s="5">
        <v>687188000000000</v>
      </c>
      <c r="AA937" s="5">
        <v>732578000000000</v>
      </c>
      <c r="AB937" s="5">
        <v>778574000000000</v>
      </c>
      <c r="AC937" s="5">
        <v>824958000000000</v>
      </c>
      <c r="AD937" s="5">
        <v>877088000000000</v>
      </c>
      <c r="AE937" s="5">
        <v>929329000000000</v>
      </c>
      <c r="AF937" s="5">
        <v>981425000000000</v>
      </c>
      <c r="AG937" s="5">
        <v>1033290000000000</v>
      </c>
    </row>
    <row r="938" spans="1:33" x14ac:dyDescent="0.45">
      <c r="A938" t="s">
        <v>1000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1001</v>
      </c>
      <c r="B939" s="5">
        <v>3247730000000</v>
      </c>
      <c r="C939" s="5">
        <v>3015700000000</v>
      </c>
      <c r="D939" s="5">
        <v>3924310000000</v>
      </c>
      <c r="E939" s="5">
        <v>4794100000000</v>
      </c>
      <c r="F939" s="5">
        <v>5707730000000</v>
      </c>
      <c r="G939" s="5">
        <v>6694870000000</v>
      </c>
      <c r="H939" s="5">
        <v>7770890000000</v>
      </c>
      <c r="I939" s="5">
        <v>8940960000000</v>
      </c>
      <c r="J939" s="5">
        <v>10257600000000</v>
      </c>
      <c r="K939" s="5">
        <v>11675400000000</v>
      </c>
      <c r="L939" s="5">
        <v>12747100000000</v>
      </c>
      <c r="M939" s="5">
        <v>13912500000000</v>
      </c>
      <c r="N939" s="5">
        <v>15091900000000</v>
      </c>
      <c r="O939" s="5">
        <v>16405800000000</v>
      </c>
      <c r="P939" s="5">
        <v>17770600000000</v>
      </c>
      <c r="Q939" s="5">
        <v>19192700000000</v>
      </c>
      <c r="R939" s="5">
        <v>20671300000000</v>
      </c>
      <c r="S939" s="5">
        <v>22205600000000</v>
      </c>
      <c r="T939" s="5">
        <v>23937500000000</v>
      </c>
      <c r="U939" s="5">
        <v>25741200000000</v>
      </c>
      <c r="V939" s="5">
        <v>27616100000000</v>
      </c>
      <c r="W939" s="5">
        <v>29556200000000</v>
      </c>
      <c r="X939" s="5">
        <v>31557300000000</v>
      </c>
      <c r="Y939" s="5">
        <v>33828100000000</v>
      </c>
      <c r="Z939" s="5">
        <v>36167800000000</v>
      </c>
      <c r="AA939" s="5">
        <v>38556700000000</v>
      </c>
      <c r="AB939" s="5">
        <v>40977600000000</v>
      </c>
      <c r="AC939" s="5">
        <v>43418800000000</v>
      </c>
      <c r="AD939" s="5">
        <v>46162500000000</v>
      </c>
      <c r="AE939" s="5">
        <v>48912000000000</v>
      </c>
      <c r="AF939" s="5">
        <v>51653900000000</v>
      </c>
      <c r="AG939" s="5">
        <v>54383700000000</v>
      </c>
    </row>
    <row r="940" spans="1:33" x14ac:dyDescent="0.45">
      <c r="A940" t="s">
        <v>1002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1006</v>
      </c>
      <c r="B944" s="5">
        <v>50228800000</v>
      </c>
      <c r="C944" s="5">
        <v>91990200000</v>
      </c>
      <c r="D944" s="5">
        <v>195982000000</v>
      </c>
      <c r="E944" s="5">
        <v>348796000000</v>
      </c>
      <c r="F944" s="5">
        <v>562673000000</v>
      </c>
      <c r="G944" s="5">
        <v>853089000000</v>
      </c>
      <c r="H944" s="5">
        <v>1239380000000</v>
      </c>
      <c r="I944" s="5">
        <v>1744030000000</v>
      </c>
      <c r="J944" s="5">
        <v>2404210000000</v>
      </c>
      <c r="K944" s="5">
        <v>3239200000000</v>
      </c>
      <c r="L944" s="5">
        <v>4253800000000</v>
      </c>
      <c r="M944" s="5">
        <v>5428740000000</v>
      </c>
      <c r="N944" s="5">
        <v>6858530000000</v>
      </c>
      <c r="O944" s="5">
        <v>8594560000000</v>
      </c>
      <c r="P944" s="5">
        <v>10587300000000</v>
      </c>
      <c r="Q944" s="5">
        <v>12808800000000</v>
      </c>
      <c r="R944" s="5">
        <v>15217400000000</v>
      </c>
      <c r="S944" s="5">
        <v>17761400000000</v>
      </c>
      <c r="T944" s="5">
        <v>20516300000000</v>
      </c>
      <c r="U944" s="5">
        <v>23321700000000</v>
      </c>
      <c r="V944" s="5">
        <v>26115700000000</v>
      </c>
      <c r="W944" s="5">
        <v>28842900000000</v>
      </c>
      <c r="X944" s="5">
        <v>31457900000000</v>
      </c>
      <c r="Y944" s="5">
        <v>34141700000000</v>
      </c>
      <c r="Z944" s="5">
        <v>36685000000000</v>
      </c>
      <c r="AA944" s="5">
        <v>39077600000000</v>
      </c>
      <c r="AB944" s="5">
        <v>41321900000000</v>
      </c>
      <c r="AC944" s="5">
        <v>43428300000000</v>
      </c>
      <c r="AD944" s="5">
        <v>45689500000000</v>
      </c>
      <c r="AE944" s="5">
        <v>47853500000000</v>
      </c>
      <c r="AF944" s="5">
        <v>49935000000000</v>
      </c>
      <c r="AG944" s="5">
        <v>51948000000000</v>
      </c>
    </row>
    <row r="945" spans="1:33" x14ac:dyDescent="0.45">
      <c r="A945" t="s">
        <v>1007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1008</v>
      </c>
      <c r="B946" s="5">
        <v>39845100000</v>
      </c>
      <c r="C946" s="5">
        <v>72722400000</v>
      </c>
      <c r="D946" s="5">
        <v>154362000000</v>
      </c>
      <c r="E946" s="5">
        <v>273709000000</v>
      </c>
      <c r="F946" s="5">
        <v>440011000000</v>
      </c>
      <c r="G946" s="5">
        <v>664634000000</v>
      </c>
      <c r="H946" s="5">
        <v>961982000000</v>
      </c>
      <c r="I946" s="5">
        <v>1348930000000</v>
      </c>
      <c r="J946" s="5">
        <v>1852550000000</v>
      </c>
      <c r="K946" s="5">
        <v>2486530000000</v>
      </c>
      <c r="L946" s="5">
        <v>3253770000000</v>
      </c>
      <c r="M946" s="5">
        <v>4136700000000</v>
      </c>
      <c r="N946" s="5">
        <v>5226200000000</v>
      </c>
      <c r="O946" s="5">
        <v>6549050000000</v>
      </c>
      <c r="P946" s="5">
        <v>8067490000000</v>
      </c>
      <c r="Q946" s="5">
        <v>9760270000000</v>
      </c>
      <c r="R946" s="5">
        <v>11595600000000</v>
      </c>
      <c r="S946" s="5">
        <v>13534200000000</v>
      </c>
      <c r="T946" s="5">
        <v>15633400000000</v>
      </c>
      <c r="U946" s="5">
        <v>17771100000000</v>
      </c>
      <c r="V946" s="5">
        <v>19900200000000</v>
      </c>
      <c r="W946" s="5">
        <v>21978300000000</v>
      </c>
      <c r="X946" s="5">
        <v>23970900000000</v>
      </c>
      <c r="Y946" s="5">
        <v>26016000000000</v>
      </c>
      <c r="Z946" s="5">
        <v>27953900000000</v>
      </c>
      <c r="AA946" s="5">
        <v>29777200000000</v>
      </c>
      <c r="AB946" s="5">
        <v>31487300000000</v>
      </c>
      <c r="AC946" s="5">
        <v>33092400000000</v>
      </c>
      <c r="AD946" s="5">
        <v>34815400000000</v>
      </c>
      <c r="AE946" s="5">
        <v>36464400000000</v>
      </c>
      <c r="AF946" s="5">
        <v>38050500000000</v>
      </c>
      <c r="AG946" s="5">
        <v>39584400000000</v>
      </c>
    </row>
    <row r="947" spans="1:33" x14ac:dyDescent="0.45">
      <c r="A947" t="s">
        <v>1009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1010</v>
      </c>
      <c r="B948" s="5">
        <v>1251150000</v>
      </c>
      <c r="C948" s="5">
        <v>2542270000</v>
      </c>
      <c r="D948" s="5">
        <v>5986350000</v>
      </c>
      <c r="E948" s="5">
        <v>11668800000</v>
      </c>
      <c r="F948" s="5">
        <v>20358500000</v>
      </c>
      <c r="G948" s="5">
        <v>33348000000</v>
      </c>
      <c r="H948" s="5">
        <v>52053900000</v>
      </c>
      <c r="I948" s="5">
        <v>78005700000</v>
      </c>
      <c r="J948" s="5">
        <v>114528000000</v>
      </c>
      <c r="K948" s="5">
        <v>163727000000</v>
      </c>
      <c r="L948" s="5">
        <v>226611000000</v>
      </c>
      <c r="M948" s="5">
        <v>304997000000</v>
      </c>
      <c r="N948" s="5">
        <v>385325000000</v>
      </c>
      <c r="O948" s="5">
        <v>482858000000</v>
      </c>
      <c r="P948" s="5">
        <v>594811000000</v>
      </c>
      <c r="Q948" s="5">
        <v>719619000000</v>
      </c>
      <c r="R948" s="5">
        <v>854939000000</v>
      </c>
      <c r="S948" s="5">
        <v>997869000000</v>
      </c>
      <c r="T948" s="5">
        <v>1152640000000</v>
      </c>
      <c r="U948" s="5">
        <v>1310250000000</v>
      </c>
      <c r="V948" s="5">
        <v>1467230000000</v>
      </c>
      <c r="W948" s="5">
        <v>1620450000000</v>
      </c>
      <c r="X948" s="5">
        <v>1767360000000</v>
      </c>
      <c r="Y948" s="5">
        <v>1918140000000</v>
      </c>
      <c r="Z948" s="5">
        <v>2061030000000</v>
      </c>
      <c r="AA948" s="5">
        <v>2195450000000</v>
      </c>
      <c r="AB948" s="5">
        <v>2321540000000</v>
      </c>
      <c r="AC948" s="5">
        <v>2439880000000</v>
      </c>
      <c r="AD948" s="5">
        <v>2566920000000</v>
      </c>
      <c r="AE948" s="5">
        <v>2688500000000</v>
      </c>
      <c r="AF948" s="5">
        <v>2805440000000</v>
      </c>
      <c r="AG948" s="5">
        <v>2918530000000</v>
      </c>
    </row>
    <row r="949" spans="1:33" x14ac:dyDescent="0.45">
      <c r="A949" t="s">
        <v>1011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1016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1017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1018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1019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1024</v>
      </c>
      <c r="B962" s="5">
        <v>15097400000000</v>
      </c>
      <c r="C962" s="5">
        <v>13734000000000</v>
      </c>
      <c r="D962" s="5">
        <v>17346700000000</v>
      </c>
      <c r="E962" s="5">
        <v>20421600000000</v>
      </c>
      <c r="F962" s="5">
        <v>23309600000000</v>
      </c>
      <c r="G962" s="5">
        <v>26123200000000</v>
      </c>
      <c r="H962" s="5">
        <v>28911100000000</v>
      </c>
      <c r="I962" s="5">
        <v>31686600000000</v>
      </c>
      <c r="J962" s="5">
        <v>34614100000000</v>
      </c>
      <c r="K962" s="5">
        <v>37527700000000</v>
      </c>
      <c r="L962" s="5">
        <v>38671200000000</v>
      </c>
      <c r="M962" s="5">
        <v>40130900000000</v>
      </c>
      <c r="N962" s="5">
        <v>41331600000000</v>
      </c>
      <c r="O962" s="5">
        <v>42647100000000</v>
      </c>
      <c r="P962" s="5">
        <v>43860300000000</v>
      </c>
      <c r="Q962" s="5">
        <v>44996300000000</v>
      </c>
      <c r="R962" s="5">
        <v>46065600000000</v>
      </c>
      <c r="S962" s="5">
        <v>47073000000000</v>
      </c>
      <c r="T962" s="5">
        <v>48308400000000</v>
      </c>
      <c r="U962" s="5">
        <v>49476900000000</v>
      </c>
      <c r="V962" s="5">
        <v>50577900000000</v>
      </c>
      <c r="W962" s="5">
        <v>51610200000000</v>
      </c>
      <c r="X962" s="5">
        <v>52573000000000</v>
      </c>
      <c r="Y962" s="5">
        <v>53782200000000</v>
      </c>
      <c r="Z962" s="5">
        <v>54905400000000</v>
      </c>
      <c r="AA962" s="5">
        <v>55941300000000</v>
      </c>
      <c r="AB962" s="5">
        <v>56888600000000</v>
      </c>
      <c r="AC962" s="5">
        <v>57746500000000</v>
      </c>
      <c r="AD962" s="5">
        <v>58859900000000</v>
      </c>
      <c r="AE962" s="5">
        <v>59862000000000</v>
      </c>
      <c r="AF962" s="5">
        <v>60752000000000</v>
      </c>
      <c r="AG962" s="5">
        <v>61528600000000</v>
      </c>
    </row>
    <row r="963" spans="1:33" x14ac:dyDescent="0.45">
      <c r="A963" t="s">
        <v>1025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1027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1028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1029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6" spans="1:33" x14ac:dyDescent="0.45">
      <c r="A976" t="s">
        <v>59</v>
      </c>
      <c r="B976">
        <v>2019</v>
      </c>
      <c r="C976">
        <v>2020</v>
      </c>
      <c r="D976">
        <v>2021</v>
      </c>
      <c r="E976">
        <v>2022</v>
      </c>
      <c r="F976">
        <v>2023</v>
      </c>
      <c r="G976">
        <v>2024</v>
      </c>
      <c r="H976">
        <v>2025</v>
      </c>
      <c r="I976">
        <v>2026</v>
      </c>
      <c r="J976">
        <v>2027</v>
      </c>
      <c r="K976">
        <v>2028</v>
      </c>
      <c r="L976">
        <v>2029</v>
      </c>
      <c r="M976">
        <v>2030</v>
      </c>
      <c r="N976">
        <v>2031</v>
      </c>
      <c r="O976">
        <v>2032</v>
      </c>
      <c r="P976">
        <v>2033</v>
      </c>
      <c r="Q976">
        <v>2034</v>
      </c>
      <c r="R976">
        <v>2035</v>
      </c>
      <c r="S976">
        <v>2036</v>
      </c>
      <c r="T976">
        <v>2037</v>
      </c>
      <c r="U976">
        <v>2038</v>
      </c>
      <c r="V976">
        <v>2039</v>
      </c>
      <c r="W976">
        <v>2040</v>
      </c>
      <c r="X976">
        <v>2041</v>
      </c>
      <c r="Y976">
        <v>2042</v>
      </c>
      <c r="Z976">
        <v>2043</v>
      </c>
      <c r="AA976">
        <v>2044</v>
      </c>
      <c r="AB976">
        <v>2045</v>
      </c>
      <c r="AC976">
        <v>2046</v>
      </c>
      <c r="AD976">
        <v>2047</v>
      </c>
      <c r="AE976">
        <v>2048</v>
      </c>
      <c r="AF976">
        <v>2049</v>
      </c>
      <c r="AG976">
        <v>2050</v>
      </c>
    </row>
    <row r="977" spans="1:33" x14ac:dyDescent="0.45">
      <c r="A977" t="s">
        <v>1036</v>
      </c>
      <c r="B977" s="5">
        <v>0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</row>
    <row r="978" spans="1:33" x14ac:dyDescent="0.45">
      <c r="A978" t="s">
        <v>1037</v>
      </c>
      <c r="B978" s="5">
        <v>110000000000000</v>
      </c>
      <c r="C978" s="5">
        <v>124769000000000</v>
      </c>
      <c r="D978" s="5">
        <v>145145000000000</v>
      </c>
      <c r="E978" s="5">
        <v>164952000000000</v>
      </c>
      <c r="F978" s="5">
        <v>191394000000000</v>
      </c>
      <c r="G978" s="5">
        <v>218655000000000</v>
      </c>
      <c r="H978" s="5">
        <v>246805000000000</v>
      </c>
      <c r="I978" s="5">
        <v>274892000000000</v>
      </c>
      <c r="J978" s="5">
        <v>303940000000000</v>
      </c>
      <c r="K978" s="5">
        <v>346966000000000</v>
      </c>
      <c r="L978" s="5">
        <v>390981000000000</v>
      </c>
      <c r="M978" s="5">
        <v>436989000000000</v>
      </c>
      <c r="N978" s="5">
        <v>482994000000000</v>
      </c>
      <c r="O978" s="5">
        <v>530000000000000</v>
      </c>
      <c r="P978" s="5">
        <v>578000000000000</v>
      </c>
      <c r="Q978" s="5">
        <v>627000000000000</v>
      </c>
      <c r="R978" s="5">
        <v>677000000000000</v>
      </c>
      <c r="S978" s="5">
        <v>727000000000000</v>
      </c>
      <c r="T978" s="5">
        <v>779000000000000</v>
      </c>
      <c r="U978" s="5">
        <v>824000000000000</v>
      </c>
      <c r="V978" s="5">
        <v>870000000000000</v>
      </c>
      <c r="W978" s="5">
        <v>917000000000000</v>
      </c>
      <c r="X978" s="5">
        <v>964000000000000</v>
      </c>
      <c r="Y978" s="5">
        <v>1010000000000000</v>
      </c>
      <c r="Z978" s="5">
        <v>1050000000000000</v>
      </c>
      <c r="AA978" s="5">
        <v>1100000000000000</v>
      </c>
      <c r="AB978" s="5">
        <v>1140000000000000</v>
      </c>
      <c r="AC978" s="5">
        <v>1180000000000000</v>
      </c>
      <c r="AD978" s="5">
        <v>1230000000000000</v>
      </c>
      <c r="AE978" s="5">
        <v>1270000000000000</v>
      </c>
      <c r="AF978" s="5">
        <v>1310000000000000</v>
      </c>
      <c r="AG978" s="5">
        <v>1360000000000000</v>
      </c>
    </row>
    <row r="979" spans="1:33" x14ac:dyDescent="0.45">
      <c r="A979" t="s">
        <v>1038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45">
      <c r="A980" t="s">
        <v>1039</v>
      </c>
      <c r="B980" s="5">
        <v>61500000000000</v>
      </c>
      <c r="C980" s="5">
        <v>63651800000000</v>
      </c>
      <c r="D980" s="5">
        <v>68326700000000</v>
      </c>
      <c r="E980" s="5">
        <v>72539400000000</v>
      </c>
      <c r="F980" s="5">
        <v>74464300000000</v>
      </c>
      <c r="G980" s="5">
        <v>76279500000000</v>
      </c>
      <c r="H980" s="5">
        <v>77938500000000</v>
      </c>
      <c r="I980" s="5">
        <v>79568600000000</v>
      </c>
      <c r="J980" s="5">
        <v>81184000000000</v>
      </c>
      <c r="K980" s="5">
        <v>82491900000000</v>
      </c>
      <c r="L980" s="5">
        <v>83795900000000</v>
      </c>
      <c r="M980" s="5">
        <v>85097900000000</v>
      </c>
      <c r="N980" s="5">
        <v>86298900000000</v>
      </c>
      <c r="O980" s="5">
        <v>87400000000000</v>
      </c>
      <c r="P980" s="5">
        <v>89700000000000</v>
      </c>
      <c r="Q980" s="5">
        <v>92000000000000</v>
      </c>
      <c r="R980" s="5">
        <v>94200000000000</v>
      </c>
      <c r="S980" s="5">
        <v>96400000000000</v>
      </c>
      <c r="T980" s="5">
        <v>98700000000000</v>
      </c>
      <c r="U980" s="5">
        <v>101000000000000</v>
      </c>
      <c r="V980" s="5">
        <v>103000000000000</v>
      </c>
      <c r="W980" s="5">
        <v>105000000000000</v>
      </c>
      <c r="X980" s="5">
        <v>107000000000000</v>
      </c>
      <c r="Y980" s="5">
        <v>110000000000000</v>
      </c>
      <c r="Z980" s="5">
        <v>112000000000000</v>
      </c>
      <c r="AA980" s="5">
        <v>113000000000000</v>
      </c>
      <c r="AB980" s="5">
        <v>115000000000000</v>
      </c>
      <c r="AC980" s="5">
        <v>117000000000000</v>
      </c>
      <c r="AD980" s="5">
        <v>119000000000000</v>
      </c>
      <c r="AE980" s="5">
        <v>121000000000000</v>
      </c>
      <c r="AF980" s="5">
        <v>123000000000000</v>
      </c>
      <c r="AG980" s="5">
        <v>124000000000000</v>
      </c>
    </row>
    <row r="981" spans="1:33" x14ac:dyDescent="0.45">
      <c r="A981" t="s">
        <v>1040</v>
      </c>
      <c r="B981" s="5">
        <v>185000000000000</v>
      </c>
      <c r="C981" s="5">
        <v>196901000000000</v>
      </c>
      <c r="D981" s="5">
        <v>218211000000000</v>
      </c>
      <c r="E981" s="5">
        <v>237492000000000</v>
      </c>
      <c r="F981" s="5">
        <v>256189000000000</v>
      </c>
      <c r="G981" s="5">
        <v>274566000000000</v>
      </c>
      <c r="H981" s="5">
        <v>293768000000000</v>
      </c>
      <c r="I981" s="5">
        <v>311877000000000</v>
      </c>
      <c r="J981" s="5">
        <v>330935000000000</v>
      </c>
      <c r="K981" s="5">
        <v>349965000000000</v>
      </c>
      <c r="L981" s="5">
        <v>369982000000000</v>
      </c>
      <c r="M981" s="5">
        <v>388990000000000</v>
      </c>
      <c r="N981" s="5">
        <v>408995000000000</v>
      </c>
      <c r="O981" s="5">
        <v>429000000000000</v>
      </c>
      <c r="P981" s="5">
        <v>444000000000000</v>
      </c>
      <c r="Q981" s="5">
        <v>459000000000000</v>
      </c>
      <c r="R981" s="5">
        <v>473000000000000</v>
      </c>
      <c r="S981" s="5">
        <v>488000000000000</v>
      </c>
      <c r="T981" s="5">
        <v>503000000000000</v>
      </c>
      <c r="U981" s="5">
        <v>517000000000000</v>
      </c>
      <c r="V981" s="5">
        <v>532000000000000</v>
      </c>
      <c r="W981" s="5">
        <v>546000000000000</v>
      </c>
      <c r="X981" s="5">
        <v>560000000000000</v>
      </c>
      <c r="Y981" s="5">
        <v>574000000000000</v>
      </c>
      <c r="Z981" s="5">
        <v>588000000000000</v>
      </c>
      <c r="AA981" s="5">
        <v>601000000000000</v>
      </c>
      <c r="AB981" s="5">
        <v>615000000000000</v>
      </c>
      <c r="AC981" s="5">
        <v>628000000000000</v>
      </c>
      <c r="AD981" s="5">
        <v>641000000000000</v>
      </c>
      <c r="AE981" s="5">
        <v>654000000000000</v>
      </c>
      <c r="AF981" s="5">
        <v>667000000000000</v>
      </c>
      <c r="AG981" s="5">
        <v>680000000000000</v>
      </c>
    </row>
    <row r="982" spans="1:33" x14ac:dyDescent="0.45">
      <c r="A982" t="s">
        <v>1041</v>
      </c>
      <c r="B982" s="5">
        <v>41200000000000</v>
      </c>
      <c r="C982" s="5">
        <v>45911100000000</v>
      </c>
      <c r="D982" s="5">
        <v>52528600000000</v>
      </c>
      <c r="E982" s="5">
        <v>59025200000000</v>
      </c>
      <c r="F982" s="5">
        <v>69081300000000</v>
      </c>
      <c r="G982" s="5">
        <v>79274700000000</v>
      </c>
      <c r="H982" s="5">
        <v>89729200000000</v>
      </c>
      <c r="I982" s="5">
        <v>99960600000000</v>
      </c>
      <c r="J982" s="5">
        <v>110978000000000</v>
      </c>
      <c r="K982" s="5">
        <v>127987000000000</v>
      </c>
      <c r="L982" s="5">
        <v>144993000000000</v>
      </c>
      <c r="M982" s="5">
        <v>162996000000000</v>
      </c>
      <c r="N982" s="5">
        <v>180998000000000</v>
      </c>
      <c r="O982" s="5">
        <v>199000000000000</v>
      </c>
      <c r="P982" s="5">
        <v>223000000000000</v>
      </c>
      <c r="Q982" s="5">
        <v>248000000000000</v>
      </c>
      <c r="R982" s="5">
        <v>273000000000000</v>
      </c>
      <c r="S982" s="5">
        <v>298000000000000</v>
      </c>
      <c r="T982" s="5">
        <v>324000000000000</v>
      </c>
      <c r="U982" s="5">
        <v>351000000000000</v>
      </c>
      <c r="V982" s="5">
        <v>377000000000000</v>
      </c>
      <c r="W982" s="5">
        <v>404000000000000</v>
      </c>
      <c r="X982" s="5">
        <v>432000000000000</v>
      </c>
      <c r="Y982" s="5">
        <v>460000000000000</v>
      </c>
      <c r="Z982" s="5">
        <v>488000000000000</v>
      </c>
      <c r="AA982" s="5">
        <v>516000000000000</v>
      </c>
      <c r="AB982" s="5">
        <v>545000000000000</v>
      </c>
      <c r="AC982" s="5">
        <v>574000000000000</v>
      </c>
      <c r="AD982" s="5">
        <v>604000000000000</v>
      </c>
      <c r="AE982" s="5">
        <v>633000000000000</v>
      </c>
      <c r="AF982" s="5">
        <v>663000000000000</v>
      </c>
      <c r="AG982" s="5">
        <v>694000000000000</v>
      </c>
    </row>
    <row r="983" spans="1:33" x14ac:dyDescent="0.45">
      <c r="A983" t="s">
        <v>1042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</row>
    <row r="984" spans="1:33" x14ac:dyDescent="0.45">
      <c r="A984" t="s">
        <v>1043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1046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1047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45">
      <c r="A989" t="s">
        <v>1048</v>
      </c>
      <c r="B989" s="5">
        <v>0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5">
        <v>0</v>
      </c>
      <c r="AG989" s="5">
        <v>0</v>
      </c>
    </row>
    <row r="990" spans="1:33" x14ac:dyDescent="0.45">
      <c r="A990" t="s">
        <v>1049</v>
      </c>
      <c r="B990" s="5">
        <v>0</v>
      </c>
      <c r="C990" s="5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5">
        <v>0</v>
      </c>
      <c r="AG990" s="5">
        <v>0</v>
      </c>
    </row>
    <row r="991" spans="1:33" x14ac:dyDescent="0.45">
      <c r="A991" t="s">
        <v>1050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45">
      <c r="A993" t="s">
        <v>1052</v>
      </c>
      <c r="B993" s="5">
        <v>92608300000000</v>
      </c>
      <c r="C993" s="5">
        <v>98918500000000</v>
      </c>
      <c r="D993" s="5">
        <v>108958000000000</v>
      </c>
      <c r="E993" s="5">
        <v>118471000000000</v>
      </c>
      <c r="F993" s="5">
        <v>132009000000000</v>
      </c>
      <c r="G993" s="5">
        <v>145402000000000</v>
      </c>
      <c r="H993" s="5">
        <v>158711000000000</v>
      </c>
      <c r="I993" s="5">
        <v>171973000000000</v>
      </c>
      <c r="J993" s="5">
        <v>185208000000000</v>
      </c>
      <c r="K993" s="5">
        <v>197973000000000</v>
      </c>
      <c r="L993" s="5">
        <v>210732000000000</v>
      </c>
      <c r="M993" s="5">
        <v>223484000000000</v>
      </c>
      <c r="N993" s="5">
        <v>236236000000000</v>
      </c>
      <c r="O993" s="5">
        <v>248987000000000</v>
      </c>
      <c r="P993" s="5">
        <v>258371000000000</v>
      </c>
      <c r="Q993" s="5">
        <v>267754000000000</v>
      </c>
      <c r="R993" s="5">
        <v>277138000000000</v>
      </c>
      <c r="S993" s="5">
        <v>286521000000000</v>
      </c>
      <c r="T993" s="5">
        <v>295905000000000</v>
      </c>
      <c r="U993" s="5">
        <v>306710000000000</v>
      </c>
      <c r="V993" s="5">
        <v>317515000000000</v>
      </c>
      <c r="W993" s="5">
        <v>328320000000000</v>
      </c>
      <c r="X993" s="5">
        <v>339125000000000</v>
      </c>
      <c r="Y993" s="5">
        <v>349930000000000</v>
      </c>
      <c r="Z993" s="5">
        <v>365053000000000</v>
      </c>
      <c r="AA993" s="5">
        <v>380177000000000</v>
      </c>
      <c r="AB993" s="5">
        <v>395301000000000</v>
      </c>
      <c r="AC993" s="5">
        <v>410424000000000</v>
      </c>
      <c r="AD993" s="5">
        <v>425548000000000</v>
      </c>
      <c r="AE993" s="5">
        <v>440672000000000</v>
      </c>
      <c r="AF993" s="5">
        <v>455795000000000</v>
      </c>
      <c r="AG993" s="5">
        <v>470919000000000</v>
      </c>
    </row>
    <row r="994" spans="1:33" x14ac:dyDescent="0.45">
      <c r="A994" t="s">
        <v>1053</v>
      </c>
      <c r="B994" s="5">
        <v>0</v>
      </c>
      <c r="C994" s="5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</row>
    <row r="995" spans="1:33" x14ac:dyDescent="0.45">
      <c r="A995" t="s">
        <v>1054</v>
      </c>
      <c r="B995" s="5">
        <v>0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</row>
    <row r="996" spans="1:33" x14ac:dyDescent="0.45">
      <c r="A996" t="s">
        <v>1055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1056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1057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1058</v>
      </c>
      <c r="B999" s="5">
        <v>0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0</v>
      </c>
      <c r="AF999" s="5">
        <v>0</v>
      </c>
      <c r="AG999" s="5">
        <v>0</v>
      </c>
    </row>
    <row r="1000" spans="1:33" x14ac:dyDescent="0.45">
      <c r="A1000" t="s">
        <v>1059</v>
      </c>
      <c r="B1000" s="5">
        <v>0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</row>
    <row r="1001" spans="1:33" x14ac:dyDescent="0.45">
      <c r="A1001" t="s">
        <v>1060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45">
      <c r="A1007" t="s">
        <v>1066</v>
      </c>
      <c r="B1007" s="5">
        <v>0</v>
      </c>
      <c r="C1007" s="5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5">
        <v>0</v>
      </c>
      <c r="AG1007" s="5">
        <v>0</v>
      </c>
    </row>
    <row r="1008" spans="1:33" x14ac:dyDescent="0.45">
      <c r="A1008" t="s">
        <v>1067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1068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1069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1070</v>
      </c>
      <c r="B1011" s="5">
        <v>427901000000000</v>
      </c>
      <c r="C1011" s="5">
        <v>397935000000000</v>
      </c>
      <c r="D1011" s="5">
        <v>383673000000000</v>
      </c>
      <c r="E1011" s="5">
        <v>366586000000000</v>
      </c>
      <c r="F1011" s="5">
        <v>332421000000000</v>
      </c>
      <c r="G1011" s="5">
        <v>297561000000000</v>
      </c>
      <c r="H1011" s="5">
        <v>262383000000000</v>
      </c>
      <c r="I1011" s="5">
        <v>227058000000000</v>
      </c>
      <c r="J1011" s="5">
        <v>191668000000000</v>
      </c>
      <c r="K1011" s="5">
        <v>175247000000000</v>
      </c>
      <c r="L1011" s="5">
        <v>158814000000000</v>
      </c>
      <c r="M1011" s="5">
        <v>142375000000000</v>
      </c>
      <c r="N1011" s="5">
        <v>125935000000000</v>
      </c>
      <c r="O1011" s="5">
        <v>109494000000000</v>
      </c>
      <c r="P1011" s="5">
        <v>100896000000000</v>
      </c>
      <c r="Q1011" s="5">
        <v>92298300000000</v>
      </c>
      <c r="R1011" s="5">
        <v>83700300000000</v>
      </c>
      <c r="S1011" s="5">
        <v>75102200000000</v>
      </c>
      <c r="T1011" s="5">
        <v>66504200000000</v>
      </c>
      <c r="U1011" s="5">
        <v>58331800000000</v>
      </c>
      <c r="V1011" s="5">
        <v>50159400000000</v>
      </c>
      <c r="W1011" s="5">
        <v>41987000000000</v>
      </c>
      <c r="X1011" s="5">
        <v>33814600000000</v>
      </c>
      <c r="Y1011" s="5">
        <v>25642200000000</v>
      </c>
      <c r="Z1011" s="5">
        <v>20513800000000</v>
      </c>
      <c r="AA1011" s="5">
        <v>15385300000000</v>
      </c>
      <c r="AB1011" s="5">
        <v>10256900000000</v>
      </c>
      <c r="AC1011" s="5">
        <v>5128440000000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45">
      <c r="A1013" t="s">
        <v>1072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</row>
    <row r="1014" spans="1:33" x14ac:dyDescent="0.45">
      <c r="A1014" t="s">
        <v>1073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1076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1077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1078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1079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45">
      <c r="A1025" t="s">
        <v>1084</v>
      </c>
      <c r="B1025" s="5">
        <v>0</v>
      </c>
      <c r="C1025" s="5">
        <v>0</v>
      </c>
      <c r="D1025" s="5">
        <v>0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</row>
    <row r="1026" spans="1:33" x14ac:dyDescent="0.45">
      <c r="A1026" t="s">
        <v>1085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1086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1087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45">
      <c r="A1029" t="s">
        <v>1088</v>
      </c>
      <c r="B1029" s="5">
        <v>628224000000000</v>
      </c>
      <c r="C1029" s="5">
        <v>626626000000000</v>
      </c>
      <c r="D1029" s="5">
        <v>649183000000000</v>
      </c>
      <c r="E1029" s="5">
        <v>667869000000000</v>
      </c>
      <c r="F1029" s="5">
        <v>678689000000000</v>
      </c>
      <c r="G1029" s="5">
        <v>688476000000000</v>
      </c>
      <c r="H1029" s="5">
        <v>697740000000000</v>
      </c>
      <c r="I1029" s="5">
        <v>706739000000000</v>
      </c>
      <c r="J1029" s="5">
        <v>715604000000000</v>
      </c>
      <c r="K1029" s="5">
        <v>732021000000000</v>
      </c>
      <c r="L1029" s="5">
        <v>748405000000000</v>
      </c>
      <c r="M1029" s="5">
        <v>764772000000000</v>
      </c>
      <c r="N1029" s="5">
        <v>781129000000000</v>
      </c>
      <c r="O1029" s="5">
        <v>797488000000000</v>
      </c>
      <c r="P1029" s="5">
        <v>812366000000000</v>
      </c>
      <c r="Q1029" s="5">
        <v>827243000000000</v>
      </c>
      <c r="R1029" s="5">
        <v>842121000000000</v>
      </c>
      <c r="S1029" s="5">
        <v>856999000000000</v>
      </c>
      <c r="T1029" s="5">
        <v>871877000000000</v>
      </c>
      <c r="U1029" s="5">
        <v>889529000000000</v>
      </c>
      <c r="V1029" s="5">
        <v>907180000000000</v>
      </c>
      <c r="W1029" s="5">
        <v>924832000000000</v>
      </c>
      <c r="X1029" s="5">
        <v>942484000000000</v>
      </c>
      <c r="Y1029" s="5">
        <v>960136000000000</v>
      </c>
      <c r="Z1029" s="5">
        <v>961105000000000</v>
      </c>
      <c r="AA1029" s="5">
        <v>962074000000000</v>
      </c>
      <c r="AB1029" s="5">
        <v>963044000000000</v>
      </c>
      <c r="AC1029" s="5">
        <v>964013000000000</v>
      </c>
      <c r="AD1029" s="5">
        <v>964982000000000</v>
      </c>
      <c r="AE1029" s="5">
        <v>965951000000000</v>
      </c>
      <c r="AF1029" s="5">
        <v>966921000000000</v>
      </c>
      <c r="AG1029" s="5">
        <v>967890000000000</v>
      </c>
    </row>
    <row r="1030" spans="1:33" x14ac:dyDescent="0.45">
      <c r="A1030" t="s">
        <v>1089</v>
      </c>
      <c r="B1030" s="5">
        <v>0</v>
      </c>
      <c r="C1030" s="5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</row>
    <row r="1031" spans="1:33" x14ac:dyDescent="0.45">
      <c r="A1031" t="s">
        <v>1090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1094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45">
      <c r="A1037" t="s">
        <v>1096</v>
      </c>
      <c r="B1037" s="5">
        <v>0</v>
      </c>
      <c r="C1037" s="5">
        <v>0</v>
      </c>
      <c r="D1037" s="5">
        <v>0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</row>
    <row r="1038" spans="1:33" x14ac:dyDescent="0.45">
      <c r="A1038" t="s">
        <v>1097</v>
      </c>
      <c r="B1038" s="5">
        <v>210000000000000</v>
      </c>
      <c r="C1038" s="5">
        <v>232967000000000</v>
      </c>
      <c r="D1038" s="5">
        <v>264618000000000</v>
      </c>
      <c r="E1038" s="5">
        <v>294132000000000</v>
      </c>
      <c r="F1038" s="5">
        <v>331949000000000</v>
      </c>
      <c r="G1038" s="5">
        <v>368418000000000</v>
      </c>
      <c r="H1038" s="5">
        <v>404681000000000</v>
      </c>
      <c r="I1038" s="5">
        <v>439826000000000</v>
      </c>
      <c r="J1038" s="5">
        <v>474906000000000</v>
      </c>
      <c r="K1038" s="5">
        <v>527948000000000</v>
      </c>
      <c r="L1038" s="5">
        <v>580971000000000</v>
      </c>
      <c r="M1038" s="5">
        <v>631984000000000</v>
      </c>
      <c r="N1038" s="5">
        <v>681992000000000</v>
      </c>
      <c r="O1038" s="5">
        <v>731000000000000</v>
      </c>
      <c r="P1038" s="5">
        <v>777000000000000</v>
      </c>
      <c r="Q1038" s="5">
        <v>822000000000000</v>
      </c>
      <c r="R1038" s="5">
        <v>866000000000000</v>
      </c>
      <c r="S1038" s="5">
        <v>909000000000000</v>
      </c>
      <c r="T1038" s="5">
        <v>952000000000000</v>
      </c>
      <c r="U1038" s="5">
        <v>982000000000000</v>
      </c>
      <c r="V1038" s="5">
        <v>1010000000000000</v>
      </c>
      <c r="W1038" s="5">
        <v>1040000000000000</v>
      </c>
      <c r="X1038" s="5">
        <v>1070000000000000</v>
      </c>
      <c r="Y1038" s="5">
        <v>1100000000000000</v>
      </c>
      <c r="Z1038" s="5">
        <v>1110000000000000</v>
      </c>
      <c r="AA1038" s="5">
        <v>1130000000000000</v>
      </c>
      <c r="AB1038" s="5">
        <v>1150000000000000</v>
      </c>
      <c r="AC1038" s="5">
        <v>1160000000000000</v>
      </c>
      <c r="AD1038" s="5">
        <v>1180000000000000</v>
      </c>
      <c r="AE1038" s="5">
        <v>1190000000000000</v>
      </c>
      <c r="AF1038" s="5">
        <v>1210000000000000</v>
      </c>
      <c r="AG1038" s="5">
        <v>1220000000000000</v>
      </c>
    </row>
    <row r="1039" spans="1:33" x14ac:dyDescent="0.45">
      <c r="A1039" t="s">
        <v>1098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45">
      <c r="A1040" t="s">
        <v>1099</v>
      </c>
      <c r="B1040" s="5">
        <v>118000000000000</v>
      </c>
      <c r="C1040" s="5">
        <v>118921000000000</v>
      </c>
      <c r="D1040" s="5">
        <v>124410000000000</v>
      </c>
      <c r="E1040" s="5">
        <v>129180000000000</v>
      </c>
      <c r="F1040" s="5">
        <v>128593000000000</v>
      </c>
      <c r="G1040" s="5">
        <v>128796000000000</v>
      </c>
      <c r="H1040" s="5">
        <v>127899000000000</v>
      </c>
      <c r="I1040" s="5">
        <v>127950000000000</v>
      </c>
      <c r="J1040" s="5">
        <v>126975000000000</v>
      </c>
      <c r="K1040" s="5">
        <v>125988000000000</v>
      </c>
      <c r="L1040" s="5">
        <v>123994000000000</v>
      </c>
      <c r="M1040" s="5">
        <v>122997000000000</v>
      </c>
      <c r="N1040" s="5">
        <v>121998000000000</v>
      </c>
      <c r="O1040" s="5">
        <v>121000000000000</v>
      </c>
      <c r="P1040" s="5">
        <v>121000000000000</v>
      </c>
      <c r="Q1040" s="5">
        <v>121000000000000</v>
      </c>
      <c r="R1040" s="5">
        <v>121000000000000</v>
      </c>
      <c r="S1040" s="5">
        <v>121000000000000</v>
      </c>
      <c r="T1040" s="5">
        <v>121000000000000</v>
      </c>
      <c r="U1040" s="5">
        <v>120000000000000</v>
      </c>
      <c r="V1040" s="5">
        <v>120000000000000</v>
      </c>
      <c r="W1040" s="5">
        <v>119000000000000</v>
      </c>
      <c r="X1040" s="5">
        <v>119000000000000</v>
      </c>
      <c r="Y1040" s="5">
        <v>119000000000000</v>
      </c>
      <c r="Z1040" s="5">
        <v>118000000000000</v>
      </c>
      <c r="AA1040" s="5">
        <v>117000000000000</v>
      </c>
      <c r="AB1040" s="5">
        <v>116000000000000</v>
      </c>
      <c r="AC1040" s="5">
        <v>115000000000000</v>
      </c>
      <c r="AD1040" s="5">
        <v>114000000000000</v>
      </c>
      <c r="AE1040" s="5">
        <v>113000000000000</v>
      </c>
      <c r="AF1040" s="5">
        <v>113000000000000</v>
      </c>
      <c r="AG1040" s="5">
        <v>112000000000000</v>
      </c>
    </row>
    <row r="1041" spans="1:33" x14ac:dyDescent="0.45">
      <c r="A1041" t="s">
        <v>1100</v>
      </c>
      <c r="B1041" s="5">
        <v>353800000000000</v>
      </c>
      <c r="C1041" s="5">
        <v>368459000000000</v>
      </c>
      <c r="D1041" s="5">
        <v>396729000000000</v>
      </c>
      <c r="E1041" s="5">
        <v>422616000000000</v>
      </c>
      <c r="F1041" s="5">
        <v>442998000000000</v>
      </c>
      <c r="G1041" s="5">
        <v>462569000000000</v>
      </c>
      <c r="H1041" s="5">
        <v>481420000000000</v>
      </c>
      <c r="I1041" s="5">
        <v>499903000000000</v>
      </c>
      <c r="J1041" s="5">
        <v>517998000000000</v>
      </c>
      <c r="K1041" s="5">
        <v>533447000000000</v>
      </c>
      <c r="L1041" s="5">
        <v>548573000000000</v>
      </c>
      <c r="M1041" s="5">
        <v>563486000000000</v>
      </c>
      <c r="N1041" s="5">
        <v>578293000000000</v>
      </c>
      <c r="O1041" s="5">
        <v>592800000000000</v>
      </c>
      <c r="P1041" s="5">
        <v>597200000000000</v>
      </c>
      <c r="Q1041" s="5">
        <v>601700000000000</v>
      </c>
      <c r="R1041" s="5">
        <v>606000000000000</v>
      </c>
      <c r="S1041" s="5">
        <v>610400000000000</v>
      </c>
      <c r="T1041" s="5">
        <v>614700000000000</v>
      </c>
      <c r="U1041" s="5">
        <v>616200000000000</v>
      </c>
      <c r="V1041" s="5">
        <v>617700000000000</v>
      </c>
      <c r="W1041" s="5">
        <v>619200000000000</v>
      </c>
      <c r="X1041" s="5">
        <v>620800000000000</v>
      </c>
      <c r="Y1041" s="5">
        <v>622400000000000</v>
      </c>
      <c r="Z1041" s="5">
        <v>621000000000000</v>
      </c>
      <c r="AA1041" s="5">
        <v>619600000000000</v>
      </c>
      <c r="AB1041" s="5">
        <v>618300000000000</v>
      </c>
      <c r="AC1041" s="5">
        <v>617100000000000</v>
      </c>
      <c r="AD1041" s="5">
        <v>615900000000000</v>
      </c>
      <c r="AE1041" s="5">
        <v>614800000000000</v>
      </c>
      <c r="AF1041" s="5">
        <v>613700000000000</v>
      </c>
      <c r="AG1041" s="5">
        <v>612600000000000</v>
      </c>
    </row>
    <row r="1042" spans="1:33" x14ac:dyDescent="0.45">
      <c r="A1042" t="s">
        <v>1101</v>
      </c>
      <c r="B1042" s="5">
        <v>41200000000000</v>
      </c>
      <c r="C1042" s="5">
        <v>45911100000000</v>
      </c>
      <c r="D1042" s="5">
        <v>52528600000000</v>
      </c>
      <c r="E1042" s="5">
        <v>59025200000000</v>
      </c>
      <c r="F1042" s="5">
        <v>69081300000000</v>
      </c>
      <c r="G1042" s="5">
        <v>79274700000000</v>
      </c>
      <c r="H1042" s="5">
        <v>89729200000000</v>
      </c>
      <c r="I1042" s="5">
        <v>99960600000000</v>
      </c>
      <c r="J1042" s="5">
        <v>110978000000000</v>
      </c>
      <c r="K1042" s="5">
        <v>127987000000000</v>
      </c>
      <c r="L1042" s="5">
        <v>144993000000000</v>
      </c>
      <c r="M1042" s="5">
        <v>162996000000000</v>
      </c>
      <c r="N1042" s="5">
        <v>180998000000000</v>
      </c>
      <c r="O1042" s="5">
        <v>199000000000000</v>
      </c>
      <c r="P1042" s="5">
        <v>223000000000000</v>
      </c>
      <c r="Q1042" s="5">
        <v>248000000000000</v>
      </c>
      <c r="R1042" s="5">
        <v>273000000000000</v>
      </c>
      <c r="S1042" s="5">
        <v>298000000000000</v>
      </c>
      <c r="T1042" s="5">
        <v>324000000000000</v>
      </c>
      <c r="U1042" s="5">
        <v>351000000000000</v>
      </c>
      <c r="V1042" s="5">
        <v>377000000000000</v>
      </c>
      <c r="W1042" s="5">
        <v>404000000000000</v>
      </c>
      <c r="X1042" s="5">
        <v>432000000000000</v>
      </c>
      <c r="Y1042" s="5">
        <v>460000000000000</v>
      </c>
      <c r="Z1042" s="5">
        <v>488000000000000</v>
      </c>
      <c r="AA1042" s="5">
        <v>516000000000000</v>
      </c>
      <c r="AB1042" s="5">
        <v>545000000000000</v>
      </c>
      <c r="AC1042" s="5">
        <v>574000000000000</v>
      </c>
      <c r="AD1042" s="5">
        <v>604000000000000</v>
      </c>
      <c r="AE1042" s="5">
        <v>633000000000000</v>
      </c>
      <c r="AF1042" s="5">
        <v>663000000000000</v>
      </c>
      <c r="AG1042" s="5">
        <v>694000000000000</v>
      </c>
    </row>
    <row r="1043" spans="1:33" x14ac:dyDescent="0.45">
      <c r="A1043" t="s">
        <v>1102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</row>
    <row r="1044" spans="1:33" x14ac:dyDescent="0.45">
      <c r="A1044" t="s">
        <v>1103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1106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1107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45">
      <c r="A1049" t="s">
        <v>1108</v>
      </c>
      <c r="B1049" s="5">
        <v>0</v>
      </c>
      <c r="C1049" s="5">
        <v>0</v>
      </c>
      <c r="D1049" s="5">
        <v>0</v>
      </c>
      <c r="E1049" s="5">
        <v>0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</row>
    <row r="1050" spans="1:33" x14ac:dyDescent="0.45">
      <c r="A1050" t="s">
        <v>1109</v>
      </c>
      <c r="B1050" s="5">
        <v>0</v>
      </c>
      <c r="C1050" s="5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</row>
    <row r="1051" spans="1:33" x14ac:dyDescent="0.45">
      <c r="A1051" t="s">
        <v>1110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45">
      <c r="A1053" t="s">
        <v>1112</v>
      </c>
      <c r="B1053" s="5">
        <v>38120000000000</v>
      </c>
      <c r="C1053" s="5">
        <v>40696200000000</v>
      </c>
      <c r="D1053" s="5">
        <v>44797400000000</v>
      </c>
      <c r="E1053" s="5">
        <v>48690800000000</v>
      </c>
      <c r="F1053" s="5">
        <v>52454000000000</v>
      </c>
      <c r="G1053" s="5">
        <v>56151300000000</v>
      </c>
      <c r="H1053" s="5">
        <v>59812800000000</v>
      </c>
      <c r="I1053" s="5">
        <v>63465000000000</v>
      </c>
      <c r="J1053" s="5">
        <v>67096800000000</v>
      </c>
      <c r="K1053" s="5">
        <v>69863100000000</v>
      </c>
      <c r="L1053" s="5">
        <v>72626400000000</v>
      </c>
      <c r="M1053" s="5">
        <v>75398100000000</v>
      </c>
      <c r="N1053" s="5">
        <v>78159000000000</v>
      </c>
      <c r="O1053" s="5">
        <v>80930000000000</v>
      </c>
      <c r="P1053" s="5">
        <v>83710000000000</v>
      </c>
      <c r="Q1053" s="5">
        <v>86500000000000</v>
      </c>
      <c r="R1053" s="5">
        <v>89290000000000</v>
      </c>
      <c r="S1053" s="5">
        <v>92070000000000</v>
      </c>
      <c r="T1053" s="5">
        <v>94860000000000</v>
      </c>
      <c r="U1053" s="5">
        <v>97460000000000</v>
      </c>
      <c r="V1053" s="5">
        <v>100100000000000</v>
      </c>
      <c r="W1053" s="5">
        <v>102600000000000</v>
      </c>
      <c r="X1053" s="5">
        <v>105200000000000</v>
      </c>
      <c r="Y1053" s="5">
        <v>107800000000000</v>
      </c>
      <c r="Z1053" s="5">
        <v>112300000000000</v>
      </c>
      <c r="AA1053" s="5">
        <v>116700000000000</v>
      </c>
      <c r="AB1053" s="5">
        <v>121200000000000</v>
      </c>
      <c r="AC1053" s="5">
        <v>125600000000000</v>
      </c>
      <c r="AD1053" s="5">
        <v>130000000000000</v>
      </c>
      <c r="AE1053" s="5">
        <v>134500000000000</v>
      </c>
      <c r="AF1053" s="5">
        <v>138900000000000</v>
      </c>
      <c r="AG1053" s="5">
        <v>143400000000000</v>
      </c>
    </row>
    <row r="1054" spans="1:33" x14ac:dyDescent="0.45">
      <c r="A1054" t="s">
        <v>1113</v>
      </c>
      <c r="B1054" s="5">
        <v>0</v>
      </c>
      <c r="C1054" s="5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</row>
    <row r="1055" spans="1:33" x14ac:dyDescent="0.45">
      <c r="A1055" t="s">
        <v>1114</v>
      </c>
      <c r="B1055" s="5">
        <v>0</v>
      </c>
      <c r="C1055" s="5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</row>
    <row r="1056" spans="1:33" x14ac:dyDescent="0.45">
      <c r="A1056" t="s">
        <v>1115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1116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1117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1118</v>
      </c>
      <c r="B1059" s="5">
        <v>0</v>
      </c>
      <c r="C1059" s="5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</row>
    <row r="1060" spans="1:33" x14ac:dyDescent="0.45">
      <c r="A1060" t="s">
        <v>1119</v>
      </c>
      <c r="B1060" s="5">
        <v>0</v>
      </c>
      <c r="C1060" s="5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</row>
    <row r="1061" spans="1:33" x14ac:dyDescent="0.45">
      <c r="A1061" t="s">
        <v>1120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45">
      <c r="A1067" t="s">
        <v>1126</v>
      </c>
      <c r="B1067" s="5">
        <v>0</v>
      </c>
      <c r="C1067" s="5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</row>
    <row r="1068" spans="1:33" x14ac:dyDescent="0.45">
      <c r="A1068" t="s">
        <v>1127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1128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1129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1130</v>
      </c>
      <c r="B1071" s="5">
        <v>3416000000000000</v>
      </c>
      <c r="C1071" s="5">
        <v>3138720000000000</v>
      </c>
      <c r="D1071" s="5">
        <v>2985840000000000</v>
      </c>
      <c r="E1071" s="5">
        <v>2810150000000000</v>
      </c>
      <c r="F1071" s="5">
        <v>2633660000000000</v>
      </c>
      <c r="G1071" s="5">
        <v>2453120000000000</v>
      </c>
      <c r="H1071" s="5">
        <v>2269210000000000</v>
      </c>
      <c r="I1071" s="5">
        <v>2084180000000000</v>
      </c>
      <c r="J1071" s="5">
        <v>1898630000000000</v>
      </c>
      <c r="K1071" s="5">
        <v>1821820000000000</v>
      </c>
      <c r="L1071" s="5">
        <v>1743910000000000</v>
      </c>
      <c r="M1071" s="5">
        <v>1666960000000000</v>
      </c>
      <c r="N1071" s="5">
        <v>1588980000000000</v>
      </c>
      <c r="O1071" s="5">
        <v>1512000000000000</v>
      </c>
      <c r="P1071" s="5">
        <v>1388000000000000</v>
      </c>
      <c r="Q1071" s="5">
        <v>1265000000000000</v>
      </c>
      <c r="R1071" s="5">
        <v>1141000000000000</v>
      </c>
      <c r="S1071" s="5">
        <v>1018000000000000</v>
      </c>
      <c r="T1071" s="5">
        <v>894100000000000</v>
      </c>
      <c r="U1071" s="5">
        <v>874000000000000</v>
      </c>
      <c r="V1071" s="5">
        <v>853900000000000</v>
      </c>
      <c r="W1071" s="5">
        <v>833900000000000</v>
      </c>
      <c r="X1071" s="5">
        <v>813800000000000</v>
      </c>
      <c r="Y1071" s="5">
        <v>793700000000000</v>
      </c>
      <c r="Z1071" s="5">
        <v>764500000000000</v>
      </c>
      <c r="AA1071" s="5">
        <v>735300000000000</v>
      </c>
      <c r="AB1071" s="5">
        <v>706200000000000</v>
      </c>
      <c r="AC1071" s="5">
        <v>677000000000000</v>
      </c>
      <c r="AD1071" s="5">
        <v>647800000000000</v>
      </c>
      <c r="AE1071" s="5">
        <v>618600000000000</v>
      </c>
      <c r="AF1071" s="5">
        <v>589500000000000</v>
      </c>
      <c r="AG1071" s="5">
        <v>560300000000000</v>
      </c>
    </row>
    <row r="1072" spans="1:33" x14ac:dyDescent="0.45">
      <c r="A1072" t="s">
        <v>1131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45">
      <c r="A1073" t="s">
        <v>1132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</row>
    <row r="1074" spans="1:33" x14ac:dyDescent="0.45">
      <c r="A1074" t="s">
        <v>1133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1135</v>
      </c>
      <c r="B1076" s="5">
        <v>81549800000000</v>
      </c>
      <c r="C1076" s="5">
        <v>52994200000000</v>
      </c>
      <c r="D1076" s="5">
        <v>26840200000000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1136</v>
      </c>
      <c r="B1077" s="5">
        <v>9061000000000</v>
      </c>
      <c r="C1077" s="5">
        <v>5888520000000</v>
      </c>
      <c r="D1077" s="5">
        <v>2981890000000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1137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1138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1139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45">
      <c r="A1085" t="s">
        <v>1144</v>
      </c>
      <c r="B1085" s="5">
        <v>0</v>
      </c>
      <c r="C1085" s="5">
        <v>0</v>
      </c>
      <c r="D1085" s="5">
        <v>0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</row>
    <row r="1086" spans="1:33" x14ac:dyDescent="0.45">
      <c r="A1086" t="s">
        <v>1145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1146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1147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45">
      <c r="A1089" t="s">
        <v>1148</v>
      </c>
      <c r="B1089" s="5">
        <v>360700000000000</v>
      </c>
      <c r="C1089" s="5">
        <v>374892000000000</v>
      </c>
      <c r="D1089" s="5">
        <v>403345000000000</v>
      </c>
      <c r="E1089" s="5">
        <v>429572000000000</v>
      </c>
      <c r="F1089" s="5">
        <v>454262000000000</v>
      </c>
      <c r="G1089" s="5">
        <v>478244000000000</v>
      </c>
      <c r="H1089" s="5">
        <v>502004000000000</v>
      </c>
      <c r="I1089" s="5">
        <v>525593000000000</v>
      </c>
      <c r="J1089" s="5">
        <v>548992000000000</v>
      </c>
      <c r="K1089" s="5">
        <v>558745000000000</v>
      </c>
      <c r="L1089" s="5">
        <v>568372000000000</v>
      </c>
      <c r="M1089" s="5">
        <v>577986000000000</v>
      </c>
      <c r="N1089" s="5">
        <v>587693000000000</v>
      </c>
      <c r="O1089" s="5">
        <v>597300000000000</v>
      </c>
      <c r="P1089" s="5">
        <v>608700000000000</v>
      </c>
      <c r="Q1089" s="5">
        <v>620100000000000</v>
      </c>
      <c r="R1089" s="5">
        <v>631500000000000</v>
      </c>
      <c r="S1089" s="5">
        <v>642900000000000</v>
      </c>
      <c r="T1089" s="5">
        <v>654300000000000</v>
      </c>
      <c r="U1089" s="5">
        <v>662400000000000</v>
      </c>
      <c r="V1089" s="5">
        <v>670500000000000</v>
      </c>
      <c r="W1089" s="5">
        <v>678500000000000</v>
      </c>
      <c r="X1089" s="5">
        <v>686600000000000</v>
      </c>
      <c r="Y1089" s="5">
        <v>694700000000000</v>
      </c>
      <c r="Z1089" s="5">
        <v>704100000000000</v>
      </c>
      <c r="AA1089" s="5">
        <v>713500000000000</v>
      </c>
      <c r="AB1089" s="5">
        <v>722900000000000</v>
      </c>
      <c r="AC1089" s="5">
        <v>732300000000000</v>
      </c>
      <c r="AD1089" s="5">
        <v>741700000000000</v>
      </c>
      <c r="AE1089" s="5">
        <v>751100000000000</v>
      </c>
      <c r="AF1089" s="5">
        <v>760500000000000</v>
      </c>
      <c r="AG1089" s="5">
        <v>769900000000000</v>
      </c>
    </row>
    <row r="1090" spans="1:33" x14ac:dyDescent="0.45">
      <c r="A1090" t="s">
        <v>1149</v>
      </c>
      <c r="B1090" s="5">
        <v>0</v>
      </c>
      <c r="C1090" s="5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</row>
    <row r="1091" spans="1:33" x14ac:dyDescent="0.45">
      <c r="A1091" t="s">
        <v>1150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45">
      <c r="A1097" t="s">
        <v>1156</v>
      </c>
      <c r="B1097" s="5">
        <v>0</v>
      </c>
      <c r="C1097" s="5">
        <v>0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</row>
    <row r="1098" spans="1:33" x14ac:dyDescent="0.45">
      <c r="A1098" t="s">
        <v>1157</v>
      </c>
      <c r="B1098" s="5">
        <v>214000000000000</v>
      </c>
      <c r="C1098" s="5">
        <v>223003000000000</v>
      </c>
      <c r="D1098" s="5">
        <v>237887000000000</v>
      </c>
      <c r="E1098" s="5">
        <v>251886000000000</v>
      </c>
      <c r="F1098" s="5">
        <v>274395000000000</v>
      </c>
      <c r="G1098" s="5">
        <v>297672000000000</v>
      </c>
      <c r="H1098" s="5">
        <v>319824000000000</v>
      </c>
      <c r="I1098" s="5">
        <v>342906000000000</v>
      </c>
      <c r="J1098" s="5">
        <v>364950000000000</v>
      </c>
      <c r="K1098" s="5">
        <v>404972000000000</v>
      </c>
      <c r="L1098" s="5">
        <v>443985000000000</v>
      </c>
      <c r="M1098" s="5">
        <v>483992000000000</v>
      </c>
      <c r="N1098" s="5">
        <v>523996000000000</v>
      </c>
      <c r="O1098" s="5">
        <v>563000000000000</v>
      </c>
      <c r="P1098" s="5">
        <v>630000000000000</v>
      </c>
      <c r="Q1098" s="5">
        <v>697000000000000</v>
      </c>
      <c r="R1098" s="5">
        <v>764000000000000</v>
      </c>
      <c r="S1098" s="5">
        <v>831000000000000</v>
      </c>
      <c r="T1098" s="5">
        <v>898000000000000</v>
      </c>
      <c r="U1098" s="5">
        <v>979000000000000</v>
      </c>
      <c r="V1098" s="5">
        <v>1060000000000000</v>
      </c>
      <c r="W1098" s="5">
        <v>1140000000000000</v>
      </c>
      <c r="X1098" s="5">
        <v>1220000000000000</v>
      </c>
      <c r="Y1098" s="5">
        <v>1300000000000000</v>
      </c>
      <c r="Z1098" s="5">
        <v>1400000000000000</v>
      </c>
      <c r="AA1098" s="5">
        <v>1490000000000000</v>
      </c>
      <c r="AB1098" s="5">
        <v>1580000000000000</v>
      </c>
      <c r="AC1098" s="5">
        <v>1670000000000000</v>
      </c>
      <c r="AD1098" s="5">
        <v>1770000000000000</v>
      </c>
      <c r="AE1098" s="5">
        <v>1860000000000000</v>
      </c>
      <c r="AF1098" s="5">
        <v>1950000000000000</v>
      </c>
      <c r="AG1098" s="5">
        <v>2040000000000000</v>
      </c>
    </row>
    <row r="1099" spans="1:33" x14ac:dyDescent="0.45">
      <c r="A1099" t="s">
        <v>1158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45">
      <c r="A1100" t="s">
        <v>1159</v>
      </c>
      <c r="B1100" s="5">
        <v>46900000000000</v>
      </c>
      <c r="C1100" s="5">
        <v>47940600000000</v>
      </c>
      <c r="D1100" s="5">
        <v>50253600000000</v>
      </c>
      <c r="E1100" s="5">
        <v>52368400000000</v>
      </c>
      <c r="F1100" s="5">
        <v>55776900000000</v>
      </c>
      <c r="G1100" s="5">
        <v>59134800000000</v>
      </c>
      <c r="H1100" s="5">
        <v>62465600000000</v>
      </c>
      <c r="I1100" s="5">
        <v>65781900000000</v>
      </c>
      <c r="J1100" s="5">
        <v>69090500000000</v>
      </c>
      <c r="K1100" s="5">
        <v>74794900000000</v>
      </c>
      <c r="L1100" s="5">
        <v>80497200000000</v>
      </c>
      <c r="M1100" s="5">
        <v>86198500000000</v>
      </c>
      <c r="N1100" s="5">
        <v>91899200000000</v>
      </c>
      <c r="O1100" s="5">
        <v>97500000000000</v>
      </c>
      <c r="P1100" s="5">
        <v>110000000000000</v>
      </c>
      <c r="Q1100" s="5">
        <v>122000000000000</v>
      </c>
      <c r="R1100" s="5">
        <v>135000000000000</v>
      </c>
      <c r="S1100" s="5">
        <v>147000000000000</v>
      </c>
      <c r="T1100" s="5">
        <v>160000000000000</v>
      </c>
      <c r="U1100" s="5">
        <v>176000000000000</v>
      </c>
      <c r="V1100" s="5">
        <v>192000000000000</v>
      </c>
      <c r="W1100" s="5">
        <v>208000000000000</v>
      </c>
      <c r="X1100" s="5">
        <v>224000000000000</v>
      </c>
      <c r="Y1100" s="5">
        <v>240000000000000</v>
      </c>
      <c r="Z1100" s="5">
        <v>260000000000000</v>
      </c>
      <c r="AA1100" s="5">
        <v>280000000000000</v>
      </c>
      <c r="AB1100" s="5">
        <v>300000000000000</v>
      </c>
      <c r="AC1100" s="5">
        <v>320000000000000</v>
      </c>
      <c r="AD1100" s="5">
        <v>340000000000000</v>
      </c>
      <c r="AE1100" s="5">
        <v>360000000000000</v>
      </c>
      <c r="AF1100" s="5">
        <v>380000000000000</v>
      </c>
      <c r="AG1100" s="5">
        <v>400000000000000</v>
      </c>
    </row>
    <row r="1101" spans="1:33" x14ac:dyDescent="0.45">
      <c r="A1101" t="s">
        <v>1160</v>
      </c>
      <c r="B1101" s="5">
        <v>66800000000000</v>
      </c>
      <c r="C1101" s="5">
        <v>67686700000000</v>
      </c>
      <c r="D1101" s="5">
        <v>70374800000000</v>
      </c>
      <c r="E1101" s="5">
        <v>72778200000000</v>
      </c>
      <c r="F1101" s="5">
        <v>74934700000000</v>
      </c>
      <c r="G1101" s="5">
        <v>77015100000000</v>
      </c>
      <c r="H1101" s="5">
        <v>79056500000000</v>
      </c>
      <c r="I1101" s="5">
        <v>81177700000000</v>
      </c>
      <c r="J1101" s="5">
        <v>83188600000000</v>
      </c>
      <c r="K1101" s="5">
        <v>85494100000000</v>
      </c>
      <c r="L1101" s="5">
        <v>87697000000000</v>
      </c>
      <c r="M1101" s="5">
        <v>89998400000000</v>
      </c>
      <c r="N1101" s="5">
        <v>92299200000000</v>
      </c>
      <c r="O1101" s="5">
        <v>94500000000000</v>
      </c>
      <c r="P1101" s="5">
        <v>96700000000000</v>
      </c>
      <c r="Q1101" s="5">
        <v>98800000000000</v>
      </c>
      <c r="R1101" s="5">
        <v>101000000000000</v>
      </c>
      <c r="S1101" s="5">
        <v>103000000000000</v>
      </c>
      <c r="T1101" s="5">
        <v>105000000000000</v>
      </c>
      <c r="U1101" s="5">
        <v>107000000000000</v>
      </c>
      <c r="V1101" s="5">
        <v>110000000000000</v>
      </c>
      <c r="W1101" s="5">
        <v>112000000000000</v>
      </c>
      <c r="X1101" s="5">
        <v>115000000000000</v>
      </c>
      <c r="Y1101" s="5">
        <v>117000000000000</v>
      </c>
      <c r="Z1101" s="5">
        <v>119000000000000</v>
      </c>
      <c r="AA1101" s="5">
        <v>121000000000000</v>
      </c>
      <c r="AB1101" s="5">
        <v>123000000000000</v>
      </c>
      <c r="AC1101" s="5">
        <v>125000000000000</v>
      </c>
      <c r="AD1101" s="5">
        <v>128000000000000</v>
      </c>
      <c r="AE1101" s="5">
        <v>130000000000000</v>
      </c>
      <c r="AF1101" s="5">
        <v>132000000000000</v>
      </c>
      <c r="AG1101" s="5">
        <v>134000000000000</v>
      </c>
    </row>
    <row r="1102" spans="1:33" x14ac:dyDescent="0.45">
      <c r="A1102" t="s">
        <v>1161</v>
      </c>
      <c r="B1102" s="5">
        <v>38600000000000</v>
      </c>
      <c r="C1102" s="5">
        <v>40081500000000</v>
      </c>
      <c r="D1102" s="5">
        <v>42522300000000</v>
      </c>
      <c r="E1102" s="5">
        <v>44901400000000</v>
      </c>
      <c r="F1102" s="5">
        <v>46996300000000</v>
      </c>
      <c r="G1102" s="5">
        <v>49046000000000</v>
      </c>
      <c r="H1102" s="5">
        <v>51071900000000</v>
      </c>
      <c r="I1102" s="5">
        <v>53085400000000</v>
      </c>
      <c r="J1102" s="5">
        <v>55092400000000</v>
      </c>
      <c r="K1102" s="5">
        <v>59695900000000</v>
      </c>
      <c r="L1102" s="5">
        <v>64197800000000</v>
      </c>
      <c r="M1102" s="5">
        <v>68798800000000</v>
      </c>
      <c r="N1102" s="5">
        <v>73299400000000</v>
      </c>
      <c r="O1102" s="5">
        <v>77900000000000</v>
      </c>
      <c r="P1102" s="5">
        <v>87800000000000</v>
      </c>
      <c r="Q1102" s="5">
        <v>97700000000000</v>
      </c>
      <c r="R1102" s="5">
        <v>108000000000000</v>
      </c>
      <c r="S1102" s="5">
        <v>118000000000000</v>
      </c>
      <c r="T1102" s="5">
        <v>127000000000000</v>
      </c>
      <c r="U1102" s="5">
        <v>147000000000000</v>
      </c>
      <c r="V1102" s="5">
        <v>166000000000000</v>
      </c>
      <c r="W1102" s="5">
        <v>186000000000000</v>
      </c>
      <c r="X1102" s="5">
        <v>205000000000000</v>
      </c>
      <c r="Y1102" s="5">
        <v>224000000000000</v>
      </c>
      <c r="Z1102" s="5">
        <v>234000000000000</v>
      </c>
      <c r="AA1102" s="5">
        <v>243000000000000</v>
      </c>
      <c r="AB1102" s="5">
        <v>252000000000000</v>
      </c>
      <c r="AC1102" s="5">
        <v>262000000000000</v>
      </c>
      <c r="AD1102" s="5">
        <v>271000000000000</v>
      </c>
      <c r="AE1102" s="5">
        <v>281000000000000</v>
      </c>
      <c r="AF1102" s="5">
        <v>290000000000000</v>
      </c>
      <c r="AG1102" s="5">
        <v>299000000000000</v>
      </c>
    </row>
    <row r="1103" spans="1:33" x14ac:dyDescent="0.45">
      <c r="A1103" t="s">
        <v>1162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1166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1167</v>
      </c>
      <c r="B1108" s="5">
        <v>0</v>
      </c>
      <c r="C1108" s="5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</row>
    <row r="1109" spans="1:33" x14ac:dyDescent="0.45">
      <c r="A1109" t="s">
        <v>1168</v>
      </c>
      <c r="B1109" s="5">
        <v>0</v>
      </c>
      <c r="C1109" s="5">
        <v>0</v>
      </c>
      <c r="D1109" s="5">
        <v>0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</row>
    <row r="1110" spans="1:33" x14ac:dyDescent="0.45">
      <c r="A1110" t="s">
        <v>1169</v>
      </c>
      <c r="B1110" s="5">
        <v>0</v>
      </c>
      <c r="C1110" s="5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</row>
    <row r="1111" spans="1:33" x14ac:dyDescent="0.45">
      <c r="A1111" t="s">
        <v>1170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45">
      <c r="A1113" t="s">
        <v>1172</v>
      </c>
      <c r="B1113" s="5">
        <v>0</v>
      </c>
      <c r="C1113" s="5">
        <v>0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</row>
    <row r="1114" spans="1:33" x14ac:dyDescent="0.45">
      <c r="A1114" t="s">
        <v>1173</v>
      </c>
      <c r="B1114" s="5">
        <v>0</v>
      </c>
      <c r="C1114" s="5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45">
      <c r="A1115" t="s">
        <v>1174</v>
      </c>
      <c r="B1115" s="5">
        <v>0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</row>
    <row r="1116" spans="1:33" x14ac:dyDescent="0.45">
      <c r="A1116" t="s">
        <v>1175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1176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1177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45">
      <c r="A1119" t="s">
        <v>1178</v>
      </c>
      <c r="B1119" s="5">
        <v>0</v>
      </c>
      <c r="C1119" s="5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</row>
    <row r="1120" spans="1:33" x14ac:dyDescent="0.45">
      <c r="A1120" t="s">
        <v>1179</v>
      </c>
      <c r="B1120" s="5">
        <v>0</v>
      </c>
      <c r="C1120" s="5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</row>
    <row r="1121" spans="1:33" x14ac:dyDescent="0.45">
      <c r="A1121" t="s">
        <v>1180</v>
      </c>
      <c r="B1121" s="5">
        <v>0</v>
      </c>
      <c r="C1121" s="5">
        <v>0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</row>
    <row r="1122" spans="1:33" x14ac:dyDescent="0.45">
      <c r="A1122" t="s">
        <v>1181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1186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1187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1188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1189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1195</v>
      </c>
      <c r="B1136" s="5">
        <v>1929450000000</v>
      </c>
      <c r="C1136" s="5">
        <v>1263650000000</v>
      </c>
      <c r="D1136" s="5">
        <v>637489000000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1196</v>
      </c>
      <c r="B1137" s="5">
        <v>214384000000</v>
      </c>
      <c r="C1137" s="5">
        <v>140406000000</v>
      </c>
      <c r="D1137" s="5">
        <v>70832100000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1197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1198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1199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1204</v>
      </c>
      <c r="B1145" s="5">
        <v>0</v>
      </c>
      <c r="C1145" s="5">
        <v>0</v>
      </c>
      <c r="D1145" s="5">
        <v>0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</row>
    <row r="1146" spans="1:33" x14ac:dyDescent="0.45">
      <c r="A1146" t="s">
        <v>1205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1206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1207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1208</v>
      </c>
      <c r="B1149" s="5">
        <v>101350000000000</v>
      </c>
      <c r="C1149" s="5">
        <v>103439000000000</v>
      </c>
      <c r="D1149" s="5">
        <v>108275000000000</v>
      </c>
      <c r="E1149" s="5">
        <v>112683000000000</v>
      </c>
      <c r="F1149" s="5">
        <v>116214000000000</v>
      </c>
      <c r="G1149" s="5">
        <v>119627000000000</v>
      </c>
      <c r="H1149" s="5">
        <v>122980000000000</v>
      </c>
      <c r="I1149" s="5">
        <v>126302000000000</v>
      </c>
      <c r="J1149" s="5">
        <v>129608000000000</v>
      </c>
      <c r="K1149" s="5">
        <v>132280000000000</v>
      </c>
      <c r="L1149" s="5">
        <v>134946000000000</v>
      </c>
      <c r="M1149" s="5">
        <v>137612000000000</v>
      </c>
      <c r="N1149" s="5">
        <v>140276000000000</v>
      </c>
      <c r="O1149" s="5">
        <v>142939000000000</v>
      </c>
      <c r="P1149" s="5">
        <v>145633000000000</v>
      </c>
      <c r="Q1149" s="5">
        <v>148326000000000</v>
      </c>
      <c r="R1149" s="5">
        <v>151019000000000</v>
      </c>
      <c r="S1149" s="5">
        <v>153713000000000</v>
      </c>
      <c r="T1149" s="5">
        <v>156406000000000</v>
      </c>
      <c r="U1149" s="5">
        <v>159042000000000</v>
      </c>
      <c r="V1149" s="5">
        <v>161678000000000</v>
      </c>
      <c r="W1149" s="5">
        <v>164314000000000</v>
      </c>
      <c r="X1149" s="5">
        <v>166950000000000</v>
      </c>
      <c r="Y1149" s="5">
        <v>169586000000000</v>
      </c>
      <c r="Z1149" s="5">
        <v>170649000000000</v>
      </c>
      <c r="AA1149" s="5">
        <v>171713000000000</v>
      </c>
      <c r="AB1149" s="5">
        <v>172776000000000</v>
      </c>
      <c r="AC1149" s="5">
        <v>173839000000000</v>
      </c>
      <c r="AD1149" s="5">
        <v>174902000000000</v>
      </c>
      <c r="AE1149" s="5">
        <v>175966000000000</v>
      </c>
      <c r="AF1149" s="5">
        <v>177029000000000</v>
      </c>
      <c r="AG1149" s="5">
        <v>178092000000000</v>
      </c>
    </row>
    <row r="1150" spans="1:33" x14ac:dyDescent="0.45">
      <c r="A1150" t="s">
        <v>1209</v>
      </c>
      <c r="B1150" s="5">
        <v>0</v>
      </c>
      <c r="C1150" s="5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</row>
    <row r="1151" spans="1:33" x14ac:dyDescent="0.45">
      <c r="A1151" t="s">
        <v>1210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45">
      <c r="A1156" t="s">
        <v>1215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Crude</vt:lpstr>
      <vt:lpstr>India Petroleum Products</vt:lpstr>
      <vt:lpstr>IEA</vt:lpstr>
      <vt:lpstr>LNG</vt:lpstr>
      <vt:lpstr>Data - Other Petroleum Producs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2019-05-15T20:03:57Z</dcterms:created>
  <dcterms:modified xsi:type="dcterms:W3CDTF">2021-07-07T21:15:59Z</dcterms:modified>
</cp:coreProperties>
</file>