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\Documents\eps-india\InputData\elec\MPCbS\"/>
    </mc:Choice>
  </mc:AlternateContent>
  <xr:revisionPtr revIDLastSave="239" documentId="11_CC0D37391B0304998125FF34CE01458CEF1B3AC6" xr6:coauthVersionLast="47" xr6:coauthVersionMax="47" xr10:uidLastSave="{27A251B0-4084-4750-B14C-0C9AED1020D2}"/>
  <bookViews>
    <workbookView xWindow="0" yWindow="0" windowWidth="28800" windowHeight="11220" firstSheet="9" activeTab="9" xr2:uid="{00000000-000D-0000-FFFF-FFFF00000000}"/>
  </bookViews>
  <sheets>
    <sheet name="About" sheetId="1" r:id="rId1"/>
    <sheet name="Offshore Wind" sheetId="13" r:id="rId2"/>
    <sheet name="Solar Thermal" sheetId="12" r:id="rId3"/>
    <sheet name="Large and Small Hydro" sheetId="11" r:id="rId4"/>
    <sheet name="Biomass" sheetId="6" r:id="rId5"/>
    <sheet name="MSW" sheetId="7" r:id="rId6"/>
    <sheet name="Onshore Wind" sheetId="10" r:id="rId7"/>
    <sheet name="Solar and Onshore Wind" sheetId="9" r:id="rId8"/>
    <sheet name="Pumped Hydro" sheetId="8" r:id="rId9"/>
    <sheet name="MPCbS" sheetId="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15" i="3"/>
  <c r="B9" i="3"/>
  <c r="B8" i="3"/>
  <c r="B7" i="3"/>
  <c r="B11" i="3"/>
  <c r="B28" i="11"/>
  <c r="B24" i="11"/>
  <c r="B6" i="3"/>
  <c r="B21" i="3"/>
  <c r="B18" i="3" l="1"/>
  <c r="B2" i="3" l="1"/>
  <c r="B14" i="3"/>
  <c r="B13" i="3"/>
  <c r="B12" i="3"/>
  <c r="B5" i="3"/>
  <c r="B4" i="3"/>
  <c r="B17" i="3" l="1"/>
  <c r="B16" i="3"/>
</calcChain>
</file>

<file path=xl/sharedStrings.xml><?xml version="1.0" encoding="utf-8"?>
<sst xmlns="http://schemas.openxmlformats.org/spreadsheetml/2006/main" count="162" uniqueCount="142">
  <si>
    <t>MPCbS Max Potential Capacity by Source</t>
  </si>
  <si>
    <t>Source:</t>
  </si>
  <si>
    <t>Large and Small Hydro</t>
  </si>
  <si>
    <t>Waste to Energy Potential for MSW</t>
  </si>
  <si>
    <t>CEA</t>
  </si>
  <si>
    <t>Gujarat Cleaner Production Centre</t>
  </si>
  <si>
    <t>-</t>
  </si>
  <si>
    <t>Hydro Performance Review</t>
  </si>
  <si>
    <t>Waste to Energy - ENVIS Centre</t>
  </si>
  <si>
    <t>Review_Book_2022_23-1.pdf (cea.nic.in)</t>
  </si>
  <si>
    <t>http://www.gcpcenvis.nic.in/PDF/Waste%20to%20Energy.pdf</t>
  </si>
  <si>
    <t>Pg 27, Chapter 1, paragraph 1</t>
  </si>
  <si>
    <t>Page 4, in lieu of MNRE source no longer available on their site</t>
  </si>
  <si>
    <t>Solar Thermal</t>
  </si>
  <si>
    <t>Offshore Wind</t>
  </si>
  <si>
    <t>Assessment of solar thermal power generation potential in India</t>
  </si>
  <si>
    <t>Ocean and Coastal Management</t>
  </si>
  <si>
    <t>Renewable and Sustainable Energy Reviews</t>
  </si>
  <si>
    <t>Offshore wind energy potential along the Indian Coast considering  ecological safeguards</t>
  </si>
  <si>
    <t>Assessment of solar thermal power generation potential in India (iisc.ac.in)</t>
  </si>
  <si>
    <t>Offshore wind energy potential along the Indian Coast considering ecological safeguards - ScienceDirect</t>
  </si>
  <si>
    <t>Table 1.1</t>
  </si>
  <si>
    <t>Abstract, Pg. 14, Conclusion First paragraph</t>
  </si>
  <si>
    <t>Biomass</t>
  </si>
  <si>
    <t>Pumped Hydro (Geothermal, in data)</t>
  </si>
  <si>
    <t>MNRE</t>
  </si>
  <si>
    <t>Central Electricity Authority India, Ministry of POwer</t>
  </si>
  <si>
    <t>Annual Report 2022-2023</t>
  </si>
  <si>
    <t>National Electricity Plan, Vol - 1, Generation</t>
  </si>
  <si>
    <t>https://cdnbbsr.s3waas.gov.in/s3716e1b8c6cd17b771da77391355749f3/uploads/2023/08/2023080211.pdf</t>
  </si>
  <si>
    <t>*NEP_2022_32_FINAL_GAZETTE-1.pdf (cea.nic.in)</t>
  </si>
  <si>
    <t>Solar - Page 10, 3.1.1</t>
  </si>
  <si>
    <t>Pg 13.4, First paragraph</t>
  </si>
  <si>
    <t>Solar PV and Onshore Wind</t>
  </si>
  <si>
    <t>Energy</t>
  </si>
  <si>
    <t>Resource potential and variability assessment of solar and wind energy in India</t>
  </si>
  <si>
    <t>Resource potential and variability assessment of solar and wind energy in India - ScienceDirect</t>
  </si>
  <si>
    <t>Notes:</t>
  </si>
  <si>
    <t>For India 4.0</t>
  </si>
  <si>
    <t>Geothermal has been repurposed as pumped hydro. New values for solar and wind potentials based on a peer-reviewed publication based on national announcements have been included</t>
  </si>
  <si>
    <t>These maximums reflect the available resource potential for hydro, wind, solar, biomass, and geothermal power.</t>
  </si>
  <si>
    <t>Maximums for coal, natural gas, petroleum, and nuclear are not imposed, as these power types are unlikely to</t>
  </si>
  <si>
    <t>be geographically resource-constrained. (An arbitrarily high number is chosen here, to ensure</t>
  </si>
  <si>
    <t>this limit doesn't come into play for these three electricity sources.)</t>
  </si>
  <si>
    <t>We opt the lower value of offshore wind potential in the interest of environmental factors outlined in the paper</t>
  </si>
  <si>
    <t>Off-shore wind energy potential (GW)</t>
  </si>
  <si>
    <t>GW</t>
  </si>
  <si>
    <t>Solar thermal potential</t>
  </si>
  <si>
    <t>MW</t>
  </si>
  <si>
    <t>Source</t>
  </si>
  <si>
    <t>Pg 27, Chapter 1, 1st paragraph.</t>
  </si>
  <si>
    <t>Total Hydro Potential</t>
  </si>
  <si>
    <t>Total Large Hydro potential</t>
  </si>
  <si>
    <t>Total Small hydro potential</t>
  </si>
  <si>
    <t>Total Pumped Hydro Potential</t>
  </si>
  <si>
    <t>Net Hydro</t>
  </si>
  <si>
    <t>Tablel.l : State wise Renewable Energy Potential (in MW)</t>
  </si>
  <si>
    <t>Sl. No.</t>
  </si>
  <si>
    <t>States/UTs</t>
  </si>
  <si>
    <t>Wind
Power</t>
  </si>
  <si>
    <t>Small Hydro Power</t>
  </si>
  <si>
    <t>Bio-Energy</t>
  </si>
  <si>
    <t>Solar</t>
  </si>
  <si>
    <t>Total</t>
  </si>
  <si>
    <t>Biomass
Power</t>
  </si>
  <si>
    <t>Bagasse
Cogeneration</t>
  </si>
  <si>
    <t>Waste to
Energy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</si>
  <si>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</si>
  <si>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</si>
  <si>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</si>
  <si>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</si>
  <si>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</si>
  <si>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</si>
  <si>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</si>
  <si>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</si>
  <si>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</si>
  <si>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</si>
  <si>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</si>
  <si>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</si>
  <si>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</si>
  <si>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</si>
  <si>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</si>
  <si>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</si>
  <si>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</si>
  <si>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</si>
  <si>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</si>
  <si>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</si>
  <si>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Punjab</t>
  </si>
  <si>
    <t>Rajasthan</t>
  </si>
  <si>
    <t>Sikkim</t>
  </si>
  <si>
    <t>Tamil Nadu</t>
  </si>
  <si>
    <t>Telangana</t>
  </si>
  <si>
    <t>Tripura</t>
  </si>
  <si>
    <t>Source: CSTEP, WFMS, SSEF</t>
  </si>
  <si>
    <t>Uttar Pradesh</t>
  </si>
  <si>
    <t>Uttarakhand</t>
  </si>
  <si>
    <t>West Bengal</t>
  </si>
  <si>
    <t>Andaman &amp; Nicobar</t>
  </si>
  <si>
    <t>Chandigarh</t>
  </si>
  <si>
    <t>Dadra &amp; Nagar Haveli</t>
  </si>
  <si>
    <t>Daman &amp; Diu</t>
  </si>
  <si>
    <t>Delhi</t>
  </si>
  <si>
    <t>Lakshadweep</t>
  </si>
  <si>
    <t>Puducherry</t>
  </si>
  <si>
    <t>Others</t>
  </si>
  <si>
    <t>Source: MNRE</t>
  </si>
  <si>
    <t>Biomass potential capacity</t>
  </si>
  <si>
    <t>India Waste to Energy Potential</t>
  </si>
  <si>
    <t>Urban</t>
  </si>
  <si>
    <t>Industrial</t>
  </si>
  <si>
    <t>Source: Gujarat ENVIS Centre</t>
  </si>
  <si>
    <t>Potential</t>
  </si>
  <si>
    <t>Solar potential</t>
  </si>
  <si>
    <t>Onshore wind potential</t>
  </si>
  <si>
    <t>http://www.cea.nic.in/reports/others/planning/resd/mom_pump_storage_plants.pdf</t>
  </si>
  <si>
    <t>Page 4</t>
  </si>
  <si>
    <t>Electricity Source</t>
  </si>
  <si>
    <t>Max Potential Capacity (MW)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</si>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</sst>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0" fillId="0" borderId="0" xfId="0" applyAlignment="1">
      <alignment wrapText="1"/>
    </xf>
    <xf numFmtId="0" fontId="3" fillId="0" borderId="0" xfId="0" applyFont="1"/>
    <xf numFmtId="164" fontId="0" fillId="0" borderId="0" xfId="0" applyNumberFormat="1"/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123825</xdr:colOff>
      <xdr:row>17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27061C-3111-447B-254E-7C46619BC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5610225" cy="3162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47625</xdr:colOff>
      <xdr:row>20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53CAFD-BD91-66CA-D3D1-AA88E1102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82025" cy="3952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571500</xdr:colOff>
      <xdr:row>15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561DCB-2FDD-9077-D115-5C8C06297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277100" cy="283845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1</xdr:row>
      <xdr:rowOff>19050</xdr:rowOff>
    </xdr:from>
    <xdr:to>
      <xdr:col>27</xdr:col>
      <xdr:colOff>485775</xdr:colOff>
      <xdr:row>11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A9E51F-7FEA-9CEB-44A3-1D0F7AF8B0AD}"/>
            </a:ext>
            <a:ext uri="{147F2762-F138-4A5C-976F-8EAC2B608ADB}">
              <a16:predDERef xmlns:a16="http://schemas.microsoft.com/office/drawing/2014/main" pred="{BD561DCB-2FDD-9077-D115-5C8C06297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77200" y="209550"/>
          <a:ext cx="8867775" cy="1885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363572</xdr:colOff>
      <xdr:row>0</xdr:row>
      <xdr:rowOff>0</xdr:rowOff>
    </xdr:from>
    <xdr:to>
      <xdr:col>19</xdr:col>
      <xdr:colOff>76975</xdr:colOff>
      <xdr:row>27</xdr:row>
      <xdr:rowOff>114299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75AC01-CD3C-468B-88A7-40DEDF202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9972" y="0"/>
          <a:ext cx="5809403" cy="58292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13</xdr:col>
      <xdr:colOff>171450</xdr:colOff>
      <xdr:row>57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289F66-5ADF-0C36-B429-461E219055FB}"/>
            </a:ext>
            <a:ext uri="{147F2762-F138-4A5C-976F-8EAC2B608ADB}">
              <a16:predDERef xmlns:a16="http://schemas.microsoft.com/office/drawing/2014/main" pred="{B775AC01-CD3C-468B-88A7-40DEDF202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8505825"/>
          <a:ext cx="7486650" cy="2466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</xdr:row>
      <xdr:rowOff>85725</xdr:rowOff>
    </xdr:from>
    <xdr:to>
      <xdr:col>11</xdr:col>
      <xdr:colOff>600075</xdr:colOff>
      <xdr:row>9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0D439D-E0B9-3272-781D-5F75E19AB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47675"/>
          <a:ext cx="7277100" cy="122872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9</xdr:row>
      <xdr:rowOff>152400</xdr:rowOff>
    </xdr:from>
    <xdr:to>
      <xdr:col>9</xdr:col>
      <xdr:colOff>390525</xdr:colOff>
      <xdr:row>35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7ABE60-1187-5B3B-C835-732691AA382F}"/>
            </a:ext>
            <a:ext uri="{147F2762-F138-4A5C-976F-8EAC2B608ADB}">
              <a16:predDERef xmlns:a16="http://schemas.microsoft.com/office/drawing/2014/main" pred="{360D439D-E0B9-3272-781D-5F75E19AB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3125" y="1781175"/>
          <a:ext cx="3733800" cy="4572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8</xdr:col>
      <xdr:colOff>257175</xdr:colOff>
      <xdr:row>6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119934-FF83-ECB1-3CB7-F3E5BF287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0"/>
          <a:ext cx="4572000" cy="1171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16</xdr:col>
      <xdr:colOff>304800</xdr:colOff>
      <xdr:row>10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3AC4EC-81FE-60C5-2198-4C79E0398915}"/>
            </a:ext>
            <a:ext uri="{147F2762-F138-4A5C-976F-8EAC2B608ADB}">
              <a16:predDERef xmlns:a16="http://schemas.microsoft.com/office/drawing/2014/main" pred="{12119934-FF83-ECB1-3CB7-F3E5BF287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34025" y="0"/>
          <a:ext cx="4572000" cy="18859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16</xdr:col>
      <xdr:colOff>419924</xdr:colOff>
      <xdr:row>9</xdr:row>
      <xdr:rowOff>143134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BF28FB-9B84-4CD6-BA4C-D2EE024A3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0"/>
          <a:ext cx="5906324" cy="18576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gbis.ces.iisc.ac.in/biodiversity/sahyadri_enews/newsletter/issue45/bibliography/Assessment%20of%20solar%20thermal%20power%20generation%20potential%20in%20india.pdf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cea.nic.in/wp-content/uploads/annual_hydro/2022/Review_Book_2022_23-1.pdf" TargetMode="External"/><Relationship Id="rId1" Type="http://schemas.openxmlformats.org/officeDocument/2006/relationships/hyperlink" Target="https://cdnbbsr.s3waas.gov.in/s3716e1b8c6cd17b771da77391355749f3/uploads/2023/08/2023080211.pdf" TargetMode="External"/><Relationship Id="rId6" Type="http://schemas.openxmlformats.org/officeDocument/2006/relationships/hyperlink" Target="https://www.sciencedirect.com/science/article/abs/pii/S0360544220321009" TargetMode="External"/><Relationship Id="rId5" Type="http://schemas.openxmlformats.org/officeDocument/2006/relationships/hyperlink" Target="https://www.sciencedirect.com/science/article/pii/S0964569124000024" TargetMode="External"/><Relationship Id="rId4" Type="http://schemas.openxmlformats.org/officeDocument/2006/relationships/hyperlink" Target="https://cea.nic.in/wp-content/uploads/irp/2023/05/NEP_2022_32_FINAL_GAZETTE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cea.nic.in/wp-content/uploads/annual_hydro/2022/Review_Book_2022_23-1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://www.cea.nic.in/reports/others/planning/resd/mom_pump_storage_plants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workbookViewId="0">
      <selection activeCell="B28" sqref="B28"/>
    </sheetView>
  </sheetViews>
  <sheetFormatPr defaultRowHeight="14.25"/>
  <cols>
    <col min="1" max="1" width="11.42578125" customWidth="1"/>
    <col min="2" max="2" width="60.85546875" customWidth="1"/>
    <col min="5" max="5" width="8.28515625" customWidth="1"/>
    <col min="6" max="6" width="55.28515625" customWidth="1"/>
  </cols>
  <sheetData>
    <row r="1" spans="1:6">
      <c r="A1" s="1" t="s">
        <v>0</v>
      </c>
    </row>
    <row r="3" spans="1:6">
      <c r="A3" s="1" t="s">
        <v>1</v>
      </c>
      <c r="B3" s="2" t="s">
        <v>2</v>
      </c>
      <c r="F3" s="2" t="s">
        <v>3</v>
      </c>
    </row>
    <row r="4" spans="1:6">
      <c r="B4" t="s">
        <v>4</v>
      </c>
      <c r="F4" t="s">
        <v>5</v>
      </c>
    </row>
    <row r="5" spans="1:6">
      <c r="B5" s="3">
        <v>2022</v>
      </c>
      <c r="F5" s="3" t="s">
        <v>6</v>
      </c>
    </row>
    <row r="6" spans="1:6">
      <c r="B6" t="s">
        <v>7</v>
      </c>
      <c r="F6" t="s">
        <v>8</v>
      </c>
    </row>
    <row r="7" spans="1:6">
      <c r="B7" s="4" t="s">
        <v>9</v>
      </c>
      <c r="F7" t="s">
        <v>10</v>
      </c>
    </row>
    <row r="8" spans="1:6">
      <c r="B8" t="s">
        <v>11</v>
      </c>
      <c r="F8" t="s">
        <v>12</v>
      </c>
    </row>
    <row r="10" spans="1:6" ht="15">
      <c r="B10" s="2" t="s">
        <v>13</v>
      </c>
      <c r="F10" s="2" t="s">
        <v>14</v>
      </c>
    </row>
    <row r="11" spans="1:6" ht="15">
      <c r="B11" t="s">
        <v>15</v>
      </c>
      <c r="F11" t="s">
        <v>16</v>
      </c>
    </row>
    <row r="12" spans="1:6">
      <c r="B12" s="3">
        <v>2015</v>
      </c>
      <c r="F12" s="3">
        <v>2024</v>
      </c>
    </row>
    <row r="13" spans="1:6" ht="15">
      <c r="B13" t="s">
        <v>17</v>
      </c>
      <c r="F13" t="s">
        <v>18</v>
      </c>
    </row>
    <row r="14" spans="1:6" ht="15">
      <c r="B14" s="4" t="s">
        <v>19</v>
      </c>
      <c r="F14" s="4" t="s">
        <v>20</v>
      </c>
    </row>
    <row r="15" spans="1:6">
      <c r="B15" t="s">
        <v>21</v>
      </c>
      <c r="F15" t="s">
        <v>22</v>
      </c>
    </row>
    <row r="17" spans="1:6" ht="15">
      <c r="B17" s="2" t="s">
        <v>23</v>
      </c>
      <c r="F17" s="2" t="s">
        <v>24</v>
      </c>
    </row>
    <row r="18" spans="1:6" ht="15">
      <c r="B18" s="6" t="s">
        <v>25</v>
      </c>
      <c r="F18" t="s">
        <v>26</v>
      </c>
    </row>
    <row r="19" spans="1:6" ht="15">
      <c r="B19" s="3">
        <v>2023</v>
      </c>
      <c r="F19" s="3">
        <v>2023</v>
      </c>
    </row>
    <row r="20" spans="1:6" ht="15">
      <c r="B20" t="s">
        <v>27</v>
      </c>
      <c r="F20" t="s">
        <v>28</v>
      </c>
    </row>
    <row r="21" spans="1:6" ht="15">
      <c r="B21" s="4" t="s">
        <v>29</v>
      </c>
      <c r="F21" s="4" t="s">
        <v>30</v>
      </c>
    </row>
    <row r="22" spans="1:6" ht="15">
      <c r="B22" t="s">
        <v>31</v>
      </c>
      <c r="F22" t="s">
        <v>32</v>
      </c>
    </row>
    <row r="24" spans="1:6" ht="15">
      <c r="B24" s="2" t="s">
        <v>33</v>
      </c>
    </row>
    <row r="25" spans="1:6" ht="15">
      <c r="B25" t="s">
        <v>34</v>
      </c>
    </row>
    <row r="26" spans="1:6" ht="15">
      <c r="B26" s="3">
        <v>2020</v>
      </c>
    </row>
    <row r="27" spans="1:6" ht="15">
      <c r="B27" t="s">
        <v>35</v>
      </c>
    </row>
    <row r="28" spans="1:6" ht="15">
      <c r="B28" s="4" t="s">
        <v>36</v>
      </c>
    </row>
    <row r="29" spans="1:6" ht="15">
      <c r="B29" s="4"/>
    </row>
    <row r="30" spans="1:6" ht="15">
      <c r="A30" s="1" t="s">
        <v>37</v>
      </c>
      <c r="B30" t="s">
        <v>32</v>
      </c>
    </row>
    <row r="31" spans="1:6" ht="15">
      <c r="A31" s="1" t="s">
        <v>38</v>
      </c>
      <c r="B31" t="s">
        <v>39</v>
      </c>
    </row>
    <row r="32" spans="1:6" ht="15">
      <c r="A32" s="1"/>
    </row>
    <row r="33" spans="1:1" ht="15">
      <c r="A33" s="1"/>
    </row>
    <row r="34" spans="1:1" ht="15">
      <c r="A34" s="1"/>
    </row>
    <row r="35" spans="1:1">
      <c r="A35" t="s">
        <v>40</v>
      </c>
    </row>
    <row r="36" spans="1:1">
      <c r="A36" t="s">
        <v>41</v>
      </c>
    </row>
    <row r="37" spans="1:1">
      <c r="A37" t="s">
        <v>42</v>
      </c>
    </row>
    <row r="38" spans="1:1">
      <c r="A38" t="s">
        <v>43</v>
      </c>
    </row>
    <row r="39" spans="1:1" ht="15"/>
  </sheetData>
  <hyperlinks>
    <hyperlink ref="B21" r:id="rId1" xr:uid="{00000000-0004-0000-0000-000003000000}"/>
    <hyperlink ref="B7" r:id="rId2" xr:uid="{EC57E918-2C14-49E4-8838-F4DFDC6B68FB}"/>
    <hyperlink ref="B14" r:id="rId3" xr:uid="{A0660369-082F-4799-8293-7EF0AB091DBE}"/>
    <hyperlink ref="F21" r:id="rId4" xr:uid="{F79DB0FC-8C67-4350-983A-99206DFDC418}"/>
    <hyperlink ref="F14" r:id="rId5" xr:uid="{C6BBB66A-93F9-459B-BB38-AADE7232C445}"/>
    <hyperlink ref="B28" r:id="rId6" xr:uid="{2E8D4758-E159-43F0-9E62-B0D8292AD569}"/>
  </hyperlinks>
  <pageMargins left="0.7" right="0.7" top="0.75" bottom="0.75" header="0.3" footer="0.3"/>
  <pageSetup orientation="portrait" horizontalDpi="1200" verticalDpi="12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8C54-C834-4A5D-A7B0-416C3E9843E1}">
  <dimension ref="B19:C21"/>
  <sheetViews>
    <sheetView workbookViewId="0">
      <selection activeCell="C22" sqref="C22"/>
    </sheetView>
  </sheetViews>
  <sheetFormatPr defaultRowHeight="15"/>
  <sheetData>
    <row r="19" spans="2:3">
      <c r="B19" t="s">
        <v>44</v>
      </c>
    </row>
    <row r="20" spans="2:3">
      <c r="B20" t="s">
        <v>45</v>
      </c>
    </row>
    <row r="21" spans="2:3">
      <c r="B21">
        <v>3941</v>
      </c>
      <c r="C21" t="s">
        <v>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2CBD-3A8B-4C1B-B561-C341059B60DB}">
  <dimension ref="B22:C23"/>
  <sheetViews>
    <sheetView workbookViewId="0">
      <selection activeCell="C24" sqref="C24"/>
    </sheetView>
  </sheetViews>
  <sheetFormatPr defaultRowHeight="15"/>
  <sheetData>
    <row r="22" spans="2:3">
      <c r="B22" t="s">
        <v>47</v>
      </c>
    </row>
    <row r="23" spans="2:3">
      <c r="B23">
        <v>756000</v>
      </c>
      <c r="C23" t="s">
        <v>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1534-1D25-4061-B6E1-1765575E2E6D}">
  <dimension ref="B17:C28"/>
  <sheetViews>
    <sheetView workbookViewId="0">
      <selection activeCell="B29" sqref="B29"/>
    </sheetView>
  </sheetViews>
  <sheetFormatPr defaultRowHeight="15"/>
  <sheetData>
    <row r="17" spans="2:3">
      <c r="B17" t="s">
        <v>49</v>
      </c>
      <c r="C17" s="4" t="s">
        <v>9</v>
      </c>
    </row>
    <row r="18" spans="2:3">
      <c r="B18" t="s">
        <v>50</v>
      </c>
      <c r="C18" s="4"/>
    </row>
    <row r="19" spans="2:3">
      <c r="B19" t="s">
        <v>51</v>
      </c>
    </row>
    <row r="20" spans="2:3">
      <c r="B20">
        <v>148701</v>
      </c>
      <c r="C20" t="s">
        <v>48</v>
      </c>
    </row>
    <row r="21" spans="2:3">
      <c r="B21" t="s">
        <v>52</v>
      </c>
    </row>
    <row r="22" spans="2:3">
      <c r="B22">
        <v>145320</v>
      </c>
      <c r="C22" t="s">
        <v>48</v>
      </c>
    </row>
    <row r="23" spans="2:3">
      <c r="B23" t="s">
        <v>53</v>
      </c>
    </row>
    <row r="24" spans="2:3">
      <c r="B24">
        <f>B20-B22</f>
        <v>3381</v>
      </c>
      <c r="C24" t="s">
        <v>48</v>
      </c>
    </row>
    <row r="25" spans="2:3">
      <c r="B25" t="s">
        <v>54</v>
      </c>
    </row>
    <row r="26" spans="2:3">
      <c r="B26">
        <v>96529</v>
      </c>
      <c r="C26" t="s">
        <v>48</v>
      </c>
    </row>
    <row r="27" spans="2:3">
      <c r="B27" t="s">
        <v>55</v>
      </c>
    </row>
    <row r="28" spans="2:3">
      <c r="B28">
        <f>B20-B26</f>
        <v>52172</v>
      </c>
    </row>
  </sheetData>
  <hyperlinks>
    <hyperlink ref="C17" r:id="rId1" xr:uid="{C18830DF-DC78-4797-A3BF-6F7BF1C4A1E9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0"/>
  <sheetViews>
    <sheetView topLeftCell="A29" workbookViewId="0">
      <selection activeCell="B60" sqref="B60"/>
    </sheetView>
  </sheetViews>
  <sheetFormatPr defaultRowHeight="14.25"/>
  <sheetData>
    <row r="1" spans="1:9">
      <c r="A1" t="s">
        <v>56</v>
      </c>
    </row>
    <row r="2" spans="1:9" ht="28.5">
      <c r="A2" t="s">
        <v>57</v>
      </c>
      <c r="B2" t="s">
        <v>58</v>
      </c>
      <c r="C2" s="6" t="s">
        <v>59</v>
      </c>
      <c r="D2" t="s">
        <v>60</v>
      </c>
      <c r="E2" t="s">
        <v>61</v>
      </c>
      <c r="H2" t="s">
        <v>62</v>
      </c>
      <c r="I2" t="s">
        <v>63</v>
      </c>
    </row>
    <row r="3" spans="1:9" ht="42.75">
      <c r="A3" t="s">
        <v>57</v>
      </c>
      <c r="B3" t="s">
        <v>58</v>
      </c>
      <c r="C3" s="6" t="s">
        <v>59</v>
      </c>
      <c r="D3" t="s">
        <v>60</v>
      </c>
      <c r="E3" s="6" t="s">
        <v>64</v>
      </c>
      <c r="F3" s="6" t="s">
        <v>65</v>
      </c>
      <c r="G3" s="6" t="s">
        <v>66</v>
      </c>
    </row>
    <row r="4" spans="1:9">
      <c r="A4">
        <v>1</v>
      </c>
      <c r="B4" t="s">
        <v>67</v>
      </c>
      <c r="C4">
        <v>14497</v>
      </c>
      <c r="D4">
        <v>978</v>
      </c>
      <c r="E4">
        <v>578</v>
      </c>
      <c r="F4">
        <v>300</v>
      </c>
      <c r="G4">
        <v>123</v>
      </c>
      <c r="H4">
        <v>38440</v>
      </c>
      <c r="I4">
        <v>54916</v>
      </c>
    </row>
    <row r="5" spans="1:9">
      <c r="A5">
        <v>2</v>
      </c>
      <c r="B5" t="s">
        <v>68</v>
      </c>
      <c r="C5">
        <v>236</v>
      </c>
      <c r="D5">
        <v>1341</v>
      </c>
      <c r="E5">
        <v>8</v>
      </c>
      <c r="H5">
        <v>8650</v>
      </c>
      <c r="I5">
        <v>10236</v>
      </c>
    </row>
    <row r="6" spans="1:9">
      <c r="A6">
        <v>3</v>
      </c>
      <c r="B6" t="s">
        <v>69</v>
      </c>
      <c r="C6">
        <v>112</v>
      </c>
      <c r="D6">
        <v>239</v>
      </c>
      <c r="E6">
        <v>212</v>
      </c>
      <c r="G6">
        <v>8</v>
      </c>
      <c r="H6">
        <v>13760</v>
      </c>
      <c r="I6">
        <v>14330</v>
      </c>
    </row>
    <row r="7" spans="1:9">
      <c r="A7">
        <v>4</v>
      </c>
      <c r="B7" t="s">
        <v>70</v>
      </c>
      <c r="C7">
        <v>144</v>
      </c>
      <c r="D7">
        <v>223</v>
      </c>
      <c r="E7">
        <v>619</v>
      </c>
      <c r="F7">
        <v>300</v>
      </c>
      <c r="G7">
        <v>73</v>
      </c>
      <c r="H7">
        <v>11200</v>
      </c>
      <c r="I7">
        <v>12559</v>
      </c>
    </row>
    <row r="8" spans="1:9">
      <c r="A8">
        <v>5</v>
      </c>
      <c r="B8" t="s">
        <v>71</v>
      </c>
      <c r="C8">
        <v>314</v>
      </c>
      <c r="D8">
        <v>1107</v>
      </c>
      <c r="E8">
        <v>236</v>
      </c>
      <c r="G8">
        <v>24</v>
      </c>
      <c r="H8">
        <v>18270</v>
      </c>
      <c r="I8">
        <v>19951</v>
      </c>
    </row>
    <row r="9" spans="1:9">
      <c r="A9">
        <v>6</v>
      </c>
      <c r="B9" t="s">
        <v>72</v>
      </c>
      <c r="D9">
        <v>7</v>
      </c>
      <c r="E9">
        <v>26</v>
      </c>
      <c r="H9">
        <v>880</v>
      </c>
      <c r="I9">
        <v>912</v>
      </c>
    </row>
    <row r="10" spans="1:9">
      <c r="A10">
        <v>7</v>
      </c>
      <c r="B10" t="s">
        <v>73</v>
      </c>
      <c r="C10">
        <v>35071</v>
      </c>
      <c r="D10">
        <v>202</v>
      </c>
      <c r="E10">
        <v>1221</v>
      </c>
      <c r="F10">
        <v>350</v>
      </c>
      <c r="G10">
        <v>112</v>
      </c>
      <c r="H10">
        <v>35770</v>
      </c>
      <c r="I10">
        <v>72726</v>
      </c>
    </row>
    <row r="11" spans="1:9">
      <c r="A11">
        <v>8</v>
      </c>
      <c r="B11" t="s">
        <v>74</v>
      </c>
      <c r="C11">
        <v>93</v>
      </c>
      <c r="D11">
        <v>110</v>
      </c>
      <c r="E11">
        <v>1333</v>
      </c>
      <c r="F11">
        <v>350</v>
      </c>
      <c r="G11">
        <v>24</v>
      </c>
      <c r="H11">
        <v>4560</v>
      </c>
      <c r="I11">
        <v>6470</v>
      </c>
    </row>
    <row r="12" spans="1:9">
      <c r="A12">
        <v>9</v>
      </c>
      <c r="B12" t="s">
        <v>75</v>
      </c>
      <c r="C12">
        <v>64</v>
      </c>
      <c r="D12">
        <v>2398</v>
      </c>
      <c r="E12">
        <v>142</v>
      </c>
      <c r="G12">
        <v>2</v>
      </c>
      <c r="H12">
        <v>33840</v>
      </c>
      <c r="I12">
        <v>36446</v>
      </c>
    </row>
    <row r="13" spans="1:9">
      <c r="A13">
        <v>10</v>
      </c>
      <c r="B13" t="s">
        <v>76</v>
      </c>
      <c r="C13">
        <v>5685</v>
      </c>
      <c r="D13">
        <v>1431</v>
      </c>
      <c r="E13">
        <v>43</v>
      </c>
      <c r="H13">
        <v>111050</v>
      </c>
      <c r="I13">
        <v>118208</v>
      </c>
    </row>
    <row r="14" spans="1:9">
      <c r="A14">
        <v>11</v>
      </c>
      <c r="B14" t="s">
        <v>77</v>
      </c>
      <c r="C14">
        <v>91</v>
      </c>
      <c r="D14">
        <v>209</v>
      </c>
      <c r="E14">
        <v>90</v>
      </c>
      <c r="G14">
        <v>10</v>
      </c>
      <c r="H14">
        <v>18180</v>
      </c>
      <c r="I14">
        <v>18580</v>
      </c>
    </row>
    <row r="15" spans="1:9">
      <c r="A15">
        <v>12</v>
      </c>
      <c r="B15" t="s">
        <v>78</v>
      </c>
      <c r="C15">
        <v>13593</v>
      </c>
      <c r="D15">
        <v>4141</v>
      </c>
      <c r="E15">
        <v>1131</v>
      </c>
      <c r="F15">
        <v>450</v>
      </c>
      <c r="H15">
        <v>24700</v>
      </c>
      <c r="I15">
        <v>44015</v>
      </c>
    </row>
    <row r="16" spans="1:9">
      <c r="A16">
        <v>13</v>
      </c>
      <c r="B16" t="s">
        <v>79</v>
      </c>
      <c r="C16">
        <v>837</v>
      </c>
      <c r="D16">
        <v>704</v>
      </c>
      <c r="E16">
        <v>1044</v>
      </c>
      <c r="G16">
        <v>36</v>
      </c>
      <c r="H16">
        <v>6110</v>
      </c>
      <c r="I16">
        <v>8732</v>
      </c>
    </row>
    <row r="17" spans="1:11">
      <c r="A17">
        <v>14</v>
      </c>
      <c r="B17" t="s">
        <v>80</v>
      </c>
      <c r="C17">
        <v>2931</v>
      </c>
      <c r="D17">
        <v>820</v>
      </c>
      <c r="E17">
        <v>1364</v>
      </c>
      <c r="G17">
        <v>78</v>
      </c>
      <c r="H17">
        <v>61660</v>
      </c>
      <c r="I17">
        <v>66853</v>
      </c>
    </row>
    <row r="18" spans="1:11">
      <c r="A18">
        <v>15</v>
      </c>
      <c r="B18" t="s">
        <v>81</v>
      </c>
      <c r="C18">
        <v>5961</v>
      </c>
      <c r="D18">
        <v>794</v>
      </c>
      <c r="E18">
        <v>1887</v>
      </c>
      <c r="F18">
        <v>1250</v>
      </c>
      <c r="G18">
        <v>287</v>
      </c>
      <c r="H18">
        <v>64320</v>
      </c>
      <c r="I18">
        <v>74500</v>
      </c>
    </row>
    <row r="19" spans="1:11">
      <c r="A19">
        <v>16</v>
      </c>
      <c r="B19" t="s">
        <v>82</v>
      </c>
      <c r="C19">
        <v>56</v>
      </c>
      <c r="D19">
        <v>109</v>
      </c>
      <c r="E19">
        <v>13</v>
      </c>
      <c r="G19">
        <v>2</v>
      </c>
      <c r="H19">
        <v>10630</v>
      </c>
      <c r="I19">
        <v>10811</v>
      </c>
    </row>
    <row r="20" spans="1:11">
      <c r="A20">
        <v>17</v>
      </c>
      <c r="B20" t="s">
        <v>83</v>
      </c>
      <c r="C20">
        <v>82</v>
      </c>
      <c r="D20">
        <v>230</v>
      </c>
      <c r="E20">
        <v>11</v>
      </c>
      <c r="G20">
        <v>2</v>
      </c>
      <c r="H20">
        <v>5860</v>
      </c>
      <c r="I20">
        <v>6185</v>
      </c>
    </row>
    <row r="21" spans="1:11">
      <c r="A21">
        <v>18</v>
      </c>
      <c r="B21" t="s">
        <v>84</v>
      </c>
      <c r="D21">
        <v>169</v>
      </c>
      <c r="E21">
        <v>1</v>
      </c>
      <c r="G21">
        <v>2</v>
      </c>
      <c r="H21">
        <v>9090</v>
      </c>
      <c r="I21">
        <v>9261</v>
      </c>
    </row>
    <row r="22" spans="1:11">
      <c r="A22">
        <v>19</v>
      </c>
      <c r="B22" t="s">
        <v>85</v>
      </c>
      <c r="C22">
        <v>16</v>
      </c>
      <c r="D22">
        <v>197</v>
      </c>
      <c r="E22">
        <v>10</v>
      </c>
      <c r="H22">
        <v>7290</v>
      </c>
      <c r="I22">
        <v>7513</v>
      </c>
    </row>
    <row r="23" spans="1:11">
      <c r="A23">
        <v>20</v>
      </c>
      <c r="B23" t="s">
        <v>86</v>
      </c>
      <c r="C23">
        <v>1384</v>
      </c>
      <c r="D23">
        <v>295</v>
      </c>
      <c r="E23">
        <v>246</v>
      </c>
      <c r="G23">
        <v>22</v>
      </c>
      <c r="H23">
        <v>25780</v>
      </c>
      <c r="I23">
        <v>27728</v>
      </c>
    </row>
    <row r="24" spans="1:11">
      <c r="A24">
        <v>21</v>
      </c>
      <c r="B24" t="s">
        <v>87</v>
      </c>
      <c r="D24">
        <v>441</v>
      </c>
      <c r="E24">
        <v>3172</v>
      </c>
      <c r="F24">
        <v>300</v>
      </c>
      <c r="G24">
        <v>45</v>
      </c>
      <c r="H24">
        <v>2810</v>
      </c>
      <c r="I24">
        <v>6768</v>
      </c>
    </row>
    <row r="25" spans="1:11">
      <c r="A25">
        <v>22</v>
      </c>
      <c r="B25" t="s">
        <v>88</v>
      </c>
      <c r="C25">
        <v>5050</v>
      </c>
      <c r="D25">
        <v>57</v>
      </c>
      <c r="E25">
        <v>1039</v>
      </c>
      <c r="G25">
        <v>62</v>
      </c>
      <c r="H25">
        <v>142310</v>
      </c>
      <c r="I25">
        <v>148518</v>
      </c>
    </row>
    <row r="26" spans="1:11">
      <c r="A26">
        <v>23</v>
      </c>
      <c r="B26" t="s">
        <v>89</v>
      </c>
      <c r="C26">
        <v>98</v>
      </c>
      <c r="D26">
        <v>267</v>
      </c>
      <c r="E26">
        <v>2</v>
      </c>
      <c r="H26">
        <v>4940</v>
      </c>
      <c r="I26">
        <v>5307</v>
      </c>
    </row>
    <row r="27" spans="1:11">
      <c r="A27">
        <v>24</v>
      </c>
      <c r="B27" t="s">
        <v>90</v>
      </c>
      <c r="C27">
        <v>14152</v>
      </c>
      <c r="D27">
        <v>660</v>
      </c>
      <c r="E27">
        <v>1070</v>
      </c>
      <c r="F27">
        <v>450</v>
      </c>
      <c r="G27">
        <v>151</v>
      </c>
      <c r="H27">
        <v>17670</v>
      </c>
      <c r="I27">
        <v>34152</v>
      </c>
    </row>
    <row r="28" spans="1:11">
      <c r="A28">
        <v>25</v>
      </c>
      <c r="B28" t="s">
        <v>91</v>
      </c>
      <c r="H28">
        <v>20410</v>
      </c>
      <c r="I28">
        <v>20410</v>
      </c>
    </row>
    <row r="29" spans="1:11">
      <c r="A29">
        <v>26</v>
      </c>
      <c r="B29" t="s">
        <v>92</v>
      </c>
      <c r="D29">
        <v>47</v>
      </c>
      <c r="E29">
        <v>3</v>
      </c>
      <c r="G29">
        <v>2</v>
      </c>
      <c r="H29">
        <v>2080</v>
      </c>
      <c r="I29">
        <v>2131</v>
      </c>
      <c r="K29" t="s">
        <v>93</v>
      </c>
    </row>
    <row r="30" spans="1:11">
      <c r="A30">
        <v>27</v>
      </c>
      <c r="B30" t="s">
        <v>94</v>
      </c>
      <c r="C30">
        <v>1260</v>
      </c>
      <c r="D30">
        <v>461</v>
      </c>
      <c r="E30">
        <v>1617</v>
      </c>
      <c r="F30">
        <v>1250</v>
      </c>
      <c r="G30">
        <v>176</v>
      </c>
      <c r="H30">
        <v>22830</v>
      </c>
      <c r="I30">
        <v>27593</v>
      </c>
    </row>
    <row r="31" spans="1:11">
      <c r="A31">
        <v>28</v>
      </c>
      <c r="B31" t="s">
        <v>95</v>
      </c>
      <c r="C31">
        <v>534</v>
      </c>
      <c r="D31">
        <v>1708</v>
      </c>
      <c r="E31">
        <v>24</v>
      </c>
      <c r="G31">
        <v>5</v>
      </c>
      <c r="H31">
        <v>16800</v>
      </c>
      <c r="I31">
        <v>19071</v>
      </c>
    </row>
    <row r="32" spans="1:11">
      <c r="A32">
        <v>29</v>
      </c>
      <c r="B32" t="s">
        <v>96</v>
      </c>
      <c r="C32">
        <v>22</v>
      </c>
      <c r="D32">
        <v>396</v>
      </c>
      <c r="E32">
        <v>396</v>
      </c>
      <c r="G32">
        <v>148</v>
      </c>
      <c r="H32">
        <v>6260</v>
      </c>
      <c r="I32">
        <v>7222</v>
      </c>
    </row>
    <row r="33" spans="1:9">
      <c r="A33">
        <v>30</v>
      </c>
      <c r="B33" t="s">
        <v>97</v>
      </c>
      <c r="C33">
        <v>365</v>
      </c>
      <c r="D33">
        <v>8</v>
      </c>
      <c r="H33">
        <v>0</v>
      </c>
      <c r="I33">
        <v>373</v>
      </c>
    </row>
    <row r="34" spans="1:9">
      <c r="A34">
        <v>31</v>
      </c>
      <c r="B34" t="s">
        <v>98</v>
      </c>
      <c r="G34">
        <v>6</v>
      </c>
      <c r="H34">
        <v>0</v>
      </c>
      <c r="I34">
        <v>6</v>
      </c>
    </row>
    <row r="35" spans="1:9">
      <c r="A35">
        <v>32</v>
      </c>
      <c r="B35" t="s">
        <v>99</v>
      </c>
      <c r="H35">
        <v>0</v>
      </c>
      <c r="I35">
        <v>0</v>
      </c>
    </row>
    <row r="36" spans="1:9">
      <c r="A36">
        <v>33</v>
      </c>
      <c r="B36" t="s">
        <v>100</v>
      </c>
      <c r="C36">
        <v>4</v>
      </c>
      <c r="H36">
        <v>0</v>
      </c>
      <c r="I36">
        <v>4</v>
      </c>
    </row>
    <row r="37" spans="1:9">
      <c r="A37">
        <v>34</v>
      </c>
      <c r="B37" t="s">
        <v>101</v>
      </c>
      <c r="G37">
        <v>131</v>
      </c>
      <c r="H37">
        <v>2050</v>
      </c>
      <c r="I37">
        <v>2181</v>
      </c>
    </row>
    <row r="38" spans="1:9">
      <c r="A38">
        <v>35</v>
      </c>
      <c r="B38" t="s">
        <v>102</v>
      </c>
      <c r="H38">
        <v>0</v>
      </c>
      <c r="I38">
        <v>0</v>
      </c>
    </row>
    <row r="39" spans="1:9">
      <c r="A39">
        <v>36</v>
      </c>
      <c r="B39" t="s">
        <v>103</v>
      </c>
      <c r="C39">
        <v>120</v>
      </c>
      <c r="G39">
        <v>3</v>
      </c>
      <c r="H39">
        <v>0</v>
      </c>
      <c r="I39">
        <v>123</v>
      </c>
    </row>
    <row r="40" spans="1:9">
      <c r="A40">
        <v>37</v>
      </c>
      <c r="B40" t="s">
        <v>104</v>
      </c>
      <c r="G40">
        <v>1022</v>
      </c>
      <c r="H40">
        <v>790</v>
      </c>
      <c r="I40">
        <v>1812</v>
      </c>
    </row>
    <row r="41" spans="1:9">
      <c r="B41" t="s">
        <v>63</v>
      </c>
      <c r="C41">
        <v>102772</v>
      </c>
      <c r="D41">
        <v>19749</v>
      </c>
      <c r="E41">
        <v>17536</v>
      </c>
      <c r="F41">
        <v>5000</v>
      </c>
      <c r="G41">
        <v>2554</v>
      </c>
      <c r="H41">
        <v>748990</v>
      </c>
      <c r="I41">
        <v>896602</v>
      </c>
    </row>
    <row r="43" spans="1:9">
      <c r="A43" t="s">
        <v>105</v>
      </c>
    </row>
    <row r="59" spans="2:3">
      <c r="B59" t="s">
        <v>106</v>
      </c>
    </row>
    <row r="60" spans="2:3">
      <c r="B60">
        <v>42312</v>
      </c>
      <c r="C60" t="s">
        <v>48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3" sqref="B3"/>
    </sheetView>
  </sheetViews>
  <sheetFormatPr defaultRowHeight="14.25"/>
  <sheetData>
    <row r="1" spans="1:3">
      <c r="A1" t="s">
        <v>107</v>
      </c>
    </row>
    <row r="2" spans="1:3">
      <c r="A2" t="s">
        <v>108</v>
      </c>
      <c r="B2">
        <v>1700</v>
      </c>
      <c r="C2" t="s">
        <v>48</v>
      </c>
    </row>
    <row r="3" spans="1:3">
      <c r="A3" t="s">
        <v>109</v>
      </c>
      <c r="B3">
        <v>1300</v>
      </c>
      <c r="C3" t="s">
        <v>48</v>
      </c>
    </row>
    <row r="4" spans="1:3">
      <c r="A4" s="7" t="s">
        <v>110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2:C12"/>
  <sheetViews>
    <sheetView workbookViewId="0">
      <selection activeCell="M28" sqref="M28"/>
    </sheetView>
  </sheetViews>
  <sheetFormatPr defaultRowHeight="14.25"/>
  <sheetData>
    <row r="12" spans="1:3">
      <c r="A12" t="s">
        <v>111</v>
      </c>
      <c r="B12">
        <v>1164000</v>
      </c>
      <c r="C12" t="s">
        <v>48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8:C29"/>
  <sheetViews>
    <sheetView workbookViewId="0">
      <selection activeCell="C11" sqref="C11"/>
    </sheetView>
  </sheetViews>
  <sheetFormatPr defaultRowHeight="14.25"/>
  <cols>
    <col min="2" max="2" width="9.85546875" bestFit="1" customWidth="1"/>
  </cols>
  <sheetData>
    <row r="8" spans="2:3">
      <c r="B8" t="s">
        <v>112</v>
      </c>
    </row>
    <row r="9" spans="2:3">
      <c r="B9">
        <v>16846000</v>
      </c>
      <c r="C9" t="s">
        <v>48</v>
      </c>
    </row>
    <row r="10" spans="2:3">
      <c r="B10" t="s">
        <v>113</v>
      </c>
    </row>
    <row r="11" spans="2:3">
      <c r="B11">
        <v>3102000</v>
      </c>
      <c r="C11" t="s">
        <v>48</v>
      </c>
    </row>
    <row r="29" spans="1:1">
      <c r="A29" t="s">
        <v>111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workbookViewId="0">
      <selection activeCell="H11" sqref="H11"/>
    </sheetView>
  </sheetViews>
  <sheetFormatPr defaultRowHeight="14.25"/>
  <sheetData>
    <row r="1" spans="1:8">
      <c r="A1" t="s">
        <v>111</v>
      </c>
    </row>
    <row r="2" spans="1:8">
      <c r="A2">
        <v>96524</v>
      </c>
      <c r="B2" t="s">
        <v>48</v>
      </c>
    </row>
    <row r="11" spans="1:8" ht="15">
      <c r="H11" s="4" t="s">
        <v>114</v>
      </c>
    </row>
    <row r="12" spans="1:8">
      <c r="H12" t="s">
        <v>115</v>
      </c>
    </row>
  </sheetData>
  <hyperlinks>
    <hyperlink ref="H11" r:id="rId1" xr:uid="{7C62F2F9-5EC7-44A1-B3F7-5D490E174F56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D25"/>
  <sheetViews>
    <sheetView tabSelected="1" workbookViewId="0">
      <selection activeCell="B6" sqref="B6"/>
    </sheetView>
  </sheetViews>
  <sheetFormatPr defaultRowHeight="14.25"/>
  <cols>
    <col min="1" max="1" width="22" customWidth="1"/>
    <col min="2" max="2" width="27.28515625" customWidth="1"/>
    <col min="3" max="3" width="9.85546875" bestFit="1" customWidth="1"/>
    <col min="4" max="4" width="12.5703125" customWidth="1"/>
  </cols>
  <sheetData>
    <row r="1" spans="1:4">
      <c r="A1" s="1" t="s">
        <v>116</v>
      </c>
      <c r="B1" s="1" t="s">
        <v>117</v>
      </c>
    </row>
    <row r="2" spans="1:4">
      <c r="A2" t="s">
        <v>118</v>
      </c>
      <c r="B2" s="5">
        <f>9*10^12</f>
        <v>9000000000000</v>
      </c>
    </row>
    <row r="3" spans="1:4">
      <c r="A3" t="s">
        <v>119</v>
      </c>
      <c r="B3" s="5">
        <v>9000000000000</v>
      </c>
    </row>
    <row r="4" spans="1:4">
      <c r="A4" t="s">
        <v>120</v>
      </c>
      <c r="B4" s="5">
        <f>9*10^12</f>
        <v>9000000000000</v>
      </c>
    </row>
    <row r="5" spans="1:4">
      <c r="A5" t="s">
        <v>121</v>
      </c>
      <c r="B5" s="5">
        <f>9*10^12</f>
        <v>9000000000000</v>
      </c>
    </row>
    <row r="6" spans="1:4">
      <c r="A6" t="s">
        <v>122</v>
      </c>
      <c r="B6">
        <f>'Large and Small Hydro'!B20</f>
        <v>148701</v>
      </c>
    </row>
    <row r="7" spans="1:4">
      <c r="A7" t="s">
        <v>123</v>
      </c>
      <c r="B7">
        <f>'Solar and Onshore Wind'!B11</f>
        <v>3102000</v>
      </c>
    </row>
    <row r="8" spans="1:4">
      <c r="A8" t="s">
        <v>124</v>
      </c>
      <c r="B8">
        <f>'Solar and Onshore Wind'!B9</f>
        <v>16846000</v>
      </c>
      <c r="D8" s="8"/>
    </row>
    <row r="9" spans="1:4">
      <c r="A9" t="s">
        <v>125</v>
      </c>
      <c r="B9">
        <f>'Solar Thermal'!B23</f>
        <v>756000</v>
      </c>
    </row>
    <row r="10" spans="1:4">
      <c r="A10" t="s">
        <v>126</v>
      </c>
      <c r="B10">
        <f>Biomass!B60</f>
        <v>42312</v>
      </c>
    </row>
    <row r="11" spans="1:4">
      <c r="A11" t="s">
        <v>127</v>
      </c>
      <c r="B11">
        <f>'Large and Small Hydro'!B26</f>
        <v>96529</v>
      </c>
    </row>
    <row r="12" spans="1:4">
      <c r="A12" t="s">
        <v>128</v>
      </c>
      <c r="B12" s="5">
        <f>9*10^12</f>
        <v>9000000000000</v>
      </c>
    </row>
    <row r="13" spans="1:4">
      <c r="A13" t="s">
        <v>129</v>
      </c>
      <c r="B13" s="5">
        <f>9*10^12</f>
        <v>9000000000000</v>
      </c>
    </row>
    <row r="14" spans="1:4">
      <c r="A14" t="s">
        <v>130</v>
      </c>
      <c r="B14" s="5">
        <f>B2</f>
        <v>9000000000000</v>
      </c>
    </row>
    <row r="15" spans="1:4">
      <c r="A15" t="s">
        <v>131</v>
      </c>
      <c r="B15">
        <f>'Offshore Wind'!B21*1000</f>
        <v>3941000</v>
      </c>
    </row>
    <row r="16" spans="1:4">
      <c r="A16" t="s">
        <v>132</v>
      </c>
      <c r="B16" s="5">
        <f>B12</f>
        <v>9000000000000</v>
      </c>
    </row>
    <row r="17" spans="1:2">
      <c r="A17" t="s">
        <v>133</v>
      </c>
      <c r="B17" s="5">
        <f>B12</f>
        <v>9000000000000</v>
      </c>
    </row>
    <row r="18" spans="1:2">
      <c r="A18" t="s">
        <v>134</v>
      </c>
      <c r="B18" s="5">
        <f>MSW!B2+MSW!B3</f>
        <v>3000</v>
      </c>
    </row>
    <row r="19" spans="1:2" ht="15">
      <c r="A19" t="s">
        <v>135</v>
      </c>
      <c r="B19" s="5">
        <v>9000000000000</v>
      </c>
    </row>
    <row r="20" spans="1:2" ht="15">
      <c r="A20" t="s">
        <v>136</v>
      </c>
      <c r="B20" s="5">
        <v>9000000000000</v>
      </c>
    </row>
    <row r="21" spans="1:2" ht="15">
      <c r="A21" t="s">
        <v>137</v>
      </c>
      <c r="B21" s="5">
        <f>B10</f>
        <v>42312</v>
      </c>
    </row>
    <row r="22" spans="1:2" ht="15">
      <c r="A22" t="s">
        <v>138</v>
      </c>
      <c r="B22" s="5">
        <v>9000000000000</v>
      </c>
    </row>
    <row r="23" spans="1:2" ht="15">
      <c r="A23" t="s">
        <v>139</v>
      </c>
      <c r="B23" s="5">
        <v>9000000000000</v>
      </c>
    </row>
    <row r="24" spans="1:2" ht="15">
      <c r="A24" s="9" t="s">
        <v>140</v>
      </c>
      <c r="B24" s="5">
        <v>9000000000000</v>
      </c>
    </row>
    <row r="25" spans="1:2" ht="15">
      <c r="A25" s="9" t="s">
        <v>141</v>
      </c>
      <c r="B25" s="5"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733767-A006-444D-B46E-015060E9C14F}"/>
</file>

<file path=customXml/itemProps2.xml><?xml version="1.0" encoding="utf-8"?>
<ds:datastoreItem xmlns:ds="http://schemas.openxmlformats.org/officeDocument/2006/customXml" ds:itemID="{23F5A6D0-7A31-4094-8370-B6DA888FA816}"/>
</file>

<file path=customXml/itemProps3.xml><?xml version="1.0" encoding="utf-8"?>
<ds:datastoreItem xmlns:ds="http://schemas.openxmlformats.org/officeDocument/2006/customXml" ds:itemID="{0A0DE80A-ED4F-48EF-A37A-162FD586F9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Devadathan Biju</cp:lastModifiedBy>
  <cp:revision/>
  <dcterms:created xsi:type="dcterms:W3CDTF">2015-01-16T02:18:43Z</dcterms:created>
  <dcterms:modified xsi:type="dcterms:W3CDTF">2024-07-04T06:50:23Z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