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AADTbVT\"/>
    </mc:Choice>
  </mc:AlternateContent>
  <xr:revisionPtr revIDLastSave="0" documentId="13_ncr:1_{D3B0F9D0-EC15-44BA-880A-7CAC86D4A03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O24" i="14"/>
  <c r="O23" i="14"/>
  <c r="O22" i="14"/>
  <c r="O21" i="14"/>
  <c r="O20" i="14"/>
  <c r="O19" i="14"/>
  <c r="P15" i="14"/>
  <c r="P14" i="14"/>
  <c r="P13" i="14"/>
  <c r="O8" i="14"/>
  <c r="O7" i="14"/>
  <c r="O6" i="14"/>
  <c r="O5" i="14"/>
  <c r="O4" i="14"/>
  <c r="G10" i="15" l="1"/>
  <c r="H10" i="15"/>
  <c r="I10" i="15"/>
  <c r="J10" i="15" s="1"/>
  <c r="K10" i="15" s="1"/>
  <c r="D19" i="15" l="1"/>
  <c r="D20" i="15"/>
  <c r="D21" i="15"/>
  <c r="D22" i="15"/>
  <c r="D18" i="15"/>
  <c r="D5" i="15"/>
  <c r="D6" i="15"/>
  <c r="D7" i="15"/>
  <c r="D8" i="15"/>
  <c r="D4" i="15"/>
  <c r="D20" i="14"/>
  <c r="D21" i="14"/>
  <c r="D22" i="14"/>
  <c r="D23" i="14"/>
  <c r="D24" i="14"/>
  <c r="D19" i="14"/>
  <c r="D8" i="14"/>
  <c r="D5" i="14"/>
  <c r="D6" i="14"/>
  <c r="D7" i="14"/>
  <c r="D4" i="14"/>
  <c r="B6" i="12" l="1"/>
  <c r="D6" i="12" s="1"/>
  <c r="H12" i="14"/>
  <c r="I12" i="14" s="1"/>
  <c r="AI6" i="19"/>
  <c r="AJ6" i="19"/>
  <c r="AJ4" i="19"/>
  <c r="AI4" i="19"/>
  <c r="AJ3" i="19"/>
  <c r="AI3" i="19"/>
  <c r="AI7" i="19"/>
  <c r="AI2" i="19"/>
  <c r="AJ2" i="19"/>
  <c r="AJ5" i="19"/>
  <c r="AJ7" i="19"/>
  <c r="AI5" i="19"/>
  <c r="H6" i="12"/>
  <c r="AH6" i="12"/>
  <c r="T6" i="6"/>
  <c r="T6" i="12" l="1"/>
  <c r="S6" i="12"/>
  <c r="AE6" i="12"/>
  <c r="R6" i="12"/>
  <c r="L10" i="15"/>
  <c r="M10" i="15" s="1"/>
  <c r="N10" i="15" s="1"/>
  <c r="O10" i="15" s="1"/>
  <c r="D13" i="15"/>
  <c r="B28" i="15" s="1"/>
  <c r="C28" i="15" s="1"/>
  <c r="B4" i="12" s="1"/>
  <c r="Y4" i="12" s="1"/>
  <c r="D11" i="15"/>
  <c r="D12" i="15"/>
  <c r="B29" i="15" s="1"/>
  <c r="C29" i="15" s="1"/>
  <c r="B5" i="12" s="1"/>
  <c r="N5" i="12" s="1"/>
  <c r="AA6" i="12"/>
  <c r="O6" i="12"/>
  <c r="AF6" i="12"/>
  <c r="Z6" i="12"/>
  <c r="L6" i="12"/>
  <c r="P6" i="12"/>
  <c r="AJ6" i="12"/>
  <c r="X6" i="12"/>
  <c r="K6" i="12"/>
  <c r="G6" i="12"/>
  <c r="AB6" i="12"/>
  <c r="AI6" i="12"/>
  <c r="W6" i="12"/>
  <c r="J6" i="12"/>
  <c r="AG6" i="12"/>
  <c r="Y6" i="12"/>
  <c r="Q6" i="12"/>
  <c r="I6" i="12"/>
  <c r="AD6" i="12"/>
  <c r="F6" i="12"/>
  <c r="V6" i="12"/>
  <c r="N6" i="12"/>
  <c r="C6" i="12"/>
  <c r="AC6" i="12"/>
  <c r="U6" i="12"/>
  <c r="M6" i="12"/>
  <c r="E6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E13" i="14" l="1"/>
  <c r="T4" i="12"/>
  <c r="AH4" i="12"/>
  <c r="AA4" i="12"/>
  <c r="AE4" i="12"/>
  <c r="G4" i="12"/>
  <c r="U4" i="12"/>
  <c r="AC4" i="12"/>
  <c r="F4" i="12"/>
  <c r="E5" i="12"/>
  <c r="U5" i="12"/>
  <c r="M5" i="12"/>
  <c r="H5" i="12"/>
  <c r="V5" i="12"/>
  <c r="E4" i="12"/>
  <c r="H4" i="12"/>
  <c r="AI4" i="12"/>
  <c r="AD4" i="12"/>
  <c r="K5" i="12"/>
  <c r="AI5" i="12"/>
  <c r="R5" i="12"/>
  <c r="AC5" i="12"/>
  <c r="AH5" i="12"/>
  <c r="B26" i="15"/>
  <c r="C26" i="15" s="1"/>
  <c r="B2" i="12" s="1"/>
  <c r="B27" i="15"/>
  <c r="C27" i="15" s="1"/>
  <c r="B3" i="12" s="1"/>
  <c r="AG5" i="12"/>
  <c r="O5" i="12"/>
  <c r="AG4" i="12"/>
  <c r="L4" i="12"/>
  <c r="Q4" i="12"/>
  <c r="W4" i="12"/>
  <c r="T5" i="12"/>
  <c r="Y5" i="12"/>
  <c r="I5" i="12"/>
  <c r="W5" i="12"/>
  <c r="J4" i="12"/>
  <c r="V4" i="12"/>
  <c r="Z4" i="12"/>
  <c r="D4" i="12"/>
  <c r="Q5" i="12"/>
  <c r="G5" i="12"/>
  <c r="X5" i="12"/>
  <c r="Z5" i="12"/>
  <c r="AE5" i="12"/>
  <c r="C4" i="12"/>
  <c r="R4" i="12"/>
  <c r="O4" i="12"/>
  <c r="S4" i="12"/>
  <c r="AJ4" i="12"/>
  <c r="C5" i="12"/>
  <c r="J5" i="12"/>
  <c r="S5" i="12"/>
  <c r="L5" i="12"/>
  <c r="F5" i="12"/>
  <c r="E14" i="14"/>
  <c r="P4" i="12"/>
  <c r="K4" i="12"/>
  <c r="AB4" i="12"/>
  <c r="AF4" i="12"/>
  <c r="M4" i="12"/>
  <c r="AA5" i="12"/>
  <c r="P5" i="12"/>
  <c r="D5" i="12"/>
  <c r="AF5" i="12"/>
  <c r="N4" i="12"/>
  <c r="X4" i="12"/>
  <c r="I4" i="12"/>
  <c r="AJ5" i="12"/>
  <c r="AD5" i="12"/>
  <c r="AB5" i="12"/>
  <c r="E15" i="14"/>
  <c r="B34" i="14" l="1"/>
  <c r="C34" i="14" s="1"/>
  <c r="B28" i="14"/>
  <c r="B31" i="14"/>
  <c r="C31" i="14" s="1"/>
  <c r="B5" i="6" s="1"/>
  <c r="B30" i="14"/>
  <c r="C30" i="14" s="1"/>
  <c r="B4" i="6" s="1"/>
  <c r="B32" i="14"/>
  <c r="C32" i="14" s="1"/>
  <c r="B7" i="6" s="1"/>
  <c r="C28" i="14"/>
  <c r="B33" i="14"/>
  <c r="B29" i="14"/>
  <c r="C3" i="12"/>
  <c r="F3" i="12"/>
  <c r="M3" i="12"/>
  <c r="H3" i="12"/>
  <c r="U3" i="12"/>
  <c r="AE3" i="12"/>
  <c r="AF3" i="12"/>
  <c r="O3" i="12"/>
  <c r="W3" i="12"/>
  <c r="AC3" i="12"/>
  <c r="V3" i="12"/>
  <c r="Z3" i="12"/>
  <c r="J3" i="12"/>
  <c r="P3" i="12"/>
  <c r="AH3" i="12"/>
  <c r="D3" i="12"/>
  <c r="T3" i="12"/>
  <c r="Q3" i="12"/>
  <c r="L3" i="12"/>
  <c r="AA3" i="12"/>
  <c r="AB3" i="12"/>
  <c r="G3" i="12"/>
  <c r="X3" i="12"/>
  <c r="AJ3" i="12"/>
  <c r="E3" i="12"/>
  <c r="N3" i="12"/>
  <c r="Y3" i="12"/>
  <c r="K3" i="12"/>
  <c r="AG3" i="12"/>
  <c r="I3" i="12"/>
  <c r="AD3" i="12"/>
  <c r="AI3" i="12"/>
  <c r="R3" i="12"/>
  <c r="S3" i="12"/>
  <c r="C2" i="12"/>
  <c r="X2" i="12"/>
  <c r="J2" i="12"/>
  <c r="O2" i="12"/>
  <c r="Q2" i="12"/>
  <c r="Z2" i="12"/>
  <c r="V2" i="12"/>
  <c r="H2" i="12"/>
  <c r="AB2" i="12"/>
  <c r="W2" i="12"/>
  <c r="K2" i="12"/>
  <c r="G2" i="12"/>
  <c r="S2" i="12"/>
  <c r="F2" i="12"/>
  <c r="AI2" i="12"/>
  <c r="I2" i="12"/>
  <c r="E2" i="12"/>
  <c r="Y2" i="12"/>
  <c r="U2" i="12"/>
  <c r="D2" i="12"/>
  <c r="T2" i="12"/>
  <c r="P2" i="12"/>
  <c r="AJ2" i="12"/>
  <c r="R2" i="12"/>
  <c r="AF2" i="12"/>
  <c r="AD2" i="12"/>
  <c r="AE2" i="12"/>
  <c r="AG2" i="12"/>
  <c r="AA2" i="12"/>
  <c r="AH2" i="12"/>
  <c r="M2" i="12"/>
  <c r="AC2" i="12"/>
  <c r="N2" i="12"/>
  <c r="L2" i="12"/>
  <c r="C29" i="14"/>
  <c r="B3" i="6" s="1"/>
  <c r="P4" i="6" l="1"/>
  <c r="O4" i="6"/>
  <c r="AI4" i="6"/>
  <c r="J4" i="6"/>
  <c r="F4" i="6"/>
  <c r="AH4" i="6"/>
  <c r="D4" i="6"/>
  <c r="Q4" i="6"/>
  <c r="AE4" i="6"/>
  <c r="AA4" i="6"/>
  <c r="R4" i="6"/>
  <c r="S4" i="6"/>
  <c r="X4" i="6"/>
  <c r="K4" i="6"/>
  <c r="T4" i="6"/>
  <c r="M4" i="6"/>
  <c r="W4" i="6"/>
  <c r="N4" i="6"/>
  <c r="U4" i="6"/>
  <c r="V4" i="6"/>
  <c r="Y4" i="6"/>
  <c r="G4" i="6"/>
  <c r="H4" i="6"/>
  <c r="Z4" i="6"/>
  <c r="E4" i="6"/>
  <c r="AJ4" i="6"/>
  <c r="I4" i="6"/>
  <c r="L4" i="6"/>
  <c r="AC4" i="6"/>
  <c r="C4" i="6"/>
  <c r="AG4" i="6"/>
  <c r="AD4" i="6"/>
  <c r="AF4" i="6"/>
  <c r="AB4" i="6"/>
  <c r="P5" i="6"/>
  <c r="AB5" i="6"/>
  <c r="E5" i="6"/>
  <c r="Z5" i="6"/>
  <c r="Q5" i="6"/>
  <c r="AC5" i="6"/>
  <c r="U5" i="6"/>
  <c r="AI5" i="6"/>
  <c r="AD5" i="6"/>
  <c r="S5" i="6"/>
  <c r="J5" i="6"/>
  <c r="G5" i="6"/>
  <c r="H5" i="6"/>
  <c r="T5" i="6"/>
  <c r="O5" i="6"/>
  <c r="X5" i="6"/>
  <c r="AA5" i="6"/>
  <c r="F5" i="6"/>
  <c r="AJ5" i="6"/>
  <c r="R5" i="6"/>
  <c r="M5" i="6"/>
  <c r="AH5" i="6"/>
  <c r="AG5" i="6"/>
  <c r="AE5" i="6"/>
  <c r="K5" i="6"/>
  <c r="W5" i="6"/>
  <c r="I5" i="6"/>
  <c r="Y5" i="6"/>
  <c r="V5" i="6"/>
  <c r="L5" i="6"/>
  <c r="C5" i="6"/>
  <c r="N5" i="6"/>
  <c r="D5" i="6"/>
  <c r="AF5" i="6"/>
  <c r="C33" i="14"/>
  <c r="B7" i="12" s="1"/>
  <c r="B2" i="6"/>
  <c r="Z3" i="6"/>
  <c r="P3" i="6"/>
  <c r="G3" i="6"/>
  <c r="Q3" i="6"/>
  <c r="J3" i="6"/>
  <c r="C3" i="6"/>
  <c r="AH3" i="6"/>
  <c r="W3" i="6"/>
  <c r="AA3" i="6"/>
  <c r="E3" i="6"/>
  <c r="AB3" i="6"/>
  <c r="O3" i="6"/>
  <c r="AD3" i="6"/>
  <c r="S3" i="6"/>
  <c r="X3" i="6"/>
  <c r="AC3" i="6"/>
  <c r="U3" i="6"/>
  <c r="M3" i="6"/>
  <c r="H3" i="6"/>
  <c r="I3" i="6"/>
  <c r="N3" i="6"/>
  <c r="D3" i="6"/>
  <c r="R3" i="6"/>
  <c r="F3" i="6"/>
  <c r="AI3" i="6"/>
  <c r="AJ3" i="6"/>
  <c r="T3" i="6"/>
  <c r="AF3" i="6"/>
  <c r="V3" i="6"/>
  <c r="K3" i="6"/>
  <c r="AG3" i="6"/>
  <c r="Y3" i="6"/>
  <c r="AE3" i="6"/>
  <c r="L3" i="6"/>
  <c r="D7" i="6"/>
  <c r="AJ7" i="6"/>
  <c r="J7" i="6"/>
  <c r="AD7" i="6"/>
  <c r="Z7" i="6"/>
  <c r="AC7" i="6"/>
  <c r="N7" i="6"/>
  <c r="AF7" i="6"/>
  <c r="M7" i="6"/>
  <c r="W7" i="6"/>
  <c r="AI7" i="6"/>
  <c r="I7" i="6"/>
  <c r="F7" i="6"/>
  <c r="AE7" i="6"/>
  <c r="Q7" i="6"/>
  <c r="T7" i="6"/>
  <c r="AH7" i="6"/>
  <c r="R7" i="6"/>
  <c r="E7" i="6"/>
  <c r="P7" i="6"/>
  <c r="Y7" i="6"/>
  <c r="C7" i="6"/>
  <c r="G7" i="6"/>
  <c r="O7" i="6"/>
  <c r="V7" i="6"/>
  <c r="H7" i="6"/>
  <c r="L7" i="6"/>
  <c r="U7" i="6"/>
  <c r="K7" i="6"/>
  <c r="AA7" i="6"/>
  <c r="AG7" i="6"/>
  <c r="AB7" i="6"/>
  <c r="X7" i="6"/>
  <c r="S7" i="6"/>
  <c r="Y7" i="12" l="1"/>
  <c r="AB7" i="12"/>
  <c r="R7" i="12"/>
  <c r="P7" i="12"/>
  <c r="N7" i="12"/>
  <c r="I7" i="12"/>
  <c r="X7" i="12"/>
  <c r="AD7" i="12"/>
  <c r="G7" i="12"/>
  <c r="T7" i="12"/>
  <c r="AF7" i="12"/>
  <c r="M7" i="12"/>
  <c r="AE7" i="12"/>
  <c r="S7" i="12"/>
  <c r="H7" i="12"/>
  <c r="V7" i="12"/>
  <c r="K7" i="12"/>
  <c r="Q7" i="12"/>
  <c r="AC7" i="12"/>
  <c r="F7" i="12"/>
  <c r="L7" i="12"/>
  <c r="AA7" i="12"/>
  <c r="O7" i="12"/>
  <c r="J7" i="12"/>
  <c r="AI7" i="12"/>
  <c r="AJ7" i="12"/>
  <c r="W7" i="12"/>
  <c r="E7" i="12"/>
  <c r="U7" i="12"/>
  <c r="Z7" i="12"/>
  <c r="C7" i="12"/>
  <c r="D7" i="12"/>
  <c r="AH7" i="12"/>
  <c r="AG7" i="12"/>
  <c r="E2" i="6"/>
  <c r="D2" i="6"/>
  <c r="S2" i="6"/>
  <c r="L2" i="6"/>
  <c r="AD2" i="6"/>
  <c r="R2" i="6"/>
  <c r="AJ2" i="6"/>
  <c r="AI2" i="6"/>
  <c r="Z2" i="6"/>
  <c r="M2" i="6"/>
  <c r="F2" i="6"/>
  <c r="U2" i="6"/>
  <c r="P2" i="6"/>
  <c r="G2" i="6"/>
  <c r="O2" i="6"/>
  <c r="J2" i="6"/>
  <c r="AC2" i="6"/>
  <c r="T2" i="6"/>
  <c r="K2" i="6"/>
  <c r="Q2" i="6"/>
  <c r="AG2" i="6"/>
  <c r="V2" i="6"/>
  <c r="AF2" i="6"/>
  <c r="I2" i="6"/>
  <c r="AB2" i="6"/>
  <c r="AH2" i="6"/>
  <c r="C2" i="6"/>
  <c r="X2" i="6"/>
  <c r="Y2" i="6"/>
  <c r="H2" i="6"/>
  <c r="AE2" i="6"/>
  <c r="N2" i="6"/>
  <c r="W2" i="6"/>
  <c r="AA2" i="6"/>
</calcChain>
</file>

<file path=xl/sharedStrings.xml><?xml version="1.0" encoding="utf-8"?>
<sst xmlns="http://schemas.openxmlformats.org/spreadsheetml/2006/main" count="150" uniqueCount="82">
  <si>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</si>
  <si>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</si>
  <si>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</si>
  <si>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</si>
  <si>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</si>
  <si>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</si>
  <si>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</si>
  <si>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</si>
  <si>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</si>
  <si>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</si>
  <si>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</si>
  <si>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</si>
  <si>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</si>
  <si>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</si>
  <si>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</si>
  <si>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</si>
  <si>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</si>
  <si>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</si>
  <si>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</si>
  <si>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</si>
  <si>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</si>
  <si>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</si>
  <si>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</si>
  <si>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</si>
  <si>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</si>
  <si>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</si>
  <si>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</si>
  <si>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</si>
  <si>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</si>
  <si>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</si>
  <si>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</si>
  <si>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</si>
  <si>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</si>
  <si>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</si>
  <si>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</si>
  <si>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</si>
  <si>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</si>
  <si>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</si>
  <si>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</si>
  <si>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</si>
  <si>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</si>
  <si>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</si>
  <si>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</si>
  <si>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</si>
  <si>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</si>
  <si>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</si>
  <si>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</si>
  <si>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</si>
  <si>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</si>
  <si>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</si>
  <si>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</si>
  <si>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</si>
  <si>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</si>
  <si>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</si>
  <si>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</si>
  <si>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</si>
  <si>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</si>
  <si>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</si>
  <si>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</si>
  <si>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</si>
  <si>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</si>
  <si>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</si>
  <si>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</si>
  <si>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</si>
  <si>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</si>
  <si>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</si>
  <si>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</si>
  <si>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</si>
  <si>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</si>
  <si>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</si>
  <si>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</si>
  <si>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</si>
  <si>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</si>
  <si>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</si>
  <si>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</si>
  <si>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U.S. model, variable BAADTbVT</t>
  </si>
  <si>
    <t>Start year vehicles by type</t>
  </si>
  <si>
    <t>See variable SYVbT</t>
  </si>
  <si>
    <t>Calculated 2018 Distance Traveled</t>
  </si>
  <si>
    <t>Trajectory 2</t>
  </si>
  <si>
    <t>Taxi</t>
  </si>
  <si>
    <t>In India, we repurpose the passenger ship vehicle type to be taxis.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</si>
</sst>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  <numFmt numFmtId="179" formatCode="#,##0_);\(#,##0\);&quot;-&quot;_);@"/>
    <numFmt numFmtId="180" formatCode="0.0000000"/>
  </numFmts>
  <fonts count="9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</borders>
  <cellStyleXfs count="1465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14" fillId="0" borderId="7" applyNumberFormat="0" applyFill="0">
      <alignment horizontal="right"/>
    </xf>
    <xf numFmtId="169" fontId="15" fillId="0" borderId="7" applyNumberFormat="0" applyFill="0">
      <alignment horizontal="right"/>
    </xf>
    <xf numFmtId="170" fontId="16" fillId="0" borderId="7">
      <alignment horizontal="right" vertical="center"/>
    </xf>
    <xf numFmtId="49" fontId="17" fillId="0" borderId="7">
      <alignment horizontal="left" vertical="center"/>
    </xf>
    <xf numFmtId="169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9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4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5" fillId="31" borderId="23" applyNumberFormat="0" applyAlignment="0" applyProtection="0"/>
    <xf numFmtId="172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3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5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6" fontId="77" fillId="0" borderId="2" applyNumberFormat="0" applyFill="0" applyBorder="0">
      <alignment horizontal="left" vertical="center"/>
    </xf>
    <xf numFmtId="176" fontId="26" fillId="0" borderId="0"/>
    <xf numFmtId="168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3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8" fontId="93" fillId="58" borderId="0">
      <alignment horizontal="left"/>
    </xf>
    <xf numFmtId="1" fontId="93" fillId="58" borderId="29">
      <alignment horizontal="left"/>
    </xf>
    <xf numFmtId="178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8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8" fontId="93" fillId="58" borderId="35">
      <alignment horizontal="left"/>
    </xf>
    <xf numFmtId="0" fontId="42" fillId="0" borderId="0"/>
    <xf numFmtId="174" fontId="44" fillId="0" borderId="0" applyFon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8" fontId="0" fillId="0" borderId="0" xfId="0" applyNumberFormat="1" applyFill="1"/>
    <xf numFmtId="168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  <xf numFmtId="0" fontId="0" fillId="65" borderId="0" xfId="0" applyNumberFormat="1" applyFill="1" applyAlignment="1">
      <alignment vertical="center"/>
    </xf>
    <xf numFmtId="0" fontId="96" fillId="65" borderId="1" xfId="506" applyNumberFormat="1" applyFont="1" applyFill="1" applyBorder="1" applyAlignment="1">
      <alignment vertical="center"/>
    </xf>
    <xf numFmtId="0" fontId="0" fillId="65" borderId="0" xfId="506" applyNumberFormat="1" applyFont="1" applyFill="1" applyBorder="1" applyAlignment="1">
      <alignment horizontal="right" vertical="center"/>
    </xf>
    <xf numFmtId="0" fontId="95" fillId="65" borderId="0" xfId="656" applyNumberFormat="1" applyFont="1" applyFill="1" applyBorder="1" applyAlignment="1">
      <alignment vertical="center"/>
    </xf>
    <xf numFmtId="0" fontId="42" fillId="65" borderId="0" xfId="506" applyNumberFormat="1" applyFont="1" applyFill="1" applyBorder="1" applyAlignment="1">
      <alignment vertical="center"/>
    </xf>
    <xf numFmtId="0" fontId="95" fillId="65" borderId="0" xfId="506" applyNumberFormat="1" applyFont="1" applyFill="1" applyBorder="1" applyAlignment="1">
      <alignment vertical="center"/>
    </xf>
    <xf numFmtId="179" fontId="95" fillId="65" borderId="0" xfId="656" applyNumberFormat="1" applyFont="1" applyFill="1" applyBorder="1" applyAlignment="1">
      <alignment vertical="center"/>
    </xf>
    <xf numFmtId="180" fontId="42" fillId="65" borderId="1" xfId="506" applyNumberFormat="1" applyFont="1" applyFill="1" applyBorder="1" applyAlignment="1">
      <alignment vertical="center"/>
    </xf>
    <xf numFmtId="180" fontId="96" fillId="65" borderId="1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vertical="center"/>
    </xf>
    <xf numFmtId="180" fontId="95" fillId="65" borderId="0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horizontal="right" vertical="center"/>
    </xf>
    <xf numFmtId="180" fontId="95" fillId="65" borderId="36" xfId="656" applyNumberFormat="1" applyFont="1" applyFill="1" applyBorder="1" applyAlignment="1">
      <alignment vertical="center"/>
    </xf>
    <xf numFmtId="180" fontId="95" fillId="65" borderId="0" xfId="656" applyNumberFormat="1" applyFont="1" applyFill="1" applyBorder="1" applyAlignment="1">
      <alignment vertical="center"/>
    </xf>
  </cellXfs>
  <cellStyles count="1465">
    <cellStyle name="20% - Accent1 2" xfId="3" xr:uid="{00000000-0005-0000-0000-000000000000}"/>
    <cellStyle name="20% - Accent1 2 2" xfId="318" xr:uid="{00000000-0005-0000-0000-000001000000}"/>
    <cellStyle name="20% - Accent1 3" xfId="476" xr:uid="{00000000-0005-0000-0000-000002000000}"/>
    <cellStyle name="20% - Accent1 4" xfId="480" xr:uid="{00000000-0005-0000-0000-000003000000}"/>
    <cellStyle name="20% - Accent1 5" xfId="494" xr:uid="{00000000-0005-0000-0000-000004000000}"/>
    <cellStyle name="20% - Accent2 2" xfId="4" xr:uid="{00000000-0005-0000-0000-000005000000}"/>
    <cellStyle name="20% - Accent2 2 2" xfId="482" xr:uid="{00000000-0005-0000-0000-000006000000}"/>
    <cellStyle name="20% - Accent2 3" xfId="496" xr:uid="{00000000-0005-0000-0000-000007000000}"/>
    <cellStyle name="20% - Accent2 4" xfId="457" xr:uid="{00000000-0005-0000-0000-000008000000}"/>
    <cellStyle name="20% - Accent3 2" xfId="5" xr:uid="{00000000-0005-0000-0000-000009000000}"/>
    <cellStyle name="20% - Accent3 2 2" xfId="484" xr:uid="{00000000-0005-0000-0000-00000A000000}"/>
    <cellStyle name="20% - Accent3 3" xfId="498" xr:uid="{00000000-0005-0000-0000-00000B000000}"/>
    <cellStyle name="20% - Accent3 4" xfId="461" xr:uid="{00000000-0005-0000-0000-00000C000000}"/>
    <cellStyle name="20% - Accent4 2" xfId="6" xr:uid="{00000000-0005-0000-0000-00000D000000}"/>
    <cellStyle name="20% - Accent4 2 2" xfId="486" xr:uid="{00000000-0005-0000-0000-00000E000000}"/>
    <cellStyle name="20% - Accent4 3" xfId="500" xr:uid="{00000000-0005-0000-0000-00000F000000}"/>
    <cellStyle name="20% - Accent4 4" xfId="465" xr:uid="{00000000-0005-0000-0000-000010000000}"/>
    <cellStyle name="20% - Accent5 2" xfId="7" xr:uid="{00000000-0005-0000-0000-000011000000}"/>
    <cellStyle name="20% - Accent5 2 2" xfId="488" xr:uid="{00000000-0005-0000-0000-000012000000}"/>
    <cellStyle name="20% - Accent5 3" xfId="502" xr:uid="{00000000-0005-0000-0000-000013000000}"/>
    <cellStyle name="20% - Accent5 4" xfId="469" xr:uid="{00000000-0005-0000-0000-000014000000}"/>
    <cellStyle name="20% - Accent6 10" xfId="673" xr:uid="{00000000-0005-0000-0000-000015000000}"/>
    <cellStyle name="20% - Accent6 2" xfId="8" xr:uid="{00000000-0005-0000-0000-000016000000}"/>
    <cellStyle name="20% - Accent6 2 2" xfId="208" xr:uid="{00000000-0005-0000-0000-000017000000}"/>
    <cellStyle name="20% - Accent6 3" xfId="434" xr:uid="{00000000-0005-0000-0000-000018000000}"/>
    <cellStyle name="20% - Accent6 3 2" xfId="639" xr:uid="{00000000-0005-0000-0000-000019000000}"/>
    <cellStyle name="20% - Accent6 4" xfId="437" xr:uid="{00000000-0005-0000-0000-00001A000000}"/>
    <cellStyle name="20% - Accent6 4 2" xfId="508" xr:uid="{00000000-0005-0000-0000-00001B000000}"/>
    <cellStyle name="20% - Accent6 5" xfId="477" xr:uid="{00000000-0005-0000-0000-00001C000000}"/>
    <cellStyle name="20% - Accent6 6" xfId="490" xr:uid="{00000000-0005-0000-0000-00001D000000}"/>
    <cellStyle name="20% - Accent6 7" xfId="504" xr:uid="{00000000-0005-0000-0000-00001E000000}"/>
    <cellStyle name="20% - Accent6 8" xfId="642" xr:uid="{00000000-0005-0000-0000-00001F000000}"/>
    <cellStyle name="20% - Accent6 9" xfId="661" xr:uid="{00000000-0005-0000-0000-000020000000}"/>
    <cellStyle name="20% - Colore 1" xfId="512" xr:uid="{00000000-0005-0000-0000-000021000000}"/>
    <cellStyle name="20% - Colore 2" xfId="513" xr:uid="{00000000-0005-0000-0000-000022000000}"/>
    <cellStyle name="20% - Colore 3" xfId="514" xr:uid="{00000000-0005-0000-0000-000023000000}"/>
    <cellStyle name="20% - Colore 4" xfId="515" xr:uid="{00000000-0005-0000-0000-000024000000}"/>
    <cellStyle name="20% - Colore 5" xfId="516" xr:uid="{00000000-0005-0000-0000-000025000000}"/>
    <cellStyle name="20% - Colore 6" xfId="517" xr:uid="{00000000-0005-0000-0000-000026000000}"/>
    <cellStyle name="40% - Accent1 2" xfId="9" xr:uid="{00000000-0005-0000-0000-000027000000}"/>
    <cellStyle name="40% - Accent1 2 2" xfId="481" xr:uid="{00000000-0005-0000-0000-000028000000}"/>
    <cellStyle name="40% - Accent1 3" xfId="495" xr:uid="{00000000-0005-0000-0000-000029000000}"/>
    <cellStyle name="40% - Accent1 4" xfId="454" xr:uid="{00000000-0005-0000-0000-00002A000000}"/>
    <cellStyle name="40% - Accent2 2" xfId="10" xr:uid="{00000000-0005-0000-0000-00002B000000}"/>
    <cellStyle name="40% - Accent2 2 2" xfId="483" xr:uid="{00000000-0005-0000-0000-00002C000000}"/>
    <cellStyle name="40% - Accent2 3" xfId="497" xr:uid="{00000000-0005-0000-0000-00002D000000}"/>
    <cellStyle name="40% - Accent2 4" xfId="458" xr:uid="{00000000-0005-0000-0000-00002E000000}"/>
    <cellStyle name="40% - Accent3 2" xfId="11" xr:uid="{00000000-0005-0000-0000-00002F000000}"/>
    <cellStyle name="40% - Accent3 2 2" xfId="485" xr:uid="{00000000-0005-0000-0000-000030000000}"/>
    <cellStyle name="40% - Accent3 3" xfId="499" xr:uid="{00000000-0005-0000-0000-000031000000}"/>
    <cellStyle name="40% - Accent3 4" xfId="462" xr:uid="{00000000-0005-0000-0000-000032000000}"/>
    <cellStyle name="40% - Accent4 2" xfId="12" xr:uid="{00000000-0005-0000-0000-000033000000}"/>
    <cellStyle name="40% - Accent4 2 2" xfId="487" xr:uid="{00000000-0005-0000-0000-000034000000}"/>
    <cellStyle name="40% - Accent4 3" xfId="501" xr:uid="{00000000-0005-0000-0000-000035000000}"/>
    <cellStyle name="40% - Accent4 4" xfId="466" xr:uid="{00000000-0005-0000-0000-000036000000}"/>
    <cellStyle name="40% - Accent5 2" xfId="13" xr:uid="{00000000-0005-0000-0000-000037000000}"/>
    <cellStyle name="40% - Accent5 2 2" xfId="489" xr:uid="{00000000-0005-0000-0000-000038000000}"/>
    <cellStyle name="40% - Accent5 3" xfId="503" xr:uid="{00000000-0005-0000-0000-000039000000}"/>
    <cellStyle name="40% - Accent5 4" xfId="470" xr:uid="{00000000-0005-0000-0000-00003A000000}"/>
    <cellStyle name="40% - Accent6 2" xfId="14" xr:uid="{00000000-0005-0000-0000-00003B000000}"/>
    <cellStyle name="40% - Accent6 2 2" xfId="491" xr:uid="{00000000-0005-0000-0000-00003C000000}"/>
    <cellStyle name="40% - Accent6 3" xfId="505" xr:uid="{00000000-0005-0000-0000-00003D000000}"/>
    <cellStyle name="40% - Accent6 4" xfId="472" xr:uid="{00000000-0005-0000-0000-00003E000000}"/>
    <cellStyle name="40% - Colore 1" xfId="518" xr:uid="{00000000-0005-0000-0000-00003F000000}"/>
    <cellStyle name="40% - Colore 2" xfId="519" xr:uid="{00000000-0005-0000-0000-000040000000}"/>
    <cellStyle name="40% - Colore 3" xfId="520" xr:uid="{00000000-0005-0000-0000-000041000000}"/>
    <cellStyle name="40% - Colore 4" xfId="521" xr:uid="{00000000-0005-0000-0000-000042000000}"/>
    <cellStyle name="40% - Colore 5" xfId="522" xr:uid="{00000000-0005-0000-0000-000043000000}"/>
    <cellStyle name="40% - Colore 6" xfId="523" xr:uid="{00000000-0005-0000-0000-000044000000}"/>
    <cellStyle name="60% - Accent1 2" xfId="15" xr:uid="{00000000-0005-0000-0000-000045000000}"/>
    <cellStyle name="60% - Accent1 3" xfId="455" xr:uid="{00000000-0005-0000-0000-000046000000}"/>
    <cellStyle name="60% - Accent2 2" xfId="16" xr:uid="{00000000-0005-0000-0000-000047000000}"/>
    <cellStyle name="60% - Accent2 3" xfId="459" xr:uid="{00000000-0005-0000-0000-000048000000}"/>
    <cellStyle name="60% - Accent3 2" xfId="17" xr:uid="{00000000-0005-0000-0000-000049000000}"/>
    <cellStyle name="60% - Accent3 3" xfId="463" xr:uid="{00000000-0005-0000-0000-00004A000000}"/>
    <cellStyle name="60% - Accent4 2" xfId="18" xr:uid="{00000000-0005-0000-0000-00004B000000}"/>
    <cellStyle name="60% - Accent4 3" xfId="467" xr:uid="{00000000-0005-0000-0000-00004C000000}"/>
    <cellStyle name="60% - Accent5 2" xfId="19" xr:uid="{00000000-0005-0000-0000-00004D000000}"/>
    <cellStyle name="60% - Accent5 3" xfId="471" xr:uid="{00000000-0005-0000-0000-00004E000000}"/>
    <cellStyle name="60% - Accent6 2" xfId="20" xr:uid="{00000000-0005-0000-0000-00004F000000}"/>
    <cellStyle name="60% - Accent6 3" xfId="473" xr:uid="{00000000-0005-0000-0000-000050000000}"/>
    <cellStyle name="60% - Colore 1" xfId="524" xr:uid="{00000000-0005-0000-0000-000051000000}"/>
    <cellStyle name="60% - Colore 2" xfId="525" xr:uid="{00000000-0005-0000-0000-000052000000}"/>
    <cellStyle name="60% - Colore 3" xfId="526" xr:uid="{00000000-0005-0000-0000-000053000000}"/>
    <cellStyle name="60% - Colore 4" xfId="527" xr:uid="{00000000-0005-0000-0000-000054000000}"/>
    <cellStyle name="60% - Colore 5" xfId="528" xr:uid="{00000000-0005-0000-0000-000055000000}"/>
    <cellStyle name="60% - Colore 6" xfId="529" xr:uid="{00000000-0005-0000-0000-000056000000}"/>
    <cellStyle name="A - a heading" xfId="664" xr:uid="{00000000-0005-0000-0000-000057000000}"/>
    <cellStyle name="A - bold" xfId="667" xr:uid="{00000000-0005-0000-0000-000058000000}"/>
    <cellStyle name="A - bottom border" xfId="669" xr:uid="{00000000-0005-0000-0000-000059000000}"/>
    <cellStyle name="A - bottom border 2" xfId="762" xr:uid="{00000000-0005-0000-0000-00005A000000}"/>
    <cellStyle name="A - header" xfId="666" xr:uid="{00000000-0005-0000-0000-00005B000000}"/>
    <cellStyle name="A - header 2" xfId="681" xr:uid="{00000000-0005-0000-0000-00005C000000}"/>
    <cellStyle name="A - header 2 2" xfId="685" xr:uid="{00000000-0005-0000-0000-00005D000000}"/>
    <cellStyle name="A - normal" xfId="665" xr:uid="{00000000-0005-0000-0000-00005E000000}"/>
    <cellStyle name="A - percent" xfId="670" xr:uid="{00000000-0005-0000-0000-00005F000000}"/>
    <cellStyle name="Accent1 2" xfId="21" xr:uid="{00000000-0005-0000-0000-000060000000}"/>
    <cellStyle name="Accent1 3" xfId="453" xr:uid="{00000000-0005-0000-0000-000061000000}"/>
    <cellStyle name="Accent2 2" xfId="22" xr:uid="{00000000-0005-0000-0000-000062000000}"/>
    <cellStyle name="Accent2 3" xfId="456" xr:uid="{00000000-0005-0000-0000-000063000000}"/>
    <cellStyle name="Accent3 2" xfId="23" xr:uid="{00000000-0005-0000-0000-000064000000}"/>
    <cellStyle name="Accent3 3" xfId="460" xr:uid="{00000000-0005-0000-0000-000065000000}"/>
    <cellStyle name="Accent4 2" xfId="24" xr:uid="{00000000-0005-0000-0000-000066000000}"/>
    <cellStyle name="Accent4 3" xfId="464" xr:uid="{00000000-0005-0000-0000-000067000000}"/>
    <cellStyle name="Accent5 2" xfId="25" xr:uid="{00000000-0005-0000-0000-000068000000}"/>
    <cellStyle name="Accent5 3" xfId="468" xr:uid="{00000000-0005-0000-0000-000069000000}"/>
    <cellStyle name="Accent6 2" xfId="26" xr:uid="{00000000-0005-0000-0000-00006A000000}"/>
    <cellStyle name="Accent6 3" xfId="438" xr:uid="{00000000-0005-0000-0000-00006B000000}"/>
    <cellStyle name="Bad 2" xfId="27" xr:uid="{00000000-0005-0000-0000-00006C000000}"/>
    <cellStyle name="Bad 3" xfId="444" xr:uid="{00000000-0005-0000-0000-00006D000000}"/>
    <cellStyle name="Best" xfId="530" xr:uid="{00000000-0005-0000-0000-00006E000000}"/>
    <cellStyle name="Body: normal cell" xfId="28" xr:uid="{00000000-0005-0000-0000-00006F000000}"/>
    <cellStyle name="Body: normal cell 2" xfId="29" xr:uid="{00000000-0005-0000-0000-000070000000}"/>
    <cellStyle name="BORDERS" xfId="531" xr:uid="{00000000-0005-0000-0000-000071000000}"/>
    <cellStyle name="BORDERS 2" xfId="532" xr:uid="{00000000-0005-0000-0000-000072000000}"/>
    <cellStyle name="Calc Currency (0)" xfId="533" xr:uid="{00000000-0005-0000-0000-000073000000}"/>
    <cellStyle name="Calcolo" xfId="534" xr:uid="{00000000-0005-0000-0000-000074000000}"/>
    <cellStyle name="Calcolo 2" xfId="535" xr:uid="{00000000-0005-0000-0000-000075000000}"/>
    <cellStyle name="Calcolo 3" xfId="536" xr:uid="{00000000-0005-0000-0000-000076000000}"/>
    <cellStyle name="Calculation 2" xfId="30" xr:uid="{00000000-0005-0000-0000-000077000000}"/>
    <cellStyle name="Calculation 3" xfId="447" xr:uid="{00000000-0005-0000-0000-000078000000}"/>
    <cellStyle name="Cella collegata" xfId="537" xr:uid="{00000000-0005-0000-0000-000079000000}"/>
    <cellStyle name="Cella da controllare" xfId="538" xr:uid="{00000000-0005-0000-0000-00007A000000}"/>
    <cellStyle name="Check Cell 2" xfId="31" xr:uid="{00000000-0005-0000-0000-00007B000000}"/>
    <cellStyle name="Check Cell 3" xfId="449" xr:uid="{00000000-0005-0000-0000-00007C000000}"/>
    <cellStyle name="Colore 1" xfId="539" xr:uid="{00000000-0005-0000-0000-00007D000000}"/>
    <cellStyle name="Colore 2" xfId="540" xr:uid="{00000000-0005-0000-0000-00007E000000}"/>
    <cellStyle name="Colore 3" xfId="541" xr:uid="{00000000-0005-0000-0000-00007F000000}"/>
    <cellStyle name="Colore 4" xfId="542" xr:uid="{00000000-0005-0000-0000-000080000000}"/>
    <cellStyle name="Colore 5" xfId="543" xr:uid="{00000000-0005-0000-0000-000081000000}"/>
    <cellStyle name="Colore 6" xfId="544" xr:uid="{00000000-0005-0000-0000-000082000000}"/>
    <cellStyle name="Column - Style5" xfId="545" xr:uid="{00000000-0005-0000-0000-000083000000}"/>
    <cellStyle name="Column - Style6" xfId="546" xr:uid="{00000000-0005-0000-0000-000084000000}"/>
    <cellStyle name="Column heading" xfId="32" xr:uid="{00000000-0005-0000-0000-000085000000}"/>
    <cellStyle name="Column headings" xfId="547" xr:uid="{00000000-0005-0000-0000-000086000000}"/>
    <cellStyle name="Column headings 2" xfId="761" xr:uid="{00000000-0005-0000-0000-000087000000}"/>
    <cellStyle name="Comma 2" xfId="33" xr:uid="{00000000-0005-0000-0000-000088000000}"/>
    <cellStyle name="Comma 2 2" xfId="34" xr:uid="{00000000-0005-0000-0000-000089000000}"/>
    <cellStyle name="Comma 2 2 2" xfId="548" xr:uid="{00000000-0005-0000-0000-00008A000000}"/>
    <cellStyle name="Comma 2 2 3" xfId="948" xr:uid="{D97F8B85-59EB-4EF2-AAD6-D9E15914120A}"/>
    <cellStyle name="Comma 2 3" xfId="509" xr:uid="{00000000-0005-0000-0000-00008B000000}"/>
    <cellStyle name="Comma 2 3 2" xfId="945" xr:uid="{AD15BFFF-C289-4C13-8CF0-5ECB65D1B950}"/>
    <cellStyle name="Comma 2 4" xfId="656" xr:uid="{00000000-0005-0000-0000-00008C000000}"/>
    <cellStyle name="Comma 2 5" xfId="320" xr:uid="{00000000-0005-0000-0000-00008D000000}"/>
    <cellStyle name="Comma 3" xfId="35" xr:uid="{00000000-0005-0000-0000-00008E000000}"/>
    <cellStyle name="Comma 3 2" xfId="550" xr:uid="{00000000-0005-0000-0000-00008F000000}"/>
    <cellStyle name="Comma 3 2 2" xfId="950" xr:uid="{C8D2BC9E-E2E1-462A-ACB9-AF3ABAA52686}"/>
    <cellStyle name="Comma 3 3" xfId="549" xr:uid="{00000000-0005-0000-0000-000090000000}"/>
    <cellStyle name="Comma 3 3 2" xfId="949" xr:uid="{C0C31B01-AE26-4698-9618-5BCFF42F9BF8}"/>
    <cellStyle name="Comma 3 4" xfId="506" xr:uid="{00000000-0005-0000-0000-000091000000}"/>
    <cellStyle name="Comma 4" xfId="36" xr:uid="{00000000-0005-0000-0000-000092000000}"/>
    <cellStyle name="Comma 4 2" xfId="645" xr:uid="{00000000-0005-0000-0000-000093000000}"/>
    <cellStyle name="Comma 4 3" xfId="951" xr:uid="{EFBFF55A-81F0-4D8E-917C-9AB093B2928F}"/>
    <cellStyle name="Comma 5" xfId="37" xr:uid="{00000000-0005-0000-0000-000094000000}"/>
    <cellStyle name="Comma 5 2" xfId="551" xr:uid="{00000000-0005-0000-0000-000095000000}"/>
    <cellStyle name="Comma 5 3" xfId="952" xr:uid="{FBE8A33F-19A1-4658-A691-2688F6A44CE7}"/>
    <cellStyle name="Comma 6" xfId="38" xr:uid="{00000000-0005-0000-0000-000096000000}"/>
    <cellStyle name="Comma 6 2" xfId="946" xr:uid="{67132AAB-3DC1-4A52-B645-104C4DF773B2}"/>
    <cellStyle name="Comma 7" xfId="39" xr:uid="{00000000-0005-0000-0000-000097000000}"/>
    <cellStyle name="Comma 7 2" xfId="662" xr:uid="{00000000-0005-0000-0000-000098000000}"/>
    <cellStyle name="Comma 7 3" xfId="992" xr:uid="{2144A5DB-E2B5-4DD3-9241-06E2B1299F8F}"/>
    <cellStyle name="Comma 7 4" xfId="1402" xr:uid="{82D57507-677A-4211-9605-71582BDEE818}"/>
    <cellStyle name="Comma 8" xfId="40" xr:uid="{00000000-0005-0000-0000-000099000000}"/>
    <cellStyle name="Comma 8 2" xfId="672" xr:uid="{00000000-0005-0000-0000-00009A000000}"/>
    <cellStyle name="Comma 8 3" xfId="994" xr:uid="{0795225A-7DDF-4FB7-B401-401DA7B3CEA4}"/>
    <cellStyle name="Comma 8 4" xfId="1405" xr:uid="{C9FA8C6A-606D-4BFC-9F1D-5AA993036AFF}"/>
    <cellStyle name="Comma 9" xfId="155" xr:uid="{00000000-0005-0000-0000-00009B000000}"/>
    <cellStyle name="Comma0" xfId="552" xr:uid="{00000000-0005-0000-0000-00009C000000}"/>
    <cellStyle name="Copied" xfId="553" xr:uid="{00000000-0005-0000-0000-00009D000000}"/>
    <cellStyle name="Corner heading" xfId="41" xr:uid="{00000000-0005-0000-0000-00009E000000}"/>
    <cellStyle name="Currency 2" xfId="42" xr:uid="{00000000-0005-0000-0000-00009F000000}"/>
    <cellStyle name="Currency 2 2" xfId="640" xr:uid="{00000000-0005-0000-0000-0000A0000000}"/>
    <cellStyle name="Currency 3" xfId="43" xr:uid="{00000000-0005-0000-0000-0000A1000000}"/>
    <cellStyle name="Currency 3 2" xfId="44" xr:uid="{00000000-0005-0000-0000-0000A2000000}"/>
    <cellStyle name="Currency0" xfId="554" xr:uid="{00000000-0005-0000-0000-0000A3000000}"/>
    <cellStyle name="Data" xfId="45" xr:uid="{00000000-0005-0000-0000-0000A4000000}"/>
    <cellStyle name="Data (Number)" xfId="555" xr:uid="{00000000-0005-0000-0000-0000A5000000}"/>
    <cellStyle name="Data (Text)" xfId="556" xr:uid="{00000000-0005-0000-0000-0000A6000000}"/>
    <cellStyle name="Data 2" xfId="46" xr:uid="{00000000-0005-0000-0000-0000A7000000}"/>
    <cellStyle name="Data no deci" xfId="47" xr:uid="{00000000-0005-0000-0000-0000A8000000}"/>
    <cellStyle name="Data Superscript" xfId="48" xr:uid="{00000000-0005-0000-0000-0000A9000000}"/>
    <cellStyle name="Data_1-1A-Regular" xfId="49" xr:uid="{00000000-0005-0000-0000-0000AA000000}"/>
    <cellStyle name="Date" xfId="557" xr:uid="{00000000-0005-0000-0000-0000AB000000}"/>
    <cellStyle name="Entered" xfId="558" xr:uid="{00000000-0005-0000-0000-0000AC000000}"/>
    <cellStyle name="Excel Built-in Normal" xfId="205" xr:uid="{00000000-0005-0000-0000-0000AD000000}"/>
    <cellStyle name="Explanatory Text 2" xfId="50" xr:uid="{00000000-0005-0000-0000-0000AE000000}"/>
    <cellStyle name="Explanatory Text 3" xfId="451" xr:uid="{00000000-0005-0000-0000-0000AF000000}"/>
    <cellStyle name="FIGURES" xfId="559" xr:uid="{00000000-0005-0000-0000-0000B0000000}"/>
    <cellStyle name="Fixed" xfId="560" xr:uid="{00000000-0005-0000-0000-0000B1000000}"/>
    <cellStyle name="Font: Calibri, 9pt regular" xfId="51" xr:uid="{00000000-0005-0000-0000-0000B2000000}"/>
    <cellStyle name="Font: Calibri, 9pt regular 2" xfId="52" xr:uid="{00000000-0005-0000-0000-0000B3000000}"/>
    <cellStyle name="Footnote Text" xfId="561" xr:uid="{00000000-0005-0000-0000-0000B4000000}"/>
    <cellStyle name="Footnotes: top row" xfId="53" xr:uid="{00000000-0005-0000-0000-0000B5000000}"/>
    <cellStyle name="Footnotes: top row 2" xfId="54" xr:uid="{00000000-0005-0000-0000-0000B6000000}"/>
    <cellStyle name="Good 2" xfId="55" xr:uid="{00000000-0005-0000-0000-0000B7000000}"/>
    <cellStyle name="Good 3" xfId="433" xr:uid="{00000000-0005-0000-0000-0000B8000000}"/>
    <cellStyle name="Grey" xfId="562" xr:uid="{00000000-0005-0000-0000-0000B9000000}"/>
    <cellStyle name="Header: bottom row" xfId="56" xr:uid="{00000000-0005-0000-0000-0000BA000000}"/>
    <cellStyle name="Header: bottom row 2" xfId="57" xr:uid="{00000000-0005-0000-0000-0000BB000000}"/>
    <cellStyle name="Header1" xfId="563" xr:uid="{00000000-0005-0000-0000-0000BC000000}"/>
    <cellStyle name="Header2" xfId="564" xr:uid="{00000000-0005-0000-0000-0000BD000000}"/>
    <cellStyle name="Header2 2" xfId="565" xr:uid="{00000000-0005-0000-0000-0000BE000000}"/>
    <cellStyle name="Header2 3" xfId="566" xr:uid="{00000000-0005-0000-0000-0000BF000000}"/>
    <cellStyle name="Heading 1 2" xfId="58" xr:uid="{00000000-0005-0000-0000-0000C0000000}"/>
    <cellStyle name="Heading 1 3" xfId="440" xr:uid="{00000000-0005-0000-0000-0000C1000000}"/>
    <cellStyle name="Heading 2 2" xfId="59" xr:uid="{00000000-0005-0000-0000-0000C2000000}"/>
    <cellStyle name="Heading 2 3" xfId="441" xr:uid="{00000000-0005-0000-0000-0000C3000000}"/>
    <cellStyle name="Heading 3 2" xfId="60" xr:uid="{00000000-0005-0000-0000-0000C4000000}"/>
    <cellStyle name="Heading 3 3" xfId="442" xr:uid="{00000000-0005-0000-0000-0000C5000000}"/>
    <cellStyle name="Heading 4 2" xfId="61" xr:uid="{00000000-0005-0000-0000-0000C6000000}"/>
    <cellStyle name="Heading 4 3" xfId="443" xr:uid="{00000000-0005-0000-0000-0000C7000000}"/>
    <cellStyle name="Hed Side" xfId="62" xr:uid="{00000000-0005-0000-0000-0000C8000000}"/>
    <cellStyle name="Hed Side 2" xfId="63" xr:uid="{00000000-0005-0000-0000-0000C9000000}"/>
    <cellStyle name="Hed Side bold" xfId="64" xr:uid="{00000000-0005-0000-0000-0000CA000000}"/>
    <cellStyle name="Hed Side Indent" xfId="65" xr:uid="{00000000-0005-0000-0000-0000CB000000}"/>
    <cellStyle name="Hed Side Regular" xfId="66" xr:uid="{00000000-0005-0000-0000-0000CC000000}"/>
    <cellStyle name="Hed Side_1-1A-Regular" xfId="67" xr:uid="{00000000-0005-0000-0000-0000CD000000}"/>
    <cellStyle name="Hed Top" xfId="68" xr:uid="{00000000-0005-0000-0000-0000CE000000}"/>
    <cellStyle name="Hed Top - SECTION" xfId="69" xr:uid="{00000000-0005-0000-0000-0000CF000000}"/>
    <cellStyle name="Hed Top_3-new4" xfId="70" xr:uid="{00000000-0005-0000-0000-0000D0000000}"/>
    <cellStyle name="Hyperlink 10" xfId="216" hidden="1" xr:uid="{00000000-0005-0000-0000-0000D1000000}"/>
    <cellStyle name="Hyperlink 10" xfId="370" hidden="1" xr:uid="{00000000-0005-0000-0000-0000D2000000}"/>
    <cellStyle name="Hyperlink 10" xfId="698" hidden="1" xr:uid="{00000000-0005-0000-0000-0000D3000000}"/>
    <cellStyle name="Hyperlink 10" xfId="874" hidden="1" xr:uid="{54C1A7AF-C5A0-41B0-AFAA-8B9D2BD236EA}"/>
    <cellStyle name="Hyperlink 10" xfId="980" hidden="1" xr:uid="{AE943A8F-C9AA-450D-9516-6F76302C3DA7}"/>
    <cellStyle name="Hyperlink 10" xfId="1257" hidden="1" xr:uid="{677C144A-8066-496E-9448-E859D7C45538}"/>
    <cellStyle name="Hyperlink 10" xfId="1385" hidden="1" xr:uid="{DD7D35FD-3FCC-4E7A-B8AE-423BC0B161D2}"/>
    <cellStyle name="Hyperlink 10" xfId="1416" hidden="1" xr:uid="{78094C21-75C6-4F99-B85A-E1F9C30B42B1}"/>
    <cellStyle name="Hyperlink 10" xfId="1150" xr:uid="{D1B3A964-9122-4BFA-9A3E-D24CF45A5E12}"/>
    <cellStyle name="Hyperlink 100" xfId="306" hidden="1" xr:uid="{00000000-0005-0000-0000-0000D4000000}"/>
    <cellStyle name="Hyperlink 100" xfId="420" hidden="1" xr:uid="{00000000-0005-0000-0000-0000D5000000}"/>
    <cellStyle name="Hyperlink 100" xfId="748" hidden="1" xr:uid="{00000000-0005-0000-0000-0000D6000000}"/>
    <cellStyle name="Hyperlink 100" xfId="924" hidden="1" xr:uid="{0F78E697-1706-4A22-89FA-DE195093A736}"/>
    <cellStyle name="Hyperlink 100" xfId="954" hidden="1" xr:uid="{0AD98FB8-FDD4-43AF-9106-C6E7700F7DA4}"/>
    <cellStyle name="Hyperlink 100" xfId="1308" hidden="1" xr:uid="{9A2E5CB9-FB7D-45A9-B6AB-CED5394BEBFF}"/>
    <cellStyle name="Hyperlink 100" xfId="1323" hidden="1" xr:uid="{22A4439E-33AA-4230-9E17-3C5FD81B6FDF}"/>
    <cellStyle name="Hyperlink 100" xfId="1174" hidden="1" xr:uid="{5F900248-8089-49BC-BB50-93DD5C1209E6}"/>
    <cellStyle name="Hyperlink 100" xfId="1194" xr:uid="{7AE06CD5-216F-4219-97E8-5BBCA5E6B7B5}"/>
    <cellStyle name="Hyperlink 101" xfId="307" hidden="1" xr:uid="{00000000-0005-0000-0000-0000D7000000}"/>
    <cellStyle name="Hyperlink 101" xfId="421" hidden="1" xr:uid="{00000000-0005-0000-0000-0000D8000000}"/>
    <cellStyle name="Hyperlink 101" xfId="749" hidden="1" xr:uid="{00000000-0005-0000-0000-0000D9000000}"/>
    <cellStyle name="Hyperlink 101" xfId="925" hidden="1" xr:uid="{D94F0872-91C9-4950-8BC3-21503482DDAA}"/>
    <cellStyle name="Hyperlink 101" xfId="953" hidden="1" xr:uid="{DA30CEDD-ED0E-428B-9934-DB2E1815D949}"/>
    <cellStyle name="Hyperlink 101" xfId="1309" hidden="1" xr:uid="{FF813CE6-99DC-4DD3-982B-AA76231D40A4}"/>
    <cellStyle name="Hyperlink 101" xfId="1359" hidden="1" xr:uid="{460C9161-1B8A-483B-BF84-B89601EAE467}"/>
    <cellStyle name="Hyperlink 101" xfId="1336" hidden="1" xr:uid="{44E9237A-7942-4E93-84C4-F96EF0142F11}"/>
    <cellStyle name="Hyperlink 101" xfId="1196" xr:uid="{898D5054-CE8A-4F9F-8D09-587C8C2F561C}"/>
    <cellStyle name="Hyperlink 102" xfId="308" hidden="1" xr:uid="{00000000-0005-0000-0000-0000DA000000}"/>
    <cellStyle name="Hyperlink 102" xfId="422" hidden="1" xr:uid="{00000000-0005-0000-0000-0000DB000000}"/>
    <cellStyle name="Hyperlink 102" xfId="750" hidden="1" xr:uid="{00000000-0005-0000-0000-0000DC000000}"/>
    <cellStyle name="Hyperlink 102" xfId="926" hidden="1" xr:uid="{524AD76A-6B12-41FF-A3AD-379BA83E5AF6}"/>
    <cellStyle name="Hyperlink 102" xfId="824" hidden="1" xr:uid="{BFAFB78D-8C41-498F-8E79-73323BDA696A}"/>
    <cellStyle name="Hyperlink 102" xfId="1310" hidden="1" xr:uid="{F1984C47-A8D2-409F-9AC5-7D70FA0590A8}"/>
    <cellStyle name="Hyperlink 102" xfId="1358" hidden="1" xr:uid="{61B2D530-4FA8-4CCC-A102-2D91E3532944}"/>
    <cellStyle name="Hyperlink 102" xfId="1353" hidden="1" xr:uid="{DABE842F-DDAA-4B40-9BA5-5A2F3A452C56}"/>
    <cellStyle name="Hyperlink 102" xfId="1197" xr:uid="{C88FC963-EFB8-41D0-ABBD-55B0B898DAA1}"/>
    <cellStyle name="Hyperlink 103" xfId="309" hidden="1" xr:uid="{00000000-0005-0000-0000-0000DD000000}"/>
    <cellStyle name="Hyperlink 103" xfId="423" hidden="1" xr:uid="{00000000-0005-0000-0000-0000DE000000}"/>
    <cellStyle name="Hyperlink 103" xfId="751" hidden="1" xr:uid="{00000000-0005-0000-0000-0000DF000000}"/>
    <cellStyle name="Hyperlink 103" xfId="927" hidden="1" xr:uid="{211B5F24-DDA6-4B01-A6BC-1D0B683A49D0}"/>
    <cellStyle name="Hyperlink 103" xfId="823" hidden="1" xr:uid="{79885071-4FD6-4BE7-942E-62FA6AC21972}"/>
    <cellStyle name="Hyperlink 103" xfId="1311" hidden="1" xr:uid="{0399BB6D-02DF-4DBC-8F25-BAA51DD54E85}"/>
    <cellStyle name="Hyperlink 103" xfId="1189" hidden="1" xr:uid="{E17954BF-FA4A-4C6C-AB73-CF3A11DD66DC}"/>
    <cellStyle name="Hyperlink 103" xfId="1123" hidden="1" xr:uid="{FE1D31AA-E430-47FF-95C2-9B9AF90351C7}"/>
    <cellStyle name="Hyperlink 103" xfId="1200" xr:uid="{5F51AB4E-2366-4AA6-BD96-E297A3DFF946}"/>
    <cellStyle name="Hyperlink 104" xfId="310" hidden="1" xr:uid="{00000000-0005-0000-0000-0000E0000000}"/>
    <cellStyle name="Hyperlink 104" xfId="424" hidden="1" xr:uid="{00000000-0005-0000-0000-0000E1000000}"/>
    <cellStyle name="Hyperlink 104" xfId="752" hidden="1" xr:uid="{00000000-0005-0000-0000-0000E2000000}"/>
    <cellStyle name="Hyperlink 104" xfId="928" hidden="1" xr:uid="{68893342-E8DF-46D8-BAB5-E8B5F9C3782E}"/>
    <cellStyle name="Hyperlink 104" xfId="822" hidden="1" xr:uid="{FA27AD99-EAE8-4D9E-BBCA-03DA50D3C114}"/>
    <cellStyle name="Hyperlink 104" xfId="1312" hidden="1" xr:uid="{42BB27CE-2CDB-4931-A26B-F6636D58EF56}"/>
    <cellStyle name="Hyperlink 104" xfId="1187" hidden="1" xr:uid="{7246DC75-253A-49CC-8344-DC59B38B10F9}"/>
    <cellStyle name="Hyperlink 104" xfId="1125" hidden="1" xr:uid="{5C97F4B6-915C-40BB-AA03-2FA8A5C09C12}"/>
    <cellStyle name="Hyperlink 104" xfId="1204" xr:uid="{2B583E22-A26E-427B-A34A-2ED1122971E2}"/>
    <cellStyle name="Hyperlink 105" xfId="311" hidden="1" xr:uid="{00000000-0005-0000-0000-0000E3000000}"/>
    <cellStyle name="Hyperlink 105" xfId="425" hidden="1" xr:uid="{00000000-0005-0000-0000-0000E4000000}"/>
    <cellStyle name="Hyperlink 105" xfId="753" hidden="1" xr:uid="{00000000-0005-0000-0000-0000E5000000}"/>
    <cellStyle name="Hyperlink 105" xfId="929" hidden="1" xr:uid="{0DB5DEB4-C743-43FC-B8D4-2ABFF7CED35D}"/>
    <cellStyle name="Hyperlink 105" xfId="821" hidden="1" xr:uid="{2FD1ACA5-AC1D-4B38-AB4D-FF7C64BAD3D5}"/>
    <cellStyle name="Hyperlink 105" xfId="1313" hidden="1" xr:uid="{6E73A2FF-656F-4E45-967B-128AED32A4D8}"/>
    <cellStyle name="Hyperlink 105" xfId="1186" hidden="1" xr:uid="{5EA74B24-C8AA-4383-8D86-F6D9586F44B1}"/>
    <cellStyle name="Hyperlink 105" xfId="1127" hidden="1" xr:uid="{3017CB0A-1936-4B2B-B938-846388C1543B}"/>
    <cellStyle name="Hyperlink 105" xfId="1287" xr:uid="{36E42C8A-6DCC-4F7B-8D94-15041AD2DEF3}"/>
    <cellStyle name="Hyperlink 106" xfId="312" hidden="1" xr:uid="{00000000-0005-0000-0000-0000E6000000}"/>
    <cellStyle name="Hyperlink 106" xfId="426" hidden="1" xr:uid="{00000000-0005-0000-0000-0000E7000000}"/>
    <cellStyle name="Hyperlink 106" xfId="754" hidden="1" xr:uid="{00000000-0005-0000-0000-0000E8000000}"/>
    <cellStyle name="Hyperlink 106" xfId="930" hidden="1" xr:uid="{083E5C65-AA5D-4E6A-9B7D-05EF2192D748}"/>
    <cellStyle name="Hyperlink 106" xfId="820" hidden="1" xr:uid="{DAB60992-44A7-4986-9110-05926455E033}"/>
    <cellStyle name="Hyperlink 106" xfId="1314" hidden="1" xr:uid="{806EFE50-6B3C-40B3-960D-083DAC5282B4}"/>
    <cellStyle name="Hyperlink 106" xfId="1184" hidden="1" xr:uid="{1B41485D-0989-4D38-AE59-0691D26721FA}"/>
    <cellStyle name="Hyperlink 106" xfId="1129" hidden="1" xr:uid="{0C1BA902-B885-47D7-ACCE-EB373304442A}"/>
    <cellStyle name="Hyperlink 106" xfId="1209" xr:uid="{F4440A59-8093-4C39-BBEA-28C8BD070662}"/>
    <cellStyle name="Hyperlink 107" xfId="313" hidden="1" xr:uid="{00000000-0005-0000-0000-0000E9000000}"/>
    <cellStyle name="Hyperlink 107" xfId="427" hidden="1" xr:uid="{00000000-0005-0000-0000-0000EA000000}"/>
    <cellStyle name="Hyperlink 107" xfId="755" hidden="1" xr:uid="{00000000-0005-0000-0000-0000EB000000}"/>
    <cellStyle name="Hyperlink 107" xfId="931" hidden="1" xr:uid="{B1936019-C550-4C79-9443-ED37432D0B46}"/>
    <cellStyle name="Hyperlink 107" xfId="814" hidden="1" xr:uid="{737E84D6-DBE7-45D7-A6C7-87AE22CE7A57}"/>
    <cellStyle name="Hyperlink 107" xfId="1315" hidden="1" xr:uid="{7A41F429-BCC0-4B36-9E66-DEACE15B4668}"/>
    <cellStyle name="Hyperlink 107" xfId="1183" hidden="1" xr:uid="{E807B728-FA90-4CEE-B87E-7082072178B3}"/>
    <cellStyle name="Hyperlink 107" xfId="1133" hidden="1" xr:uid="{4200EEE7-5D67-44C3-B9AC-C8B4F136E74E}"/>
    <cellStyle name="Hyperlink 107" xfId="1213" xr:uid="{DB30EF77-7D0C-4D05-8A41-7A4F44BCD269}"/>
    <cellStyle name="Hyperlink 108" xfId="314" hidden="1" xr:uid="{00000000-0005-0000-0000-0000EC000000}"/>
    <cellStyle name="Hyperlink 108" xfId="428" hidden="1" xr:uid="{00000000-0005-0000-0000-0000ED000000}"/>
    <cellStyle name="Hyperlink 108" xfId="756" hidden="1" xr:uid="{00000000-0005-0000-0000-0000EE000000}"/>
    <cellStyle name="Hyperlink 108" xfId="932" hidden="1" xr:uid="{ACEF932F-3724-4BFD-9897-43A810863FDE}"/>
    <cellStyle name="Hyperlink 108" xfId="819" hidden="1" xr:uid="{BD52EC59-DB5C-4447-A059-D06243AED6A1}"/>
    <cellStyle name="Hyperlink 108" xfId="1316" hidden="1" xr:uid="{336B3E1E-984E-485E-9418-EC995749F285}"/>
    <cellStyle name="Hyperlink 108" xfId="1182" hidden="1" xr:uid="{E1FB9B71-3412-44E3-AD89-B96401CF51D9}"/>
    <cellStyle name="Hyperlink 108" xfId="1135" hidden="1" xr:uid="{CF9F3C78-67AA-4365-8AFF-4E9C122604DC}"/>
    <cellStyle name="Hyperlink 108" xfId="1217" xr:uid="{AEF31176-90EF-411E-851B-0CEC6F1D46FE}"/>
    <cellStyle name="Hyperlink 109" xfId="315" hidden="1" xr:uid="{00000000-0005-0000-0000-0000EF000000}"/>
    <cellStyle name="Hyperlink 109" xfId="429" hidden="1" xr:uid="{00000000-0005-0000-0000-0000F0000000}"/>
    <cellStyle name="Hyperlink 109" xfId="757" hidden="1" xr:uid="{00000000-0005-0000-0000-0000F1000000}"/>
    <cellStyle name="Hyperlink 109" xfId="933" hidden="1" xr:uid="{882B8736-8778-4EBF-9C8E-E5316F4E894B}"/>
    <cellStyle name="Hyperlink 109" xfId="818" hidden="1" xr:uid="{C97AFC08-7E00-4F72-8C4D-EC93773E609F}"/>
    <cellStyle name="Hyperlink 109" xfId="1317" hidden="1" xr:uid="{D39BFB56-F3FB-48AE-9031-73A9AC59BFD9}"/>
    <cellStyle name="Hyperlink 109" xfId="1180" hidden="1" xr:uid="{F693F3CA-B0B4-44B6-90BF-038BB4450CE1}"/>
    <cellStyle name="Hyperlink 109" xfId="1138" hidden="1" xr:uid="{96F8265E-BB12-4AAF-A6FC-ED02E039BABF}"/>
    <cellStyle name="Hyperlink 109" xfId="1220" xr:uid="{68F3F342-B4DE-4439-889E-08467228F9B9}"/>
    <cellStyle name="Hyperlink 11" xfId="217" hidden="1" xr:uid="{00000000-0005-0000-0000-0000F2000000}"/>
    <cellStyle name="Hyperlink 11" xfId="369" hidden="1" xr:uid="{00000000-0005-0000-0000-0000F3000000}"/>
    <cellStyle name="Hyperlink 11" xfId="697" hidden="1" xr:uid="{00000000-0005-0000-0000-0000F4000000}"/>
    <cellStyle name="Hyperlink 11" xfId="873" hidden="1" xr:uid="{CE77BAA5-1708-44ED-B54F-32282774D3EE}"/>
    <cellStyle name="Hyperlink 11" xfId="981" hidden="1" xr:uid="{09CF13BB-9CE0-4D25-A5F1-7CDC86EC2500}"/>
    <cellStyle name="Hyperlink 11" xfId="1256" hidden="1" xr:uid="{3FE30406-55F8-4758-8E22-D678F4E40934}"/>
    <cellStyle name="Hyperlink 11" xfId="1386" hidden="1" xr:uid="{487A5A35-48C3-4D43-9266-A37E7FE227A6}"/>
    <cellStyle name="Hyperlink 11" xfId="1417" hidden="1" xr:uid="{888A3304-5024-4B5F-9621-C6BFC06CEDEC}"/>
    <cellStyle name="Hyperlink 11" xfId="1161" xr:uid="{E7FFFDF1-A488-453E-B183-7F4D9513DC1C}"/>
    <cellStyle name="Hyperlink 110" xfId="316" hidden="1" xr:uid="{00000000-0005-0000-0000-0000F5000000}"/>
    <cellStyle name="Hyperlink 110" xfId="430" hidden="1" xr:uid="{00000000-0005-0000-0000-0000F6000000}"/>
    <cellStyle name="Hyperlink 110" xfId="758" hidden="1" xr:uid="{00000000-0005-0000-0000-0000F7000000}"/>
    <cellStyle name="Hyperlink 110" xfId="934" hidden="1" xr:uid="{BDE59130-CE1C-47EC-9672-444196335AB9}"/>
    <cellStyle name="Hyperlink 110" xfId="817" hidden="1" xr:uid="{BCD1B438-5520-448D-BAE5-8B0405C36352}"/>
    <cellStyle name="Hyperlink 110" xfId="1318" hidden="1" xr:uid="{DD23EAC6-6401-4BE5-BB32-1BEDE582BE58}"/>
    <cellStyle name="Hyperlink 110" xfId="1179" hidden="1" xr:uid="{4E93942A-6C13-41D7-B7B2-6069903BDA9D}"/>
    <cellStyle name="Hyperlink 110" xfId="1142" hidden="1" xr:uid="{910AFF78-91C2-494F-9C90-7A46CE4F3A1E}"/>
    <cellStyle name="Hyperlink 110" xfId="1224" xr:uid="{7382FE01-F353-4092-929E-7E106C8CDE3C}"/>
    <cellStyle name="Hyperlink 111" xfId="317" hidden="1" xr:uid="{00000000-0005-0000-0000-0000F8000000}"/>
    <cellStyle name="Hyperlink 111" xfId="431" hidden="1" xr:uid="{00000000-0005-0000-0000-0000F9000000}"/>
    <cellStyle name="Hyperlink 111" xfId="759" hidden="1" xr:uid="{00000000-0005-0000-0000-0000FA000000}"/>
    <cellStyle name="Hyperlink 111" xfId="935" hidden="1" xr:uid="{402A8862-5C87-4D25-B640-F7CF90825505}"/>
    <cellStyle name="Hyperlink 111" xfId="816" hidden="1" xr:uid="{77883C51-7F81-4501-BBAA-A3167E41E871}"/>
    <cellStyle name="Hyperlink 111" xfId="1319" hidden="1" xr:uid="{80E0A44D-D8F7-481E-B86A-4969B50118C1}"/>
    <cellStyle name="Hyperlink 111" xfId="1178" hidden="1" xr:uid="{ABE1EE90-1D46-42A3-8B1F-374AA1BC0CA8}"/>
    <cellStyle name="Hyperlink 111" xfId="1145" hidden="1" xr:uid="{B9EBF1BA-2C04-405B-97FC-0E8B0A22519A}"/>
    <cellStyle name="Hyperlink 111" xfId="1226" xr:uid="{D2554F99-DDE1-48E1-9932-1F37DF1689D5}"/>
    <cellStyle name="Hyperlink 112" xfId="638" xr:uid="{00000000-0005-0000-0000-0000FB000000}"/>
    <cellStyle name="Hyperlink 113" xfId="206" xr:uid="{00000000-0005-0000-0000-0000FC000000}"/>
    <cellStyle name="Hyperlink 12" xfId="218" hidden="1" xr:uid="{00000000-0005-0000-0000-0000FD000000}"/>
    <cellStyle name="Hyperlink 12" xfId="368" hidden="1" xr:uid="{00000000-0005-0000-0000-0000FE000000}"/>
    <cellStyle name="Hyperlink 12" xfId="696" hidden="1" xr:uid="{00000000-0005-0000-0000-0000FF000000}"/>
    <cellStyle name="Hyperlink 12" xfId="872" hidden="1" xr:uid="{ABE194B8-6CAE-44D2-A837-FB62C7644FAE}"/>
    <cellStyle name="Hyperlink 12" xfId="940" hidden="1" xr:uid="{BFC80457-81DE-4ABF-A439-8300E17D8E4C}"/>
    <cellStyle name="Hyperlink 12" xfId="1255" hidden="1" xr:uid="{0933ACE4-50D7-4118-8C56-0AE03ADDB6E8}"/>
    <cellStyle name="Hyperlink 12" xfId="1324" hidden="1" xr:uid="{4FD56D1F-F1B7-4052-8771-95803B2861BF}"/>
    <cellStyle name="Hyperlink 12" xfId="1173" hidden="1" xr:uid="{440894F4-9113-4713-BCF9-B5C6E4F66C45}"/>
    <cellStyle name="Hyperlink 12" xfId="1442" xr:uid="{0EE15B20-1B87-42F4-8F49-DC5372B1C33F}"/>
    <cellStyle name="Hyperlink 13" xfId="219" hidden="1" xr:uid="{00000000-0005-0000-0000-000000010000}"/>
    <cellStyle name="Hyperlink 13" xfId="367" hidden="1" xr:uid="{00000000-0005-0000-0000-000001010000}"/>
    <cellStyle name="Hyperlink 13" xfId="695" hidden="1" xr:uid="{00000000-0005-0000-0000-000002010000}"/>
    <cellStyle name="Hyperlink 13" xfId="871" hidden="1" xr:uid="{2FE483FE-741B-4177-98A0-B9F222F76471}"/>
    <cellStyle name="Hyperlink 13" xfId="982" hidden="1" xr:uid="{1A9A11EE-992F-4657-967F-686CF6620BFC}"/>
    <cellStyle name="Hyperlink 13" xfId="1254" hidden="1" xr:uid="{F5C4C6C8-9FBF-4A0C-9429-266C3404DC88}"/>
    <cellStyle name="Hyperlink 13" xfId="1387" hidden="1" xr:uid="{941F41DF-D7E3-452A-BA40-0E6D5699B1FD}"/>
    <cellStyle name="Hyperlink 13" xfId="1418" hidden="1" xr:uid="{5E8B8DC7-0D9F-4658-95AD-011CADECAD12}"/>
    <cellStyle name="Hyperlink 13" xfId="1443" xr:uid="{54244EF6-C7A4-417D-8BB8-C7A96C9E6B11}"/>
    <cellStyle name="Hyperlink 14" xfId="220" hidden="1" xr:uid="{00000000-0005-0000-0000-000003010000}"/>
    <cellStyle name="Hyperlink 14" xfId="366" hidden="1" xr:uid="{00000000-0005-0000-0000-000004010000}"/>
    <cellStyle name="Hyperlink 14" xfId="159" hidden="1" xr:uid="{00000000-0005-0000-0000-000005010000}"/>
    <cellStyle name="Hyperlink 14" xfId="870" hidden="1" xr:uid="{FB72D778-18A2-4045-AA81-8DAC2907D376}"/>
    <cellStyle name="Hyperlink 14" xfId="768" hidden="1" xr:uid="{7F30117B-6A80-452E-A8EB-B6279F80605E}"/>
    <cellStyle name="Hyperlink 14" xfId="1253" hidden="1" xr:uid="{8A305A13-5A9F-4753-875F-9268FF3132FE}"/>
    <cellStyle name="Hyperlink 14" xfId="1011" hidden="1" xr:uid="{D799D61F-30F9-4BC1-927F-D60D049653BA}"/>
    <cellStyle name="Hyperlink 14" xfId="1009" hidden="1" xr:uid="{6D3FD48B-6941-47C1-9C3B-6D21A25AE7BE}"/>
    <cellStyle name="Hyperlink 14" xfId="1444" xr:uid="{E6E84037-C01B-4A08-9D2C-98CFB96925A9}"/>
    <cellStyle name="Hyperlink 15" xfId="221" hidden="1" xr:uid="{00000000-0005-0000-0000-000006010000}"/>
    <cellStyle name="Hyperlink 15" xfId="365" hidden="1" xr:uid="{00000000-0005-0000-0000-000007010000}"/>
    <cellStyle name="Hyperlink 15" xfId="507" hidden="1" xr:uid="{00000000-0005-0000-0000-000008010000}"/>
    <cellStyle name="Hyperlink 15" xfId="869" hidden="1" xr:uid="{B536C45A-9EAB-47ED-B418-DB53A1BDA13A}"/>
    <cellStyle name="Hyperlink 15" xfId="769" hidden="1" xr:uid="{E66001B5-9260-43E4-9A64-C0671C1ADBDE}"/>
    <cellStyle name="Hyperlink 15" xfId="1252" hidden="1" xr:uid="{E465FB44-EA92-4540-A7A6-C9ABA72EC728}"/>
    <cellStyle name="Hyperlink 15" xfId="1013" hidden="1" xr:uid="{EEA6C806-BBAF-4406-BED3-1C6EBCC5292F}"/>
    <cellStyle name="Hyperlink 15" xfId="1012" hidden="1" xr:uid="{6C7F337C-B307-4BDE-A295-32E1B251D948}"/>
    <cellStyle name="Hyperlink 15" xfId="1445" xr:uid="{FED92CE0-98EF-4E92-9BD6-2D81E0E19794}"/>
    <cellStyle name="Hyperlink 16" xfId="222" hidden="1" xr:uid="{00000000-0005-0000-0000-000009010000}"/>
    <cellStyle name="Hyperlink 16" xfId="364" hidden="1" xr:uid="{00000000-0005-0000-0000-00000A010000}"/>
    <cellStyle name="Hyperlink 16" xfId="161" hidden="1" xr:uid="{00000000-0005-0000-0000-00000B010000}"/>
    <cellStyle name="Hyperlink 16" xfId="868" hidden="1" xr:uid="{16C27BD6-0245-4A6C-84A0-133E405DB4A9}"/>
    <cellStyle name="Hyperlink 16" xfId="770" hidden="1" xr:uid="{49B0DB1D-0CFF-4312-9DB6-03C6F49EFE09}"/>
    <cellStyle name="Hyperlink 16" xfId="1251" hidden="1" xr:uid="{ACE6DA19-29DC-4279-B556-E31601C91B56}"/>
    <cellStyle name="Hyperlink 16" xfId="1015" hidden="1" xr:uid="{1BEA831F-50A2-47A3-8F1C-C7AEDD94A9AD}"/>
    <cellStyle name="Hyperlink 16" xfId="1016" hidden="1" xr:uid="{CD09D428-6371-41EA-979D-B053CB1C8798}"/>
    <cellStyle name="Hyperlink 16" xfId="1171" xr:uid="{E9E1B10F-8B16-468F-9A3A-30D0DFAAAC7D}"/>
    <cellStyle name="Hyperlink 17" xfId="223" hidden="1" xr:uid="{00000000-0005-0000-0000-00000C010000}"/>
    <cellStyle name="Hyperlink 17" xfId="363" hidden="1" xr:uid="{00000000-0005-0000-0000-00000D010000}"/>
    <cellStyle name="Hyperlink 17" xfId="162" hidden="1" xr:uid="{00000000-0005-0000-0000-00000E010000}"/>
    <cellStyle name="Hyperlink 17" xfId="867" hidden="1" xr:uid="{E3FCC107-B864-4CF6-AC7F-C56B8308FE44}"/>
    <cellStyle name="Hyperlink 17" xfId="771" hidden="1" xr:uid="{0F617CBE-E5FB-4966-A2EA-7B22995A7A86}"/>
    <cellStyle name="Hyperlink 17" xfId="1250" hidden="1" xr:uid="{ACC5253C-C447-4FD5-9B15-CEBB056B1E4D}"/>
    <cellStyle name="Hyperlink 17" xfId="1017" hidden="1" xr:uid="{B12235D8-FECD-48EE-ABCE-3F5EF2521FA2}"/>
    <cellStyle name="Hyperlink 17" xfId="1019" hidden="1" xr:uid="{BFD9045D-F9E0-4586-A4BB-F145CE977DDD}"/>
    <cellStyle name="Hyperlink 17" xfId="1446" xr:uid="{8C024910-6B9C-46E7-803C-A12E09B1ACE4}"/>
    <cellStyle name="Hyperlink 18" xfId="224" hidden="1" xr:uid="{00000000-0005-0000-0000-00000F010000}"/>
    <cellStyle name="Hyperlink 18" xfId="362" hidden="1" xr:uid="{00000000-0005-0000-0000-000010010000}"/>
    <cellStyle name="Hyperlink 18" xfId="163" hidden="1" xr:uid="{00000000-0005-0000-0000-000011010000}"/>
    <cellStyle name="Hyperlink 18" xfId="866" hidden="1" xr:uid="{19A766A8-7FB9-47FB-AF87-5FAE1F5EA51E}"/>
    <cellStyle name="Hyperlink 18" xfId="772" hidden="1" xr:uid="{5D18FAEF-658E-4A14-BA8D-F516D6848E3A}"/>
    <cellStyle name="Hyperlink 18" xfId="1249" hidden="1" xr:uid="{93D75DF6-6E83-4840-BE4C-425F55F70BE6}"/>
    <cellStyle name="Hyperlink 18" xfId="1020" hidden="1" xr:uid="{9B1979D5-BF4A-42C0-8985-0EB6457EF134}"/>
    <cellStyle name="Hyperlink 18" xfId="1021" hidden="1" xr:uid="{D4386277-6BFC-400E-8456-766CC1ACEBCF}"/>
    <cellStyle name="Hyperlink 18" xfId="1010" xr:uid="{19F3B2D4-013B-4B95-9A7D-493467C14207}"/>
    <cellStyle name="Hyperlink 19" xfId="225" hidden="1" xr:uid="{00000000-0005-0000-0000-000012010000}"/>
    <cellStyle name="Hyperlink 19" xfId="361" hidden="1" xr:uid="{00000000-0005-0000-0000-000013010000}"/>
    <cellStyle name="Hyperlink 19" xfId="164" hidden="1" xr:uid="{00000000-0005-0000-0000-000014010000}"/>
    <cellStyle name="Hyperlink 19" xfId="865" hidden="1" xr:uid="{942E506B-196F-4A90-8A0F-EB9463D05895}"/>
    <cellStyle name="Hyperlink 19" xfId="773" hidden="1" xr:uid="{DF8E30E8-1669-4E69-AD3D-6EDD2446808E}"/>
    <cellStyle name="Hyperlink 19" xfId="1248" hidden="1" xr:uid="{949E7ED7-0B30-498C-8786-FDBBB9CD4FC0}"/>
    <cellStyle name="Hyperlink 19" xfId="1022" hidden="1" xr:uid="{C8D6C1B6-54D9-438D-8E79-36E0448EA5FC}"/>
    <cellStyle name="Hyperlink 19" xfId="1025" hidden="1" xr:uid="{F3EFBD92-0D1E-4FF9-9354-3FC2D212AD26}"/>
    <cellStyle name="Hyperlink 19" xfId="1014" xr:uid="{4286315E-0D69-4B9B-AF64-B44125C965A6}"/>
    <cellStyle name="Hyperlink 2" xfId="71" xr:uid="{00000000-0005-0000-0000-000015010000}"/>
    <cellStyle name="Hyperlink 2 2" xfId="567" xr:uid="{00000000-0005-0000-0000-000016010000}"/>
    <cellStyle name="Hyperlink 2 3" xfId="207" hidden="1" xr:uid="{00000000-0005-0000-0000-000017010000}"/>
    <cellStyle name="Hyperlink 2 3" xfId="319" hidden="1" xr:uid="{00000000-0005-0000-0000-000018010000}"/>
    <cellStyle name="Hyperlink 2 3" xfId="378" hidden="1" xr:uid="{00000000-0005-0000-0000-000019010000}"/>
    <cellStyle name="Hyperlink 2 3" xfId="432" hidden="1" xr:uid="{00000000-0005-0000-0000-00001A010000}"/>
    <cellStyle name="Hyperlink 2 3" xfId="204" hidden="1" xr:uid="{00000000-0005-0000-0000-00001B010000}"/>
    <cellStyle name="Hyperlink 2 3" xfId="706" hidden="1" xr:uid="{00000000-0005-0000-0000-00001C010000}"/>
    <cellStyle name="Hyperlink 2 3" xfId="760" hidden="1" xr:uid="{00000000-0005-0000-0000-00001D010000}"/>
    <cellStyle name="Hyperlink 2 3" xfId="825" hidden="1" xr:uid="{5AF32DD2-2E64-4505-9CFC-F1EFF4791DF1}"/>
    <cellStyle name="Hyperlink 2 3" xfId="882" hidden="1" xr:uid="{1E706FE9-88AE-4B4F-AB8E-66E7EA50AEB7}"/>
    <cellStyle name="Hyperlink 2 3" xfId="936" hidden="1" xr:uid="{5DF8E002-B51F-4C8E-9DA8-678E971A342F}"/>
    <cellStyle name="Hyperlink 2 3" xfId="813" hidden="1" xr:uid="{F1C148C4-876D-44D6-8A5F-B6342856FAC1}"/>
    <cellStyle name="Hyperlink 2 3" xfId="973" hidden="1" xr:uid="{CF029DB8-01DB-434D-9B75-F90BB1B74574}"/>
    <cellStyle name="Hyperlink 2 3" xfId="815" hidden="1" xr:uid="{754202A2-4C9A-456C-8B21-3D5ECC026C45}"/>
    <cellStyle name="Hyperlink 2 3" xfId="1199" hidden="1" xr:uid="{99D0EC09-A1E9-4992-8D25-F8BE41DFC5BB}"/>
    <cellStyle name="Hyperlink 2 3" xfId="1265" hidden="1" xr:uid="{BA2963C2-AC83-42AE-931A-080B0D3670E3}"/>
    <cellStyle name="Hyperlink 2 3" xfId="1320" hidden="1" xr:uid="{DBB9B454-094B-4E65-9B7E-7E1CE72FCB3C}"/>
    <cellStyle name="Hyperlink 2 3" xfId="1112" hidden="1" xr:uid="{5F9F946A-2D6B-4DBC-A211-A414AA956D34}"/>
    <cellStyle name="Hyperlink 2 3" xfId="1378" hidden="1" xr:uid="{B105AC36-0434-488A-9C73-E63622601317}"/>
    <cellStyle name="Hyperlink 2 3" xfId="1177" hidden="1" xr:uid="{2B3289C7-38EC-45F2-9393-296BA4FD914D}"/>
    <cellStyle name="Hyperlink 2 3" xfId="1160" hidden="1" xr:uid="{8353BFC9-D02D-4FA9-A10D-0388D54B3973}"/>
    <cellStyle name="Hyperlink 2 3" xfId="1333" hidden="1" xr:uid="{680C4919-A977-4A72-95D5-E44A46DD2708}"/>
    <cellStyle name="Hyperlink 2 3" xfId="1149" hidden="1" xr:uid="{F5493219-730C-4288-9627-5FA3CC29FA03}"/>
    <cellStyle name="Hyperlink 2 3" xfId="1169" hidden="1" xr:uid="{ABD64DD3-0CC3-40DA-A05E-B6AC062B4D76}"/>
    <cellStyle name="Hyperlink 2 3" xfId="1195" hidden="1" xr:uid="{E39F8C30-BEC5-4DC9-8F0E-BD86D223F049}"/>
    <cellStyle name="Hyperlink 2 3" xfId="1230" xr:uid="{C6EDF1A8-887A-4422-9DE6-860D7CD4FFC2}"/>
    <cellStyle name="Hyperlink 20" xfId="226" hidden="1" xr:uid="{00000000-0005-0000-0000-00001E010000}"/>
    <cellStyle name="Hyperlink 20" xfId="360" hidden="1" xr:uid="{00000000-0005-0000-0000-00001F010000}"/>
    <cellStyle name="Hyperlink 20" xfId="165" hidden="1" xr:uid="{00000000-0005-0000-0000-000020010000}"/>
    <cellStyle name="Hyperlink 20" xfId="864" hidden="1" xr:uid="{F3ADBFB9-02B7-4C9A-8448-A7EA47385B3D}"/>
    <cellStyle name="Hyperlink 20" xfId="774" hidden="1" xr:uid="{12F49FD6-8753-44DC-AAF5-040A50608CF7}"/>
    <cellStyle name="Hyperlink 20" xfId="1247" hidden="1" xr:uid="{8CFBF724-6E80-4F1E-89E9-10C8529EC428}"/>
    <cellStyle name="Hyperlink 20" xfId="1024" hidden="1" xr:uid="{BBF201BB-5C3C-422B-B5B8-E8637A504A45}"/>
    <cellStyle name="Hyperlink 20" xfId="1028" hidden="1" xr:uid="{D4BA63F3-1A5C-4021-A2EE-A90DB4BF196E}"/>
    <cellStyle name="Hyperlink 20" xfId="1018" xr:uid="{46AF61FF-C10D-437D-8835-090CE2E139CE}"/>
    <cellStyle name="Hyperlink 21" xfId="227" hidden="1" xr:uid="{00000000-0005-0000-0000-000021010000}"/>
    <cellStyle name="Hyperlink 21" xfId="359" hidden="1" xr:uid="{00000000-0005-0000-0000-000022010000}"/>
    <cellStyle name="Hyperlink 21" xfId="166" hidden="1" xr:uid="{00000000-0005-0000-0000-000023010000}"/>
    <cellStyle name="Hyperlink 21" xfId="863" hidden="1" xr:uid="{8B035FD4-20C5-4692-A781-D1D599A16F10}"/>
    <cellStyle name="Hyperlink 21" xfId="775" hidden="1" xr:uid="{05EB3EAE-A8EB-45E5-B5E1-DBD97A15BA21}"/>
    <cellStyle name="Hyperlink 21" xfId="1246" hidden="1" xr:uid="{5B76A010-7C27-4AD4-92F6-0786D2AB7021}"/>
    <cellStyle name="Hyperlink 21" xfId="1027" hidden="1" xr:uid="{E65046BE-DD98-4221-B6A9-8FF426ABF482}"/>
    <cellStyle name="Hyperlink 21" xfId="1031" hidden="1" xr:uid="{B6743949-CA80-445A-A615-6A2D9351C620}"/>
    <cellStyle name="Hyperlink 21" xfId="1023" xr:uid="{AD0B9045-D0B1-45CE-9B03-DB6A043B04F1}"/>
    <cellStyle name="Hyperlink 22" xfId="228" hidden="1" xr:uid="{00000000-0005-0000-0000-000024010000}"/>
    <cellStyle name="Hyperlink 22" xfId="358" hidden="1" xr:uid="{00000000-0005-0000-0000-000025010000}"/>
    <cellStyle name="Hyperlink 22" xfId="167" hidden="1" xr:uid="{00000000-0005-0000-0000-000026010000}"/>
    <cellStyle name="Hyperlink 22" xfId="862" hidden="1" xr:uid="{521E8F56-646C-42A2-903D-27D5C5C97F3F}"/>
    <cellStyle name="Hyperlink 22" xfId="776" hidden="1" xr:uid="{70B409A4-CD37-49E2-B04F-243B88A86B11}"/>
    <cellStyle name="Hyperlink 22" xfId="1245" hidden="1" xr:uid="{08099A7B-86A8-4F40-B3A0-7AB4456C3149}"/>
    <cellStyle name="Hyperlink 22" xfId="1029" hidden="1" xr:uid="{0D5EB625-DCA7-4892-9A58-C249F9062FF9}"/>
    <cellStyle name="Hyperlink 22" xfId="1034" hidden="1" xr:uid="{B3629146-434F-4744-B86C-E9773998E2C2}"/>
    <cellStyle name="Hyperlink 22" xfId="1026" xr:uid="{61E51455-FA1E-4740-B432-3BB7FCFBF89D}"/>
    <cellStyle name="Hyperlink 23" xfId="229" hidden="1" xr:uid="{00000000-0005-0000-0000-000027010000}"/>
    <cellStyle name="Hyperlink 23" xfId="357" hidden="1" xr:uid="{00000000-0005-0000-0000-000028010000}"/>
    <cellStyle name="Hyperlink 23" xfId="168" hidden="1" xr:uid="{00000000-0005-0000-0000-000029010000}"/>
    <cellStyle name="Hyperlink 23" xfId="861" hidden="1" xr:uid="{95CB42BA-8973-4B90-A36D-855E0A407FD7}"/>
    <cellStyle name="Hyperlink 23" xfId="777" hidden="1" xr:uid="{28D10DA7-1C61-478F-937E-768A52020A25}"/>
    <cellStyle name="Hyperlink 23" xfId="1244" hidden="1" xr:uid="{AC79E95A-9192-4B97-953E-B8A000CA065F}"/>
    <cellStyle name="Hyperlink 23" xfId="1032" hidden="1" xr:uid="{3FC70469-FE7C-4205-A0FE-6DED5293EBA7}"/>
    <cellStyle name="Hyperlink 23" xfId="1037" hidden="1" xr:uid="{06FD3685-6DA7-45E9-9C29-92F48D9CAD95}"/>
    <cellStyle name="Hyperlink 23" xfId="1030" xr:uid="{A1276F90-19F6-44AF-8611-86AAA294CD91}"/>
    <cellStyle name="Hyperlink 24" xfId="230" hidden="1" xr:uid="{00000000-0005-0000-0000-00002A010000}"/>
    <cellStyle name="Hyperlink 24" xfId="356" hidden="1" xr:uid="{00000000-0005-0000-0000-00002B010000}"/>
    <cellStyle name="Hyperlink 24" xfId="169" hidden="1" xr:uid="{00000000-0005-0000-0000-00002C010000}"/>
    <cellStyle name="Hyperlink 24" xfId="860" hidden="1" xr:uid="{80BF97EC-CFD6-4435-85B9-E47E85652130}"/>
    <cellStyle name="Hyperlink 24" xfId="778" hidden="1" xr:uid="{6ADACF31-0907-4113-A9AA-13A50840C94B}"/>
    <cellStyle name="Hyperlink 24" xfId="1243" hidden="1" xr:uid="{839A933E-7C8B-4E73-984E-6788CD5B4488}"/>
    <cellStyle name="Hyperlink 24" xfId="1033" hidden="1" xr:uid="{89EFB3FA-2BD6-40D9-809A-54E727BA5C19}"/>
    <cellStyle name="Hyperlink 24" xfId="1040" hidden="1" xr:uid="{E5641D68-00F9-4952-BFCB-B8DE11208918}"/>
    <cellStyle name="Hyperlink 24" xfId="1035" xr:uid="{5F6CC571-729E-41E3-85BD-7272C6DE761B}"/>
    <cellStyle name="Hyperlink 25" xfId="231" hidden="1" xr:uid="{00000000-0005-0000-0000-00002D010000}"/>
    <cellStyle name="Hyperlink 25" xfId="355" hidden="1" xr:uid="{00000000-0005-0000-0000-00002E010000}"/>
    <cellStyle name="Hyperlink 25" xfId="170" hidden="1" xr:uid="{00000000-0005-0000-0000-00002F010000}"/>
    <cellStyle name="Hyperlink 25" xfId="859" hidden="1" xr:uid="{373BF043-76F8-4932-BC3E-0EEF2E042AED}"/>
    <cellStyle name="Hyperlink 25" xfId="779" hidden="1" xr:uid="{B4C4C2F6-37B5-4BA5-9BE4-63E876712BDA}"/>
    <cellStyle name="Hyperlink 25" xfId="1242" hidden="1" xr:uid="{AA0F52F0-60EA-4BCF-BB38-6A704699DBDC}"/>
    <cellStyle name="Hyperlink 25" xfId="1036" hidden="1" xr:uid="{BEEFB48F-47C4-4657-8118-6D23FC263CFC}"/>
    <cellStyle name="Hyperlink 25" xfId="1044" hidden="1" xr:uid="{14A4DA88-69AE-4999-9F0E-A69CB8B29AED}"/>
    <cellStyle name="Hyperlink 25" xfId="1039" xr:uid="{7EB3BA04-E6B9-4E06-A401-A0FE4B6BAAB4}"/>
    <cellStyle name="Hyperlink 26" xfId="232" hidden="1" xr:uid="{00000000-0005-0000-0000-000030010000}"/>
    <cellStyle name="Hyperlink 26" xfId="354" hidden="1" xr:uid="{00000000-0005-0000-0000-000031010000}"/>
    <cellStyle name="Hyperlink 26" xfId="171" hidden="1" xr:uid="{00000000-0005-0000-0000-000032010000}"/>
    <cellStyle name="Hyperlink 26" xfId="858" hidden="1" xr:uid="{C12C2DF8-97E6-48F2-9C8B-B88DBBC57105}"/>
    <cellStyle name="Hyperlink 26" xfId="780" hidden="1" xr:uid="{BED1202F-2E07-47ED-8139-4F0EFF9A1A9E}"/>
    <cellStyle name="Hyperlink 26" xfId="1241" hidden="1" xr:uid="{E7D67C84-897F-4CB6-A7AE-0D450FEEEB6A}"/>
    <cellStyle name="Hyperlink 26" xfId="1038" hidden="1" xr:uid="{CCC89D1E-392D-411A-AFD9-19047B8E17A0}"/>
    <cellStyle name="Hyperlink 26" xfId="1046" hidden="1" xr:uid="{565C448C-329B-4E3C-98BB-A7E331D7DC31}"/>
    <cellStyle name="Hyperlink 26" xfId="1042" xr:uid="{94514F80-48D3-4F51-BBE7-FFF7241AB884}"/>
    <cellStyle name="Hyperlink 27" xfId="233" hidden="1" xr:uid="{00000000-0005-0000-0000-000033010000}"/>
    <cellStyle name="Hyperlink 27" xfId="353" hidden="1" xr:uid="{00000000-0005-0000-0000-000034010000}"/>
    <cellStyle name="Hyperlink 27" xfId="172" hidden="1" xr:uid="{00000000-0005-0000-0000-000035010000}"/>
    <cellStyle name="Hyperlink 27" xfId="857" hidden="1" xr:uid="{22012C0E-307E-44B3-BE84-B1FFE8C9EBAA}"/>
    <cellStyle name="Hyperlink 27" xfId="781" hidden="1" xr:uid="{3D91A9E4-1501-4870-8FE0-09C975FF8AA5}"/>
    <cellStyle name="Hyperlink 27" xfId="1240" hidden="1" xr:uid="{1A53B578-1C57-4093-B517-2CC35982C37C}"/>
    <cellStyle name="Hyperlink 27" xfId="1041" hidden="1" xr:uid="{E4794A6B-6EC9-4EAB-AD83-EAE7D0CB509D}"/>
    <cellStyle name="Hyperlink 27" xfId="1049" hidden="1" xr:uid="{D572114D-65A3-4AFC-8372-43FD8A21F521}"/>
    <cellStyle name="Hyperlink 27" xfId="1047" xr:uid="{FF3ACAC6-A1CA-46D8-9CA0-6E2A4CEA3336}"/>
    <cellStyle name="Hyperlink 28" xfId="234" hidden="1" xr:uid="{00000000-0005-0000-0000-000036010000}"/>
    <cellStyle name="Hyperlink 28" xfId="352" hidden="1" xr:uid="{00000000-0005-0000-0000-000037010000}"/>
    <cellStyle name="Hyperlink 28" xfId="173" hidden="1" xr:uid="{00000000-0005-0000-0000-000038010000}"/>
    <cellStyle name="Hyperlink 28" xfId="856" hidden="1" xr:uid="{BB4DBFE5-E968-457F-A86E-FFF38B2BBBFD}"/>
    <cellStyle name="Hyperlink 28" xfId="782" hidden="1" xr:uid="{9D2F63D9-EE5C-4652-A2F0-8FFF9D3D0100}"/>
    <cellStyle name="Hyperlink 28" xfId="1239" hidden="1" xr:uid="{3422113B-6C04-472E-AD41-DAB89202714E}"/>
    <cellStyle name="Hyperlink 28" xfId="1043" hidden="1" xr:uid="{1079C1CF-789F-4909-ABCE-79649AEB1894}"/>
    <cellStyle name="Hyperlink 28" xfId="1053" hidden="1" xr:uid="{0A3D94C5-A587-47F4-89FC-225089BA9D4B}"/>
    <cellStyle name="Hyperlink 28" xfId="1051" xr:uid="{1D1E9DD8-87CF-4D69-90F6-E101AA9ED703}"/>
    <cellStyle name="Hyperlink 29" xfId="235" hidden="1" xr:uid="{00000000-0005-0000-0000-000039010000}"/>
    <cellStyle name="Hyperlink 29" xfId="351" hidden="1" xr:uid="{00000000-0005-0000-0000-00003A010000}"/>
    <cellStyle name="Hyperlink 29" xfId="174" hidden="1" xr:uid="{00000000-0005-0000-0000-00003B010000}"/>
    <cellStyle name="Hyperlink 29" xfId="855" hidden="1" xr:uid="{A4134F99-DA27-403B-B07F-47CB5F346953}"/>
    <cellStyle name="Hyperlink 29" xfId="783" hidden="1" xr:uid="{2906BAD8-8AB2-4180-9253-8DF24D261606}"/>
    <cellStyle name="Hyperlink 29" xfId="1238" hidden="1" xr:uid="{9FA62A2C-C4F0-4F7A-B78B-15AA7CFF8B59}"/>
    <cellStyle name="Hyperlink 29" xfId="1045" hidden="1" xr:uid="{9732DE16-4778-47EF-8714-08E73D9E6C8E}"/>
    <cellStyle name="Hyperlink 29" xfId="1056" hidden="1" xr:uid="{6D6E1AC1-D787-4DBD-9A75-3F9B06446C59}"/>
    <cellStyle name="Hyperlink 29" xfId="1055" xr:uid="{6A305ECB-E411-4887-B3A3-D6269D13714C}"/>
    <cellStyle name="Hyperlink 3" xfId="209" hidden="1" xr:uid="{00000000-0005-0000-0000-00003C010000}"/>
    <cellStyle name="Hyperlink 3" xfId="377" hidden="1" xr:uid="{00000000-0005-0000-0000-00003D010000}"/>
    <cellStyle name="Hyperlink 3" xfId="705" hidden="1" xr:uid="{00000000-0005-0000-0000-00003E010000}"/>
    <cellStyle name="Hyperlink 3" xfId="881" hidden="1" xr:uid="{CA3FBC92-B414-4D96-BCEF-AE4DF955CAFD}"/>
    <cellStyle name="Hyperlink 3" xfId="997" hidden="1" xr:uid="{D78AD939-18FA-426E-A393-3ADE44DFC26E}"/>
    <cellStyle name="Hyperlink 3" xfId="1264" hidden="1" xr:uid="{6F6AAF63-D0C6-4B30-8BCD-CEA716174779}"/>
    <cellStyle name="Hyperlink 3" xfId="1408" hidden="1" xr:uid="{05501279-06DD-4D20-8E98-B7700715D628}"/>
    <cellStyle name="Hyperlink 3" xfId="1436" hidden="1" xr:uid="{BDAEC88F-FFA5-473B-AE1B-A78160B3124D}"/>
    <cellStyle name="Hyperlink 3" xfId="1427" xr:uid="{77C4C35C-82C6-42BB-94B6-79E54DDCDB3A}"/>
    <cellStyle name="Hyperlink 30" xfId="236" hidden="1" xr:uid="{00000000-0005-0000-0000-00003F010000}"/>
    <cellStyle name="Hyperlink 30" xfId="350" hidden="1" xr:uid="{00000000-0005-0000-0000-000040010000}"/>
    <cellStyle name="Hyperlink 30" xfId="175" hidden="1" xr:uid="{00000000-0005-0000-0000-000041010000}"/>
    <cellStyle name="Hyperlink 30" xfId="854" hidden="1" xr:uid="{4EB4F220-B3D0-4D8E-84AC-51E7FE27BDA6}"/>
    <cellStyle name="Hyperlink 30" xfId="784" hidden="1" xr:uid="{30EDA1B7-D762-4D03-915B-8D148EF50B0C}"/>
    <cellStyle name="Hyperlink 30" xfId="1237" hidden="1" xr:uid="{4097C4AE-0CEB-49C9-84FA-64B96B09A509}"/>
    <cellStyle name="Hyperlink 30" xfId="1048" hidden="1" xr:uid="{990CBE4D-834B-44E9-87C8-815460C9DCE0}"/>
    <cellStyle name="Hyperlink 30" xfId="1058" hidden="1" xr:uid="{8EBBE71F-5386-4ED8-B49F-A64942B71312}"/>
    <cellStyle name="Hyperlink 30" xfId="1060" xr:uid="{E211A766-2DE1-4FDA-A4E3-E80B69E10DB4}"/>
    <cellStyle name="Hyperlink 31" xfId="237" hidden="1" xr:uid="{00000000-0005-0000-0000-000042010000}"/>
    <cellStyle name="Hyperlink 31" xfId="349" hidden="1" xr:uid="{00000000-0005-0000-0000-000043010000}"/>
    <cellStyle name="Hyperlink 31" xfId="176" hidden="1" xr:uid="{00000000-0005-0000-0000-000044010000}"/>
    <cellStyle name="Hyperlink 31" xfId="853" hidden="1" xr:uid="{E208FE7E-B516-4F81-94C5-0A1370BC0EF0}"/>
    <cellStyle name="Hyperlink 31" xfId="785" hidden="1" xr:uid="{DB3C1E50-9574-410A-8B1E-C73D43E0E5C2}"/>
    <cellStyle name="Hyperlink 31" xfId="1236" hidden="1" xr:uid="{80A7FF65-508D-44E0-8D9F-AFE51B6E848E}"/>
    <cellStyle name="Hyperlink 31" xfId="1050" hidden="1" xr:uid="{3089BCAC-9ACF-4DA5-86DC-E5F5BD8B84E3}"/>
    <cellStyle name="Hyperlink 31" xfId="1062" hidden="1" xr:uid="{8EEE2463-4CEA-41D6-BD2B-F8B42D8B114D}"/>
    <cellStyle name="Hyperlink 31" xfId="1063" xr:uid="{191AD32F-AEF4-4D90-BCF4-BD8EE5A454A4}"/>
    <cellStyle name="Hyperlink 32" xfId="238" hidden="1" xr:uid="{00000000-0005-0000-0000-000045010000}"/>
    <cellStyle name="Hyperlink 32" xfId="348" hidden="1" xr:uid="{00000000-0005-0000-0000-000046010000}"/>
    <cellStyle name="Hyperlink 32" xfId="177" hidden="1" xr:uid="{00000000-0005-0000-0000-000047010000}"/>
    <cellStyle name="Hyperlink 32" xfId="852" hidden="1" xr:uid="{61B63959-649E-45F8-8AFD-811D1D4CF6E5}"/>
    <cellStyle name="Hyperlink 32" xfId="786" hidden="1" xr:uid="{BD3C86CD-2C91-4DF2-8DD5-71ACEA15C36C}"/>
    <cellStyle name="Hyperlink 32" xfId="1235" hidden="1" xr:uid="{FAF290CA-7E65-4F56-A62A-987440AE6DBE}"/>
    <cellStyle name="Hyperlink 32" xfId="1052" hidden="1" xr:uid="{F714B3CD-9064-46BA-A802-833D81116DB4}"/>
    <cellStyle name="Hyperlink 32" xfId="1065" hidden="1" xr:uid="{8D4CFBD1-097E-435E-875A-1C76F87D58F6}"/>
    <cellStyle name="Hyperlink 32" xfId="1067" xr:uid="{30954E55-E02E-48A2-8F19-EFB5415226F3}"/>
    <cellStyle name="Hyperlink 33" xfId="239" hidden="1" xr:uid="{00000000-0005-0000-0000-000048010000}"/>
    <cellStyle name="Hyperlink 33" xfId="347" hidden="1" xr:uid="{00000000-0005-0000-0000-000049010000}"/>
    <cellStyle name="Hyperlink 33" xfId="178" hidden="1" xr:uid="{00000000-0005-0000-0000-00004A010000}"/>
    <cellStyle name="Hyperlink 33" xfId="851" hidden="1" xr:uid="{1462AB54-0280-4FC6-B18C-CD99D3A4D740}"/>
    <cellStyle name="Hyperlink 33" xfId="787" hidden="1" xr:uid="{A69BCAE4-F51D-4A86-8B79-5B77D09D58E2}"/>
    <cellStyle name="Hyperlink 33" xfId="1234" hidden="1" xr:uid="{757642D8-4420-48A6-8FE0-DFF45DCB3AA4}"/>
    <cellStyle name="Hyperlink 33" xfId="1054" hidden="1" xr:uid="{B74A5850-4A42-4390-BC12-3BCAE0480367}"/>
    <cellStyle name="Hyperlink 33" xfId="1068" hidden="1" xr:uid="{BE6DCEA3-0C68-44CE-B8DC-235FED0ABFDC}"/>
    <cellStyle name="Hyperlink 33" xfId="1072" xr:uid="{35092078-4A7B-4C9A-87C4-18C4AE494A0B}"/>
    <cellStyle name="Hyperlink 34" xfId="240" hidden="1" xr:uid="{00000000-0005-0000-0000-00004B010000}"/>
    <cellStyle name="Hyperlink 34" xfId="346" hidden="1" xr:uid="{00000000-0005-0000-0000-00004C010000}"/>
    <cellStyle name="Hyperlink 34" xfId="179" hidden="1" xr:uid="{00000000-0005-0000-0000-00004D010000}"/>
    <cellStyle name="Hyperlink 34" xfId="850" hidden="1" xr:uid="{01E76231-8DE3-42BA-A40E-A813684B4E0A}"/>
    <cellStyle name="Hyperlink 34" xfId="788" hidden="1" xr:uid="{F3E5F1C9-7402-40EC-93B1-F6F76CF30709}"/>
    <cellStyle name="Hyperlink 34" xfId="1233" hidden="1" xr:uid="{4F294C20-B8FF-4056-89CD-0321FCBE7B56}"/>
    <cellStyle name="Hyperlink 34" xfId="1057" hidden="1" xr:uid="{82C2519C-AF84-4BF1-929A-6D02B0F63C2D}"/>
    <cellStyle name="Hyperlink 34" xfId="1071" hidden="1" xr:uid="{338FE593-78FE-4CF0-89DC-BDEA43C6A85E}"/>
    <cellStyle name="Hyperlink 34" xfId="1076" xr:uid="{333BA8C4-6FB3-46B9-AF99-E66E58D76356}"/>
    <cellStyle name="Hyperlink 35" xfId="241" hidden="1" xr:uid="{00000000-0005-0000-0000-00004E010000}"/>
    <cellStyle name="Hyperlink 35" xfId="345" hidden="1" xr:uid="{00000000-0005-0000-0000-00004F010000}"/>
    <cellStyle name="Hyperlink 35" xfId="180" hidden="1" xr:uid="{00000000-0005-0000-0000-000050010000}"/>
    <cellStyle name="Hyperlink 35" xfId="849" hidden="1" xr:uid="{F6B19CB8-3423-455C-ACA3-98337D508AA1}"/>
    <cellStyle name="Hyperlink 35" xfId="789" hidden="1" xr:uid="{F06515B6-83AD-41BE-B044-4D83F0F82260}"/>
    <cellStyle name="Hyperlink 35" xfId="1232" hidden="1" xr:uid="{AEB23548-9C50-45E2-8735-325E407E9AFE}"/>
    <cellStyle name="Hyperlink 35" xfId="1059" hidden="1" xr:uid="{885E7AE2-35BC-40A4-82C3-C0BC3EF6377E}"/>
    <cellStyle name="Hyperlink 35" xfId="1074" hidden="1" xr:uid="{D6A697B8-4815-4A7C-8D79-63F1AADB641E}"/>
    <cellStyle name="Hyperlink 35" xfId="1079" xr:uid="{218CAC10-2F22-4D44-853A-4F492CD8FE2A}"/>
    <cellStyle name="Hyperlink 36" xfId="242" hidden="1" xr:uid="{00000000-0005-0000-0000-000051010000}"/>
    <cellStyle name="Hyperlink 36" xfId="344" hidden="1" xr:uid="{00000000-0005-0000-0000-000052010000}"/>
    <cellStyle name="Hyperlink 36" xfId="181" hidden="1" xr:uid="{00000000-0005-0000-0000-000053010000}"/>
    <cellStyle name="Hyperlink 36" xfId="848" hidden="1" xr:uid="{C50CCBB5-51C2-4191-8DB7-713405C944FE}"/>
    <cellStyle name="Hyperlink 36" xfId="790" hidden="1" xr:uid="{2367018E-9DC8-42DF-B7F4-B9D60FFF8DB7}"/>
    <cellStyle name="Hyperlink 36" xfId="1231" hidden="1" xr:uid="{8D07D7B3-CE64-469A-972B-B67FBB87FF31}"/>
    <cellStyle name="Hyperlink 36" xfId="1061" hidden="1" xr:uid="{29BEB558-5502-4011-A996-614147688DF9}"/>
    <cellStyle name="Hyperlink 36" xfId="1077" hidden="1" xr:uid="{C5F8F131-AB8C-40A1-BCF7-AE1F5D60583E}"/>
    <cellStyle name="Hyperlink 36" xfId="1084" xr:uid="{0DFA53A3-378B-4A28-8036-2338555F009D}"/>
    <cellStyle name="Hyperlink 37" xfId="243" hidden="1" xr:uid="{00000000-0005-0000-0000-000054010000}"/>
    <cellStyle name="Hyperlink 37" xfId="343" hidden="1" xr:uid="{00000000-0005-0000-0000-000055010000}"/>
    <cellStyle name="Hyperlink 37" xfId="182" hidden="1" xr:uid="{00000000-0005-0000-0000-000056010000}"/>
    <cellStyle name="Hyperlink 37" xfId="847" hidden="1" xr:uid="{FE05B49A-8E49-431B-B1DF-8D8CFB3CFFBF}"/>
    <cellStyle name="Hyperlink 37" xfId="791" hidden="1" xr:uid="{EAA9952D-F640-4AC2-BEBC-11CE5FF0A3D6}"/>
    <cellStyle name="Hyperlink 37" xfId="1229" hidden="1" xr:uid="{F9241FCC-4F22-4E4A-B801-234E2DC2EC92}"/>
    <cellStyle name="Hyperlink 37" xfId="1064" hidden="1" xr:uid="{BEA5E9FB-805F-4B2F-8AAC-2CB04E2E0C44}"/>
    <cellStyle name="Hyperlink 37" xfId="1081" hidden="1" xr:uid="{44D7F8FE-E195-44F5-BFFF-990FB5698CE7}"/>
    <cellStyle name="Hyperlink 37" xfId="1088" xr:uid="{B982F23B-2099-486F-8C41-077491401707}"/>
    <cellStyle name="Hyperlink 38" xfId="244" hidden="1" xr:uid="{00000000-0005-0000-0000-000057010000}"/>
    <cellStyle name="Hyperlink 38" xfId="342" hidden="1" xr:uid="{00000000-0005-0000-0000-000058010000}"/>
    <cellStyle name="Hyperlink 38" xfId="183" hidden="1" xr:uid="{00000000-0005-0000-0000-000059010000}"/>
    <cellStyle name="Hyperlink 38" xfId="846" hidden="1" xr:uid="{1639C5D8-BC67-40F8-94F1-176309AD7ABE}"/>
    <cellStyle name="Hyperlink 38" xfId="792" hidden="1" xr:uid="{6D325373-C18F-4D18-8501-65CD61824FB8}"/>
    <cellStyle name="Hyperlink 38" xfId="1228" hidden="1" xr:uid="{3E04F0C6-F7A2-494D-9978-B48980F03F65}"/>
    <cellStyle name="Hyperlink 38" xfId="1066" hidden="1" xr:uid="{4AE60CD7-33DA-437A-91C1-11C6207ABD1F}"/>
    <cellStyle name="Hyperlink 38" xfId="1083" hidden="1" xr:uid="{E5588005-52FA-4635-ACDA-CC0B5B2156D5}"/>
    <cellStyle name="Hyperlink 38" xfId="1092" xr:uid="{153CC0C8-2ACA-49B1-A2AA-2E3F0CAA3FFA}"/>
    <cellStyle name="Hyperlink 39" xfId="245" hidden="1" xr:uid="{00000000-0005-0000-0000-00005A010000}"/>
    <cellStyle name="Hyperlink 39" xfId="341" hidden="1" xr:uid="{00000000-0005-0000-0000-00005B010000}"/>
    <cellStyle name="Hyperlink 39" xfId="184" hidden="1" xr:uid="{00000000-0005-0000-0000-00005C010000}"/>
    <cellStyle name="Hyperlink 39" xfId="845" hidden="1" xr:uid="{7F452593-C10B-452E-9661-924C239745EC}"/>
    <cellStyle name="Hyperlink 39" xfId="793" hidden="1" xr:uid="{1715DFE0-9882-464F-89E1-6D8E4F6CEB6D}"/>
    <cellStyle name="Hyperlink 39" xfId="1227" hidden="1" xr:uid="{0C8ABF57-F7C5-46B9-9C35-E1F24B586E7F}"/>
    <cellStyle name="Hyperlink 39" xfId="1069" hidden="1" xr:uid="{BADEF6C5-18F1-4517-A39C-7ACF16D0DB18}"/>
    <cellStyle name="Hyperlink 39" xfId="1086" hidden="1" xr:uid="{2F1245BC-1808-4B32-972E-07E403F6AA8C}"/>
    <cellStyle name="Hyperlink 39" xfId="1097" xr:uid="{9484375C-39B8-490D-9E79-D6F36D41E993}"/>
    <cellStyle name="Hyperlink 4" xfId="210" hidden="1" xr:uid="{00000000-0005-0000-0000-00005D010000}"/>
    <cellStyle name="Hyperlink 4" xfId="376" hidden="1" xr:uid="{00000000-0005-0000-0000-00005E010000}"/>
    <cellStyle name="Hyperlink 4" xfId="704" hidden="1" xr:uid="{00000000-0005-0000-0000-00005F010000}"/>
    <cellStyle name="Hyperlink 4" xfId="880" hidden="1" xr:uid="{DCA4A898-0C23-4390-93B2-74631A3185CC}"/>
    <cellStyle name="Hyperlink 4" xfId="974" hidden="1" xr:uid="{D07C3FA3-2F6D-4236-B336-5C7CA6BAB091}"/>
    <cellStyle name="Hyperlink 4" xfId="1263" hidden="1" xr:uid="{3C63C7C0-0540-4904-B758-76AE815B21F6}"/>
    <cellStyle name="Hyperlink 4" xfId="1379" hidden="1" xr:uid="{6EFFB46F-5053-44E9-88F4-49139177EB2C}"/>
    <cellStyle name="Hyperlink 4" xfId="1339" hidden="1" xr:uid="{5FBF14AB-2542-4C3A-983F-C690A76CEB49}"/>
    <cellStyle name="Hyperlink 4" xfId="1404" xr:uid="{8D38A091-FF9B-4319-AA10-CA99B79B32A2}"/>
    <cellStyle name="Hyperlink 40" xfId="246" hidden="1" xr:uid="{00000000-0005-0000-0000-000060010000}"/>
    <cellStyle name="Hyperlink 40" xfId="340" hidden="1" xr:uid="{00000000-0005-0000-0000-000061010000}"/>
    <cellStyle name="Hyperlink 40" xfId="185" hidden="1" xr:uid="{00000000-0005-0000-0000-000062010000}"/>
    <cellStyle name="Hyperlink 40" xfId="844" hidden="1" xr:uid="{C608BE7B-4D2D-4E2B-84F4-9529AA6B2B58}"/>
    <cellStyle name="Hyperlink 40" xfId="794" hidden="1" xr:uid="{10BFDC0C-FBB0-4250-B2A5-E2B1882F09DF}"/>
    <cellStyle name="Hyperlink 40" xfId="1225" hidden="1" xr:uid="{AE5A0CC1-F8E8-4094-ACBD-85C1C25CACBA}"/>
    <cellStyle name="Hyperlink 40" xfId="1070" hidden="1" xr:uid="{14AACB09-40F7-4426-B2DC-44E5F62DC0A5}"/>
    <cellStyle name="Hyperlink 40" xfId="1090" hidden="1" xr:uid="{6CF39279-00E0-42FE-8987-D065218BE71C}"/>
    <cellStyle name="Hyperlink 40" xfId="1100" xr:uid="{21A722D8-926C-4F9C-90A6-B9741D120E81}"/>
    <cellStyle name="Hyperlink 41" xfId="247" hidden="1" xr:uid="{00000000-0005-0000-0000-000063010000}"/>
    <cellStyle name="Hyperlink 41" xfId="339" hidden="1" xr:uid="{00000000-0005-0000-0000-000064010000}"/>
    <cellStyle name="Hyperlink 41" xfId="186" hidden="1" xr:uid="{00000000-0005-0000-0000-000065010000}"/>
    <cellStyle name="Hyperlink 41" xfId="843" hidden="1" xr:uid="{BA45965F-3ED0-4793-A177-2430C6C19259}"/>
    <cellStyle name="Hyperlink 41" xfId="795" hidden="1" xr:uid="{1A2769CA-C8E5-4816-9552-DD078D0801BD}"/>
    <cellStyle name="Hyperlink 41" xfId="1223" hidden="1" xr:uid="{19568541-CC82-429F-9B42-56FD6A8F5A56}"/>
    <cellStyle name="Hyperlink 41" xfId="1073" hidden="1" xr:uid="{575D132E-BE24-4B73-A0CF-DEB474D8CDAF}"/>
    <cellStyle name="Hyperlink 41" xfId="1093" hidden="1" xr:uid="{680341EA-8D0F-4F7F-AF01-B1531C8037F0}"/>
    <cellStyle name="Hyperlink 41" xfId="1104" xr:uid="{BDCC661B-0C3B-4509-86B1-EC6C46A17FD7}"/>
    <cellStyle name="Hyperlink 42" xfId="248" hidden="1" xr:uid="{00000000-0005-0000-0000-000066010000}"/>
    <cellStyle name="Hyperlink 42" xfId="338" hidden="1" xr:uid="{00000000-0005-0000-0000-000067010000}"/>
    <cellStyle name="Hyperlink 42" xfId="187" hidden="1" xr:uid="{00000000-0005-0000-0000-000068010000}"/>
    <cellStyle name="Hyperlink 42" xfId="842" hidden="1" xr:uid="{4AC0E3B7-B0FA-4885-AA4A-7F540872B6FB}"/>
    <cellStyle name="Hyperlink 42" xfId="796" hidden="1" xr:uid="{7311339C-CA98-4C21-9D1B-A7CEC267A31B}"/>
    <cellStyle name="Hyperlink 42" xfId="1222" hidden="1" xr:uid="{97D4A236-EF1B-4BEE-8046-6CB08F607DCC}"/>
    <cellStyle name="Hyperlink 42" xfId="1075" hidden="1" xr:uid="{57E94C2D-16DF-4F0C-AFD9-F77CC7264F18}"/>
    <cellStyle name="Hyperlink 42" xfId="1095" hidden="1" xr:uid="{22B9D0FE-4506-4E75-8709-0E9DC0BE01BC}"/>
    <cellStyle name="Hyperlink 42" xfId="1109" xr:uid="{95DF4AE7-6228-4776-9FED-82943DD82466}"/>
    <cellStyle name="Hyperlink 43" xfId="249" hidden="1" xr:uid="{00000000-0005-0000-0000-000069010000}"/>
    <cellStyle name="Hyperlink 43" xfId="337" hidden="1" xr:uid="{00000000-0005-0000-0000-00006A010000}"/>
    <cellStyle name="Hyperlink 43" xfId="188" hidden="1" xr:uid="{00000000-0005-0000-0000-00006B010000}"/>
    <cellStyle name="Hyperlink 43" xfId="841" hidden="1" xr:uid="{6B8C134D-9429-46E0-94C4-365809FF5298}"/>
    <cellStyle name="Hyperlink 43" xfId="797" hidden="1" xr:uid="{DB4B8D64-1B2F-4182-B794-D7CD2444CCAB}"/>
    <cellStyle name="Hyperlink 43" xfId="1221" hidden="1" xr:uid="{4B2A9E65-E07C-4897-86A2-5D82BD84C335}"/>
    <cellStyle name="Hyperlink 43" xfId="1078" hidden="1" xr:uid="{2D82B81E-4864-4A46-8442-4EB01D22B7C9}"/>
    <cellStyle name="Hyperlink 43" xfId="1099" hidden="1" xr:uid="{8B3D183C-771B-47FA-A842-70CB846DFF22}"/>
    <cellStyle name="Hyperlink 43" xfId="1113" xr:uid="{75DF428D-3CA5-4762-9F7E-28FDE56BA052}"/>
    <cellStyle name="Hyperlink 44" xfId="250" hidden="1" xr:uid="{00000000-0005-0000-0000-00006C010000}"/>
    <cellStyle name="Hyperlink 44" xfId="336" hidden="1" xr:uid="{00000000-0005-0000-0000-00006D010000}"/>
    <cellStyle name="Hyperlink 44" xfId="189" hidden="1" xr:uid="{00000000-0005-0000-0000-00006E010000}"/>
    <cellStyle name="Hyperlink 44" xfId="840" hidden="1" xr:uid="{ED5CD81D-1857-4C0A-9FF9-1762A65A35EC}"/>
    <cellStyle name="Hyperlink 44" xfId="798" hidden="1" xr:uid="{67092680-3799-45DF-9285-EBCEA7237588}"/>
    <cellStyle name="Hyperlink 44" xfId="1219" hidden="1" xr:uid="{86C7B995-8C87-45F3-A685-36AD5134D0D3}"/>
    <cellStyle name="Hyperlink 44" xfId="1080" hidden="1" xr:uid="{409DD71D-F3BE-47BF-BEE9-196DC764F5F2}"/>
    <cellStyle name="Hyperlink 44" xfId="1102" hidden="1" xr:uid="{09C3D754-DA51-4AC1-A0C8-8A498AD75E10}"/>
    <cellStyle name="Hyperlink 44" xfId="1115" xr:uid="{4D6607CC-AA2A-44B7-84CC-181A16F44BFB}"/>
    <cellStyle name="Hyperlink 45" xfId="251" hidden="1" xr:uid="{00000000-0005-0000-0000-00006F010000}"/>
    <cellStyle name="Hyperlink 45" xfId="335" hidden="1" xr:uid="{00000000-0005-0000-0000-000070010000}"/>
    <cellStyle name="Hyperlink 45" xfId="190" hidden="1" xr:uid="{00000000-0005-0000-0000-000071010000}"/>
    <cellStyle name="Hyperlink 45" xfId="839" hidden="1" xr:uid="{0AD03E7B-6FCB-48A6-8BB0-0175F64224D3}"/>
    <cellStyle name="Hyperlink 45" xfId="799" hidden="1" xr:uid="{A5A8876F-84FE-4C82-900B-B1FE140288DF}"/>
    <cellStyle name="Hyperlink 45" xfId="1218" hidden="1" xr:uid="{873ED792-581C-40C3-B657-CFD73160E9E7}"/>
    <cellStyle name="Hyperlink 45" xfId="1082" hidden="1" xr:uid="{61C5E6BF-937E-470C-A133-CDC38B6A8986}"/>
    <cellStyle name="Hyperlink 45" xfId="1105" hidden="1" xr:uid="{7A7B21C3-A40A-4E99-9A6E-D292F801E18B}"/>
    <cellStyle name="Hyperlink 45" xfId="1116" xr:uid="{BDF65092-85BB-4354-95D3-3443197123CE}"/>
    <cellStyle name="Hyperlink 46" xfId="252" hidden="1" xr:uid="{00000000-0005-0000-0000-000072010000}"/>
    <cellStyle name="Hyperlink 46" xfId="334" hidden="1" xr:uid="{00000000-0005-0000-0000-000073010000}"/>
    <cellStyle name="Hyperlink 46" xfId="191" hidden="1" xr:uid="{00000000-0005-0000-0000-000074010000}"/>
    <cellStyle name="Hyperlink 46" xfId="838" hidden="1" xr:uid="{F7903591-4141-4F26-AF44-93741F5F8C86}"/>
    <cellStyle name="Hyperlink 46" xfId="800" hidden="1" xr:uid="{C0A5D373-5A9B-459F-A408-4BA2EDC5C68F}"/>
    <cellStyle name="Hyperlink 46" xfId="1216" hidden="1" xr:uid="{ADC68219-CE07-43D0-868D-95EABBADF97E}"/>
    <cellStyle name="Hyperlink 46" xfId="1085" hidden="1" xr:uid="{D88A4818-9788-431D-94A5-208F40E36BD8}"/>
    <cellStyle name="Hyperlink 46" xfId="1108" hidden="1" xr:uid="{94B775E4-689D-4A0C-9CD4-D40AE20451F7}"/>
    <cellStyle name="Hyperlink 46" xfId="1118" xr:uid="{EF2951E5-2B8C-4A3E-A23C-DB7D87B0A01A}"/>
    <cellStyle name="Hyperlink 47" xfId="253" hidden="1" xr:uid="{00000000-0005-0000-0000-000075010000}"/>
    <cellStyle name="Hyperlink 47" xfId="333" hidden="1" xr:uid="{00000000-0005-0000-0000-000076010000}"/>
    <cellStyle name="Hyperlink 47" xfId="192" hidden="1" xr:uid="{00000000-0005-0000-0000-000077010000}"/>
    <cellStyle name="Hyperlink 47" xfId="837" hidden="1" xr:uid="{1A73474C-7997-4EE3-A73C-22427E309A4F}"/>
    <cellStyle name="Hyperlink 47" xfId="801" hidden="1" xr:uid="{C24A978F-E8AA-4D38-8940-CCEF73ED5CD1}"/>
    <cellStyle name="Hyperlink 47" xfId="1215" hidden="1" xr:uid="{26B6D9E6-E656-44A1-A92E-259823B37A92}"/>
    <cellStyle name="Hyperlink 47" xfId="1087" hidden="1" xr:uid="{60C4B6B4-41E7-42CC-A394-ABFA500626D8}"/>
    <cellStyle name="Hyperlink 47" xfId="1114" hidden="1" xr:uid="{B6E91E8C-C3B6-462D-A18D-FC0CB7A17E79}"/>
    <cellStyle name="Hyperlink 47" xfId="1120" xr:uid="{6CA88E53-85F9-4AA0-AD9C-A1B0AA6BE363}"/>
    <cellStyle name="Hyperlink 48" xfId="254" hidden="1" xr:uid="{00000000-0005-0000-0000-000078010000}"/>
    <cellStyle name="Hyperlink 48" xfId="332" hidden="1" xr:uid="{00000000-0005-0000-0000-000079010000}"/>
    <cellStyle name="Hyperlink 48" xfId="193" hidden="1" xr:uid="{00000000-0005-0000-0000-00007A010000}"/>
    <cellStyle name="Hyperlink 48" xfId="836" hidden="1" xr:uid="{4E562875-8D07-41B1-AAA5-0CCEB815F892}"/>
    <cellStyle name="Hyperlink 48" xfId="802" hidden="1" xr:uid="{0006702E-DFD4-4354-BCBD-54BE4D95E70A}"/>
    <cellStyle name="Hyperlink 48" xfId="1214" hidden="1" xr:uid="{114055F9-29C6-40CF-9D4D-8E14C3ED989D}"/>
    <cellStyle name="Hyperlink 48" xfId="1089" hidden="1" xr:uid="{6D4C319C-D2B0-469C-9429-A081EDCDC41D}"/>
    <cellStyle name="Hyperlink 48" xfId="1117" hidden="1" xr:uid="{98691B56-B3B7-4B76-8A5F-B563B3C0FCE0}"/>
    <cellStyle name="Hyperlink 48" xfId="1121" xr:uid="{1EB3E7AD-CA43-496D-981F-7A465EDB41A5}"/>
    <cellStyle name="Hyperlink 49" xfId="255" hidden="1" xr:uid="{00000000-0005-0000-0000-00007B010000}"/>
    <cellStyle name="Hyperlink 49" xfId="331" hidden="1" xr:uid="{00000000-0005-0000-0000-00007C010000}"/>
    <cellStyle name="Hyperlink 49" xfId="194" hidden="1" xr:uid="{00000000-0005-0000-0000-00007D010000}"/>
    <cellStyle name="Hyperlink 49" xfId="835" hidden="1" xr:uid="{CA7EBFF8-7DD1-42DA-80D5-C3A3D0C77BF0}"/>
    <cellStyle name="Hyperlink 49" xfId="803" hidden="1" xr:uid="{CC78211B-E1B1-42A5-9DFD-654F9ECE3AEE}"/>
    <cellStyle name="Hyperlink 49" xfId="1212" hidden="1" xr:uid="{F60B24FC-B08C-4514-87B5-7A3E321934FB}"/>
    <cellStyle name="Hyperlink 49" xfId="1091" hidden="1" xr:uid="{6ED871DA-4DA7-4D97-919C-5FFB7A41FFBD}"/>
    <cellStyle name="Hyperlink 49" xfId="1119" hidden="1" xr:uid="{8CFC72A4-24C7-48E8-87CE-55C161A03E73}"/>
    <cellStyle name="Hyperlink 49" xfId="1124" xr:uid="{0C0D758E-5771-4458-B533-777FF4EF1C1E}"/>
    <cellStyle name="Hyperlink 5" xfId="211" hidden="1" xr:uid="{00000000-0005-0000-0000-00007E010000}"/>
    <cellStyle name="Hyperlink 5" xfId="375" hidden="1" xr:uid="{00000000-0005-0000-0000-00007F010000}"/>
    <cellStyle name="Hyperlink 5" xfId="703" hidden="1" xr:uid="{00000000-0005-0000-0000-000080010000}"/>
    <cellStyle name="Hyperlink 5" xfId="879" hidden="1" xr:uid="{B669A117-BC53-41E9-BD60-8FFC83863239}"/>
    <cellStyle name="Hyperlink 5" xfId="975" hidden="1" xr:uid="{99806F14-BB3E-4121-934F-3A7360FA04F0}"/>
    <cellStyle name="Hyperlink 5" xfId="1262" hidden="1" xr:uid="{B1B240B4-08D0-4326-849A-E28E1E474216}"/>
    <cellStyle name="Hyperlink 5" xfId="1380" hidden="1" xr:uid="{977ACAAE-2EC4-40FD-85FF-7BB69B7DCE68}"/>
    <cellStyle name="Hyperlink 5" xfId="1331" hidden="1" xr:uid="{E7B8AB74-6C65-4276-AB1F-E92C9482A79E}"/>
    <cellStyle name="Hyperlink 5" xfId="1448" xr:uid="{40FC1B79-BA13-40B3-BD2E-C71DDA256530}"/>
    <cellStyle name="Hyperlink 50" xfId="256" hidden="1" xr:uid="{00000000-0005-0000-0000-000081010000}"/>
    <cellStyle name="Hyperlink 50" xfId="330" hidden="1" xr:uid="{00000000-0005-0000-0000-000082010000}"/>
    <cellStyle name="Hyperlink 50" xfId="195" hidden="1" xr:uid="{00000000-0005-0000-0000-000083010000}"/>
    <cellStyle name="Hyperlink 50" xfId="834" hidden="1" xr:uid="{FA6744B0-2337-4A6B-9F7C-B98D63620487}"/>
    <cellStyle name="Hyperlink 50" xfId="804" hidden="1" xr:uid="{2528A1A0-918B-4187-BF7A-D0256A3ADEA7}"/>
    <cellStyle name="Hyperlink 50" xfId="1211" hidden="1" xr:uid="{5873C1A1-81CA-4899-BAB5-2ACE1EC2EF81}"/>
    <cellStyle name="Hyperlink 50" xfId="1094" hidden="1" xr:uid="{3A3A0941-81EC-45EC-B7FA-B74371CF07A7}"/>
    <cellStyle name="Hyperlink 50" xfId="1122" hidden="1" xr:uid="{1A9EE77D-2287-4ECA-A580-CB88402B168A}"/>
    <cellStyle name="Hyperlink 50" xfId="1128" xr:uid="{6BE66153-7368-4B7B-AE4B-367DE5F489E5}"/>
    <cellStyle name="Hyperlink 51" xfId="257" hidden="1" xr:uid="{00000000-0005-0000-0000-000084010000}"/>
    <cellStyle name="Hyperlink 51" xfId="329" hidden="1" xr:uid="{00000000-0005-0000-0000-000085010000}"/>
    <cellStyle name="Hyperlink 51" xfId="196" hidden="1" xr:uid="{00000000-0005-0000-0000-000086010000}"/>
    <cellStyle name="Hyperlink 51" xfId="833" hidden="1" xr:uid="{52A42D12-6085-4B96-8353-BE935F4F8877}"/>
    <cellStyle name="Hyperlink 51" xfId="805" hidden="1" xr:uid="{53C12648-64A6-44C2-8008-35B1BADA7ECD}"/>
    <cellStyle name="Hyperlink 51" xfId="1210" hidden="1" xr:uid="{94044855-555E-4341-A4D5-6E3D04344791}"/>
    <cellStyle name="Hyperlink 51" xfId="1096" hidden="1" xr:uid="{FF8724BF-291E-4D94-9903-D5BAB6A82073}"/>
    <cellStyle name="Hyperlink 51" xfId="1126" hidden="1" xr:uid="{18A21081-D09C-45B7-A986-2C00F5ED6F43}"/>
    <cellStyle name="Hyperlink 51" xfId="1131" xr:uid="{76ECE926-EA9F-4DDF-AC71-DE49F0305343}"/>
    <cellStyle name="Hyperlink 52" xfId="258" hidden="1" xr:uid="{00000000-0005-0000-0000-000087010000}"/>
    <cellStyle name="Hyperlink 52" xfId="328" hidden="1" xr:uid="{00000000-0005-0000-0000-000088010000}"/>
    <cellStyle name="Hyperlink 52" xfId="197" hidden="1" xr:uid="{00000000-0005-0000-0000-000089010000}"/>
    <cellStyle name="Hyperlink 52" xfId="832" hidden="1" xr:uid="{3B3BCF1E-0046-44EE-A5DF-D2634AD3FF6C}"/>
    <cellStyle name="Hyperlink 52" xfId="806" hidden="1" xr:uid="{AF911C33-C641-480B-92CE-1E21B65C68ED}"/>
    <cellStyle name="Hyperlink 52" xfId="1208" hidden="1" xr:uid="{198D6294-12DB-414D-9725-A25380838545}"/>
    <cellStyle name="Hyperlink 52" xfId="1098" hidden="1" xr:uid="{CBBCAD7D-33E3-4365-8B5A-19ED8EB2BD31}"/>
    <cellStyle name="Hyperlink 52" xfId="1130" hidden="1" xr:uid="{43FC5B10-6BD2-4660-9F34-CB306F59B564}"/>
    <cellStyle name="Hyperlink 52" xfId="1134" xr:uid="{98AC79A7-BC5F-45DB-816D-DE1358CAF55D}"/>
    <cellStyle name="Hyperlink 53" xfId="259" hidden="1" xr:uid="{00000000-0005-0000-0000-00008A010000}"/>
    <cellStyle name="Hyperlink 53" xfId="327" hidden="1" xr:uid="{00000000-0005-0000-0000-00008B010000}"/>
    <cellStyle name="Hyperlink 53" xfId="198" hidden="1" xr:uid="{00000000-0005-0000-0000-00008C010000}"/>
    <cellStyle name="Hyperlink 53" xfId="831" hidden="1" xr:uid="{7868624C-870C-43F9-83DD-71F56525A4DF}"/>
    <cellStyle name="Hyperlink 53" xfId="807" hidden="1" xr:uid="{B0A0837A-488E-4366-AF4F-FB0CCC2E302B}"/>
    <cellStyle name="Hyperlink 53" xfId="1207" hidden="1" xr:uid="{0575B256-854E-4EB8-965A-C771B132C207}"/>
    <cellStyle name="Hyperlink 53" xfId="1101" hidden="1" xr:uid="{B8EB9533-15DE-49D4-BFC3-259ECE6F7928}"/>
    <cellStyle name="Hyperlink 53" xfId="1136" hidden="1" xr:uid="{7EF68A29-E1A1-49B7-9671-3C3152361FE0}"/>
    <cellStyle name="Hyperlink 53" xfId="1137" xr:uid="{0D535CFB-0B71-4E18-B716-22FD3E93D2AD}"/>
    <cellStyle name="Hyperlink 54" xfId="260" hidden="1" xr:uid="{00000000-0005-0000-0000-00008D010000}"/>
    <cellStyle name="Hyperlink 54" xfId="326" hidden="1" xr:uid="{00000000-0005-0000-0000-00008E010000}"/>
    <cellStyle name="Hyperlink 54" xfId="199" hidden="1" xr:uid="{00000000-0005-0000-0000-00008F010000}"/>
    <cellStyle name="Hyperlink 54" xfId="830" hidden="1" xr:uid="{4F0700E3-0928-49D3-B2FD-91CC81E05730}"/>
    <cellStyle name="Hyperlink 54" xfId="808" hidden="1" xr:uid="{5B62E28D-6C08-4BFC-841A-F7D2C7E0F7E2}"/>
    <cellStyle name="Hyperlink 54" xfId="1206" hidden="1" xr:uid="{787E0EE4-6FB5-4C54-9DC7-865E2A07C568}"/>
    <cellStyle name="Hyperlink 54" xfId="1103" hidden="1" xr:uid="{D13DBE01-27C7-405E-B393-6A51E6C1BB41}"/>
    <cellStyle name="Hyperlink 54" xfId="1139" hidden="1" xr:uid="{F229647E-7A4B-4B3D-9DC5-5A37868F5D99}"/>
    <cellStyle name="Hyperlink 54" xfId="1140" xr:uid="{A609B578-034B-4852-BB31-CE2A5E22B09C}"/>
    <cellStyle name="Hyperlink 55" xfId="261" hidden="1" xr:uid="{00000000-0005-0000-0000-000090010000}"/>
    <cellStyle name="Hyperlink 55" xfId="325" hidden="1" xr:uid="{00000000-0005-0000-0000-000091010000}"/>
    <cellStyle name="Hyperlink 55" xfId="200" hidden="1" xr:uid="{00000000-0005-0000-0000-000092010000}"/>
    <cellStyle name="Hyperlink 55" xfId="829" hidden="1" xr:uid="{F421A701-C55D-46B6-82C6-250ACBF4AC24}"/>
    <cellStyle name="Hyperlink 55" xfId="809" hidden="1" xr:uid="{573DE17C-5A5B-4F29-90B6-1EDC47FE23E4}"/>
    <cellStyle name="Hyperlink 55" xfId="1205" hidden="1" xr:uid="{6B9EAC56-C657-4085-8B40-9D297DE487E7}"/>
    <cellStyle name="Hyperlink 55" xfId="1106" hidden="1" xr:uid="{D8F6C26F-7928-4026-AE80-7D539D52D04F}"/>
    <cellStyle name="Hyperlink 55" xfId="1141" hidden="1" xr:uid="{204E5DED-2EE7-4038-991C-9751ED1BDAC5}"/>
    <cellStyle name="Hyperlink 55" xfId="1143" xr:uid="{F32DC891-212F-4BE4-BA34-C5844B97F2DF}"/>
    <cellStyle name="Hyperlink 56" xfId="262" hidden="1" xr:uid="{00000000-0005-0000-0000-000093010000}"/>
    <cellStyle name="Hyperlink 56" xfId="324" hidden="1" xr:uid="{00000000-0005-0000-0000-000094010000}"/>
    <cellStyle name="Hyperlink 56" xfId="201" hidden="1" xr:uid="{00000000-0005-0000-0000-000095010000}"/>
    <cellStyle name="Hyperlink 56" xfId="828" hidden="1" xr:uid="{F54EE6CE-ADFF-4301-AD90-CC7AF7C263EE}"/>
    <cellStyle name="Hyperlink 56" xfId="810" hidden="1" xr:uid="{8CAC710A-1640-41EC-A2C3-927AE70E51ED}"/>
    <cellStyle name="Hyperlink 56" xfId="1203" hidden="1" xr:uid="{DF8D53B1-8A61-4311-92C2-93D81C9EFCDF}"/>
    <cellStyle name="Hyperlink 56" xfId="1107" hidden="1" xr:uid="{B7AC6045-BDBA-43C7-9901-28DFB991168C}"/>
    <cellStyle name="Hyperlink 56" xfId="1146" hidden="1" xr:uid="{C3286319-9154-4A1B-983E-D402FA638FD4}"/>
    <cellStyle name="Hyperlink 56" xfId="1148" xr:uid="{13C1DDE8-FE09-41C5-9658-913CBF650C19}"/>
    <cellStyle name="Hyperlink 57" xfId="263" hidden="1" xr:uid="{00000000-0005-0000-0000-000096010000}"/>
    <cellStyle name="Hyperlink 57" xfId="323" hidden="1" xr:uid="{00000000-0005-0000-0000-000097010000}"/>
    <cellStyle name="Hyperlink 57" xfId="202" hidden="1" xr:uid="{00000000-0005-0000-0000-000098010000}"/>
    <cellStyle name="Hyperlink 57" xfId="827" hidden="1" xr:uid="{56F98686-7351-4173-BEBF-F7B345C7BF9C}"/>
    <cellStyle name="Hyperlink 57" xfId="811" hidden="1" xr:uid="{E8BB602E-30A8-471F-8194-472A97A12590}"/>
    <cellStyle name="Hyperlink 57" xfId="1202" hidden="1" xr:uid="{26F72702-2595-4A07-9AB6-109EDC6D7E01}"/>
    <cellStyle name="Hyperlink 57" xfId="1110" hidden="1" xr:uid="{CFE6D850-B5BE-4EC6-8234-F6E1A86B8E92}"/>
    <cellStyle name="Hyperlink 57" xfId="1153" hidden="1" xr:uid="{5DB6E45C-9AE7-4DB6-8C33-F30DCADE2390}"/>
    <cellStyle name="Hyperlink 57" xfId="1152" xr:uid="{94AC65FB-F4B0-453B-A5F5-A02E3ABBDFD6}"/>
    <cellStyle name="Hyperlink 58" xfId="264" hidden="1" xr:uid="{00000000-0005-0000-0000-000099010000}"/>
    <cellStyle name="Hyperlink 58" xfId="379" hidden="1" xr:uid="{00000000-0005-0000-0000-00009A010000}"/>
    <cellStyle name="Hyperlink 58" xfId="707" hidden="1" xr:uid="{00000000-0005-0000-0000-00009B010000}"/>
    <cellStyle name="Hyperlink 58" xfId="883" hidden="1" xr:uid="{E25AF0D0-3F59-4D13-AA67-8CE1A4EE2795}"/>
    <cellStyle name="Hyperlink 58" xfId="972" hidden="1" xr:uid="{2D63342F-38C7-4709-BF56-3EB959E181DA}"/>
    <cellStyle name="Hyperlink 58" xfId="1266" hidden="1" xr:uid="{3B9F8DB6-6078-45F5-B438-22A4DB1B1367}"/>
    <cellStyle name="Hyperlink 58" xfId="1377" hidden="1" xr:uid="{A85993A9-312F-412B-B91C-21B1294D972A}"/>
    <cellStyle name="Hyperlink 58" xfId="1340" hidden="1" xr:uid="{AA52156B-EEEE-49EC-BC72-A82C417BE4B9}"/>
    <cellStyle name="Hyperlink 58" xfId="1192" xr:uid="{B5D3BA85-0824-44B6-BE2C-4F2746EB1AE3}"/>
    <cellStyle name="Hyperlink 59" xfId="265" hidden="1" xr:uid="{00000000-0005-0000-0000-00009C010000}"/>
    <cellStyle name="Hyperlink 59" xfId="322" hidden="1" xr:uid="{00000000-0005-0000-0000-00009D010000}"/>
    <cellStyle name="Hyperlink 59" xfId="203" hidden="1" xr:uid="{00000000-0005-0000-0000-00009E010000}"/>
    <cellStyle name="Hyperlink 59" xfId="826" hidden="1" xr:uid="{B5CCE2D4-3A23-4FF1-B90F-9E95F21DBC13}"/>
    <cellStyle name="Hyperlink 59" xfId="812" hidden="1" xr:uid="{F1685C01-0609-406B-AFAC-46B1D07A8259}"/>
    <cellStyle name="Hyperlink 59" xfId="1201" hidden="1" xr:uid="{1A10948F-19FA-4B7C-829E-4B36768DCC91}"/>
    <cellStyle name="Hyperlink 59" xfId="1111" hidden="1" xr:uid="{6C00B849-C95E-46C0-9853-FEA9D400E7E0}"/>
    <cellStyle name="Hyperlink 59" xfId="1155" hidden="1" xr:uid="{1631602D-CCEF-40D1-A792-7CA05B47941C}"/>
    <cellStyle name="Hyperlink 59" xfId="1163" xr:uid="{7B749C81-B94D-4F91-957A-0501EE28D4E9}"/>
    <cellStyle name="Hyperlink 6" xfId="212" hidden="1" xr:uid="{00000000-0005-0000-0000-00009F010000}"/>
    <cellStyle name="Hyperlink 6" xfId="374" hidden="1" xr:uid="{00000000-0005-0000-0000-0000A0010000}"/>
    <cellStyle name="Hyperlink 6" xfId="702" hidden="1" xr:uid="{00000000-0005-0000-0000-0000A1010000}"/>
    <cellStyle name="Hyperlink 6" xfId="878" hidden="1" xr:uid="{BB473AEF-EA14-4BE0-B370-CD63B859CF15}"/>
    <cellStyle name="Hyperlink 6" xfId="976" hidden="1" xr:uid="{645EB43B-4033-4D02-8FF5-769C54B8F51B}"/>
    <cellStyle name="Hyperlink 6" xfId="1261" hidden="1" xr:uid="{143E2CED-A09D-447B-8387-42D167C88456}"/>
    <cellStyle name="Hyperlink 6" xfId="1381" hidden="1" xr:uid="{BDAAB51F-E682-4183-B8BF-C44EF28EE5DC}"/>
    <cellStyle name="Hyperlink 6" xfId="1325" hidden="1" xr:uid="{2BC0D507-55AE-407C-A3B9-F38C2EBDC4D3}"/>
    <cellStyle name="Hyperlink 6" xfId="1420" xr:uid="{DCC73C7D-4234-40F7-8B00-59AEC9CC6C2C}"/>
    <cellStyle name="Hyperlink 60" xfId="266" hidden="1" xr:uid="{00000000-0005-0000-0000-0000A2010000}"/>
    <cellStyle name="Hyperlink 60" xfId="380" hidden="1" xr:uid="{00000000-0005-0000-0000-0000A3010000}"/>
    <cellStyle name="Hyperlink 60" xfId="708" hidden="1" xr:uid="{00000000-0005-0000-0000-0000A4010000}"/>
    <cellStyle name="Hyperlink 60" xfId="884" hidden="1" xr:uid="{09B4160F-5BEC-4EEA-B4A5-9384DAF50881}"/>
    <cellStyle name="Hyperlink 60" xfId="984" hidden="1" xr:uid="{94DBF3F7-5851-4F6B-BEA1-9E3C301C1748}"/>
    <cellStyle name="Hyperlink 60" xfId="1267" hidden="1" xr:uid="{B5DE3F9A-6000-4013-B2F7-620ED2245EF4}"/>
    <cellStyle name="Hyperlink 60" xfId="1391" hidden="1" xr:uid="{506C0A87-48E4-45DD-B588-4204C7E8A50C}"/>
    <cellStyle name="Hyperlink 60" xfId="1421" hidden="1" xr:uid="{D8E9ED09-A4B2-4709-9AC6-A00C96A066D3}"/>
    <cellStyle name="Hyperlink 60" xfId="1431" xr:uid="{178D296B-E211-4959-B678-7A1FDED0FF3F}"/>
    <cellStyle name="Hyperlink 61" xfId="267" hidden="1" xr:uid="{00000000-0005-0000-0000-0000A5010000}"/>
    <cellStyle name="Hyperlink 61" xfId="381" hidden="1" xr:uid="{00000000-0005-0000-0000-0000A6010000}"/>
    <cellStyle name="Hyperlink 61" xfId="709" hidden="1" xr:uid="{00000000-0005-0000-0000-0000A7010000}"/>
    <cellStyle name="Hyperlink 61" xfId="885" hidden="1" xr:uid="{A167EB03-8902-448F-8906-D3C7C0E667A5}"/>
    <cellStyle name="Hyperlink 61" xfId="971" hidden="1" xr:uid="{EC450B1F-AA56-4B92-BCAC-9CC5C056FEAD}"/>
    <cellStyle name="Hyperlink 61" xfId="1268" hidden="1" xr:uid="{23F90536-F6CC-46CE-B342-0BCA0A4F60E0}"/>
    <cellStyle name="Hyperlink 61" xfId="1376" hidden="1" xr:uid="{A15F0C3F-04A2-4DA1-9EB3-6AB659D2BE3B}"/>
    <cellStyle name="Hyperlink 61" xfId="1132" hidden="1" xr:uid="{AC9CDF71-CDEE-48FA-B4B9-12938AE63B1C}"/>
    <cellStyle name="Hyperlink 61" xfId="1346" xr:uid="{53E30482-C83A-461C-A010-1262854B0A2B}"/>
    <cellStyle name="Hyperlink 62" xfId="268" hidden="1" xr:uid="{00000000-0005-0000-0000-0000A8010000}"/>
    <cellStyle name="Hyperlink 62" xfId="382" hidden="1" xr:uid="{00000000-0005-0000-0000-0000A9010000}"/>
    <cellStyle name="Hyperlink 62" xfId="710" hidden="1" xr:uid="{00000000-0005-0000-0000-0000AA010000}"/>
    <cellStyle name="Hyperlink 62" xfId="886" hidden="1" xr:uid="{59EFC865-189F-44BC-B96E-36694CDEB3DA}"/>
    <cellStyle name="Hyperlink 62" xfId="947" hidden="1" xr:uid="{08034D80-358D-4C82-9787-710920B2811E}"/>
    <cellStyle name="Hyperlink 62" xfId="1269" hidden="1" xr:uid="{2C4095D8-1926-420C-A2F3-5ED797D6054E}"/>
    <cellStyle name="Hyperlink 62" xfId="1348" hidden="1" xr:uid="{DAD18257-F6E2-4C09-BC2D-9F92CE7A4053}"/>
    <cellStyle name="Hyperlink 62" xfId="1342" hidden="1" xr:uid="{335D37B2-BDA6-4F25-8706-23AA1ADD2073}"/>
    <cellStyle name="Hyperlink 62" xfId="1458" xr:uid="{4925EFC0-9519-471B-8A66-EC4852B5A35B}"/>
    <cellStyle name="Hyperlink 63" xfId="269" hidden="1" xr:uid="{00000000-0005-0000-0000-0000AB010000}"/>
    <cellStyle name="Hyperlink 63" xfId="383" hidden="1" xr:uid="{00000000-0005-0000-0000-0000AC010000}"/>
    <cellStyle name="Hyperlink 63" xfId="711" hidden="1" xr:uid="{00000000-0005-0000-0000-0000AD010000}"/>
    <cellStyle name="Hyperlink 63" xfId="887" hidden="1" xr:uid="{0DDDCAAA-6884-413B-A3B1-D44E147DD232}"/>
    <cellStyle name="Hyperlink 63" xfId="970" hidden="1" xr:uid="{063AEDB4-F867-4D02-A368-36C270C9A4E1}"/>
    <cellStyle name="Hyperlink 63" xfId="1270" hidden="1" xr:uid="{13EAAAAF-FFA6-48AA-BD48-1AEE23B855FE}"/>
    <cellStyle name="Hyperlink 63" xfId="1375" hidden="1" xr:uid="{ACFC1EB4-948D-4467-B690-5F704BA78D06}"/>
    <cellStyle name="Hyperlink 63" xfId="1388" hidden="1" xr:uid="{B89C7D0E-32F9-43E6-B23D-E4EB1F8C869A}"/>
    <cellStyle name="Hyperlink 63" xfId="1451" xr:uid="{86E27639-3FA7-458D-BE2B-BC60A687E556}"/>
    <cellStyle name="Hyperlink 64" xfId="270" hidden="1" xr:uid="{00000000-0005-0000-0000-0000AE010000}"/>
    <cellStyle name="Hyperlink 64" xfId="384" hidden="1" xr:uid="{00000000-0005-0000-0000-0000AF010000}"/>
    <cellStyle name="Hyperlink 64" xfId="712" hidden="1" xr:uid="{00000000-0005-0000-0000-0000B0010000}"/>
    <cellStyle name="Hyperlink 64" xfId="888" hidden="1" xr:uid="{D8998570-BC11-4872-982D-09D50F1050F3}"/>
    <cellStyle name="Hyperlink 64" xfId="766" hidden="1" xr:uid="{1F20D56B-29EE-4770-B36F-A3CD61866842}"/>
    <cellStyle name="Hyperlink 64" xfId="1271" hidden="1" xr:uid="{983CA249-1678-4A91-BF0D-74EFF6BB1C43}"/>
    <cellStyle name="Hyperlink 64" xfId="1007" hidden="1" xr:uid="{DA745A8B-D86C-43DE-94A5-B67D73C979CB}"/>
    <cellStyle name="Hyperlink 64" xfId="1397" hidden="1" xr:uid="{01DA8BDF-D0C2-4C0F-A07C-F79C49B2EEF2}"/>
    <cellStyle name="Hyperlink 64" xfId="1450" xr:uid="{6D155251-AB75-4FE7-AD13-C00D729EC628}"/>
    <cellStyle name="Hyperlink 65" xfId="271" hidden="1" xr:uid="{00000000-0005-0000-0000-0000B1010000}"/>
    <cellStyle name="Hyperlink 65" xfId="385" hidden="1" xr:uid="{00000000-0005-0000-0000-0000B2010000}"/>
    <cellStyle name="Hyperlink 65" xfId="713" hidden="1" xr:uid="{00000000-0005-0000-0000-0000B3010000}"/>
    <cellStyle name="Hyperlink 65" xfId="889" hidden="1" xr:uid="{4BC0A61A-34F3-461C-B660-0CAF9E99F630}"/>
    <cellStyle name="Hyperlink 65" xfId="969" hidden="1" xr:uid="{8529858F-A32C-45AA-8EBA-2EB41FE1C967}"/>
    <cellStyle name="Hyperlink 65" xfId="1272" hidden="1" xr:uid="{F7DD3AEA-06AA-424E-87B4-0C2FDEB5DBDF}"/>
    <cellStyle name="Hyperlink 65" xfId="1374" hidden="1" xr:uid="{4B3C7633-C1F8-486E-AD4A-726D7DCA2597}"/>
    <cellStyle name="Hyperlink 65" xfId="1344" hidden="1" xr:uid="{C8A8F6FA-A06E-4B20-9FEA-07B53D1397A3}"/>
    <cellStyle name="Hyperlink 65" xfId="1356" xr:uid="{7EB40FC6-4F52-44A8-8DF3-F99479661CB2}"/>
    <cellStyle name="Hyperlink 66" xfId="272" hidden="1" xr:uid="{00000000-0005-0000-0000-0000B4010000}"/>
    <cellStyle name="Hyperlink 66" xfId="386" hidden="1" xr:uid="{00000000-0005-0000-0000-0000B5010000}"/>
    <cellStyle name="Hyperlink 66" xfId="714" hidden="1" xr:uid="{00000000-0005-0000-0000-0000B6010000}"/>
    <cellStyle name="Hyperlink 66" xfId="890" hidden="1" xr:uid="{622724C7-62BE-40FD-A835-417642DE4ED3}"/>
    <cellStyle name="Hyperlink 66" xfId="968" hidden="1" xr:uid="{6A7C0395-9DC1-43F9-93AC-7E444E022B87}"/>
    <cellStyle name="Hyperlink 66" xfId="1273" hidden="1" xr:uid="{D8139491-D51E-4093-809F-75E2EACC27BB}"/>
    <cellStyle name="Hyperlink 66" xfId="1373" hidden="1" xr:uid="{F88631B6-86CB-4A18-BC6D-F9A206CCDE25}"/>
    <cellStyle name="Hyperlink 66" xfId="1335" hidden="1" xr:uid="{937BAADC-EEC7-4958-A569-D641BF6B9A4C}"/>
    <cellStyle name="Hyperlink 66" xfId="1457" xr:uid="{126C272F-ADF6-4C6F-A827-E32C47BD4C50}"/>
    <cellStyle name="Hyperlink 67" xfId="273" hidden="1" xr:uid="{00000000-0005-0000-0000-0000B7010000}"/>
    <cellStyle name="Hyperlink 67" xfId="387" hidden="1" xr:uid="{00000000-0005-0000-0000-0000B8010000}"/>
    <cellStyle name="Hyperlink 67" xfId="715" hidden="1" xr:uid="{00000000-0005-0000-0000-0000B9010000}"/>
    <cellStyle name="Hyperlink 67" xfId="891" hidden="1" xr:uid="{73508384-648C-4B85-8AB7-594D6767D9C1}"/>
    <cellStyle name="Hyperlink 67" xfId="942" hidden="1" xr:uid="{97021F3D-ADEB-47BC-9115-4E42B2E87686}"/>
    <cellStyle name="Hyperlink 67" xfId="1274" hidden="1" xr:uid="{130EC48A-18DE-4095-A50D-436163547C77}"/>
    <cellStyle name="Hyperlink 67" xfId="1329" hidden="1" xr:uid="{1F28C7FD-C040-4DD5-B55C-7F31CECBF260}"/>
    <cellStyle name="Hyperlink 67" xfId="1162" hidden="1" xr:uid="{03268598-701C-4C24-9A00-0C3A6DFBE971}"/>
    <cellStyle name="Hyperlink 67" xfId="1447" xr:uid="{6B17D813-0ABC-4C0D-8248-01050BD130E3}"/>
    <cellStyle name="Hyperlink 68" xfId="274" hidden="1" xr:uid="{00000000-0005-0000-0000-0000BA010000}"/>
    <cellStyle name="Hyperlink 68" xfId="388" hidden="1" xr:uid="{00000000-0005-0000-0000-0000BB010000}"/>
    <cellStyle name="Hyperlink 68" xfId="716" hidden="1" xr:uid="{00000000-0005-0000-0000-0000BC010000}"/>
    <cellStyle name="Hyperlink 68" xfId="892" hidden="1" xr:uid="{2DA1DC5C-B13D-44DB-9BE5-E3A92582CFE9}"/>
    <cellStyle name="Hyperlink 68" xfId="967" hidden="1" xr:uid="{AD6B265A-3538-4DAA-BCA0-6877DC614915}"/>
    <cellStyle name="Hyperlink 68" xfId="1275" hidden="1" xr:uid="{C8647FE5-9AB9-4BEA-82D2-83CA1F7B6F55}"/>
    <cellStyle name="Hyperlink 68" xfId="1372" hidden="1" xr:uid="{3A0C9D00-A969-4204-87B8-BB2645E7849E}"/>
    <cellStyle name="Hyperlink 68" xfId="1341" hidden="1" xr:uid="{5CC97BC4-5341-4654-A30B-F39F1334BE7F}"/>
    <cellStyle name="Hyperlink 68" xfId="1005" xr:uid="{696447FD-1E4E-4370-BE67-E20EFF5B6604}"/>
    <cellStyle name="Hyperlink 69" xfId="275" hidden="1" xr:uid="{00000000-0005-0000-0000-0000BD010000}"/>
    <cellStyle name="Hyperlink 69" xfId="389" hidden="1" xr:uid="{00000000-0005-0000-0000-0000BE010000}"/>
    <cellStyle name="Hyperlink 69" xfId="717" hidden="1" xr:uid="{00000000-0005-0000-0000-0000BF010000}"/>
    <cellStyle name="Hyperlink 69" xfId="893" hidden="1" xr:uid="{E9D5B561-3443-434C-8FE3-D02E883DFB76}"/>
    <cellStyle name="Hyperlink 69" xfId="966" hidden="1" xr:uid="{F44C667D-4209-4EFD-87E1-A5048838951F}"/>
    <cellStyle name="Hyperlink 69" xfId="1276" hidden="1" xr:uid="{E1D364E0-6BFB-4515-8F3B-6884475D486D}"/>
    <cellStyle name="Hyperlink 69" xfId="1371" hidden="1" xr:uid="{6802E191-E704-4553-B2FA-79BE6508AC7D}"/>
    <cellStyle name="Hyperlink 69" xfId="1401" hidden="1" xr:uid="{92D11D04-B509-4F91-9A05-076763C0C095}"/>
    <cellStyle name="Hyperlink 69" xfId="1449" xr:uid="{B369485D-79C0-4193-A0D3-D5C371122EAB}"/>
    <cellStyle name="Hyperlink 7" xfId="213" hidden="1" xr:uid="{00000000-0005-0000-0000-0000C0010000}"/>
    <cellStyle name="Hyperlink 7" xfId="373" hidden="1" xr:uid="{00000000-0005-0000-0000-0000C1010000}"/>
    <cellStyle name="Hyperlink 7" xfId="701" hidden="1" xr:uid="{00000000-0005-0000-0000-0000C2010000}"/>
    <cellStyle name="Hyperlink 7" xfId="877" hidden="1" xr:uid="{FFCD8566-6626-48A4-A802-D69F32F1B74E}"/>
    <cellStyle name="Hyperlink 7" xfId="977" hidden="1" xr:uid="{E69FB182-4C9E-4DD8-AC56-F2FA962E04EC}"/>
    <cellStyle name="Hyperlink 7" xfId="1260" hidden="1" xr:uid="{68B74042-F5F9-4F63-BD10-D5EAEBAF9708}"/>
    <cellStyle name="Hyperlink 7" xfId="1382" hidden="1" xr:uid="{FA95278A-6E41-4647-8FDD-B93E94F0CBB6}"/>
    <cellStyle name="Hyperlink 7" xfId="1198" hidden="1" xr:uid="{2BDD50EB-5723-4D47-B077-64306657C95D}"/>
    <cellStyle name="Hyperlink 7" xfId="1459" xr:uid="{9337E461-0316-4868-AE31-362ED43A07DD}"/>
    <cellStyle name="Hyperlink 70" xfId="276" hidden="1" xr:uid="{00000000-0005-0000-0000-0000C3010000}"/>
    <cellStyle name="Hyperlink 70" xfId="390" hidden="1" xr:uid="{00000000-0005-0000-0000-0000C4010000}"/>
    <cellStyle name="Hyperlink 70" xfId="718" hidden="1" xr:uid="{00000000-0005-0000-0000-0000C5010000}"/>
    <cellStyle name="Hyperlink 70" xfId="894" hidden="1" xr:uid="{AA22BFA7-27D8-4E9F-9F8A-47993B669DCA}"/>
    <cellStyle name="Hyperlink 70" xfId="996" hidden="1" xr:uid="{62025AB0-8C7A-4D86-99D9-7DE060F2CCCE}"/>
    <cellStyle name="Hyperlink 70" xfId="1277" hidden="1" xr:uid="{6C39879B-55F3-44AC-BABF-9287E183AF87}"/>
    <cellStyle name="Hyperlink 70" xfId="1407" hidden="1" xr:uid="{C82EF6F6-DD5C-4950-8F39-A5604EF21FC4}"/>
    <cellStyle name="Hyperlink 70" xfId="1435" hidden="1" xr:uid="{70BEDFF0-F3C0-42EE-8507-8E17D0EBF2CB}"/>
    <cellStyle name="Hyperlink 70" xfId="1433" xr:uid="{F8B53478-E7E2-4380-AE18-2965293954DD}"/>
    <cellStyle name="Hyperlink 71" xfId="277" hidden="1" xr:uid="{00000000-0005-0000-0000-0000C6010000}"/>
    <cellStyle name="Hyperlink 71" xfId="391" hidden="1" xr:uid="{00000000-0005-0000-0000-0000C7010000}"/>
    <cellStyle name="Hyperlink 71" xfId="719" hidden="1" xr:uid="{00000000-0005-0000-0000-0000C8010000}"/>
    <cellStyle name="Hyperlink 71" xfId="895" hidden="1" xr:uid="{4D5F96C8-3A08-46EE-A309-E404B14BB84E}"/>
    <cellStyle name="Hyperlink 71" xfId="987" hidden="1" xr:uid="{F3FD0CA9-151F-420F-A4E2-8D2DB1611646}"/>
    <cellStyle name="Hyperlink 71" xfId="1278" hidden="1" xr:uid="{D012CB78-9BA9-4A88-90A4-6E095E708C0B}"/>
    <cellStyle name="Hyperlink 71" xfId="1394" hidden="1" xr:uid="{F629FA5F-AFB8-4EDE-80F6-495C40B3E54C}"/>
    <cellStyle name="Hyperlink 71" xfId="1424" hidden="1" xr:uid="{98CE3C79-1293-4511-A141-67786FBBD5BB}"/>
    <cellStyle name="Hyperlink 71" xfId="1172" xr:uid="{8557FCC6-2C84-4902-8A46-78086506B9DD}"/>
    <cellStyle name="Hyperlink 72" xfId="278" hidden="1" xr:uid="{00000000-0005-0000-0000-0000C9010000}"/>
    <cellStyle name="Hyperlink 72" xfId="392" hidden="1" xr:uid="{00000000-0005-0000-0000-0000CA010000}"/>
    <cellStyle name="Hyperlink 72" xfId="720" hidden="1" xr:uid="{00000000-0005-0000-0000-0000CB010000}"/>
    <cellStyle name="Hyperlink 72" xfId="896" hidden="1" xr:uid="{822DF470-C278-4BCF-9FDE-2223061414B4}"/>
    <cellStyle name="Hyperlink 72" xfId="986" hidden="1" xr:uid="{C3A9D5A1-D24F-4383-83DD-CADE0CDE2E92}"/>
    <cellStyle name="Hyperlink 72" xfId="1279" hidden="1" xr:uid="{C8013C0B-662E-4998-8D52-9731CB54BEC4}"/>
    <cellStyle name="Hyperlink 72" xfId="1393" hidden="1" xr:uid="{9824A5F9-E438-4D46-BA40-EABCA072C21F}"/>
    <cellStyle name="Hyperlink 72" xfId="1423" hidden="1" xr:uid="{5AC53AB9-77FB-4853-B325-63F4D36C5B7A}"/>
    <cellStyle name="Hyperlink 72" xfId="1159" xr:uid="{C4AD8021-E0F7-4940-A0E3-F982AC5FA2B8}"/>
    <cellStyle name="Hyperlink 73" xfId="279" hidden="1" xr:uid="{00000000-0005-0000-0000-0000CC010000}"/>
    <cellStyle name="Hyperlink 73" xfId="393" hidden="1" xr:uid="{00000000-0005-0000-0000-0000CD010000}"/>
    <cellStyle name="Hyperlink 73" xfId="721" hidden="1" xr:uid="{00000000-0005-0000-0000-0000CE010000}"/>
    <cellStyle name="Hyperlink 73" xfId="897" hidden="1" xr:uid="{1B62C2A6-9563-4F2D-AFD4-FF5218B15FF0}"/>
    <cellStyle name="Hyperlink 73" xfId="965" hidden="1" xr:uid="{39E6E7D9-C48D-49B1-9424-B39B54C77BFA}"/>
    <cellStyle name="Hyperlink 73" xfId="1280" hidden="1" xr:uid="{874233D9-9454-4212-B0FC-8DA17CF6D954}"/>
    <cellStyle name="Hyperlink 73" xfId="1370" hidden="1" xr:uid="{48A6DCDE-BD90-49DA-AC65-E67E274E63A9}"/>
    <cellStyle name="Hyperlink 73" xfId="1349" hidden="1" xr:uid="{2970FDD7-7651-4D74-8C20-20FE25A64B33}"/>
    <cellStyle name="Hyperlink 73" xfId="1170" xr:uid="{1E9A0654-F3A3-4CFC-811B-FB13078E7AB2}"/>
    <cellStyle name="Hyperlink 74" xfId="280" hidden="1" xr:uid="{00000000-0005-0000-0000-0000CF010000}"/>
    <cellStyle name="Hyperlink 74" xfId="394" hidden="1" xr:uid="{00000000-0005-0000-0000-0000D0010000}"/>
    <cellStyle name="Hyperlink 74" xfId="722" hidden="1" xr:uid="{00000000-0005-0000-0000-0000D1010000}"/>
    <cellStyle name="Hyperlink 74" xfId="898" hidden="1" xr:uid="{839CABA7-F15F-4217-B5F1-B528BCABEDC3}"/>
    <cellStyle name="Hyperlink 74" xfId="995" hidden="1" xr:uid="{654A198A-BF51-4E5C-B1F4-13F5CFEE889A}"/>
    <cellStyle name="Hyperlink 74" xfId="1281" hidden="1" xr:uid="{6193CFBB-FCDF-4FD1-BD8E-A597CCE383F8}"/>
    <cellStyle name="Hyperlink 74" xfId="1406" hidden="1" xr:uid="{C910C39F-309F-4C61-B7DB-E00814AC35EA}"/>
    <cellStyle name="Hyperlink 74" xfId="1434" hidden="1" xr:uid="{90A215E8-DA78-4E4D-8DE5-70B3C0BE6C36}"/>
    <cellStyle name="Hyperlink 74" xfId="1190" xr:uid="{323E2FB7-E4F3-4049-9C21-7F5780EECA6A}"/>
    <cellStyle name="Hyperlink 75" xfId="281" hidden="1" xr:uid="{00000000-0005-0000-0000-0000D2010000}"/>
    <cellStyle name="Hyperlink 75" xfId="395" hidden="1" xr:uid="{00000000-0005-0000-0000-0000D3010000}"/>
    <cellStyle name="Hyperlink 75" xfId="723" hidden="1" xr:uid="{00000000-0005-0000-0000-0000D4010000}"/>
    <cellStyle name="Hyperlink 75" xfId="899" hidden="1" xr:uid="{DEA6377F-E0A2-4920-A353-C8808481FB9B}"/>
    <cellStyle name="Hyperlink 75" xfId="983" hidden="1" xr:uid="{5AC7027B-0C85-46DC-9B3B-65643AFEBE21}"/>
    <cellStyle name="Hyperlink 75" xfId="1282" hidden="1" xr:uid="{624248F3-9FD2-4679-994C-6BF1F37B769B}"/>
    <cellStyle name="Hyperlink 75" xfId="1389" hidden="1" xr:uid="{459DD179-AF3B-4C07-8818-350D2C6757D8}"/>
    <cellStyle name="Hyperlink 75" xfId="1419" hidden="1" xr:uid="{39B876F1-D5F5-4676-9AC0-6078FEB46B82}"/>
    <cellStyle name="Hyperlink 75" xfId="1158" xr:uid="{1448B7FC-C696-4E92-98CB-1591F34CBD60}"/>
    <cellStyle name="Hyperlink 76" xfId="282" hidden="1" xr:uid="{00000000-0005-0000-0000-0000D5010000}"/>
    <cellStyle name="Hyperlink 76" xfId="396" hidden="1" xr:uid="{00000000-0005-0000-0000-0000D6010000}"/>
    <cellStyle name="Hyperlink 76" xfId="724" hidden="1" xr:uid="{00000000-0005-0000-0000-0000D7010000}"/>
    <cellStyle name="Hyperlink 76" xfId="900" hidden="1" xr:uid="{E5C4DB56-92D7-4660-B17E-D4605E9E8367}"/>
    <cellStyle name="Hyperlink 76" xfId="964" hidden="1" xr:uid="{897C0A73-AEF2-4016-9C73-0C8748BECEA0}"/>
    <cellStyle name="Hyperlink 76" xfId="1283" hidden="1" xr:uid="{970CAB11-EAE0-45BB-8BF8-0332EB2F7B8F}"/>
    <cellStyle name="Hyperlink 76" xfId="1369" hidden="1" xr:uid="{3751C0B0-64C7-4443-8347-2B0037D501B7}"/>
    <cellStyle name="Hyperlink 76" xfId="1350" hidden="1" xr:uid="{D1C881FE-7526-4217-8A8C-5BD8361A14B3}"/>
    <cellStyle name="Hyperlink 76" xfId="1151" xr:uid="{E75DD979-369C-463B-B5C2-5C4F12DDA0C2}"/>
    <cellStyle name="Hyperlink 77" xfId="283" hidden="1" xr:uid="{00000000-0005-0000-0000-0000D8010000}"/>
    <cellStyle name="Hyperlink 77" xfId="397" hidden="1" xr:uid="{00000000-0005-0000-0000-0000D9010000}"/>
    <cellStyle name="Hyperlink 77" xfId="725" hidden="1" xr:uid="{00000000-0005-0000-0000-0000DA010000}"/>
    <cellStyle name="Hyperlink 77" xfId="901" hidden="1" xr:uid="{D5D48D9C-975C-494A-B10F-E69412111A62}"/>
    <cellStyle name="Hyperlink 77" xfId="985" hidden="1" xr:uid="{AA554BAE-7C05-4C62-AD57-09E9AF0E2E04}"/>
    <cellStyle name="Hyperlink 77" xfId="1284" hidden="1" xr:uid="{2431AD9B-1352-47B3-8D7D-362F63FFD174}"/>
    <cellStyle name="Hyperlink 77" xfId="1392" hidden="1" xr:uid="{C5E3C841-612F-4E85-9DB0-05BDBB6CFE2B}"/>
    <cellStyle name="Hyperlink 77" xfId="1422" hidden="1" xr:uid="{36C21F7A-C376-4A41-83F3-CA62CF30BD4E}"/>
    <cellStyle name="Hyperlink 77" xfId="1157" xr:uid="{323EF493-C761-4C3A-B237-81BCF602BA89}"/>
    <cellStyle name="Hyperlink 78" xfId="284" hidden="1" xr:uid="{00000000-0005-0000-0000-0000DB010000}"/>
    <cellStyle name="Hyperlink 78" xfId="398" hidden="1" xr:uid="{00000000-0005-0000-0000-0000DC010000}"/>
    <cellStyle name="Hyperlink 78" xfId="726" hidden="1" xr:uid="{00000000-0005-0000-0000-0000DD010000}"/>
    <cellStyle name="Hyperlink 78" xfId="902" hidden="1" xr:uid="{7ADE6341-4704-4B5D-AB7F-926A9B408DFE}"/>
    <cellStyle name="Hyperlink 78" xfId="943" hidden="1" xr:uid="{2139BC2E-2249-44B6-92E5-D77D6C9BC949}"/>
    <cellStyle name="Hyperlink 78" xfId="1285" hidden="1" xr:uid="{41366F19-C254-436A-AD7D-C0890DEE8A11}"/>
    <cellStyle name="Hyperlink 78" xfId="1343" hidden="1" xr:uid="{8A6919D0-C322-47C2-827C-B5D33D1BCCDA}"/>
    <cellStyle name="Hyperlink 78" xfId="1347" hidden="1" xr:uid="{C3A1F43B-D760-41D3-8D02-A5F2BF133F82}"/>
    <cellStyle name="Hyperlink 78" xfId="1147" xr:uid="{F3B89808-334C-47CC-B3CB-A936E901D1B0}"/>
    <cellStyle name="Hyperlink 79" xfId="285" hidden="1" xr:uid="{00000000-0005-0000-0000-0000DE010000}"/>
    <cellStyle name="Hyperlink 79" xfId="399" hidden="1" xr:uid="{00000000-0005-0000-0000-0000DF010000}"/>
    <cellStyle name="Hyperlink 79" xfId="727" hidden="1" xr:uid="{00000000-0005-0000-0000-0000E0010000}"/>
    <cellStyle name="Hyperlink 79" xfId="903" hidden="1" xr:uid="{4C91412C-2A69-4F5D-89E8-B85026C09BB4}"/>
    <cellStyle name="Hyperlink 79" xfId="963" hidden="1" xr:uid="{0F9A5A48-6621-4429-966B-1987A15B66D9}"/>
    <cellStyle name="Hyperlink 79" xfId="1286" hidden="1" xr:uid="{43363EE9-7F00-4960-9912-2D356665A5A3}"/>
    <cellStyle name="Hyperlink 79" xfId="1368" hidden="1" xr:uid="{82675A23-1FE8-4251-8735-3A9B4E00B47E}"/>
    <cellStyle name="Hyperlink 79" xfId="1351" hidden="1" xr:uid="{5571B54A-AEA3-4EF0-BC41-49EE4DC65181}"/>
    <cellStyle name="Hyperlink 79" xfId="1154" xr:uid="{10C80A09-FD49-4BD6-BE1E-C8A756F80826}"/>
    <cellStyle name="Hyperlink 8" xfId="214" hidden="1" xr:uid="{00000000-0005-0000-0000-0000E1010000}"/>
    <cellStyle name="Hyperlink 8" xfId="372" hidden="1" xr:uid="{00000000-0005-0000-0000-0000E2010000}"/>
    <cellStyle name="Hyperlink 8" xfId="700" hidden="1" xr:uid="{00000000-0005-0000-0000-0000E3010000}"/>
    <cellStyle name="Hyperlink 8" xfId="876" hidden="1" xr:uid="{BE4B41CE-AFD2-454A-978C-A8AE4AC1C3E8}"/>
    <cellStyle name="Hyperlink 8" xfId="978" hidden="1" xr:uid="{A3BE8F9B-E70D-4570-BCFD-C7E97CDEDAB1}"/>
    <cellStyle name="Hyperlink 8" xfId="1259" hidden="1" xr:uid="{A5E60C01-4564-4EBE-A540-2F80DA7710A1}"/>
    <cellStyle name="Hyperlink 8" xfId="1383" hidden="1" xr:uid="{39C04C7A-4958-459D-9497-ED7FDB763508}"/>
    <cellStyle name="Hyperlink 8" xfId="1414" hidden="1" xr:uid="{867C6925-57D6-46E6-ACC7-FF0696A0FA8A}"/>
    <cellStyle name="Hyperlink 8" xfId="1156" xr:uid="{1B9857E7-D54B-4C4B-BC56-AE161E74D6FA}"/>
    <cellStyle name="Hyperlink 80" xfId="286" hidden="1" xr:uid="{00000000-0005-0000-0000-0000E4010000}"/>
    <cellStyle name="Hyperlink 80" xfId="400" hidden="1" xr:uid="{00000000-0005-0000-0000-0000E5010000}"/>
    <cellStyle name="Hyperlink 80" xfId="728" hidden="1" xr:uid="{00000000-0005-0000-0000-0000E6010000}"/>
    <cellStyle name="Hyperlink 80" xfId="904" hidden="1" xr:uid="{0B34C17E-1926-4D1D-9D29-9AE2488BCE15}"/>
    <cellStyle name="Hyperlink 80" xfId="962" hidden="1" xr:uid="{BBA98BE8-5441-4A80-9102-0F186A114ED9}"/>
    <cellStyle name="Hyperlink 80" xfId="1288" hidden="1" xr:uid="{25A2FE0B-1083-4E44-A9A5-EBFC4D477DE2}"/>
    <cellStyle name="Hyperlink 80" xfId="1367" hidden="1" xr:uid="{FDDECAF5-F6F3-48DB-91FE-7C0C0D6C8DE0}"/>
    <cellStyle name="Hyperlink 80" xfId="1352" hidden="1" xr:uid="{B57168EA-741F-435D-981F-95FCA551C4C4}"/>
    <cellStyle name="Hyperlink 80" xfId="1426" xr:uid="{91E0E729-D4C9-411F-B6FD-818C68AB7F2F}"/>
    <cellStyle name="Hyperlink 81" xfId="287" hidden="1" xr:uid="{00000000-0005-0000-0000-0000E7010000}"/>
    <cellStyle name="Hyperlink 81" xfId="401" hidden="1" xr:uid="{00000000-0005-0000-0000-0000E8010000}"/>
    <cellStyle name="Hyperlink 81" xfId="729" hidden="1" xr:uid="{00000000-0005-0000-0000-0000E9010000}"/>
    <cellStyle name="Hyperlink 81" xfId="905" hidden="1" xr:uid="{931CE878-3EE7-4B14-9087-B01FF60D78BA}"/>
    <cellStyle name="Hyperlink 81" xfId="961" hidden="1" xr:uid="{5C151716-8376-467B-8C00-56CEC7563C7E}"/>
    <cellStyle name="Hyperlink 81" xfId="1289" hidden="1" xr:uid="{A5D2BDD2-D423-45AB-8D7F-B37F0F27A627}"/>
    <cellStyle name="Hyperlink 81" xfId="1366" hidden="1" xr:uid="{0C729B1B-441D-46D2-928C-194D778AC51A}"/>
    <cellStyle name="Hyperlink 81" xfId="1330" hidden="1" xr:uid="{6E6BABA8-62A6-4178-BF38-F444C3973210}"/>
    <cellStyle name="Hyperlink 81" xfId="1464" xr:uid="{7B4C2B96-33CB-4C9A-97B9-90D66D97E562}"/>
    <cellStyle name="Hyperlink 82" xfId="288" hidden="1" xr:uid="{00000000-0005-0000-0000-0000EA010000}"/>
    <cellStyle name="Hyperlink 82" xfId="402" hidden="1" xr:uid="{00000000-0005-0000-0000-0000EB010000}"/>
    <cellStyle name="Hyperlink 82" xfId="730" hidden="1" xr:uid="{00000000-0005-0000-0000-0000EC010000}"/>
    <cellStyle name="Hyperlink 82" xfId="906" hidden="1" xr:uid="{87DEC50D-C356-49B1-A7CF-99722A32F187}"/>
    <cellStyle name="Hyperlink 82" xfId="941" hidden="1" xr:uid="{E6DC2B20-8129-4600-BC72-D9ECCE85F970}"/>
    <cellStyle name="Hyperlink 82" xfId="1290" hidden="1" xr:uid="{4C8C2B2D-C325-442D-8961-0ECE4A9F217F}"/>
    <cellStyle name="Hyperlink 82" xfId="1328" hidden="1" xr:uid="{50007E8F-6670-4414-97B7-FEDFF7218FBF}"/>
    <cellStyle name="Hyperlink 82" xfId="1164" hidden="1" xr:uid="{806FF0E4-92CC-4BBF-80A0-FC2931286D35}"/>
    <cellStyle name="Hyperlink 82" xfId="1462" xr:uid="{F56822F6-E36C-47A9-9CD0-AB9CA4427681}"/>
    <cellStyle name="Hyperlink 83" xfId="289" hidden="1" xr:uid="{00000000-0005-0000-0000-0000ED010000}"/>
    <cellStyle name="Hyperlink 83" xfId="403" hidden="1" xr:uid="{00000000-0005-0000-0000-0000EE010000}"/>
    <cellStyle name="Hyperlink 83" xfId="731" hidden="1" xr:uid="{00000000-0005-0000-0000-0000EF010000}"/>
    <cellStyle name="Hyperlink 83" xfId="907" hidden="1" xr:uid="{82800DFE-3868-4EF0-B1BF-2007F3917715}"/>
    <cellStyle name="Hyperlink 83" xfId="960" hidden="1" xr:uid="{AC134698-F44F-4788-ACEF-052B87DFBAC9}"/>
    <cellStyle name="Hyperlink 83" xfId="1291" hidden="1" xr:uid="{A86E42B8-400F-467B-92E2-8E12939AADC7}"/>
    <cellStyle name="Hyperlink 83" xfId="1365" hidden="1" xr:uid="{B9E1F790-B10A-4AB7-B71F-F0E69373E0F5}"/>
    <cellStyle name="Hyperlink 83" xfId="1337" hidden="1" xr:uid="{2FDA2344-BF60-4AB8-A20B-B8B5B39C8764}"/>
    <cellStyle name="Hyperlink 83" xfId="1460" xr:uid="{7CFC4378-E850-46B9-B063-BEDB3F2A3725}"/>
    <cellStyle name="Hyperlink 84" xfId="290" hidden="1" xr:uid="{00000000-0005-0000-0000-0000F0010000}"/>
    <cellStyle name="Hyperlink 84" xfId="404" hidden="1" xr:uid="{00000000-0005-0000-0000-0000F1010000}"/>
    <cellStyle name="Hyperlink 84" xfId="732" hidden="1" xr:uid="{00000000-0005-0000-0000-0000F2010000}"/>
    <cellStyle name="Hyperlink 84" xfId="908" hidden="1" xr:uid="{E7E706C4-2B25-4B59-ADC5-EED57FB235E2}"/>
    <cellStyle name="Hyperlink 84" xfId="937" hidden="1" xr:uid="{2E7D5561-34CC-4863-B43C-193B40FFCB69}"/>
    <cellStyle name="Hyperlink 84" xfId="1292" hidden="1" xr:uid="{B648147B-6CC5-459F-94A4-48132EC7025E}"/>
    <cellStyle name="Hyperlink 84" xfId="1321" hidden="1" xr:uid="{C6D71CF7-E8F2-43BE-A446-9DDB67EF3FA6}"/>
    <cellStyle name="Hyperlink 84" xfId="1176" hidden="1" xr:uid="{1CBB13C7-EB6E-42B5-916A-EAE4E8A2141A}"/>
    <cellStyle name="Hyperlink 84" xfId="1463" xr:uid="{5C827DEE-E5AA-4276-A11F-73CF68217F50}"/>
    <cellStyle name="Hyperlink 85" xfId="291" hidden="1" xr:uid="{00000000-0005-0000-0000-0000F3010000}"/>
    <cellStyle name="Hyperlink 85" xfId="405" hidden="1" xr:uid="{00000000-0005-0000-0000-0000F4010000}"/>
    <cellStyle name="Hyperlink 85" xfId="733" hidden="1" xr:uid="{00000000-0005-0000-0000-0000F5010000}"/>
    <cellStyle name="Hyperlink 85" xfId="909" hidden="1" xr:uid="{4550391A-75C0-4762-84DB-225C946FAEAF}"/>
    <cellStyle name="Hyperlink 85" xfId="959" hidden="1" xr:uid="{1F7F6822-18C8-4868-9BF3-72E3F624D82D}"/>
    <cellStyle name="Hyperlink 85" xfId="1293" hidden="1" xr:uid="{8E0F5397-D037-460B-9633-120D3D457F5D}"/>
    <cellStyle name="Hyperlink 85" xfId="1364" hidden="1" xr:uid="{25254973-7785-40A9-BC67-7A46A5A59EBB}"/>
    <cellStyle name="Hyperlink 85" xfId="1338" hidden="1" xr:uid="{7BA3589C-74F9-46D1-B71E-7DA25DB42FA0}"/>
    <cellStyle name="Hyperlink 85" xfId="1461" xr:uid="{4157FC00-6F75-4259-A387-B9DCCC5D1E66}"/>
    <cellStyle name="Hyperlink 86" xfId="292" hidden="1" xr:uid="{00000000-0005-0000-0000-0000F6010000}"/>
    <cellStyle name="Hyperlink 86" xfId="406" hidden="1" xr:uid="{00000000-0005-0000-0000-0000F7010000}"/>
    <cellStyle name="Hyperlink 86" xfId="734" hidden="1" xr:uid="{00000000-0005-0000-0000-0000F8010000}"/>
    <cellStyle name="Hyperlink 86" xfId="910" hidden="1" xr:uid="{FDFB12C1-D753-46E4-8DAF-AC63D0EC1F91}"/>
    <cellStyle name="Hyperlink 86" xfId="958" hidden="1" xr:uid="{C74E2DA0-0225-4436-B9AE-3126D6D34E7F}"/>
    <cellStyle name="Hyperlink 86" xfId="1294" hidden="1" xr:uid="{C344C930-D699-4F1A-9A51-DF47CF7398E8}"/>
    <cellStyle name="Hyperlink 86" xfId="1363" hidden="1" xr:uid="{C4AC3B7E-7CFA-4B74-8032-14D155FD9695}"/>
    <cellStyle name="Hyperlink 86" xfId="1326" hidden="1" xr:uid="{1E41FA31-3685-4CE0-A2AC-5F64A50B1DDC}"/>
    <cellStyle name="Hyperlink 86" xfId="1456" xr:uid="{98B0E3BB-3340-4E0D-B952-C1199714C3D8}"/>
    <cellStyle name="Hyperlink 87" xfId="293" hidden="1" xr:uid="{00000000-0005-0000-0000-0000F9010000}"/>
    <cellStyle name="Hyperlink 87" xfId="407" hidden="1" xr:uid="{00000000-0005-0000-0000-0000FA010000}"/>
    <cellStyle name="Hyperlink 87" xfId="735" hidden="1" xr:uid="{00000000-0005-0000-0000-0000FB010000}"/>
    <cellStyle name="Hyperlink 87" xfId="911" hidden="1" xr:uid="{575ADB54-89CC-41DF-948A-9AC6202FCC25}"/>
    <cellStyle name="Hyperlink 87" xfId="938" hidden="1" xr:uid="{30C2449D-8F4B-4DC5-A96D-B0BB5F40BC5B}"/>
    <cellStyle name="Hyperlink 87" xfId="1295" hidden="1" xr:uid="{543F2394-793D-47AA-A9D1-B50D09B35DD2}"/>
    <cellStyle name="Hyperlink 87" xfId="1322" hidden="1" xr:uid="{D1C8C3C2-8023-484A-95C1-62F649FC56A3}"/>
    <cellStyle name="Hyperlink 87" xfId="1175" hidden="1" xr:uid="{8B8ECCC5-290D-48AC-9BA7-8D7C64E15B27}"/>
    <cellStyle name="Hyperlink 87" xfId="1452" xr:uid="{FCCA4076-1A4B-4C97-B63D-B845B42452C7}"/>
    <cellStyle name="Hyperlink 88" xfId="294" hidden="1" xr:uid="{00000000-0005-0000-0000-0000FC010000}"/>
    <cellStyle name="Hyperlink 88" xfId="408" hidden="1" xr:uid="{00000000-0005-0000-0000-0000FD010000}"/>
    <cellStyle name="Hyperlink 88" xfId="736" hidden="1" xr:uid="{00000000-0005-0000-0000-0000FE010000}"/>
    <cellStyle name="Hyperlink 88" xfId="912" hidden="1" xr:uid="{5E05D561-5345-4A42-A5E1-BC5832531D5D}"/>
    <cellStyle name="Hyperlink 88" xfId="767" hidden="1" xr:uid="{9B69372E-99F7-4A64-BA53-481E006B79B5}"/>
    <cellStyle name="Hyperlink 88" xfId="1296" hidden="1" xr:uid="{F7C89898-9D84-41F4-9E2C-E9E532CDE9B5}"/>
    <cellStyle name="Hyperlink 88" xfId="1008" hidden="1" xr:uid="{946E5EAA-87B3-4107-9B2B-FB7DC2099F2C}"/>
    <cellStyle name="Hyperlink 88" xfId="1396" hidden="1" xr:uid="{A296F73C-8C38-4B80-82DF-7FDD07606346}"/>
    <cellStyle name="Hyperlink 88" xfId="1357" xr:uid="{5E50924B-7CA4-40D5-8F1A-C6D5B5BFEA49}"/>
    <cellStyle name="Hyperlink 89" xfId="295" hidden="1" xr:uid="{00000000-0005-0000-0000-0000FF010000}"/>
    <cellStyle name="Hyperlink 89" xfId="409" hidden="1" xr:uid="{00000000-0005-0000-0000-000000020000}"/>
    <cellStyle name="Hyperlink 89" xfId="737" hidden="1" xr:uid="{00000000-0005-0000-0000-000001020000}"/>
    <cellStyle name="Hyperlink 89" xfId="913" hidden="1" xr:uid="{B56D1D3D-1AE6-4FB9-A625-D07C6896BC6C}"/>
    <cellStyle name="Hyperlink 89" xfId="1002" hidden="1" xr:uid="{02663DBB-308B-4716-A992-CED989FC186F}"/>
    <cellStyle name="Hyperlink 89" xfId="1297" hidden="1" xr:uid="{2A192FFC-0FEA-45D8-99DC-5109B50FEDCF}"/>
    <cellStyle name="Hyperlink 89" xfId="1413" hidden="1" xr:uid="{A505ADAE-0DB7-4B22-B9E9-6C498C643E23}"/>
    <cellStyle name="Hyperlink 89" xfId="1441" hidden="1" xr:uid="{437EB0A5-E45B-4CE0-9110-FF01BFDE2703}"/>
    <cellStyle name="Hyperlink 89" xfId="1166" xr:uid="{DC5F7B59-E0AE-4A95-9265-D81235F2EC96}"/>
    <cellStyle name="Hyperlink 9" xfId="215" hidden="1" xr:uid="{00000000-0005-0000-0000-000002020000}"/>
    <cellStyle name="Hyperlink 9" xfId="371" hidden="1" xr:uid="{00000000-0005-0000-0000-000003020000}"/>
    <cellStyle name="Hyperlink 9" xfId="699" hidden="1" xr:uid="{00000000-0005-0000-0000-000004020000}"/>
    <cellStyle name="Hyperlink 9" xfId="875" hidden="1" xr:uid="{D9E34FA7-BA54-4C3F-BED4-49A592B06DF7}"/>
    <cellStyle name="Hyperlink 9" xfId="979" hidden="1" xr:uid="{AA1C2413-99C3-4ADF-BAA9-9D6F8ED0386F}"/>
    <cellStyle name="Hyperlink 9" xfId="1258" hidden="1" xr:uid="{1D7573DD-B941-4360-B039-7F559BC0A1D7}"/>
    <cellStyle name="Hyperlink 9" xfId="1384" hidden="1" xr:uid="{B42FC610-D036-4EE0-B789-B735DC8D4FB6}"/>
    <cellStyle name="Hyperlink 9" xfId="1415" hidden="1" xr:uid="{C1584383-D238-4A21-ACFC-448E5758AFF4}"/>
    <cellStyle name="Hyperlink 9" xfId="1168" xr:uid="{19138B00-9580-443B-BB66-B5F17A5D1CFB}"/>
    <cellStyle name="Hyperlink 90" xfId="296" hidden="1" xr:uid="{00000000-0005-0000-0000-000005020000}"/>
    <cellStyle name="Hyperlink 90" xfId="410" hidden="1" xr:uid="{00000000-0005-0000-0000-000006020000}"/>
    <cellStyle name="Hyperlink 90" xfId="738" hidden="1" xr:uid="{00000000-0005-0000-0000-000007020000}"/>
    <cellStyle name="Hyperlink 90" xfId="914" hidden="1" xr:uid="{B71A40E7-5AB5-4E99-94F2-8A601027D931}"/>
    <cellStyle name="Hyperlink 90" xfId="1000" hidden="1" xr:uid="{00D07474-666E-4BBF-B6C1-4FBFE6BD4BCF}"/>
    <cellStyle name="Hyperlink 90" xfId="1298" hidden="1" xr:uid="{60083697-E954-4799-A663-EBFDD2C5A6A3}"/>
    <cellStyle name="Hyperlink 90" xfId="1411" hidden="1" xr:uid="{07D76FD1-C6D3-4878-BAC9-860641F57F2C}"/>
    <cellStyle name="Hyperlink 90" xfId="1439" hidden="1" xr:uid="{5697088F-FCC9-49C6-8DA5-6E9A22351571}"/>
    <cellStyle name="Hyperlink 90" xfId="1144" xr:uid="{B4475D9A-2509-4DD7-9445-5D29DB86EB6E}"/>
    <cellStyle name="Hyperlink 91" xfId="297" hidden="1" xr:uid="{00000000-0005-0000-0000-000008020000}"/>
    <cellStyle name="Hyperlink 91" xfId="411" hidden="1" xr:uid="{00000000-0005-0000-0000-000009020000}"/>
    <cellStyle name="Hyperlink 91" xfId="739" hidden="1" xr:uid="{00000000-0005-0000-0000-00000A020000}"/>
    <cellStyle name="Hyperlink 91" xfId="915" hidden="1" xr:uid="{5FD3F71E-21E6-4ACD-A8A4-7E82CB62286B}"/>
    <cellStyle name="Hyperlink 91" xfId="998" hidden="1" xr:uid="{7AFF3164-1C9F-4F30-90D8-27F592EE38AB}"/>
    <cellStyle name="Hyperlink 91" xfId="1299" hidden="1" xr:uid="{C3FC6A49-BCAB-4CCF-99D3-0039F75488FA}"/>
    <cellStyle name="Hyperlink 91" xfId="1409" hidden="1" xr:uid="{9E74BF91-13BD-42A8-B79D-8CA113181C87}"/>
    <cellStyle name="Hyperlink 91" xfId="1437" hidden="1" xr:uid="{7468B2FB-54C6-47FA-9BC2-BEE6CB59F0D6}"/>
    <cellStyle name="Hyperlink 91" xfId="1165" xr:uid="{9893AE1B-AAB0-4A51-85BE-DFF335EDB53B}"/>
    <cellStyle name="Hyperlink 92" xfId="298" hidden="1" xr:uid="{00000000-0005-0000-0000-00000B020000}"/>
    <cellStyle name="Hyperlink 92" xfId="412" hidden="1" xr:uid="{00000000-0005-0000-0000-00000C020000}"/>
    <cellStyle name="Hyperlink 92" xfId="740" hidden="1" xr:uid="{00000000-0005-0000-0000-00000D020000}"/>
    <cellStyle name="Hyperlink 92" xfId="916" hidden="1" xr:uid="{85E4FF1F-B111-40A2-B7BF-73EB84A4EFCF}"/>
    <cellStyle name="Hyperlink 92" xfId="1001" hidden="1" xr:uid="{F243A3D8-6581-4C77-A0DF-82B4D95BA707}"/>
    <cellStyle name="Hyperlink 92" xfId="1300" hidden="1" xr:uid="{0B698825-89BB-4692-97F1-79E829AACB71}"/>
    <cellStyle name="Hyperlink 92" xfId="1412" hidden="1" xr:uid="{2FF83814-1593-4E9A-8712-826BCEDB89E7}"/>
    <cellStyle name="Hyperlink 92" xfId="1440" hidden="1" xr:uid="{A5CC8C40-66A1-4CD6-B61E-74940584E8B2}"/>
    <cellStyle name="Hyperlink 92" xfId="1167" xr:uid="{4E7B4F5A-9149-41CE-A492-3DF7C9365AFD}"/>
    <cellStyle name="Hyperlink 93" xfId="299" hidden="1" xr:uid="{00000000-0005-0000-0000-00000E020000}"/>
    <cellStyle name="Hyperlink 93" xfId="413" hidden="1" xr:uid="{00000000-0005-0000-0000-00000F020000}"/>
    <cellStyle name="Hyperlink 93" xfId="741" hidden="1" xr:uid="{00000000-0005-0000-0000-000010020000}"/>
    <cellStyle name="Hyperlink 93" xfId="917" hidden="1" xr:uid="{8C72626C-3A90-44A8-AD3B-7EC663946004}"/>
    <cellStyle name="Hyperlink 93" xfId="999" hidden="1" xr:uid="{DA1556CE-FC27-47CC-8F1A-258E221CFC6E}"/>
    <cellStyle name="Hyperlink 93" xfId="1301" hidden="1" xr:uid="{36F44C66-0BF0-4E35-A27D-9242961F24B1}"/>
    <cellStyle name="Hyperlink 93" xfId="1410" hidden="1" xr:uid="{141FF613-DD7F-412E-ABA6-C245CDC2A95A}"/>
    <cellStyle name="Hyperlink 93" xfId="1438" hidden="1" xr:uid="{9336EAC5-4EFA-496B-8234-91EF0D25F94C}"/>
    <cellStyle name="Hyperlink 93" xfId="1355" xr:uid="{BD17B5D7-C350-428C-A638-B0E2A78350BB}"/>
    <cellStyle name="Hyperlink 94" xfId="300" hidden="1" xr:uid="{00000000-0005-0000-0000-000011020000}"/>
    <cellStyle name="Hyperlink 94" xfId="414" hidden="1" xr:uid="{00000000-0005-0000-0000-000012020000}"/>
    <cellStyle name="Hyperlink 94" xfId="742" hidden="1" xr:uid="{00000000-0005-0000-0000-000013020000}"/>
    <cellStyle name="Hyperlink 94" xfId="918" hidden="1" xr:uid="{CC26F2A9-7192-4BF8-83DA-0992EBC2346D}"/>
    <cellStyle name="Hyperlink 94" xfId="993" hidden="1" xr:uid="{0D02AFD5-14EE-4AA5-803C-36FE0FEA6D47}"/>
    <cellStyle name="Hyperlink 94" xfId="1302" hidden="1" xr:uid="{E5F4517E-549A-452F-BEF9-3B7DF695801A}"/>
    <cellStyle name="Hyperlink 94" xfId="1403" hidden="1" xr:uid="{D1219814-581F-47C0-BC2F-234070ADC485}"/>
    <cellStyle name="Hyperlink 94" xfId="1432" hidden="1" xr:uid="{AAE657A9-0ED5-4BA1-BED0-5B99F37046EE}"/>
    <cellStyle name="Hyperlink 94" xfId="1354" xr:uid="{176FAE31-960A-4C47-B70E-495417F5468D}"/>
    <cellStyle name="Hyperlink 95" xfId="301" hidden="1" xr:uid="{00000000-0005-0000-0000-000014020000}"/>
    <cellStyle name="Hyperlink 95" xfId="415" hidden="1" xr:uid="{00000000-0005-0000-0000-000015020000}"/>
    <cellStyle name="Hyperlink 95" xfId="743" hidden="1" xr:uid="{00000000-0005-0000-0000-000016020000}"/>
    <cellStyle name="Hyperlink 95" xfId="919" hidden="1" xr:uid="{DE494907-B96A-4C20-AC44-957107C529D9}"/>
    <cellStyle name="Hyperlink 95" xfId="988" hidden="1" xr:uid="{93CB559F-F7AB-40F8-9010-F1FE7200D218}"/>
    <cellStyle name="Hyperlink 95" xfId="1303" hidden="1" xr:uid="{CC3B13F6-A395-49AB-AA48-F52DC440DA12}"/>
    <cellStyle name="Hyperlink 95" xfId="1395" hidden="1" xr:uid="{0833B90A-83AA-4FD0-939C-DFE065D8AF08}"/>
    <cellStyle name="Hyperlink 95" xfId="1425" hidden="1" xr:uid="{1D6ADB5D-FB3C-4B87-A9BC-5DCCD16204AD}"/>
    <cellStyle name="Hyperlink 95" xfId="1181" xr:uid="{352295C8-7196-4704-BD38-5C782120D004}"/>
    <cellStyle name="Hyperlink 96" xfId="302" hidden="1" xr:uid="{00000000-0005-0000-0000-000017020000}"/>
    <cellStyle name="Hyperlink 96" xfId="416" hidden="1" xr:uid="{00000000-0005-0000-0000-000018020000}"/>
    <cellStyle name="Hyperlink 96" xfId="744" hidden="1" xr:uid="{00000000-0005-0000-0000-000019020000}"/>
    <cellStyle name="Hyperlink 96" xfId="920" hidden="1" xr:uid="{309C1196-86C4-4816-8B03-6211777C287C}"/>
    <cellStyle name="Hyperlink 96" xfId="944" hidden="1" xr:uid="{4F2DDC06-4388-43BE-9893-537B7E9DB517}"/>
    <cellStyle name="Hyperlink 96" xfId="1304" hidden="1" xr:uid="{B56CBC37-B4E3-4EFE-BFD6-063C1EAF28D7}"/>
    <cellStyle name="Hyperlink 96" xfId="1345" hidden="1" xr:uid="{D45D492E-DF8E-44A6-ADBD-A781CE8C6F11}"/>
    <cellStyle name="Hyperlink 96" xfId="1390" hidden="1" xr:uid="{45DC5CA7-3AC7-49D2-AF9C-A33BBD9120B9}"/>
    <cellStyle name="Hyperlink 96" xfId="1185" xr:uid="{0F1BC508-AD57-462C-A245-5B65AA0F7DC9}"/>
    <cellStyle name="Hyperlink 97" xfId="303" hidden="1" xr:uid="{00000000-0005-0000-0000-00001A020000}"/>
    <cellStyle name="Hyperlink 97" xfId="417" hidden="1" xr:uid="{00000000-0005-0000-0000-00001B020000}"/>
    <cellStyle name="Hyperlink 97" xfId="745" hidden="1" xr:uid="{00000000-0005-0000-0000-00001C020000}"/>
    <cellStyle name="Hyperlink 97" xfId="921" hidden="1" xr:uid="{9F60D487-061C-4999-99D4-046B9DCF8457}"/>
    <cellStyle name="Hyperlink 97" xfId="956" hidden="1" xr:uid="{BD27E838-F65C-478D-BAD1-F3610563E1B7}"/>
    <cellStyle name="Hyperlink 97" xfId="1305" hidden="1" xr:uid="{8929B56E-6013-4277-A45F-AA686955C92B}"/>
    <cellStyle name="Hyperlink 97" xfId="1362" hidden="1" xr:uid="{DF19BA16-4DC2-4C58-B219-0ED946FFA568}"/>
    <cellStyle name="Hyperlink 97" xfId="1332" hidden="1" xr:uid="{23C77B9D-B819-4D99-9DE8-742E01AA6D6C}"/>
    <cellStyle name="Hyperlink 97" xfId="1188" xr:uid="{6322C4D5-EB2B-4562-8110-FE8CAB48AB16}"/>
    <cellStyle name="Hyperlink 98" xfId="304" hidden="1" xr:uid="{00000000-0005-0000-0000-00001D020000}"/>
    <cellStyle name="Hyperlink 98" xfId="418" hidden="1" xr:uid="{00000000-0005-0000-0000-00001E020000}"/>
    <cellStyle name="Hyperlink 98" xfId="746" hidden="1" xr:uid="{00000000-0005-0000-0000-00001F020000}"/>
    <cellStyle name="Hyperlink 98" xfId="922" hidden="1" xr:uid="{2DB0EEFE-E533-4DA4-A488-A4E3ED737E6C}"/>
    <cellStyle name="Hyperlink 98" xfId="939" hidden="1" xr:uid="{6DFC021C-8329-4596-B7E3-4DF3837A1BA1}"/>
    <cellStyle name="Hyperlink 98" xfId="1306" hidden="1" xr:uid="{067749AD-E41A-4E80-BB8D-61DA8DBEA653}"/>
    <cellStyle name="Hyperlink 98" xfId="1361" hidden="1" xr:uid="{2700E7E3-67E0-48F0-9740-2507C2D3CD4A}"/>
    <cellStyle name="Hyperlink 98" xfId="1327" hidden="1" xr:uid="{617CADF7-5780-4120-B6CB-8A592DABCD6F}"/>
    <cellStyle name="Hyperlink 98" xfId="1191" xr:uid="{1A4F255A-87FD-4806-A589-9456899D78F3}"/>
    <cellStyle name="Hyperlink 99" xfId="305" hidden="1" xr:uid="{00000000-0005-0000-0000-000020020000}"/>
    <cellStyle name="Hyperlink 99" xfId="419" hidden="1" xr:uid="{00000000-0005-0000-0000-000021020000}"/>
    <cellStyle name="Hyperlink 99" xfId="747" hidden="1" xr:uid="{00000000-0005-0000-0000-000022020000}"/>
    <cellStyle name="Hyperlink 99" xfId="923" hidden="1" xr:uid="{757929EF-5890-4A81-91E1-BF94B8E1EFD4}"/>
    <cellStyle name="Hyperlink 99" xfId="955" hidden="1" xr:uid="{D43BA467-F336-4072-B9AA-9DB84F052595}"/>
    <cellStyle name="Hyperlink 99" xfId="1307" hidden="1" xr:uid="{A0F83C1F-19D0-47C7-95DB-7B4FD0DB9788}"/>
    <cellStyle name="Hyperlink 99" xfId="1360" hidden="1" xr:uid="{D8AC08E0-0A15-400F-8D58-12221DAE39DC}"/>
    <cellStyle name="Hyperlink 99" xfId="1334" hidden="1" xr:uid="{2495F74F-F1A3-4D62-B3DB-98AE0283C288}"/>
    <cellStyle name="Hyperlink 99" xfId="1193" xr:uid="{F48B85B2-8F95-4B23-B935-019688A28A4C}"/>
    <cellStyle name="Input [yellow]" xfId="568" xr:uid="{00000000-0005-0000-0000-000023020000}"/>
    <cellStyle name="Input [yellow] 2" xfId="569" xr:uid="{00000000-0005-0000-0000-000024020000}"/>
    <cellStyle name="Input [yellow] 3" xfId="570" xr:uid="{00000000-0005-0000-0000-000025020000}"/>
    <cellStyle name="Input 10" xfId="1453" xr:uid="{2403BD66-9871-4BA5-A50E-F9E2679C7B2F}"/>
    <cellStyle name="Input 2" xfId="72" xr:uid="{00000000-0005-0000-0000-000026020000}"/>
    <cellStyle name="Input 3" xfId="156" xr:uid="{00000000-0005-0000-0000-000027020000}"/>
    <cellStyle name="Input 4" xfId="657" xr:uid="{00000000-0005-0000-0000-000028020000}"/>
    <cellStyle name="Input 5" xfId="765" xr:uid="{1CA8C2AA-236C-4DB1-9F31-9D145A6587FA}"/>
    <cellStyle name="Input 6" xfId="989" xr:uid="{295B9D96-16F1-472A-A102-75152B0666C4}"/>
    <cellStyle name="Input 7" xfId="1006" xr:uid="{A1553908-1598-4478-BF44-C884FE8C755C}"/>
    <cellStyle name="Input 8" xfId="1398" xr:uid="{4A35CE3B-7478-424B-BCAF-865A6759FEBC}"/>
    <cellStyle name="Input 9" xfId="1428" xr:uid="{3F44583A-0E5B-4AE5-9282-ED834A2CDC9B}"/>
    <cellStyle name="ITEMS" xfId="571" xr:uid="{00000000-0005-0000-0000-000029020000}"/>
    <cellStyle name="Linked Cell 2" xfId="73" xr:uid="{00000000-0005-0000-0000-00002A020000}"/>
    <cellStyle name="Linked Cell 3" xfId="448" xr:uid="{00000000-0005-0000-0000-00002B020000}"/>
    <cellStyle name="m1 - Style1" xfId="572" xr:uid="{00000000-0005-0000-0000-00002C020000}"/>
    <cellStyle name="MANKAD" xfId="573" xr:uid="{00000000-0005-0000-0000-00002D020000}"/>
    <cellStyle name="Neutral 2" xfId="74" xr:uid="{00000000-0005-0000-0000-00002E020000}"/>
    <cellStyle name="Neutral 3" xfId="445" xr:uid="{00000000-0005-0000-0000-00002F020000}"/>
    <cellStyle name="Neutrale" xfId="574" xr:uid="{00000000-0005-0000-0000-000030020000}"/>
    <cellStyle name="no dec" xfId="575" xr:uid="{00000000-0005-0000-0000-000031020000}"/>
    <cellStyle name="Normal" xfId="0" builtinId="0"/>
    <cellStyle name="Normal - Style1" xfId="576" xr:uid="{00000000-0005-0000-0000-000033020000}"/>
    <cellStyle name="Normal - Style1 2" xfId="957" xr:uid="{E11762E4-8993-4473-888F-CEFBA0BFF267}"/>
    <cellStyle name="Normal 10" xfId="75" xr:uid="{00000000-0005-0000-0000-000034020000}"/>
    <cellStyle name="Normal 10 2" xfId="577" xr:uid="{00000000-0005-0000-0000-000035020000}"/>
    <cellStyle name="Normal 11" xfId="76" xr:uid="{00000000-0005-0000-0000-000036020000}"/>
    <cellStyle name="Normal 12" xfId="649" xr:uid="{00000000-0005-0000-0000-000037020000}"/>
    <cellStyle name="Normal 13" xfId="655" xr:uid="{00000000-0005-0000-0000-000038020000}"/>
    <cellStyle name="Normal 14" xfId="660" xr:uid="{00000000-0005-0000-0000-000039020000}"/>
    <cellStyle name="Normal 14 2" xfId="663" xr:uid="{00000000-0005-0000-0000-00003A020000}"/>
    <cellStyle name="Normal 14 3" xfId="676" xr:uid="{00000000-0005-0000-0000-00003B020000}"/>
    <cellStyle name="Normal 14 3 2" xfId="683" xr:uid="{00000000-0005-0000-0000-00003C020000}"/>
    <cellStyle name="Normal 14 3 2 2" xfId="687" xr:uid="{00000000-0005-0000-0000-00003D020000}"/>
    <cellStyle name="Normal 14 3 2 2 2" xfId="690" xr:uid="{00000000-0005-0000-0000-00003E020000}"/>
    <cellStyle name="Normal 14 4" xfId="678" xr:uid="{00000000-0005-0000-0000-00003F020000}"/>
    <cellStyle name="Normal 14 4 2" xfId="680" xr:uid="{00000000-0005-0000-0000-000040020000}"/>
    <cellStyle name="Normal 14 4 2 2" xfId="684" xr:uid="{00000000-0005-0000-0000-000041020000}"/>
    <cellStyle name="Normal 14 4 2 2 2" xfId="688" xr:uid="{00000000-0005-0000-0000-000042020000}"/>
    <cellStyle name="Normal 15" xfId="671" xr:uid="{00000000-0005-0000-0000-000043020000}"/>
    <cellStyle name="Normal 16" xfId="692" xr:uid="{00000000-0005-0000-0000-000044020000}"/>
    <cellStyle name="Normal 17" xfId="693" xr:uid="{00000000-0005-0000-0000-000045020000}"/>
    <cellStyle name="Normal 18" xfId="153" xr:uid="{00000000-0005-0000-0000-000046020000}"/>
    <cellStyle name="Normal 19" xfId="659" xr:uid="{00000000-0005-0000-0000-000047020000}"/>
    <cellStyle name="Normal 2" xfId="1" xr:uid="{00000000-0005-0000-0000-000048020000}"/>
    <cellStyle name="Normal 2 2" xfId="77" xr:uid="{00000000-0005-0000-0000-000049020000}"/>
    <cellStyle name="Normal 2 2 2" xfId="436" xr:uid="{00000000-0005-0000-0000-00004A020000}"/>
    <cellStyle name="Normal 2 2 2 2" xfId="579" xr:uid="{00000000-0005-0000-0000-00004B020000}"/>
    <cellStyle name="Normal 2 2 3" xfId="580" xr:uid="{00000000-0005-0000-0000-00004C020000}"/>
    <cellStyle name="Normal 2 2 4" xfId="578" xr:uid="{00000000-0005-0000-0000-00004D020000}"/>
    <cellStyle name="Normal 2 2 5" xfId="321" xr:uid="{00000000-0005-0000-0000-00004E020000}"/>
    <cellStyle name="Normal 2 3" xfId="78" xr:uid="{00000000-0005-0000-0000-00004F020000}"/>
    <cellStyle name="Normal 2 3 2" xfId="581" xr:uid="{00000000-0005-0000-0000-000050020000}"/>
    <cellStyle name="Normal 20" xfId="763" xr:uid="{7E4A5B87-BD7A-426B-B934-4D6467C265BC}"/>
    <cellStyle name="Normal 21" xfId="991" xr:uid="{3E9AD87F-7976-4E02-A6A6-10F8E5C5757C}"/>
    <cellStyle name="Normal 22" xfId="1003" xr:uid="{DB0B5DCA-68F5-4E9D-B483-85AE51911C95}"/>
    <cellStyle name="Normal 23" xfId="1400" xr:uid="{1151D34E-F2E8-4C64-8BE8-92FE9F3CAF7B}"/>
    <cellStyle name="Normal 24" xfId="1430" xr:uid="{4C38A87A-ECE9-478F-84B4-71D6C251603B}"/>
    <cellStyle name="Normal 25" xfId="1455" xr:uid="{D6CF0CC7-A358-49B7-AECB-266007BF7413}"/>
    <cellStyle name="Normal 3" xfId="2" xr:uid="{00000000-0005-0000-0000-000051020000}"/>
    <cellStyle name="Normal 3 2" xfId="79" xr:uid="{00000000-0005-0000-0000-000052020000}"/>
    <cellStyle name="Normal 3 2 2" xfId="80" xr:uid="{00000000-0005-0000-0000-000053020000}"/>
    <cellStyle name="Normal 3 2 2 2" xfId="81" xr:uid="{00000000-0005-0000-0000-000054020000}"/>
    <cellStyle name="Normal 3 2 2 3" xfId="583" xr:uid="{00000000-0005-0000-0000-000055020000}"/>
    <cellStyle name="Normal 3 2 3" xfId="82" xr:uid="{00000000-0005-0000-0000-000056020000}"/>
    <cellStyle name="Normal 3 2 4" xfId="435" xr:uid="{00000000-0005-0000-0000-000057020000}"/>
    <cellStyle name="Normal 3 3" xfId="83" xr:uid="{00000000-0005-0000-0000-000058020000}"/>
    <cellStyle name="Normal 3 3 2" xfId="84" xr:uid="{00000000-0005-0000-0000-000059020000}"/>
    <cellStyle name="Normal 3 3 2 2" xfId="85" xr:uid="{00000000-0005-0000-0000-00005A020000}"/>
    <cellStyle name="Normal 3 3 3" xfId="86" xr:uid="{00000000-0005-0000-0000-00005B020000}"/>
    <cellStyle name="Normal 3 3 4" xfId="584" xr:uid="{00000000-0005-0000-0000-00005C020000}"/>
    <cellStyle name="Normal 3 4" xfId="87" xr:uid="{00000000-0005-0000-0000-00005D020000}"/>
    <cellStyle name="Normal 3 4 2" xfId="88" xr:uid="{00000000-0005-0000-0000-00005E020000}"/>
    <cellStyle name="Normal 3 4 3" xfId="582" xr:uid="{00000000-0005-0000-0000-00005F020000}"/>
    <cellStyle name="Normal 3 5" xfId="89" xr:uid="{00000000-0005-0000-0000-000060020000}"/>
    <cellStyle name="Normal 3 6" xfId="90" xr:uid="{00000000-0005-0000-0000-000061020000}"/>
    <cellStyle name="Normal 3 7" xfId="91" xr:uid="{00000000-0005-0000-0000-000062020000}"/>
    <cellStyle name="Normal 4" xfId="92" xr:uid="{00000000-0005-0000-0000-000063020000}"/>
    <cellStyle name="Normal 4 2" xfId="93" xr:uid="{00000000-0005-0000-0000-000064020000}"/>
    <cellStyle name="Normal 4 2 2" xfId="94" xr:uid="{00000000-0005-0000-0000-000065020000}"/>
    <cellStyle name="Normal 4 2 2 2" xfId="95" xr:uid="{00000000-0005-0000-0000-000066020000}"/>
    <cellStyle name="Normal 4 2 3" xfId="96" xr:uid="{00000000-0005-0000-0000-000067020000}"/>
    <cellStyle name="Normal 4 2 4" xfId="586" xr:uid="{00000000-0005-0000-0000-000068020000}"/>
    <cellStyle name="Normal 4 3" xfId="97" xr:uid="{00000000-0005-0000-0000-000069020000}"/>
    <cellStyle name="Normal 4 3 2" xfId="98" xr:uid="{00000000-0005-0000-0000-00006A020000}"/>
    <cellStyle name="Normal 4 3 2 2" xfId="99" xr:uid="{00000000-0005-0000-0000-00006B020000}"/>
    <cellStyle name="Normal 4 3 3" xfId="100" xr:uid="{00000000-0005-0000-0000-00006C020000}"/>
    <cellStyle name="Normal 4 3 4" xfId="585" xr:uid="{00000000-0005-0000-0000-00006D020000}"/>
    <cellStyle name="Normal 4 4" xfId="101" xr:uid="{00000000-0005-0000-0000-00006E020000}"/>
    <cellStyle name="Normal 4 4 2" xfId="102" xr:uid="{00000000-0005-0000-0000-00006F020000}"/>
    <cellStyle name="Normal 4 5" xfId="103" xr:uid="{00000000-0005-0000-0000-000070020000}"/>
    <cellStyle name="Normal 4 6" xfId="104" xr:uid="{00000000-0005-0000-0000-000071020000}"/>
    <cellStyle name="Normal 4 7" xfId="105" xr:uid="{00000000-0005-0000-0000-000072020000}"/>
    <cellStyle name="Normal 4 8" xfId="474" xr:uid="{00000000-0005-0000-0000-000073020000}"/>
    <cellStyle name="Normal 5" xfId="106" xr:uid="{00000000-0005-0000-0000-000074020000}"/>
    <cellStyle name="Normal 5 2" xfId="107" xr:uid="{00000000-0005-0000-0000-000075020000}"/>
    <cellStyle name="Normal 5 2 2" xfId="587" xr:uid="{00000000-0005-0000-0000-000076020000}"/>
    <cellStyle name="Normal 5 3" xfId="108" xr:uid="{00000000-0005-0000-0000-000077020000}"/>
    <cellStyle name="Normal 5 4" xfId="478" xr:uid="{00000000-0005-0000-0000-000078020000}"/>
    <cellStyle name="Normal 6" xfId="109" xr:uid="{00000000-0005-0000-0000-000079020000}"/>
    <cellStyle name="Normal 6 2" xfId="110" xr:uid="{00000000-0005-0000-0000-00007A020000}"/>
    <cellStyle name="Normal 6 3" xfId="492" xr:uid="{00000000-0005-0000-0000-00007B020000}"/>
    <cellStyle name="Normal 7" xfId="111" xr:uid="{00000000-0005-0000-0000-00007C020000}"/>
    <cellStyle name="Normal 7 2" xfId="112" xr:uid="{00000000-0005-0000-0000-00007D020000}"/>
    <cellStyle name="Normal 7 3" xfId="588" xr:uid="{00000000-0005-0000-0000-00007E020000}"/>
    <cellStyle name="Normal 7 3 2" xfId="647" xr:uid="{00000000-0005-0000-0000-00007F020000}"/>
    <cellStyle name="Normal 7 3 2 2" xfId="653" xr:uid="{00000000-0005-0000-0000-000080020000}"/>
    <cellStyle name="Normal 8" xfId="113" xr:uid="{00000000-0005-0000-0000-000081020000}"/>
    <cellStyle name="Normal 8 2" xfId="590" xr:uid="{00000000-0005-0000-0000-000082020000}"/>
    <cellStyle name="Normal 8 2 2" xfId="643" xr:uid="{00000000-0005-0000-0000-000083020000}"/>
    <cellStyle name="Normal 8 3" xfId="644" xr:uid="{00000000-0005-0000-0000-000084020000}"/>
    <cellStyle name="Normal 8 3 2" xfId="674" xr:uid="{00000000-0005-0000-0000-000085020000}"/>
    <cellStyle name="Normal 8 3 2 2" xfId="691" xr:uid="{00000000-0005-0000-0000-000086020000}"/>
    <cellStyle name="Normal 8 4" xfId="589" xr:uid="{00000000-0005-0000-0000-000087020000}"/>
    <cellStyle name="Normal 9" xfId="114" xr:uid="{00000000-0005-0000-0000-000088020000}"/>
    <cellStyle name="Normal 9 2" xfId="641" xr:uid="{00000000-0005-0000-0000-000089020000}"/>
    <cellStyle name="Normal 9 3" xfId="648" xr:uid="{00000000-0005-0000-0000-00008A020000}"/>
    <cellStyle name="Normal 9 4" xfId="651" xr:uid="{00000000-0005-0000-0000-00008B020000}"/>
    <cellStyle name="Normal 9 5" xfId="652" xr:uid="{00000000-0005-0000-0000-00008C020000}"/>
    <cellStyle name="Normal 9 6" xfId="654" xr:uid="{00000000-0005-0000-0000-00008D020000}"/>
    <cellStyle name="Normal 9 6 2" xfId="675" xr:uid="{00000000-0005-0000-0000-00008E020000}"/>
    <cellStyle name="Normal 9 6 2 2" xfId="694" xr:uid="{00000000-0005-0000-0000-00008F020000}"/>
    <cellStyle name="Nota" xfId="591" xr:uid="{00000000-0005-0000-0000-000090020000}"/>
    <cellStyle name="Nota 2" xfId="592" xr:uid="{00000000-0005-0000-0000-000091020000}"/>
    <cellStyle name="Nota 3" xfId="593" xr:uid="{00000000-0005-0000-0000-000092020000}"/>
    <cellStyle name="Note 2" xfId="115" xr:uid="{00000000-0005-0000-0000-000093020000}"/>
    <cellStyle name="Note 2 2" xfId="116" xr:uid="{00000000-0005-0000-0000-000094020000}"/>
    <cellStyle name="Note 2 3" xfId="475" xr:uid="{00000000-0005-0000-0000-000095020000}"/>
    <cellStyle name="Note 3" xfId="479" xr:uid="{00000000-0005-0000-0000-000096020000}"/>
    <cellStyle name="Note 4" xfId="493" xr:uid="{00000000-0005-0000-0000-000097020000}"/>
    <cellStyle name="Num0 - Style7" xfId="594" xr:uid="{00000000-0005-0000-0000-000098020000}"/>
    <cellStyle name="Num2 - Style8" xfId="595" xr:uid="{00000000-0005-0000-0000-000099020000}"/>
    <cellStyle name="Numeri - Style1" xfId="596" xr:uid="{00000000-0005-0000-0000-00009A020000}"/>
    <cellStyle name="Numeri - Style1 2" xfId="597" xr:uid="{00000000-0005-0000-0000-00009B020000}"/>
    <cellStyle name="ofwhich" xfId="157" xr:uid="{00000000-0005-0000-0000-00009C020000}"/>
    <cellStyle name="Output 2" xfId="117" xr:uid="{00000000-0005-0000-0000-00009D020000}"/>
    <cellStyle name="Output 3" xfId="446" xr:uid="{00000000-0005-0000-0000-00009E020000}"/>
    <cellStyle name="Parent row" xfId="118" xr:uid="{00000000-0005-0000-0000-00009F020000}"/>
    <cellStyle name="Parent row 2" xfId="119" xr:uid="{00000000-0005-0000-0000-0000A0020000}"/>
    <cellStyle name="Percent [2]" xfId="598" xr:uid="{00000000-0005-0000-0000-0000A1020000}"/>
    <cellStyle name="Percent 10" xfId="658" xr:uid="{00000000-0005-0000-0000-0000A2020000}"/>
    <cellStyle name="Percent 11" xfId="764" xr:uid="{955479AB-1743-4346-85A0-F2F7F64C9DF3}"/>
    <cellStyle name="Percent 12" xfId="990" xr:uid="{1FBA0E92-DBCF-4315-B076-E3B1C3DFE8CF}"/>
    <cellStyle name="Percent 13" xfId="1004" xr:uid="{92498DF0-D2B3-4DEB-9367-4716E9055B39}"/>
    <cellStyle name="Percent 14" xfId="1399" xr:uid="{78DF9BB8-DD59-483D-B646-93320EF3D1A8}"/>
    <cellStyle name="Percent 15" xfId="1429" xr:uid="{1F3607FD-BA4F-4EF3-8234-4DA31EE66EC5}"/>
    <cellStyle name="Percent 16" xfId="1454" xr:uid="{2B8F8192-9516-44E0-ADEE-35FCE886D4D4}"/>
    <cellStyle name="Percent 2" xfId="120" xr:uid="{00000000-0005-0000-0000-0000A3020000}"/>
    <cellStyle name="Percent 2 2" xfId="121" xr:uid="{00000000-0005-0000-0000-0000A4020000}"/>
    <cellStyle name="Percent 2 2 2" xfId="511" xr:uid="{00000000-0005-0000-0000-0000A5020000}"/>
    <cellStyle name="Percent 2 3" xfId="160" xr:uid="{00000000-0005-0000-0000-0000A6020000}"/>
    <cellStyle name="Percent 3" xfId="122" xr:uid="{00000000-0005-0000-0000-0000A7020000}"/>
    <cellStyle name="Percent 3 2" xfId="123" xr:uid="{00000000-0005-0000-0000-0000A8020000}"/>
    <cellStyle name="Percent 3 3" xfId="599" xr:uid="{00000000-0005-0000-0000-0000A9020000}"/>
    <cellStyle name="Percent 3 4" xfId="646" xr:uid="{00000000-0005-0000-0000-0000AA020000}"/>
    <cellStyle name="Percent 4" xfId="124" xr:uid="{00000000-0005-0000-0000-0000AB020000}"/>
    <cellStyle name="Percent 4 2" xfId="601" xr:uid="{00000000-0005-0000-0000-0000AC020000}"/>
    <cellStyle name="Percent 4 3" xfId="600" xr:uid="{00000000-0005-0000-0000-0000AD020000}"/>
    <cellStyle name="Percent 5" xfId="602" xr:uid="{00000000-0005-0000-0000-0000AE020000}"/>
    <cellStyle name="Percent 6" xfId="510" xr:uid="{00000000-0005-0000-0000-0000AF020000}"/>
    <cellStyle name="Percent 7" xfId="650" xr:uid="{00000000-0005-0000-0000-0000B0020000}"/>
    <cellStyle name="Percent 8" xfId="668" xr:uid="{00000000-0005-0000-0000-0000B1020000}"/>
    <cellStyle name="Percent 8 2" xfId="677" xr:uid="{00000000-0005-0000-0000-0000B2020000}"/>
    <cellStyle name="Percent 8 3" xfId="679" xr:uid="{00000000-0005-0000-0000-0000B3020000}"/>
    <cellStyle name="Percent 8 3 2" xfId="682" xr:uid="{00000000-0005-0000-0000-0000B4020000}"/>
    <cellStyle name="Percent 8 3 2 2" xfId="686" xr:uid="{00000000-0005-0000-0000-0000B5020000}"/>
    <cellStyle name="Percent 8 3 2 2 2" xfId="689" xr:uid="{00000000-0005-0000-0000-0000B6020000}"/>
    <cellStyle name="Percent 9" xfId="154" xr:uid="{00000000-0005-0000-0000-0000B7020000}"/>
    <cellStyle name="Reference" xfId="125" xr:uid="{00000000-0005-0000-0000-0000B8020000}"/>
    <cellStyle name="RevList" xfId="603" xr:uid="{00000000-0005-0000-0000-0000B9020000}"/>
    <cellStyle name="Row heading" xfId="126" xr:uid="{00000000-0005-0000-0000-0000BA020000}"/>
    <cellStyle name="Row headings" xfId="604" xr:uid="{00000000-0005-0000-0000-0000BB020000}"/>
    <cellStyle name="Row headings Level 1" xfId="605" xr:uid="{00000000-0005-0000-0000-0000BC020000}"/>
    <cellStyle name="Row headings Level 2" xfId="606" xr:uid="{00000000-0005-0000-0000-0000BD020000}"/>
    <cellStyle name="Source - Style2" xfId="607" xr:uid="{00000000-0005-0000-0000-0000BE020000}"/>
    <cellStyle name="Source Hed" xfId="127" xr:uid="{00000000-0005-0000-0000-0000BF020000}"/>
    <cellStyle name="Source Letter" xfId="128" xr:uid="{00000000-0005-0000-0000-0000C0020000}"/>
    <cellStyle name="Source Superscript" xfId="129" xr:uid="{00000000-0005-0000-0000-0000C1020000}"/>
    <cellStyle name="Source Superscript 2" xfId="130" xr:uid="{00000000-0005-0000-0000-0000C2020000}"/>
    <cellStyle name="Source Text" xfId="131" xr:uid="{00000000-0005-0000-0000-0000C3020000}"/>
    <cellStyle name="Source Text 2" xfId="132" xr:uid="{00000000-0005-0000-0000-0000C4020000}"/>
    <cellStyle name="Sources list" xfId="608" xr:uid="{00000000-0005-0000-0000-0000C5020000}"/>
    <cellStyle name="Sources list 2" xfId="609" xr:uid="{00000000-0005-0000-0000-0000C6020000}"/>
    <cellStyle name="Sources Title" xfId="610" xr:uid="{00000000-0005-0000-0000-0000C7020000}"/>
    <cellStyle name="Sources Title 2" xfId="611" xr:uid="{00000000-0005-0000-0000-0000C8020000}"/>
    <cellStyle name="State" xfId="133" xr:uid="{00000000-0005-0000-0000-0000C9020000}"/>
    <cellStyle name="style" xfId="612" xr:uid="{00000000-0005-0000-0000-0000CA020000}"/>
    <cellStyle name="style 2" xfId="613" xr:uid="{00000000-0005-0000-0000-0000CB020000}"/>
    <cellStyle name="style 3" xfId="614" xr:uid="{00000000-0005-0000-0000-0000CC020000}"/>
    <cellStyle name="style1" xfId="615" xr:uid="{00000000-0005-0000-0000-0000CD020000}"/>
    <cellStyle name="style2" xfId="616" xr:uid="{00000000-0005-0000-0000-0000CE020000}"/>
    <cellStyle name="Subtotal" xfId="617" xr:uid="{00000000-0005-0000-0000-0000CF020000}"/>
    <cellStyle name="Superscript" xfId="134" xr:uid="{00000000-0005-0000-0000-0000D0020000}"/>
    <cellStyle name="Table  - Style3" xfId="618" xr:uid="{00000000-0005-0000-0000-0000D1020000}"/>
    <cellStyle name="Table  - Style4" xfId="619" xr:uid="{00000000-0005-0000-0000-0000D2020000}"/>
    <cellStyle name="Table  - Style4 2" xfId="620" xr:uid="{00000000-0005-0000-0000-0000D3020000}"/>
    <cellStyle name="Table  - Style6" xfId="621" xr:uid="{00000000-0005-0000-0000-0000D4020000}"/>
    <cellStyle name="Table  - Style6 2" xfId="622" xr:uid="{00000000-0005-0000-0000-0000D5020000}"/>
    <cellStyle name="Table Data" xfId="135" xr:uid="{00000000-0005-0000-0000-0000D6020000}"/>
    <cellStyle name="Table Head Top" xfId="136" xr:uid="{00000000-0005-0000-0000-0000D7020000}"/>
    <cellStyle name="Table Hed Side" xfId="137" xr:uid="{00000000-0005-0000-0000-0000D8020000}"/>
    <cellStyle name="Table no" xfId="623" xr:uid="{00000000-0005-0000-0000-0000D9020000}"/>
    <cellStyle name="Table title" xfId="138" xr:uid="{00000000-0005-0000-0000-0000DA020000}"/>
    <cellStyle name="Table title 2" xfId="139" xr:uid="{00000000-0005-0000-0000-0000DB020000}"/>
    <cellStyle name="Table_HeaderRow" xfId="158" xr:uid="{00000000-0005-0000-0000-0000DC020000}"/>
    <cellStyle name="Testo avviso" xfId="624" xr:uid="{00000000-0005-0000-0000-0000DD020000}"/>
    <cellStyle name="Testo descrittivo" xfId="625" xr:uid="{00000000-0005-0000-0000-0000DE020000}"/>
    <cellStyle name="þ_x001d_ð &amp;ý&amp;†ýG_x0008_ X_x000a__x0007__x0001__x0001_" xfId="626" xr:uid="{00000000-0005-0000-0000-0000DF020000}"/>
    <cellStyle name="þ_x001d_ð&quot;_x000c_Býò_x000c_5ýU_x0001_e_x0005_¹,_x0007__x0001__x0001_" xfId="627" xr:uid="{00000000-0005-0000-0000-0000E0020000}"/>
    <cellStyle name="Title 2" xfId="140" xr:uid="{00000000-0005-0000-0000-0000E1020000}"/>
    <cellStyle name="Title 3" xfId="439" xr:uid="{00000000-0005-0000-0000-0000E2020000}"/>
    <cellStyle name="Title Text" xfId="141" xr:uid="{00000000-0005-0000-0000-0000E3020000}"/>
    <cellStyle name="Title Text 1" xfId="142" xr:uid="{00000000-0005-0000-0000-0000E4020000}"/>
    <cellStyle name="Title Text 2" xfId="143" xr:uid="{00000000-0005-0000-0000-0000E5020000}"/>
    <cellStyle name="Title-1" xfId="144" xr:uid="{00000000-0005-0000-0000-0000E6020000}"/>
    <cellStyle name="Title-2" xfId="145" xr:uid="{00000000-0005-0000-0000-0000E7020000}"/>
    <cellStyle name="Title-3" xfId="146" xr:uid="{00000000-0005-0000-0000-0000E8020000}"/>
    <cellStyle name="Titolo" xfId="628" xr:uid="{00000000-0005-0000-0000-0000E9020000}"/>
    <cellStyle name="Titolo 1" xfId="629" xr:uid="{00000000-0005-0000-0000-0000EA020000}"/>
    <cellStyle name="Titolo 2" xfId="630" xr:uid="{00000000-0005-0000-0000-0000EB020000}"/>
    <cellStyle name="Titolo 3" xfId="631" xr:uid="{00000000-0005-0000-0000-0000EC020000}"/>
    <cellStyle name="Titolo 4" xfId="632" xr:uid="{00000000-0005-0000-0000-0000ED020000}"/>
    <cellStyle name="Total 2" xfId="147" xr:uid="{00000000-0005-0000-0000-0000EE020000}"/>
    <cellStyle name="Total 3" xfId="452" xr:uid="{00000000-0005-0000-0000-0000EF020000}"/>
    <cellStyle name="Totale" xfId="633" xr:uid="{00000000-0005-0000-0000-0000F0020000}"/>
    <cellStyle name="Totale 2" xfId="634" xr:uid="{00000000-0005-0000-0000-0000F1020000}"/>
    <cellStyle name="Totale 3" xfId="635" xr:uid="{00000000-0005-0000-0000-0000F2020000}"/>
    <cellStyle name="Valore non valido" xfId="636" xr:uid="{00000000-0005-0000-0000-0000F3020000}"/>
    <cellStyle name="Valore valido" xfId="637" xr:uid="{00000000-0005-0000-0000-0000F4020000}"/>
    <cellStyle name="Warning Text 2" xfId="148" xr:uid="{00000000-0005-0000-0000-0000F5020000}"/>
    <cellStyle name="Warning Text 3" xfId="450" xr:uid="{00000000-0005-0000-0000-0000F6020000}"/>
    <cellStyle name="Wrap" xfId="149" xr:uid="{00000000-0005-0000-0000-0000F7020000}"/>
    <cellStyle name="Wrap Bold" xfId="150" xr:uid="{00000000-0005-0000-0000-0000F8020000}"/>
    <cellStyle name="Wrap Title" xfId="151" xr:uid="{00000000-0005-0000-0000-0000F9020000}"/>
    <cellStyle name="Wrap_NTS99-~11" xfId="152" xr:uid="{00000000-0005-0000-0000-0000FA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P15" sqref="P15"/>
    </sheetView>
  </sheetViews>
  <sheetFormatPr defaultRowHeight="15"/>
  <cols>
    <col min="2" max="2" width="56.85546875" customWidth="1"/>
  </cols>
  <sheetData>
    <row r="1" spans="1:2">
      <c r="A1" s="1" t="s">
        <v>33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74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76</v>
      </c>
    </row>
    <row r="14" spans="1:2">
      <c r="A14" s="1"/>
      <c r="B14" s="9" t="s">
        <v>77</v>
      </c>
    </row>
    <row r="15" spans="1:2">
      <c r="A15" s="1"/>
    </row>
    <row r="16" spans="1:2">
      <c r="A16" s="1"/>
      <c r="B16" s="3" t="s">
        <v>72</v>
      </c>
    </row>
    <row r="17" spans="1:2">
      <c r="A17" s="1"/>
      <c r="B17" s="9" t="s">
        <v>75</v>
      </c>
    </row>
    <row r="18" spans="1:2">
      <c r="A18" s="1"/>
    </row>
    <row r="19" spans="1:2">
      <c r="A19" s="1" t="s">
        <v>1</v>
      </c>
      <c r="B19" t="s">
        <v>32</v>
      </c>
    </row>
    <row r="21" spans="1:2">
      <c r="A21" t="s">
        <v>44</v>
      </c>
    </row>
    <row r="22" spans="1:2">
      <c r="A22">
        <v>0.62137100000000001</v>
      </c>
    </row>
    <row r="24" spans="1:2">
      <c r="A24" t="s">
        <v>81</v>
      </c>
    </row>
  </sheetData>
  <hyperlinks>
    <hyperlink ref="B7" r:id="rId1" display="http://nhts.ornl.gov/2009/pub/stt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opLeftCell="A10" workbookViewId="0">
      <selection activeCell="C41" sqref="C41"/>
    </sheetView>
  </sheetViews>
  <sheetFormatPr defaultRowHeight="15"/>
  <cols>
    <col min="1" max="1" width="18.140625" customWidth="1"/>
    <col min="2" max="2" width="25.140625" customWidth="1"/>
    <col min="3" max="3" width="25.85546875" customWidth="1"/>
    <col min="5" max="5" width="12" bestFit="1" customWidth="1"/>
    <col min="7" max="7" width="11.42578125" bestFit="1" customWidth="1"/>
    <col min="8" max="8" width="13.42578125" customWidth="1"/>
    <col min="9" max="9" width="18.570312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  <col min="14" max="14" width="15.140625" bestFit="1" customWidth="1"/>
  </cols>
  <sheetData>
    <row r="1" spans="1:16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46</v>
      </c>
    </row>
    <row r="3" spans="1:16">
      <c r="A3" t="s">
        <v>47</v>
      </c>
      <c r="B3" t="s">
        <v>12</v>
      </c>
      <c r="C3" t="s">
        <v>48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49</v>
      </c>
      <c r="D4">
        <f>TREND(H4:I4,H$3:I$3,$D$3)</f>
        <v>9923.5659367004409</v>
      </c>
      <c r="E4" s="10"/>
      <c r="F4" s="38"/>
      <c r="G4" s="38">
        <v>7285.7384785769091</v>
      </c>
      <c r="H4" s="38">
        <v>9396.144139619284</v>
      </c>
      <c r="I4" s="38">
        <v>12033.253125025125</v>
      </c>
      <c r="J4" s="38">
        <v>14911.437352458386</v>
      </c>
      <c r="K4" s="38">
        <v>18049.797400747848</v>
      </c>
      <c r="L4" s="38">
        <v>20990.040058507238</v>
      </c>
      <c r="M4" s="38">
        <v>24015.173872393898</v>
      </c>
      <c r="N4" s="38">
        <v>26780.180072149764</v>
      </c>
      <c r="O4">
        <f>N4*(1+(N4-M4)/M4)</f>
        <v>29863.537466251</v>
      </c>
    </row>
    <row r="5" spans="1:16">
      <c r="A5">
        <v>2</v>
      </c>
      <c r="C5" t="s">
        <v>50</v>
      </c>
      <c r="D5">
        <f t="shared" ref="D5:D7" si="0">TREND(H5:I5,H$3:I$3,$D$3)</f>
        <v>9748.9936226876453</v>
      </c>
      <c r="E5" s="10"/>
      <c r="F5" s="38"/>
      <c r="G5" s="38">
        <v>7285.7384785769091</v>
      </c>
      <c r="H5" s="38">
        <v>9258.6395912346106</v>
      </c>
      <c r="I5" s="38">
        <v>11710.40974850006</v>
      </c>
      <c r="J5" s="38">
        <v>14329.527602118545</v>
      </c>
      <c r="K5" s="38">
        <v>17125.295582660761</v>
      </c>
      <c r="L5" s="38">
        <v>19658.964347479949</v>
      </c>
      <c r="M5" s="38">
        <v>22199.392433261677</v>
      </c>
      <c r="N5" s="38">
        <v>24428.749626790272</v>
      </c>
      <c r="O5">
        <f t="shared" ref="O5:O7" si="1">N5*(1+(N5-M5)/M5)</f>
        <v>26881.98833019708</v>
      </c>
    </row>
    <row r="6" spans="1:16">
      <c r="A6">
        <v>3</v>
      </c>
      <c r="C6" t="s">
        <v>51</v>
      </c>
      <c r="D6">
        <f t="shared" si="0"/>
        <v>9574.421308674966</v>
      </c>
      <c r="E6" s="10"/>
      <c r="F6" s="38"/>
      <c r="G6" s="38">
        <v>7285.7384785769091</v>
      </c>
      <c r="H6" s="38">
        <v>9121.1350428499372</v>
      </c>
      <c r="I6" s="38">
        <v>11387.566371974997</v>
      </c>
      <c r="J6" s="38">
        <v>13747.617851778708</v>
      </c>
      <c r="K6" s="38">
        <v>16200.793764573677</v>
      </c>
      <c r="L6" s="38">
        <v>18327.888636452659</v>
      </c>
      <c r="M6" s="38">
        <v>20383.610994129456</v>
      </c>
      <c r="N6" s="38">
        <v>22077.319181430779</v>
      </c>
      <c r="O6">
        <f t="shared" si="1"/>
        <v>23911.760402960321</v>
      </c>
    </row>
    <row r="7" spans="1:16">
      <c r="A7">
        <v>4</v>
      </c>
      <c r="C7" t="s">
        <v>52</v>
      </c>
      <c r="D7">
        <f t="shared" si="0"/>
        <v>9487.1351516685681</v>
      </c>
      <c r="E7" s="10"/>
      <c r="F7" s="38"/>
      <c r="G7" s="38">
        <v>7285.7384785769091</v>
      </c>
      <c r="H7" s="38">
        <v>9052.3827686576024</v>
      </c>
      <c r="I7" s="38">
        <v>11226.144683712464</v>
      </c>
      <c r="J7" s="38">
        <v>13456.662976608788</v>
      </c>
      <c r="K7" s="38">
        <v>15738.542855530135</v>
      </c>
      <c r="L7" s="38">
        <v>17662.350780939018</v>
      </c>
      <c r="M7" s="38">
        <v>19475.720274563348</v>
      </c>
      <c r="N7" s="38">
        <v>20901.603958751035</v>
      </c>
      <c r="O7">
        <f t="shared" si="1"/>
        <v>22431.881434396495</v>
      </c>
    </row>
    <row r="8" spans="1:16">
      <c r="A8" t="s">
        <v>53</v>
      </c>
      <c r="D8">
        <f>TREND(H8:I8,H$3:I$3,$D$3)</f>
        <v>9748.9936226876453</v>
      </c>
      <c r="E8" s="10"/>
      <c r="F8" s="38"/>
      <c r="G8" s="38">
        <v>7285.7384785769091</v>
      </c>
      <c r="H8" s="38">
        <v>9258.6395912346106</v>
      </c>
      <c r="I8" s="38">
        <v>11710.40974850006</v>
      </c>
      <c r="J8" s="38">
        <v>14329.527602118545</v>
      </c>
      <c r="K8" s="38">
        <v>17125.295582660761</v>
      </c>
      <c r="L8" s="38">
        <v>19658.964347479949</v>
      </c>
      <c r="M8" s="38">
        <v>22199.392433261677</v>
      </c>
      <c r="N8" s="38">
        <v>24428.749626790272</v>
      </c>
      <c r="O8">
        <f>N8*(1+(N8-M8)/M8)</f>
        <v>26881.98833019708</v>
      </c>
    </row>
    <row r="10" spans="1:16">
      <c r="A10" s="3">
        <v>2.2999999999999998</v>
      </c>
      <c r="B10" s="3"/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47</v>
      </c>
      <c r="D12" t="s">
        <v>55</v>
      </c>
      <c r="E12" s="31">
        <v>2018</v>
      </c>
      <c r="G12">
        <v>2007</v>
      </c>
      <c r="H12">
        <f>G12+5</f>
        <v>2012</v>
      </c>
      <c r="I12">
        <f t="shared" ref="I12:P12" si="2">H12+5</f>
        <v>2017</v>
      </c>
      <c r="J12">
        <f t="shared" si="2"/>
        <v>2022</v>
      </c>
      <c r="K12">
        <f t="shared" si="2"/>
        <v>2027</v>
      </c>
      <c r="L12">
        <f t="shared" si="2"/>
        <v>2032</v>
      </c>
      <c r="M12">
        <f t="shared" si="2"/>
        <v>2037</v>
      </c>
      <c r="N12">
        <f t="shared" si="2"/>
        <v>2042</v>
      </c>
      <c r="O12">
        <f t="shared" si="2"/>
        <v>2047</v>
      </c>
      <c r="P12">
        <f t="shared" si="2"/>
        <v>2052</v>
      </c>
    </row>
    <row r="13" spans="1:16">
      <c r="C13">
        <v>2</v>
      </c>
      <c r="D13" t="s">
        <v>13</v>
      </c>
      <c r="E13">
        <f>TREND(I13:J13,I$12:J$12,$E$12)</f>
        <v>0.84468614878639037</v>
      </c>
      <c r="G13" s="36"/>
      <c r="H13" s="41">
        <v>0.84816017504281249</v>
      </c>
      <c r="I13" s="41">
        <v>0.84526515316246087</v>
      </c>
      <c r="J13" s="41">
        <v>0.84237013128210936</v>
      </c>
      <c r="K13" s="41">
        <v>0.83947510940175785</v>
      </c>
      <c r="L13" s="41">
        <v>0.83658008752140622</v>
      </c>
      <c r="M13" s="41">
        <v>0.8336850656410546</v>
      </c>
      <c r="N13" s="41">
        <v>0.83079004376070309</v>
      </c>
      <c r="O13" s="41">
        <v>0.82789502188035158</v>
      </c>
      <c r="P13">
        <f t="shared" ref="P13:P15" si="3">O13*(1+(O13-N13)/N13)</f>
        <v>0.82501008817059218</v>
      </c>
    </row>
    <row r="14" spans="1:16">
      <c r="D14" t="s">
        <v>22</v>
      </c>
      <c r="E14">
        <f t="shared" ref="E14:E15" si="4">TREND(I14:J14,I$12:J$12,$E$12)</f>
        <v>0.14510286990930038</v>
      </c>
      <c r="G14" s="36"/>
      <c r="H14" s="41">
        <v>0.14423867048152983</v>
      </c>
      <c r="I14" s="41">
        <v>0.1449588366713386</v>
      </c>
      <c r="J14" s="41">
        <v>0.14567900286114738</v>
      </c>
      <c r="K14" s="41">
        <v>0.14639916905095615</v>
      </c>
      <c r="L14" s="41">
        <v>0.14711933524076493</v>
      </c>
      <c r="M14" s="41">
        <v>0.14783950143057367</v>
      </c>
      <c r="N14" s="41">
        <v>0.14855966762038245</v>
      </c>
      <c r="O14" s="41">
        <v>0.14927983381019122</v>
      </c>
      <c r="P14">
        <f t="shared" si="3"/>
        <v>0.15000349111807565</v>
      </c>
    </row>
    <row r="15" spans="1:16">
      <c r="D15" t="s">
        <v>23</v>
      </c>
      <c r="E15">
        <f t="shared" si="4"/>
        <v>1.0210981304308975E-2</v>
      </c>
      <c r="G15" s="33"/>
      <c r="H15" s="40">
        <v>7.6011544756576328E-3</v>
      </c>
      <c r="I15" s="39">
        <v>9.7760101662004283E-3</v>
      </c>
      <c r="J15" s="39">
        <v>1.1950865856743225E-2</v>
      </c>
      <c r="K15" s="39">
        <v>1.4125721547286019E-2</v>
      </c>
      <c r="L15" s="39">
        <v>1.6300577237828816E-2</v>
      </c>
      <c r="M15" s="39">
        <v>1.8475432928371612E-2</v>
      </c>
      <c r="N15" s="39">
        <v>2.0650288618914409E-2</v>
      </c>
      <c r="O15" s="39">
        <v>2.2825144309457205E-2</v>
      </c>
      <c r="P15">
        <f t="shared" si="3"/>
        <v>2.522905235669946E-2</v>
      </c>
    </row>
    <row r="17" spans="1:15">
      <c r="A17" s="3" t="s">
        <v>79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57</v>
      </c>
      <c r="C18" t="s">
        <v>56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 s="32">
        <v>-7.9753954017819807E-3</v>
      </c>
      <c r="D19">
        <f>TREND(H19:I19,H$18:I$18,$D$18)</f>
        <v>0.69994379694080777</v>
      </c>
      <c r="F19" s="35"/>
      <c r="G19" s="45">
        <v>0.72850685218433164</v>
      </c>
      <c r="H19" s="44">
        <v>0.70470430614806179</v>
      </c>
      <c r="I19" s="44">
        <v>0.68090176011179193</v>
      </c>
      <c r="J19" s="44">
        <v>0.65709921407552208</v>
      </c>
      <c r="K19" s="44">
        <v>0.63329666803925222</v>
      </c>
      <c r="L19" s="44">
        <v>0.60949412200298236</v>
      </c>
      <c r="M19" s="44">
        <v>0.58569157596671251</v>
      </c>
      <c r="N19" s="44">
        <v>0.56188902993044265</v>
      </c>
      <c r="O19">
        <f t="shared" ref="O19:O24" si="5">N19*(1+(N19-M19)/M19)</f>
        <v>0.5390538210064979</v>
      </c>
    </row>
    <row r="20" spans="1:15">
      <c r="B20" t="s">
        <v>17</v>
      </c>
      <c r="C20" s="32">
        <v>-1.6289016159154582E-4</v>
      </c>
      <c r="D20">
        <f t="shared" ref="D20:D24" si="6">TREND(H20:I20,H$18:I$18,$D$18)</f>
        <v>1.5031686714614162E-2</v>
      </c>
      <c r="F20" s="35"/>
      <c r="G20" s="45">
        <v>1.5581952116164871E-2</v>
      </c>
      <c r="H20" s="44">
        <v>1.5123397614872622E-2</v>
      </c>
      <c r="I20" s="44">
        <v>1.4664843113580373E-2</v>
      </c>
      <c r="J20" s="44">
        <v>1.4206288612288124E-2</v>
      </c>
      <c r="K20" s="44">
        <v>1.3747734110995875E-2</v>
      </c>
      <c r="L20" s="44">
        <v>1.3289179609703626E-2</v>
      </c>
      <c r="M20" s="44">
        <v>1.2830625108411377E-2</v>
      </c>
      <c r="N20" s="44">
        <v>1.2372070607119128E-2</v>
      </c>
      <c r="O20">
        <f t="shared" si="5"/>
        <v>1.1929904413401818E-2</v>
      </c>
    </row>
    <row r="21" spans="1:15">
      <c r="B21" t="s">
        <v>18</v>
      </c>
      <c r="C21" s="32">
        <v>5.4770124106726754E-3</v>
      </c>
      <c r="D21">
        <f t="shared" si="6"/>
        <v>9.0959009733425411E-2</v>
      </c>
      <c r="F21" s="35"/>
      <c r="G21" s="45">
        <v>6.7825765529703486E-2</v>
      </c>
      <c r="H21" s="44">
        <v>8.710346903280565E-2</v>
      </c>
      <c r="I21" s="44">
        <v>0.10638117253590781</v>
      </c>
      <c r="J21" s="44">
        <v>0.12565887603900999</v>
      </c>
      <c r="K21" s="44">
        <v>0.14493657954211217</v>
      </c>
      <c r="L21" s="44">
        <v>0.16421428304521435</v>
      </c>
      <c r="M21" s="44">
        <v>0.18349198654831653</v>
      </c>
      <c r="N21" s="44">
        <v>0.20276969005141871</v>
      </c>
      <c r="O21">
        <f t="shared" si="5"/>
        <v>0.22407271280330271</v>
      </c>
    </row>
    <row r="22" spans="1:15">
      <c r="B22" t="s">
        <v>19</v>
      </c>
      <c r="C22" s="32">
        <v>-3.2892062454205337E-5</v>
      </c>
      <c r="D22">
        <f t="shared" si="6"/>
        <v>0.13018689125132932</v>
      </c>
      <c r="F22" s="35"/>
      <c r="G22" s="45">
        <v>0.13491450467750982</v>
      </c>
      <c r="H22" s="44">
        <v>0.1309748268223595</v>
      </c>
      <c r="I22" s="44">
        <v>0.12703514896720919</v>
      </c>
      <c r="J22" s="44">
        <v>0.12309547111205889</v>
      </c>
      <c r="K22" s="44">
        <v>0.11915579325690859</v>
      </c>
      <c r="L22" s="44">
        <v>0.11521611540175829</v>
      </c>
      <c r="M22" s="44">
        <v>0.11127643754660799</v>
      </c>
      <c r="N22" s="44">
        <v>0.10733675969145769</v>
      </c>
      <c r="O22">
        <f t="shared" si="5"/>
        <v>0.10353656385015116</v>
      </c>
    </row>
    <row r="23" spans="1:15">
      <c r="B23" t="s">
        <v>20</v>
      </c>
      <c r="C23" s="32">
        <v>1.8048155838147999E-3</v>
      </c>
      <c r="D23">
        <f t="shared" si="6"/>
        <v>4.0051525464102067E-2</v>
      </c>
      <c r="F23" s="34"/>
      <c r="G23" s="43">
        <v>3.278227171512902E-2</v>
      </c>
      <c r="H23" s="44">
        <v>3.8839983172606687E-2</v>
      </c>
      <c r="I23" s="44">
        <v>4.4897694630084355E-2</v>
      </c>
      <c r="J23" s="44">
        <v>5.0955406087562022E-2</v>
      </c>
      <c r="K23" s="44">
        <v>5.7013117545039689E-2</v>
      </c>
      <c r="L23" s="44">
        <v>6.3070829002517356E-2</v>
      </c>
      <c r="M23" s="44">
        <v>6.912854045999503E-2</v>
      </c>
      <c r="N23" s="44">
        <v>7.5186251917472691E-2</v>
      </c>
      <c r="O23">
        <f t="shared" si="5"/>
        <v>8.1774798654530592E-2</v>
      </c>
    </row>
    <row r="24" spans="1:15">
      <c r="B24" t="s">
        <v>21</v>
      </c>
      <c r="C24" s="32">
        <v>8.893496313402572E-4</v>
      </c>
      <c r="D24">
        <f t="shared" si="6"/>
        <v>2.3827089895720244E-2</v>
      </c>
      <c r="F24" s="37"/>
      <c r="G24" s="42">
        <v>2.0388653777161182E-2</v>
      </c>
      <c r="H24" s="44">
        <v>2.3254017209293709E-2</v>
      </c>
      <c r="I24" s="44">
        <v>2.6119380641426236E-2</v>
      </c>
      <c r="J24" s="44">
        <v>2.8984744073558763E-2</v>
      </c>
      <c r="K24" s="44">
        <v>3.185010750569129E-2</v>
      </c>
      <c r="L24" s="44">
        <v>3.4715470937823817E-2</v>
      </c>
      <c r="M24" s="44">
        <v>3.7580834369956344E-2</v>
      </c>
      <c r="N24" s="44">
        <v>4.0446197802088871E-2</v>
      </c>
      <c r="O24">
        <f t="shared" si="5"/>
        <v>4.3530031838609207E-2</v>
      </c>
    </row>
    <row r="26" spans="1:15">
      <c r="A26" s="3" t="s">
        <v>78</v>
      </c>
      <c r="B26" s="3"/>
      <c r="C26" s="8"/>
    </row>
    <row r="27" spans="1:15" s="28" customFormat="1">
      <c r="B27" s="28" t="s">
        <v>62</v>
      </c>
      <c r="C27" s="28" t="s">
        <v>63</v>
      </c>
    </row>
    <row r="28" spans="1:15">
      <c r="A28" t="s">
        <v>58</v>
      </c>
      <c r="B28">
        <f>D8*E13*SUM(D21)*10^9*About!$A$22</f>
        <v>465427310043.91156</v>
      </c>
      <c r="C28">
        <f>B28/SUM('SYVbT-passenger'!B2:H2)/'AVLo-passengers'!B2</f>
        <v>3909.8878615055551</v>
      </c>
    </row>
    <row r="29" spans="1:15">
      <c r="A29" t="s">
        <v>59</v>
      </c>
      <c r="B29">
        <f>D8*E13*SUM(D19:D20)*10^9*About!$A$22</f>
        <v>3658451395637.8574</v>
      </c>
      <c r="C29">
        <f>B29/SUM('SYVbT-passenger'!B3:H3)/'AVLo-passengers'!B3</f>
        <v>41397.728942624504</v>
      </c>
    </row>
    <row r="30" spans="1:15">
      <c r="A30" t="s">
        <v>60</v>
      </c>
      <c r="B30">
        <f>D8*E15*10^9*About!$A$22</f>
        <v>61855489453.903435</v>
      </c>
      <c r="C30">
        <f>B30/SUM('SYVbT-passenger'!B4:H4)/'AVLo-passengers'!B4</f>
        <v>623403.62485696457</v>
      </c>
    </row>
    <row r="31" spans="1:15">
      <c r="A31" t="s">
        <v>61</v>
      </c>
      <c r="B31">
        <f>D8*E14*10^9*About!$A$22</f>
        <v>878995737228.33875</v>
      </c>
      <c r="C31">
        <f>B31/SUM('SYVbT-passenger'!B5:H5)/'AVLo-passengers'!B5</f>
        <v>138612.97072030773</v>
      </c>
    </row>
    <row r="32" spans="1:15">
      <c r="A32" t="s">
        <v>19</v>
      </c>
      <c r="B32">
        <f>D8*E13*D22*10^9*About!$A$22</f>
        <v>666152091757.20654</v>
      </c>
      <c r="C32">
        <f>B32/SUM('SYVbT-passenger'!B7:H7)/'AVLo-passengers'!B7</f>
        <v>1758.9661292484725</v>
      </c>
    </row>
    <row r="33" spans="1:3">
      <c r="A33" t="s">
        <v>20</v>
      </c>
      <c r="B33">
        <f>D8*E13*D23*10^9*About!$A$22</f>
        <v>204939277753.17535</v>
      </c>
      <c r="C33">
        <f>B33/SUM('SYVbT-freight'!B7:J7)/'AVLo-freight'!B7</f>
        <v>11767.744396952199</v>
      </c>
    </row>
    <row r="34" spans="1:3">
      <c r="A34" t="s">
        <v>80</v>
      </c>
      <c r="B34">
        <f>D8*E13*SUM(D24)*10^9*About!$A$22</f>
        <v>121920614448.64532</v>
      </c>
      <c r="C34">
        <f>B34/SUM('SYVbT-passenger'!B6:H6)/'AVLo-passengers'!B6</f>
        <v>14938.61425454353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16" workbookViewId="0">
      <selection activeCell="B32" sqref="B32"/>
    </sheetView>
  </sheetViews>
  <sheetFormatPr defaultRowHeight="15"/>
  <cols>
    <col min="1" max="1" width="18.42578125" customWidth="1"/>
    <col min="2" max="3" width="21.140625" customWidth="1"/>
    <col min="5" max="5" width="13.140625" customWidth="1"/>
    <col min="6" max="6" width="22.85546875" customWidth="1"/>
    <col min="8" max="8" width="14.140625" bestFit="1" customWidth="1"/>
  </cols>
  <sheetData>
    <row r="1" spans="1:1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65</v>
      </c>
    </row>
    <row r="3" spans="1:15">
      <c r="A3" t="s">
        <v>47</v>
      </c>
      <c r="B3" t="s">
        <v>12</v>
      </c>
      <c r="C3" t="s">
        <v>48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66</v>
      </c>
      <c r="D4">
        <f>TREND(H4:I4,H$3:I$3,$D$3)</f>
        <v>2315.8927051468054</v>
      </c>
      <c r="F4">
        <v>1671.7017993824848</v>
      </c>
      <c r="G4">
        <v>1671.7017993824848</v>
      </c>
      <c r="H4">
        <v>2142.22705308683</v>
      </c>
      <c r="I4">
        <v>3010.5553133866183</v>
      </c>
      <c r="J4">
        <v>4142.7889688811147</v>
      </c>
      <c r="K4">
        <v>5603.7093490216939</v>
      </c>
      <c r="L4">
        <v>7067.1106027274463</v>
      </c>
      <c r="M4">
        <v>8737.9063230285774</v>
      </c>
      <c r="N4">
        <v>10235.256344299405</v>
      </c>
      <c r="O4">
        <v>20270.920907074131</v>
      </c>
    </row>
    <row r="5" spans="1:15">
      <c r="A5">
        <v>2</v>
      </c>
      <c r="C5" t="s">
        <v>67</v>
      </c>
      <c r="D5">
        <f t="shared" ref="D5:D8" si="0">TREND(H5:I5,H$3:I$3,$D$3)</f>
        <v>2274.6587745510624</v>
      </c>
      <c r="F5">
        <v>1671.7017993824848</v>
      </c>
      <c r="G5">
        <v>1671.7017993824848</v>
      </c>
      <c r="H5">
        <v>2110.8773888953156</v>
      </c>
      <c r="I5">
        <v>2929.7843171738064</v>
      </c>
      <c r="J5">
        <v>3981.1191554613638</v>
      </c>
      <c r="K5">
        <v>5316.6900896815578</v>
      </c>
      <c r="L5">
        <v>6618.9523693837546</v>
      </c>
      <c r="M5">
        <v>8077.2353571410504</v>
      </c>
      <c r="N5">
        <v>9336.5509091901877</v>
      </c>
      <c r="O5">
        <v>18243.828816366717</v>
      </c>
    </row>
    <row r="6" spans="1:15">
      <c r="A6">
        <v>3</v>
      </c>
      <c r="C6" t="s">
        <v>68</v>
      </c>
      <c r="D6">
        <f t="shared" si="0"/>
        <v>2254.0418092531036</v>
      </c>
      <c r="F6">
        <v>1671.7017993824848</v>
      </c>
      <c r="G6">
        <v>1671.7017993824848</v>
      </c>
      <c r="H6">
        <v>2095.2025567995579</v>
      </c>
      <c r="I6">
        <v>2889.3988190674008</v>
      </c>
      <c r="J6">
        <v>3900.2842487514881</v>
      </c>
      <c r="K6">
        <v>5173.1804600114901</v>
      </c>
      <c r="L6">
        <v>6394.8732527119082</v>
      </c>
      <c r="M6">
        <v>7746.8998741972864</v>
      </c>
      <c r="N6">
        <v>8887.1981916355799</v>
      </c>
      <c r="O6">
        <v>17230.282771013011</v>
      </c>
    </row>
    <row r="7" spans="1:15">
      <c r="A7">
        <v>4</v>
      </c>
      <c r="C7" t="s">
        <v>69</v>
      </c>
      <c r="D7">
        <f t="shared" si="0"/>
        <v>2233.4248439552612</v>
      </c>
      <c r="F7">
        <v>1671.7017993824848</v>
      </c>
      <c r="G7">
        <v>1671.7017993824848</v>
      </c>
      <c r="H7">
        <v>2079.5277247038007</v>
      </c>
      <c r="I7">
        <v>2849.0133209609949</v>
      </c>
      <c r="J7">
        <v>3819.4493420416134</v>
      </c>
      <c r="K7">
        <v>5029.6708303414225</v>
      </c>
      <c r="L7">
        <v>6170.7941360400628</v>
      </c>
      <c r="M7">
        <v>7416.5643912535243</v>
      </c>
      <c r="N7">
        <v>8437.8454740809721</v>
      </c>
      <c r="O7">
        <v>16216.736725659306</v>
      </c>
    </row>
    <row r="8" spans="1:15">
      <c r="A8" t="s">
        <v>53</v>
      </c>
      <c r="D8">
        <f t="shared" si="0"/>
        <v>2274.6587745510624</v>
      </c>
      <c r="F8">
        <v>1671.7017993824848</v>
      </c>
      <c r="G8">
        <v>1671.7017993824848</v>
      </c>
      <c r="H8">
        <v>2110.8773888953156</v>
      </c>
      <c r="I8">
        <v>2929.7843171738064</v>
      </c>
      <c r="J8">
        <v>3981.1191554613638</v>
      </c>
      <c r="K8">
        <v>5316.6900896815578</v>
      </c>
      <c r="L8">
        <v>6618.9523693837546</v>
      </c>
      <c r="M8">
        <v>8077.2353571410504</v>
      </c>
      <c r="N8">
        <v>9336.5509091901877</v>
      </c>
      <c r="O8">
        <v>20270.920907074131</v>
      </c>
    </row>
    <row r="10" spans="1:15">
      <c r="A10" t="s">
        <v>47</v>
      </c>
      <c r="B10" t="s">
        <v>55</v>
      </c>
      <c r="C10" t="s">
        <v>56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71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78</v>
      </c>
      <c r="B24" s="3"/>
      <c r="C24" s="8"/>
    </row>
    <row r="25" spans="1:14">
      <c r="A25" s="28"/>
      <c r="B25" s="28" t="s">
        <v>62</v>
      </c>
      <c r="C25" s="28" t="s">
        <v>63</v>
      </c>
    </row>
    <row r="26" spans="1:14">
      <c r="A26" t="s">
        <v>58</v>
      </c>
      <c r="B26">
        <f>D4*D11*(D19/SUM(D18:D19))*10^9*About!$A$22</f>
        <v>75585840623.520386</v>
      </c>
      <c r="C26">
        <f>IESS_Frgt!B26/SUM('SYVbT-freight'!B2:H2)/'AVLo-freight'!B2</f>
        <v>14380.338384661289</v>
      </c>
    </row>
    <row r="27" spans="1:14">
      <c r="A27" t="s">
        <v>59</v>
      </c>
      <c r="B27">
        <f>D4*D11*(D18/SUM(D18:D19))*10^9*About!$A$22</f>
        <v>794317868036.99756</v>
      </c>
      <c r="C27">
        <f>B27/SUM('SYVbT-freight'!B3:H3)/'AVLo-freight'!B3</f>
        <v>21078.965382465663</v>
      </c>
    </row>
    <row r="28" spans="1:14">
      <c r="A28" t="s">
        <v>60</v>
      </c>
      <c r="B28" s="13">
        <f>D4*D13*10^9*About!A22</f>
        <v>363158720.65749913</v>
      </c>
      <c r="C28">
        <f>B28/SUM('SYVbT-freight'!B4:H4)/'AVLo-freight'!B4</f>
        <v>304562.90657629393</v>
      </c>
    </row>
    <row r="29" spans="1:14">
      <c r="A29" t="s">
        <v>61</v>
      </c>
      <c r="B29">
        <f>D4*D12*10^9*About!A22</f>
        <v>568761698708.60254</v>
      </c>
      <c r="C29">
        <f>B29/SUM('SYVbT-freight'!B5:H5)/'AVLo-freight'!B5</f>
        <v>37062.414205375033</v>
      </c>
    </row>
    <row r="31" spans="1:14">
      <c r="A31" s="3" t="s">
        <v>72</v>
      </c>
      <c r="B31" s="8"/>
    </row>
    <row r="32" spans="1:14">
      <c r="A32" t="s">
        <v>73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9.140625" customWidth="1"/>
    <col min="8" max="8" width="16.42578125" bestFit="1" customWidth="1"/>
  </cols>
  <sheetData>
    <row r="1" spans="1:8" ht="30">
      <c r="A1" s="1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</row>
    <row r="2" spans="1:8">
      <c r="A2" s="1" t="s">
        <v>3</v>
      </c>
      <c r="B2" s="13">
        <v>564265.78084453323</v>
      </c>
      <c r="C2" s="13">
        <v>778616.81094992685</v>
      </c>
      <c r="D2" s="13">
        <v>21025879.982784294</v>
      </c>
      <c r="E2" s="13">
        <v>6612253.5329901455</v>
      </c>
      <c r="F2" s="13">
        <v>0</v>
      </c>
      <c r="G2" s="13">
        <v>778616.81094992685</v>
      </c>
      <c r="H2" s="13">
        <v>0</v>
      </c>
    </row>
    <row r="3" spans="1:8">
      <c r="A3" s="1" t="s">
        <v>4</v>
      </c>
      <c r="B3" s="13">
        <v>8406.8117715651679</v>
      </c>
      <c r="C3" s="13">
        <v>26670.91749354481</v>
      </c>
      <c r="D3" s="13">
        <v>0</v>
      </c>
      <c r="E3" s="13">
        <v>1928772.027221299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3240.4386067881537</v>
      </c>
      <c r="C5" s="23">
        <v>0</v>
      </c>
      <c r="D5" s="23">
        <v>0</v>
      </c>
      <c r="E5" s="23">
        <v>3100.928529783575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85015.007340487005</v>
      </c>
      <c r="C6" s="23">
        <v>75680.605569225139</v>
      </c>
      <c r="D6" s="23">
        <v>0</v>
      </c>
      <c r="E6" s="23">
        <v>2514969.6387921013</v>
      </c>
      <c r="F6" s="23">
        <v>0</v>
      </c>
      <c r="G6" s="23">
        <v>44814.98319377083</v>
      </c>
      <c r="H6" s="23">
        <v>0</v>
      </c>
    </row>
    <row r="7" spans="1:8">
      <c r="A7" s="1" t="s">
        <v>8</v>
      </c>
      <c r="B7" s="23">
        <v>7487182.6612117011</v>
      </c>
      <c r="C7" s="23">
        <v>0</v>
      </c>
      <c r="D7" s="23">
        <v>181871805.17837322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E11" sqref="E11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5.85546875" customWidth="1"/>
    <col min="8" max="8" width="16.42578125" bestFit="1" customWidth="1"/>
  </cols>
  <sheetData>
    <row r="1" spans="1:10" ht="30">
      <c r="A1" s="1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3091878.5080698477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6177534.8826565482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1793.083933506947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293883.8740396616</v>
      </c>
      <c r="C7" s="23">
        <v>984569.0752262657</v>
      </c>
      <c r="D7" s="23">
        <v>3483068.1367663592</v>
      </c>
      <c r="E7" s="23">
        <v>3191643.3756608581</v>
      </c>
      <c r="F7" s="23">
        <v>0</v>
      </c>
      <c r="G7" s="23">
        <v>754505.88022275467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>
      <selection activeCell="M19" sqref="M19"/>
    </sheetView>
  </sheetViews>
  <sheetFormatPr defaultRowHeight="15"/>
  <cols>
    <col min="1" max="1" width="13.140625" customWidth="1"/>
  </cols>
  <sheetData>
    <row r="1" spans="1:34" ht="45">
      <c r="A1" s="14" t="s">
        <v>43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4</v>
      </c>
      <c r="C2" s="25">
        <v>4</v>
      </c>
      <c r="D2" s="25">
        <v>4</v>
      </c>
      <c r="E2" s="25">
        <v>4</v>
      </c>
      <c r="F2" s="25">
        <v>4</v>
      </c>
      <c r="G2" s="25">
        <v>4</v>
      </c>
      <c r="H2" s="25">
        <v>4</v>
      </c>
      <c r="I2" s="25">
        <v>4</v>
      </c>
      <c r="J2" s="25">
        <v>4</v>
      </c>
      <c r="K2" s="25">
        <v>4</v>
      </c>
      <c r="L2" s="25">
        <v>4</v>
      </c>
      <c r="M2" s="25">
        <v>4</v>
      </c>
      <c r="N2" s="25">
        <v>4</v>
      </c>
      <c r="O2" s="25">
        <v>4</v>
      </c>
      <c r="P2" s="25">
        <v>4</v>
      </c>
      <c r="Q2" s="25">
        <v>4</v>
      </c>
      <c r="R2" s="25">
        <v>4</v>
      </c>
      <c r="S2" s="25">
        <v>4</v>
      </c>
      <c r="T2" s="25">
        <v>4</v>
      </c>
      <c r="U2" s="25">
        <v>4</v>
      </c>
      <c r="V2" s="25">
        <v>4</v>
      </c>
      <c r="W2" s="25">
        <v>4</v>
      </c>
      <c r="X2" s="25">
        <v>4</v>
      </c>
      <c r="Y2" s="25">
        <v>4</v>
      </c>
      <c r="Z2" s="25">
        <v>4</v>
      </c>
      <c r="AA2" s="25">
        <v>4</v>
      </c>
      <c r="AB2" s="25">
        <v>4</v>
      </c>
      <c r="AC2" s="25">
        <v>4</v>
      </c>
      <c r="AD2" s="25">
        <v>4</v>
      </c>
      <c r="AE2" s="25">
        <v>4</v>
      </c>
      <c r="AF2" s="25">
        <v>4</v>
      </c>
      <c r="AG2" s="25">
        <v>4</v>
      </c>
      <c r="AH2" s="25">
        <v>4</v>
      </c>
    </row>
    <row r="3" spans="1:34">
      <c r="A3" s="26" t="s">
        <v>4</v>
      </c>
      <c r="B3" s="13">
        <v>45</v>
      </c>
      <c r="C3" s="13">
        <v>45</v>
      </c>
      <c r="D3" s="13">
        <v>45</v>
      </c>
      <c r="E3" s="13">
        <v>45</v>
      </c>
      <c r="F3" s="13">
        <v>45</v>
      </c>
      <c r="G3" s="13">
        <v>45</v>
      </c>
      <c r="H3" s="13">
        <v>45</v>
      </c>
      <c r="I3" s="13">
        <v>45</v>
      </c>
      <c r="J3" s="13">
        <v>45</v>
      </c>
      <c r="K3" s="13">
        <v>45</v>
      </c>
      <c r="L3" s="13">
        <v>45</v>
      </c>
      <c r="M3" s="13">
        <v>45</v>
      </c>
      <c r="N3" s="13">
        <v>45</v>
      </c>
      <c r="O3" s="13">
        <v>45</v>
      </c>
      <c r="P3" s="13">
        <v>45</v>
      </c>
      <c r="Q3" s="13">
        <v>45</v>
      </c>
      <c r="R3" s="13">
        <v>45</v>
      </c>
      <c r="S3" s="13">
        <v>45</v>
      </c>
      <c r="T3" s="13">
        <v>45</v>
      </c>
      <c r="U3" s="13">
        <v>45</v>
      </c>
      <c r="V3" s="13">
        <v>45</v>
      </c>
      <c r="W3" s="13">
        <v>45</v>
      </c>
      <c r="X3" s="13">
        <v>45</v>
      </c>
      <c r="Y3" s="13">
        <v>45</v>
      </c>
      <c r="Z3" s="13">
        <v>45</v>
      </c>
      <c r="AA3" s="13">
        <v>45</v>
      </c>
      <c r="AB3" s="13">
        <v>45</v>
      </c>
      <c r="AC3" s="13">
        <v>45</v>
      </c>
      <c r="AD3" s="13">
        <v>45</v>
      </c>
      <c r="AE3" s="13">
        <v>45</v>
      </c>
      <c r="AF3" s="13">
        <v>45</v>
      </c>
      <c r="AG3" s="13">
        <v>45</v>
      </c>
      <c r="AH3" s="13">
        <v>45</v>
      </c>
    </row>
    <row r="4" spans="1:34">
      <c r="A4" s="1" t="s">
        <v>5</v>
      </c>
      <c r="B4" s="13">
        <v>180</v>
      </c>
      <c r="C4" s="13">
        <v>180</v>
      </c>
      <c r="D4" s="13">
        <v>180</v>
      </c>
      <c r="E4" s="13">
        <v>180</v>
      </c>
      <c r="F4" s="13">
        <v>180</v>
      </c>
      <c r="G4" s="13">
        <v>180</v>
      </c>
      <c r="H4" s="13">
        <v>180</v>
      </c>
      <c r="I4" s="13">
        <v>180</v>
      </c>
      <c r="J4" s="13">
        <v>180</v>
      </c>
      <c r="K4" s="13">
        <v>180</v>
      </c>
      <c r="L4" s="13">
        <v>180</v>
      </c>
      <c r="M4" s="13">
        <v>180</v>
      </c>
      <c r="N4" s="13">
        <v>180</v>
      </c>
      <c r="O4" s="13">
        <v>180</v>
      </c>
      <c r="P4" s="13">
        <v>180</v>
      </c>
      <c r="Q4" s="13">
        <v>180</v>
      </c>
      <c r="R4" s="13">
        <v>180</v>
      </c>
      <c r="S4" s="13">
        <v>180</v>
      </c>
      <c r="T4" s="13">
        <v>180</v>
      </c>
      <c r="U4" s="13">
        <v>180</v>
      </c>
      <c r="V4" s="13">
        <v>180</v>
      </c>
      <c r="W4" s="13">
        <v>180</v>
      </c>
      <c r="X4" s="13">
        <v>180</v>
      </c>
      <c r="Y4" s="13">
        <v>180</v>
      </c>
      <c r="Z4" s="13">
        <v>180</v>
      </c>
      <c r="AA4" s="13">
        <v>180</v>
      </c>
      <c r="AB4" s="13">
        <v>180</v>
      </c>
      <c r="AC4" s="13">
        <v>180</v>
      </c>
      <c r="AD4" s="13">
        <v>180</v>
      </c>
      <c r="AE4" s="13">
        <v>180</v>
      </c>
      <c r="AF4" s="13">
        <v>180</v>
      </c>
      <c r="AG4" s="13">
        <v>180</v>
      </c>
      <c r="AH4" s="13">
        <v>180</v>
      </c>
    </row>
    <row r="5" spans="1:34">
      <c r="A5" s="26" t="s">
        <v>6</v>
      </c>
      <c r="B5" s="13">
        <v>1000</v>
      </c>
      <c r="C5" s="13">
        <v>1000</v>
      </c>
      <c r="D5" s="13">
        <v>1000</v>
      </c>
      <c r="E5" s="13">
        <v>1000</v>
      </c>
      <c r="F5" s="13">
        <v>1000</v>
      </c>
      <c r="G5" s="13">
        <v>1000</v>
      </c>
      <c r="H5" s="13">
        <v>1000</v>
      </c>
      <c r="I5" s="13">
        <v>1000</v>
      </c>
      <c r="J5" s="13">
        <v>1000</v>
      </c>
      <c r="K5" s="13">
        <v>1000</v>
      </c>
      <c r="L5" s="13">
        <v>1000</v>
      </c>
      <c r="M5" s="13">
        <v>1000</v>
      </c>
      <c r="N5" s="13">
        <v>1000</v>
      </c>
      <c r="O5" s="13">
        <v>1000</v>
      </c>
      <c r="P5" s="13">
        <v>1000</v>
      </c>
      <c r="Q5" s="13">
        <v>1000</v>
      </c>
      <c r="R5" s="13">
        <v>1000</v>
      </c>
      <c r="S5" s="13">
        <v>1000</v>
      </c>
      <c r="T5" s="13">
        <v>1000</v>
      </c>
      <c r="U5" s="13">
        <v>1000</v>
      </c>
      <c r="V5" s="13">
        <v>1000</v>
      </c>
      <c r="W5" s="13">
        <v>1000</v>
      </c>
      <c r="X5" s="13">
        <v>1000</v>
      </c>
      <c r="Y5" s="13">
        <v>1000</v>
      </c>
      <c r="Z5" s="13">
        <v>1000</v>
      </c>
      <c r="AA5" s="13">
        <v>1000</v>
      </c>
      <c r="AB5" s="13">
        <v>1000</v>
      </c>
      <c r="AC5" s="13">
        <v>1000</v>
      </c>
      <c r="AD5" s="13">
        <v>1000</v>
      </c>
      <c r="AE5" s="13">
        <v>1000</v>
      </c>
      <c r="AF5" s="13">
        <v>1000</v>
      </c>
      <c r="AG5" s="13">
        <v>1000</v>
      </c>
      <c r="AH5" s="13">
        <v>1000</v>
      </c>
    </row>
    <row r="6" spans="1:34">
      <c r="A6" s="27" t="s">
        <v>7</v>
      </c>
      <c r="B6" s="13">
        <v>3</v>
      </c>
      <c r="C6" s="13">
        <v>3</v>
      </c>
      <c r="D6" s="13">
        <v>3</v>
      </c>
      <c r="E6" s="13">
        <v>3</v>
      </c>
      <c r="F6" s="13">
        <v>3</v>
      </c>
      <c r="G6" s="13">
        <v>3</v>
      </c>
      <c r="H6" s="13">
        <v>3</v>
      </c>
      <c r="I6" s="13">
        <v>3</v>
      </c>
      <c r="J6" s="13">
        <v>3</v>
      </c>
      <c r="K6" s="13">
        <v>3</v>
      </c>
      <c r="L6" s="13">
        <v>3</v>
      </c>
      <c r="M6" s="13">
        <v>3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3">
        <v>3</v>
      </c>
      <c r="T6" s="13">
        <v>3</v>
      </c>
      <c r="U6" s="13">
        <v>3</v>
      </c>
      <c r="V6" s="13">
        <v>3</v>
      </c>
      <c r="W6" s="13">
        <v>3</v>
      </c>
      <c r="X6" s="13">
        <v>3</v>
      </c>
      <c r="Y6" s="13">
        <v>3</v>
      </c>
      <c r="Z6" s="13">
        <v>3</v>
      </c>
      <c r="AA6" s="13">
        <v>3</v>
      </c>
      <c r="AB6" s="13">
        <v>3</v>
      </c>
      <c r="AC6" s="13">
        <v>3</v>
      </c>
      <c r="AD6" s="13">
        <v>3</v>
      </c>
      <c r="AE6" s="13">
        <v>3</v>
      </c>
      <c r="AF6" s="13">
        <v>3</v>
      </c>
      <c r="AG6" s="13">
        <v>3</v>
      </c>
      <c r="AH6" s="13">
        <v>3</v>
      </c>
    </row>
    <row r="7" spans="1:34">
      <c r="A7" s="1" t="s">
        <v>8</v>
      </c>
      <c r="B7" s="25">
        <v>2</v>
      </c>
      <c r="C7" s="25">
        <v>2</v>
      </c>
      <c r="D7" s="25">
        <v>2</v>
      </c>
      <c r="E7" s="25">
        <v>2</v>
      </c>
      <c r="F7" s="25">
        <v>2</v>
      </c>
      <c r="G7" s="25">
        <v>2</v>
      </c>
      <c r="H7" s="25">
        <v>2</v>
      </c>
      <c r="I7" s="25">
        <v>2</v>
      </c>
      <c r="J7" s="25">
        <v>2</v>
      </c>
      <c r="K7" s="25">
        <v>2</v>
      </c>
      <c r="L7" s="25">
        <v>2</v>
      </c>
      <c r="M7" s="25">
        <v>2</v>
      </c>
      <c r="N7" s="25">
        <v>2</v>
      </c>
      <c r="O7" s="25">
        <v>2</v>
      </c>
      <c r="P7" s="25">
        <v>2</v>
      </c>
      <c r="Q7" s="25">
        <v>2</v>
      </c>
      <c r="R7" s="25">
        <v>2</v>
      </c>
      <c r="S7" s="25">
        <v>2</v>
      </c>
      <c r="T7" s="25">
        <v>2</v>
      </c>
      <c r="U7" s="25">
        <v>2</v>
      </c>
      <c r="V7" s="25">
        <v>2</v>
      </c>
      <c r="W7" s="25">
        <v>2</v>
      </c>
      <c r="X7" s="25">
        <v>2</v>
      </c>
      <c r="Y7" s="25">
        <v>2</v>
      </c>
      <c r="Z7" s="25">
        <v>2</v>
      </c>
      <c r="AA7" s="25">
        <v>2</v>
      </c>
      <c r="AB7" s="25">
        <v>2</v>
      </c>
      <c r="AC7" s="25">
        <v>2</v>
      </c>
      <c r="AD7" s="25">
        <v>2</v>
      </c>
      <c r="AE7" s="25">
        <v>2</v>
      </c>
      <c r="AF7" s="25">
        <v>2</v>
      </c>
      <c r="AG7" s="25">
        <v>2</v>
      </c>
      <c r="AH7" s="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workbookViewId="0">
      <selection activeCell="F16" sqref="F16"/>
    </sheetView>
  </sheetViews>
  <sheetFormatPr defaultRowHeight="15"/>
  <cols>
    <col min="1" max="1" width="11.85546875" customWidth="1"/>
  </cols>
  <sheetData>
    <row r="1" spans="1:36" s="1" customFormat="1" ht="45">
      <c r="A1" s="14" t="s">
        <v>34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v>1.7</v>
      </c>
      <c r="D2">
        <v>1.7</v>
      </c>
      <c r="E2">
        <v>1.7</v>
      </c>
      <c r="F2">
        <v>1.7</v>
      </c>
      <c r="G2">
        <v>1.7</v>
      </c>
      <c r="H2">
        <v>1.7</v>
      </c>
      <c r="I2">
        <v>1.7</v>
      </c>
      <c r="J2">
        <v>1.7</v>
      </c>
      <c r="K2">
        <v>1.7</v>
      </c>
      <c r="L2">
        <v>1.7</v>
      </c>
      <c r="M2">
        <v>1.7</v>
      </c>
      <c r="N2">
        <v>1.7</v>
      </c>
      <c r="O2">
        <v>1.7</v>
      </c>
      <c r="P2">
        <v>1.7</v>
      </c>
      <c r="Q2">
        <v>1.7</v>
      </c>
      <c r="R2">
        <v>1.7</v>
      </c>
      <c r="S2">
        <v>1.7</v>
      </c>
      <c r="T2">
        <v>1.7</v>
      </c>
      <c r="U2">
        <v>1.7</v>
      </c>
      <c r="V2">
        <v>1.7</v>
      </c>
      <c r="W2">
        <v>1.7</v>
      </c>
      <c r="X2">
        <v>1.7</v>
      </c>
      <c r="Y2">
        <v>1.7</v>
      </c>
      <c r="Z2">
        <v>1.7</v>
      </c>
      <c r="AA2">
        <v>1.7</v>
      </c>
      <c r="AB2">
        <v>1.7</v>
      </c>
      <c r="AC2">
        <v>1.7</v>
      </c>
      <c r="AD2">
        <v>1.7</v>
      </c>
      <c r="AE2">
        <v>1.7</v>
      </c>
      <c r="AF2">
        <v>1.7</v>
      </c>
      <c r="AG2">
        <v>1.7</v>
      </c>
      <c r="AH2">
        <v>1.7</v>
      </c>
      <c r="AI2">
        <f t="shared" ref="AI2:AJ7" si="0">$B2</f>
        <v>1.7</v>
      </c>
      <c r="AJ2">
        <f t="shared" si="0"/>
        <v>1.7</v>
      </c>
    </row>
    <row r="3" spans="1:36">
      <c r="A3" s="1" t="s">
        <v>4</v>
      </c>
      <c r="B3" s="12">
        <v>6.0999999999999979</v>
      </c>
      <c r="C3">
        <v>6.0999999999999979</v>
      </c>
      <c r="D3">
        <v>6.0999999999999979</v>
      </c>
      <c r="E3">
        <v>6.0999999999999979</v>
      </c>
      <c r="F3">
        <v>6.0999999999999979</v>
      </c>
      <c r="G3">
        <v>6.0999999999999979</v>
      </c>
      <c r="H3">
        <v>6.0999999999999979</v>
      </c>
      <c r="I3">
        <v>6.0999999999999979</v>
      </c>
      <c r="J3">
        <v>6.0999999999999979</v>
      </c>
      <c r="K3">
        <v>6.0999999999999979</v>
      </c>
      <c r="L3">
        <v>6.0999999999999979</v>
      </c>
      <c r="M3">
        <v>6.0999999999999979</v>
      </c>
      <c r="N3">
        <v>6.0999999999999979</v>
      </c>
      <c r="O3">
        <v>6.0999999999999979</v>
      </c>
      <c r="P3">
        <v>6.0999999999999979</v>
      </c>
      <c r="Q3">
        <v>6.0999999999999979</v>
      </c>
      <c r="R3">
        <v>6.0999999999999979</v>
      </c>
      <c r="S3">
        <v>6.0999999999999979</v>
      </c>
      <c r="T3">
        <v>6.0999999999999979</v>
      </c>
      <c r="U3">
        <v>6.0999999999999979</v>
      </c>
      <c r="V3">
        <v>6.0999999999999979</v>
      </c>
      <c r="W3">
        <v>6.0999999999999979</v>
      </c>
      <c r="X3">
        <v>6.0999999999999979</v>
      </c>
      <c r="Y3">
        <v>6.0999999999999979</v>
      </c>
      <c r="Z3">
        <v>6.0999999999999979</v>
      </c>
      <c r="AA3">
        <v>6.0999999999999979</v>
      </c>
      <c r="AB3">
        <v>6.0999999999999979</v>
      </c>
      <c r="AC3">
        <v>6.0999999999999979</v>
      </c>
      <c r="AD3">
        <v>6.0999999999999979</v>
      </c>
      <c r="AE3">
        <v>6.0999999999999979</v>
      </c>
      <c r="AF3">
        <v>6.0999999999999979</v>
      </c>
      <c r="AG3">
        <v>6.0999999999999979</v>
      </c>
      <c r="AH3">
        <v>6.0999999999999979</v>
      </c>
      <c r="AI3">
        <f t="shared" si="0"/>
        <v>6.0999999999999979</v>
      </c>
      <c r="AJ3">
        <f t="shared" si="0"/>
        <v>6.0999999999999979</v>
      </c>
    </row>
    <row r="4" spans="1:36">
      <c r="A4" s="1" t="s">
        <v>5</v>
      </c>
      <c r="B4" s="13">
        <v>17.34</v>
      </c>
      <c r="C4" s="13">
        <v>17.34</v>
      </c>
      <c r="D4" s="13">
        <v>17.34</v>
      </c>
      <c r="E4" s="13">
        <v>17.34</v>
      </c>
      <c r="F4" s="13">
        <v>17.34</v>
      </c>
      <c r="G4" s="13">
        <v>17.34</v>
      </c>
      <c r="H4" s="13">
        <v>17.34</v>
      </c>
      <c r="I4" s="13">
        <v>17.34</v>
      </c>
      <c r="J4" s="13">
        <v>17.34</v>
      </c>
      <c r="K4" s="13">
        <v>17.34</v>
      </c>
      <c r="L4" s="13">
        <v>17.34</v>
      </c>
      <c r="M4" s="13">
        <v>17.34</v>
      </c>
      <c r="N4" s="13">
        <v>17.34</v>
      </c>
      <c r="O4" s="13">
        <v>17.34</v>
      </c>
      <c r="P4" s="13">
        <v>17.34</v>
      </c>
      <c r="Q4" s="13">
        <v>17.34</v>
      </c>
      <c r="R4" s="13">
        <v>17.34</v>
      </c>
      <c r="S4" s="13">
        <v>17.34</v>
      </c>
      <c r="T4" s="13">
        <v>17.34</v>
      </c>
      <c r="U4" s="13">
        <v>17.34</v>
      </c>
      <c r="V4" s="13">
        <v>17.34</v>
      </c>
      <c r="W4" s="13">
        <v>17.34</v>
      </c>
      <c r="X4" s="13">
        <v>17.34</v>
      </c>
      <c r="Y4" s="13">
        <v>17.34</v>
      </c>
      <c r="Z4" s="13">
        <v>17.34</v>
      </c>
      <c r="AA4" s="13">
        <v>17.34</v>
      </c>
      <c r="AB4" s="13">
        <v>17.34</v>
      </c>
      <c r="AC4" s="13">
        <v>17.34</v>
      </c>
      <c r="AD4" s="13">
        <v>17.34</v>
      </c>
      <c r="AE4" s="13">
        <v>17.34</v>
      </c>
      <c r="AF4" s="13">
        <v>17.34</v>
      </c>
      <c r="AG4" s="13">
        <v>17.34</v>
      </c>
      <c r="AH4" s="13">
        <v>17.34</v>
      </c>
      <c r="AI4" s="13">
        <f t="shared" si="0"/>
        <v>17.34</v>
      </c>
      <c r="AJ4" s="13">
        <f t="shared" si="0"/>
        <v>17.34</v>
      </c>
    </row>
    <row r="5" spans="1:36">
      <c r="A5" s="1" t="s">
        <v>6</v>
      </c>
      <c r="B5" s="13">
        <v>2830</v>
      </c>
      <c r="C5" s="13">
        <v>2830</v>
      </c>
      <c r="D5" s="13">
        <v>2830</v>
      </c>
      <c r="E5" s="13">
        <v>2830</v>
      </c>
      <c r="F5" s="13">
        <v>2830</v>
      </c>
      <c r="G5" s="13">
        <v>2830</v>
      </c>
      <c r="H5" s="13">
        <v>2830</v>
      </c>
      <c r="I5" s="13">
        <v>2830</v>
      </c>
      <c r="J5" s="13">
        <v>2830</v>
      </c>
      <c r="K5" s="13">
        <v>2830</v>
      </c>
      <c r="L5" s="13">
        <v>2830</v>
      </c>
      <c r="M5" s="13">
        <v>2830</v>
      </c>
      <c r="N5" s="13">
        <v>2830</v>
      </c>
      <c r="O5" s="13">
        <v>2830</v>
      </c>
      <c r="P5" s="13">
        <v>2830</v>
      </c>
      <c r="Q5" s="13">
        <v>2830</v>
      </c>
      <c r="R5" s="13">
        <v>2830</v>
      </c>
      <c r="S5" s="13">
        <v>2830</v>
      </c>
      <c r="T5" s="13">
        <v>2830</v>
      </c>
      <c r="U5" s="13">
        <v>2830</v>
      </c>
      <c r="V5" s="13">
        <v>2830</v>
      </c>
      <c r="W5" s="13">
        <v>2830</v>
      </c>
      <c r="X5" s="13">
        <v>2830</v>
      </c>
      <c r="Y5" s="13">
        <v>2830</v>
      </c>
      <c r="Z5" s="13">
        <v>2830</v>
      </c>
      <c r="AA5" s="13">
        <v>2830</v>
      </c>
      <c r="AB5" s="13">
        <v>2830</v>
      </c>
      <c r="AC5" s="13">
        <v>2830</v>
      </c>
      <c r="AD5" s="13">
        <v>2830</v>
      </c>
      <c r="AE5" s="13">
        <v>2830</v>
      </c>
      <c r="AF5" s="13">
        <v>2830</v>
      </c>
      <c r="AG5" s="13">
        <v>2830</v>
      </c>
      <c r="AH5" s="13">
        <v>2830</v>
      </c>
      <c r="AI5" s="13">
        <f t="shared" si="0"/>
        <v>2830</v>
      </c>
      <c r="AJ5" s="13">
        <f t="shared" si="0"/>
        <v>2830</v>
      </c>
    </row>
    <row r="6" spans="1:36">
      <c r="A6" s="1" t="s">
        <v>7</v>
      </c>
      <c r="B6" s="13">
        <v>1974.4736422180429</v>
      </c>
      <c r="C6" s="13">
        <v>1974.4736422180429</v>
      </c>
      <c r="D6" s="13">
        <v>1974.4736422180429</v>
      </c>
      <c r="E6" s="13">
        <v>1974.4736422180429</v>
      </c>
      <c r="F6" s="13">
        <v>1974.4736422180429</v>
      </c>
      <c r="G6" s="13">
        <v>1974.4736422180429</v>
      </c>
      <c r="H6" s="13">
        <v>1974.4736422180429</v>
      </c>
      <c r="I6" s="13">
        <v>1974.4736422180429</v>
      </c>
      <c r="J6" s="13">
        <v>1974.4736422180429</v>
      </c>
      <c r="K6" s="13">
        <v>1974.4736422180429</v>
      </c>
      <c r="L6" s="13">
        <v>1974.4736422180429</v>
      </c>
      <c r="M6" s="13">
        <v>1974.4736422180429</v>
      </c>
      <c r="N6" s="13">
        <v>1974.4736422180429</v>
      </c>
      <c r="O6" s="13">
        <v>1974.4736422180429</v>
      </c>
      <c r="P6" s="13">
        <v>1974.4736422180429</v>
      </c>
      <c r="Q6" s="13">
        <v>1974.4736422180429</v>
      </c>
      <c r="R6" s="13">
        <v>1974.4736422180429</v>
      </c>
      <c r="S6" s="13">
        <v>1974.4736422180429</v>
      </c>
      <c r="T6" s="13">
        <v>1974.4736422180429</v>
      </c>
      <c r="U6" s="13">
        <v>1974.4736422180429</v>
      </c>
      <c r="V6" s="13">
        <v>1974.4736422180429</v>
      </c>
      <c r="W6" s="13">
        <v>1974.4736422180429</v>
      </c>
      <c r="X6" s="13">
        <v>1974.4736422180429</v>
      </c>
      <c r="Y6" s="13">
        <v>1974.4736422180429</v>
      </c>
      <c r="Z6" s="13">
        <v>1974.4736422180429</v>
      </c>
      <c r="AA6" s="13">
        <v>1974.4736422180429</v>
      </c>
      <c r="AB6" s="13">
        <v>1974.4736422180429</v>
      </c>
      <c r="AC6" s="13">
        <v>1974.4736422180429</v>
      </c>
      <c r="AD6" s="13">
        <v>1974.4736422180429</v>
      </c>
      <c r="AE6" s="13">
        <v>1974.4736422180429</v>
      </c>
      <c r="AF6" s="13">
        <v>1974.4736422180429</v>
      </c>
      <c r="AG6" s="13">
        <v>1974.4736422180429</v>
      </c>
      <c r="AH6" s="13">
        <v>1974.4736422180429</v>
      </c>
      <c r="AI6" s="13">
        <f t="shared" si="0"/>
        <v>1974.4736422180429</v>
      </c>
      <c r="AJ6" s="13">
        <f t="shared" si="0"/>
        <v>1974.4736422180429</v>
      </c>
    </row>
    <row r="7" spans="1:36">
      <c r="A7" s="26" t="s">
        <v>8</v>
      </c>
      <c r="B7" s="10">
        <v>2</v>
      </c>
      <c r="C7" s="10">
        <v>2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</v>
      </c>
      <c r="O7" s="10">
        <v>2</v>
      </c>
      <c r="P7" s="10">
        <v>2</v>
      </c>
      <c r="Q7" s="10">
        <v>2</v>
      </c>
      <c r="R7" s="10">
        <v>2</v>
      </c>
      <c r="S7" s="10">
        <v>2</v>
      </c>
      <c r="T7" s="10">
        <v>2</v>
      </c>
      <c r="U7" s="10">
        <v>2</v>
      </c>
      <c r="V7" s="10">
        <v>2</v>
      </c>
      <c r="W7" s="10">
        <v>2</v>
      </c>
      <c r="X7" s="10">
        <v>2</v>
      </c>
      <c r="Y7" s="10">
        <v>2</v>
      </c>
      <c r="Z7" s="10">
        <v>2</v>
      </c>
      <c r="AA7" s="10">
        <v>2</v>
      </c>
      <c r="AB7" s="10">
        <v>2</v>
      </c>
      <c r="AC7" s="10">
        <v>2</v>
      </c>
      <c r="AD7" s="10">
        <v>2</v>
      </c>
      <c r="AE7" s="10">
        <v>2</v>
      </c>
      <c r="AF7" s="10">
        <v>2</v>
      </c>
      <c r="AG7" s="10">
        <v>2</v>
      </c>
      <c r="AH7" s="10">
        <v>2</v>
      </c>
      <c r="AI7" s="10">
        <f t="shared" si="0"/>
        <v>2</v>
      </c>
      <c r="AJ7" s="10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defaultColWidth="9.140625" defaultRowHeight="15"/>
  <cols>
    <col min="1" max="1" width="16.5703125" style="6" customWidth="1"/>
    <col min="2" max="2" width="9.85546875" style="6" customWidth="1"/>
    <col min="3" max="3" width="8.85546875" style="6" customWidth="1"/>
    <col min="4" max="36" width="9.5703125" style="6" bestFit="1" customWidth="1"/>
    <col min="37" max="16384" width="9.1406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3909.8878615055551</v>
      </c>
      <c r="C2" s="7">
        <f t="shared" ref="C2:C7" si="0">$B2</f>
        <v>3909.8878615055551</v>
      </c>
      <c r="D2" s="7">
        <f t="shared" ref="D2:AJ7" si="1">$B2</f>
        <v>3909.8878615055551</v>
      </c>
      <c r="E2" s="7">
        <f t="shared" si="1"/>
        <v>3909.8878615055551</v>
      </c>
      <c r="F2" s="7">
        <f t="shared" si="1"/>
        <v>3909.8878615055551</v>
      </c>
      <c r="G2" s="7">
        <f t="shared" si="1"/>
        <v>3909.8878615055551</v>
      </c>
      <c r="H2" s="7">
        <f t="shared" si="1"/>
        <v>3909.8878615055551</v>
      </c>
      <c r="I2" s="7">
        <f t="shared" si="1"/>
        <v>3909.8878615055551</v>
      </c>
      <c r="J2" s="7">
        <f t="shared" si="1"/>
        <v>3909.8878615055551</v>
      </c>
      <c r="K2" s="7">
        <f t="shared" si="1"/>
        <v>3909.8878615055551</v>
      </c>
      <c r="L2" s="7">
        <f t="shared" si="1"/>
        <v>3909.8878615055551</v>
      </c>
      <c r="M2" s="7">
        <f t="shared" si="1"/>
        <v>3909.8878615055551</v>
      </c>
      <c r="N2" s="7">
        <f t="shared" si="1"/>
        <v>3909.8878615055551</v>
      </c>
      <c r="O2" s="7">
        <f t="shared" si="1"/>
        <v>3909.8878615055551</v>
      </c>
      <c r="P2" s="7">
        <f t="shared" si="1"/>
        <v>3909.8878615055551</v>
      </c>
      <c r="Q2" s="7">
        <f t="shared" si="1"/>
        <v>3909.8878615055551</v>
      </c>
      <c r="R2" s="7">
        <f t="shared" si="1"/>
        <v>3909.8878615055551</v>
      </c>
      <c r="S2" s="7">
        <f t="shared" si="1"/>
        <v>3909.8878615055551</v>
      </c>
      <c r="T2" s="7">
        <f t="shared" si="1"/>
        <v>3909.8878615055551</v>
      </c>
      <c r="U2" s="7">
        <f t="shared" si="1"/>
        <v>3909.8878615055551</v>
      </c>
      <c r="V2" s="7">
        <f t="shared" si="1"/>
        <v>3909.8878615055551</v>
      </c>
      <c r="W2" s="7">
        <f t="shared" si="1"/>
        <v>3909.8878615055551</v>
      </c>
      <c r="X2" s="7">
        <f t="shared" si="1"/>
        <v>3909.8878615055551</v>
      </c>
      <c r="Y2" s="7">
        <f t="shared" si="1"/>
        <v>3909.8878615055551</v>
      </c>
      <c r="Z2" s="7">
        <f t="shared" si="1"/>
        <v>3909.8878615055551</v>
      </c>
      <c r="AA2" s="7">
        <f t="shared" si="1"/>
        <v>3909.8878615055551</v>
      </c>
      <c r="AB2" s="7">
        <f t="shared" si="1"/>
        <v>3909.8878615055551</v>
      </c>
      <c r="AC2" s="7">
        <f t="shared" si="1"/>
        <v>3909.8878615055551</v>
      </c>
      <c r="AD2" s="7">
        <f t="shared" si="1"/>
        <v>3909.8878615055551</v>
      </c>
      <c r="AE2" s="7">
        <f t="shared" si="1"/>
        <v>3909.8878615055551</v>
      </c>
      <c r="AF2" s="7">
        <f t="shared" si="1"/>
        <v>3909.8878615055551</v>
      </c>
      <c r="AG2" s="7">
        <f t="shared" si="1"/>
        <v>3909.8878615055551</v>
      </c>
      <c r="AH2" s="7">
        <f t="shared" si="1"/>
        <v>3909.8878615055551</v>
      </c>
      <c r="AI2" s="7">
        <f t="shared" si="1"/>
        <v>3909.8878615055551</v>
      </c>
      <c r="AJ2" s="7">
        <f t="shared" si="1"/>
        <v>3909.8878615055551</v>
      </c>
    </row>
    <row r="3" spans="1:36">
      <c r="A3" s="6" t="s">
        <v>4</v>
      </c>
      <c r="B3" s="7">
        <f>IESS_Psng_ROAD_RAIL_AIR!C29</f>
        <v>41397.728942624504</v>
      </c>
      <c r="C3" s="7">
        <f t="shared" si="0"/>
        <v>41397.728942624504</v>
      </c>
      <c r="D3" s="7">
        <f t="shared" si="1"/>
        <v>41397.728942624504</v>
      </c>
      <c r="E3" s="7">
        <f t="shared" si="1"/>
        <v>41397.728942624504</v>
      </c>
      <c r="F3" s="7">
        <f t="shared" si="1"/>
        <v>41397.728942624504</v>
      </c>
      <c r="G3" s="7">
        <f t="shared" si="1"/>
        <v>41397.728942624504</v>
      </c>
      <c r="H3" s="7">
        <f t="shared" si="1"/>
        <v>41397.728942624504</v>
      </c>
      <c r="I3" s="7">
        <f t="shared" si="1"/>
        <v>41397.728942624504</v>
      </c>
      <c r="J3" s="7">
        <f t="shared" si="1"/>
        <v>41397.728942624504</v>
      </c>
      <c r="K3" s="7">
        <f t="shared" si="1"/>
        <v>41397.728942624504</v>
      </c>
      <c r="L3" s="7">
        <f t="shared" si="1"/>
        <v>41397.728942624504</v>
      </c>
      <c r="M3" s="7">
        <f t="shared" si="1"/>
        <v>41397.728942624504</v>
      </c>
      <c r="N3" s="7">
        <f t="shared" si="1"/>
        <v>41397.728942624504</v>
      </c>
      <c r="O3" s="7">
        <f t="shared" si="1"/>
        <v>41397.728942624504</v>
      </c>
      <c r="P3" s="7">
        <f t="shared" si="1"/>
        <v>41397.728942624504</v>
      </c>
      <c r="Q3" s="7">
        <f t="shared" si="1"/>
        <v>41397.728942624504</v>
      </c>
      <c r="R3" s="7">
        <f t="shared" si="1"/>
        <v>41397.728942624504</v>
      </c>
      <c r="S3" s="7">
        <f t="shared" si="1"/>
        <v>41397.728942624504</v>
      </c>
      <c r="T3" s="7">
        <f t="shared" si="1"/>
        <v>41397.728942624504</v>
      </c>
      <c r="U3" s="7">
        <f t="shared" si="1"/>
        <v>41397.728942624504</v>
      </c>
      <c r="V3" s="7">
        <f t="shared" si="1"/>
        <v>41397.728942624504</v>
      </c>
      <c r="W3" s="7">
        <f t="shared" si="1"/>
        <v>41397.728942624504</v>
      </c>
      <c r="X3" s="7">
        <f t="shared" si="1"/>
        <v>41397.728942624504</v>
      </c>
      <c r="Y3" s="7">
        <f t="shared" si="1"/>
        <v>41397.728942624504</v>
      </c>
      <c r="Z3" s="7">
        <f t="shared" si="1"/>
        <v>41397.728942624504</v>
      </c>
      <c r="AA3" s="7">
        <f t="shared" si="1"/>
        <v>41397.728942624504</v>
      </c>
      <c r="AB3" s="7">
        <f t="shared" si="1"/>
        <v>41397.728942624504</v>
      </c>
      <c r="AC3" s="7">
        <f t="shared" si="1"/>
        <v>41397.728942624504</v>
      </c>
      <c r="AD3" s="7">
        <f t="shared" si="1"/>
        <v>41397.728942624504</v>
      </c>
      <c r="AE3" s="7">
        <f t="shared" si="1"/>
        <v>41397.728942624504</v>
      </c>
      <c r="AF3" s="7">
        <f t="shared" si="1"/>
        <v>41397.728942624504</v>
      </c>
      <c r="AG3" s="7">
        <f t="shared" si="1"/>
        <v>41397.728942624504</v>
      </c>
      <c r="AH3" s="7">
        <f t="shared" si="1"/>
        <v>41397.728942624504</v>
      </c>
      <c r="AI3" s="7">
        <f t="shared" si="1"/>
        <v>41397.728942624504</v>
      </c>
      <c r="AJ3" s="7">
        <f t="shared" si="1"/>
        <v>41397.728942624504</v>
      </c>
    </row>
    <row r="4" spans="1:36">
      <c r="A4" s="6" t="s">
        <v>5</v>
      </c>
      <c r="B4" s="7">
        <f>IESS_Psng_ROAD_RAIL_AIR!C30</f>
        <v>623403.62485696457</v>
      </c>
      <c r="C4" s="7">
        <f t="shared" si="0"/>
        <v>623403.62485696457</v>
      </c>
      <c r="D4" s="7">
        <f t="shared" si="1"/>
        <v>623403.62485696457</v>
      </c>
      <c r="E4" s="7">
        <f t="shared" si="1"/>
        <v>623403.62485696457</v>
      </c>
      <c r="F4" s="7">
        <f t="shared" si="1"/>
        <v>623403.62485696457</v>
      </c>
      <c r="G4" s="7">
        <f t="shared" si="1"/>
        <v>623403.62485696457</v>
      </c>
      <c r="H4" s="7">
        <f t="shared" si="1"/>
        <v>623403.62485696457</v>
      </c>
      <c r="I4" s="7">
        <f t="shared" si="1"/>
        <v>623403.62485696457</v>
      </c>
      <c r="J4" s="7">
        <f t="shared" si="1"/>
        <v>623403.62485696457</v>
      </c>
      <c r="K4" s="7">
        <f t="shared" si="1"/>
        <v>623403.62485696457</v>
      </c>
      <c r="L4" s="7">
        <f t="shared" si="1"/>
        <v>623403.62485696457</v>
      </c>
      <c r="M4" s="7">
        <f t="shared" si="1"/>
        <v>623403.62485696457</v>
      </c>
      <c r="N4" s="7">
        <f t="shared" si="1"/>
        <v>623403.62485696457</v>
      </c>
      <c r="O4" s="7">
        <f t="shared" si="1"/>
        <v>623403.62485696457</v>
      </c>
      <c r="P4" s="7">
        <f t="shared" si="1"/>
        <v>623403.62485696457</v>
      </c>
      <c r="Q4" s="7">
        <f t="shared" si="1"/>
        <v>623403.62485696457</v>
      </c>
      <c r="R4" s="7">
        <f t="shared" si="1"/>
        <v>623403.62485696457</v>
      </c>
      <c r="S4" s="7">
        <f t="shared" si="1"/>
        <v>623403.62485696457</v>
      </c>
      <c r="T4" s="7">
        <f t="shared" si="1"/>
        <v>623403.62485696457</v>
      </c>
      <c r="U4" s="7">
        <f t="shared" si="1"/>
        <v>623403.62485696457</v>
      </c>
      <c r="V4" s="7">
        <f t="shared" si="1"/>
        <v>623403.62485696457</v>
      </c>
      <c r="W4" s="7">
        <f t="shared" si="1"/>
        <v>623403.62485696457</v>
      </c>
      <c r="X4" s="7">
        <f t="shared" si="1"/>
        <v>623403.62485696457</v>
      </c>
      <c r="Y4" s="7">
        <f t="shared" si="1"/>
        <v>623403.62485696457</v>
      </c>
      <c r="Z4" s="7">
        <f t="shared" si="1"/>
        <v>623403.62485696457</v>
      </c>
      <c r="AA4" s="7">
        <f t="shared" si="1"/>
        <v>623403.62485696457</v>
      </c>
      <c r="AB4" s="7">
        <f t="shared" si="1"/>
        <v>623403.62485696457</v>
      </c>
      <c r="AC4" s="7">
        <f t="shared" si="1"/>
        <v>623403.62485696457</v>
      </c>
      <c r="AD4" s="7">
        <f t="shared" si="1"/>
        <v>623403.62485696457</v>
      </c>
      <c r="AE4" s="7">
        <f t="shared" si="1"/>
        <v>623403.62485696457</v>
      </c>
      <c r="AF4" s="7">
        <f t="shared" si="1"/>
        <v>623403.62485696457</v>
      </c>
      <c r="AG4" s="7">
        <f t="shared" si="1"/>
        <v>623403.62485696457</v>
      </c>
      <c r="AH4" s="7">
        <f t="shared" si="1"/>
        <v>623403.62485696457</v>
      </c>
      <c r="AI4" s="7">
        <f t="shared" si="1"/>
        <v>623403.62485696457</v>
      </c>
      <c r="AJ4" s="7">
        <f t="shared" si="1"/>
        <v>623403.62485696457</v>
      </c>
    </row>
    <row r="5" spans="1:36">
      <c r="A5" s="6" t="s">
        <v>6</v>
      </c>
      <c r="B5" s="7">
        <f>IESS_Psng_ROAD_RAIL_AIR!C31</f>
        <v>138612.97072030773</v>
      </c>
      <c r="C5" s="7">
        <f t="shared" si="0"/>
        <v>138612.97072030773</v>
      </c>
      <c r="D5" s="7">
        <f t="shared" si="1"/>
        <v>138612.97072030773</v>
      </c>
      <c r="E5" s="7">
        <f t="shared" si="1"/>
        <v>138612.97072030773</v>
      </c>
      <c r="F5" s="7">
        <f t="shared" si="1"/>
        <v>138612.97072030773</v>
      </c>
      <c r="G5" s="7">
        <f t="shared" si="1"/>
        <v>138612.97072030773</v>
      </c>
      <c r="H5" s="7">
        <f t="shared" si="1"/>
        <v>138612.97072030773</v>
      </c>
      <c r="I5" s="7">
        <f t="shared" si="1"/>
        <v>138612.97072030773</v>
      </c>
      <c r="J5" s="7">
        <f t="shared" si="1"/>
        <v>138612.97072030773</v>
      </c>
      <c r="K5" s="7">
        <f t="shared" si="1"/>
        <v>138612.97072030773</v>
      </c>
      <c r="L5" s="7">
        <f t="shared" si="1"/>
        <v>138612.97072030773</v>
      </c>
      <c r="M5" s="7">
        <f t="shared" si="1"/>
        <v>138612.97072030773</v>
      </c>
      <c r="N5" s="7">
        <f t="shared" si="1"/>
        <v>138612.97072030773</v>
      </c>
      <c r="O5" s="7">
        <f t="shared" si="1"/>
        <v>138612.97072030773</v>
      </c>
      <c r="P5" s="7">
        <f t="shared" si="1"/>
        <v>138612.97072030773</v>
      </c>
      <c r="Q5" s="7">
        <f t="shared" si="1"/>
        <v>138612.97072030773</v>
      </c>
      <c r="R5" s="7">
        <f t="shared" si="1"/>
        <v>138612.97072030773</v>
      </c>
      <c r="S5" s="7">
        <f t="shared" si="1"/>
        <v>138612.97072030773</v>
      </c>
      <c r="T5" s="7">
        <f t="shared" si="1"/>
        <v>138612.97072030773</v>
      </c>
      <c r="U5" s="7">
        <f t="shared" si="1"/>
        <v>138612.97072030773</v>
      </c>
      <c r="V5" s="7">
        <f t="shared" si="1"/>
        <v>138612.97072030773</v>
      </c>
      <c r="W5" s="7">
        <f t="shared" si="1"/>
        <v>138612.97072030773</v>
      </c>
      <c r="X5" s="7">
        <f t="shared" si="1"/>
        <v>138612.97072030773</v>
      </c>
      <c r="Y5" s="7">
        <f t="shared" si="1"/>
        <v>138612.97072030773</v>
      </c>
      <c r="Z5" s="7">
        <f t="shared" si="1"/>
        <v>138612.97072030773</v>
      </c>
      <c r="AA5" s="7">
        <f t="shared" si="1"/>
        <v>138612.97072030773</v>
      </c>
      <c r="AB5" s="7">
        <f t="shared" si="1"/>
        <v>138612.97072030773</v>
      </c>
      <c r="AC5" s="7">
        <f t="shared" si="1"/>
        <v>138612.97072030773</v>
      </c>
      <c r="AD5" s="7">
        <f t="shared" si="1"/>
        <v>138612.97072030773</v>
      </c>
      <c r="AE5" s="7">
        <f t="shared" si="1"/>
        <v>138612.97072030773</v>
      </c>
      <c r="AF5" s="7">
        <f t="shared" si="1"/>
        <v>138612.97072030773</v>
      </c>
      <c r="AG5" s="7">
        <f t="shared" si="1"/>
        <v>138612.97072030773</v>
      </c>
      <c r="AH5" s="7">
        <f t="shared" si="1"/>
        <v>138612.97072030773</v>
      </c>
      <c r="AI5" s="7">
        <f t="shared" si="1"/>
        <v>138612.97072030773</v>
      </c>
      <c r="AJ5" s="7">
        <f t="shared" si="1"/>
        <v>138612.97072030773</v>
      </c>
    </row>
    <row r="6" spans="1:36">
      <c r="A6" s="6" t="s">
        <v>7</v>
      </c>
      <c r="B6" s="7">
        <f>IESS_Psng_ROAD_RAIL_AIR!C34</f>
        <v>14938.61425454353</v>
      </c>
      <c r="C6" s="7">
        <f t="shared" si="0"/>
        <v>14938.61425454353</v>
      </c>
      <c r="D6" s="7">
        <f t="shared" si="1"/>
        <v>14938.61425454353</v>
      </c>
      <c r="E6" s="7">
        <f t="shared" si="1"/>
        <v>14938.61425454353</v>
      </c>
      <c r="F6" s="7">
        <f t="shared" si="1"/>
        <v>14938.61425454353</v>
      </c>
      <c r="G6" s="7">
        <f t="shared" si="1"/>
        <v>14938.61425454353</v>
      </c>
      <c r="H6" s="7">
        <f t="shared" si="1"/>
        <v>14938.61425454353</v>
      </c>
      <c r="I6" s="7">
        <f t="shared" si="1"/>
        <v>14938.61425454353</v>
      </c>
      <c r="J6" s="7">
        <f t="shared" si="1"/>
        <v>14938.61425454353</v>
      </c>
      <c r="K6" s="7">
        <f t="shared" si="1"/>
        <v>14938.61425454353</v>
      </c>
      <c r="L6" s="7">
        <f t="shared" si="1"/>
        <v>14938.61425454353</v>
      </c>
      <c r="M6" s="7">
        <f t="shared" si="1"/>
        <v>14938.61425454353</v>
      </c>
      <c r="N6" s="7">
        <f t="shared" si="1"/>
        <v>14938.61425454353</v>
      </c>
      <c r="O6" s="7">
        <f t="shared" si="1"/>
        <v>14938.61425454353</v>
      </c>
      <c r="P6" s="7">
        <f t="shared" si="1"/>
        <v>14938.61425454353</v>
      </c>
      <c r="Q6" s="7">
        <f t="shared" si="1"/>
        <v>14938.61425454353</v>
      </c>
      <c r="R6" s="7">
        <f t="shared" si="1"/>
        <v>14938.61425454353</v>
      </c>
      <c r="S6" s="7">
        <f t="shared" si="1"/>
        <v>14938.61425454353</v>
      </c>
      <c r="T6" s="7">
        <f t="shared" si="1"/>
        <v>14938.61425454353</v>
      </c>
      <c r="U6" s="7">
        <f t="shared" si="1"/>
        <v>14938.61425454353</v>
      </c>
      <c r="V6" s="7">
        <f t="shared" si="1"/>
        <v>14938.61425454353</v>
      </c>
      <c r="W6" s="7">
        <f t="shared" si="1"/>
        <v>14938.61425454353</v>
      </c>
      <c r="X6" s="7">
        <f t="shared" si="1"/>
        <v>14938.61425454353</v>
      </c>
      <c r="Y6" s="7">
        <f t="shared" si="1"/>
        <v>14938.61425454353</v>
      </c>
      <c r="Z6" s="7">
        <f t="shared" si="1"/>
        <v>14938.61425454353</v>
      </c>
      <c r="AA6" s="7">
        <f t="shared" si="1"/>
        <v>14938.61425454353</v>
      </c>
      <c r="AB6" s="7">
        <f t="shared" si="1"/>
        <v>14938.61425454353</v>
      </c>
      <c r="AC6" s="7">
        <f t="shared" si="1"/>
        <v>14938.61425454353</v>
      </c>
      <c r="AD6" s="7">
        <f t="shared" si="1"/>
        <v>14938.61425454353</v>
      </c>
      <c r="AE6" s="7">
        <f t="shared" si="1"/>
        <v>14938.61425454353</v>
      </c>
      <c r="AF6" s="7">
        <f t="shared" si="1"/>
        <v>14938.61425454353</v>
      </c>
      <c r="AG6" s="7">
        <f t="shared" si="1"/>
        <v>14938.61425454353</v>
      </c>
      <c r="AH6" s="7">
        <f t="shared" si="1"/>
        <v>14938.61425454353</v>
      </c>
      <c r="AI6" s="7">
        <f t="shared" si="1"/>
        <v>14938.61425454353</v>
      </c>
      <c r="AJ6" s="7">
        <f t="shared" si="1"/>
        <v>14938.61425454353</v>
      </c>
    </row>
    <row r="7" spans="1:36">
      <c r="A7" s="6" t="s">
        <v>8</v>
      </c>
      <c r="B7" s="7">
        <f>IESS_Psng_ROAD_RAIL_AIR!C32</f>
        <v>1758.9661292484725</v>
      </c>
      <c r="C7" s="7">
        <f t="shared" si="0"/>
        <v>1758.9661292484725</v>
      </c>
      <c r="D7" s="7">
        <f t="shared" si="1"/>
        <v>1758.9661292484725</v>
      </c>
      <c r="E7" s="7">
        <f t="shared" si="1"/>
        <v>1758.9661292484725</v>
      </c>
      <c r="F7" s="7">
        <f t="shared" si="1"/>
        <v>1758.9661292484725</v>
      </c>
      <c r="G7" s="7">
        <f t="shared" si="1"/>
        <v>1758.9661292484725</v>
      </c>
      <c r="H7" s="7">
        <f t="shared" si="1"/>
        <v>1758.9661292484725</v>
      </c>
      <c r="I7" s="7">
        <f t="shared" si="1"/>
        <v>1758.9661292484725</v>
      </c>
      <c r="J7" s="7">
        <f t="shared" si="1"/>
        <v>1758.9661292484725</v>
      </c>
      <c r="K7" s="7">
        <f t="shared" si="1"/>
        <v>1758.9661292484725</v>
      </c>
      <c r="L7" s="7">
        <f t="shared" si="1"/>
        <v>1758.9661292484725</v>
      </c>
      <c r="M7" s="7">
        <f t="shared" si="1"/>
        <v>1758.9661292484725</v>
      </c>
      <c r="N7" s="7">
        <f t="shared" si="1"/>
        <v>1758.9661292484725</v>
      </c>
      <c r="O7" s="7">
        <f t="shared" si="1"/>
        <v>1758.9661292484725</v>
      </c>
      <c r="P7" s="7">
        <f t="shared" si="1"/>
        <v>1758.9661292484725</v>
      </c>
      <c r="Q7" s="7">
        <f t="shared" si="1"/>
        <v>1758.9661292484725</v>
      </c>
      <c r="R7" s="7">
        <f t="shared" si="1"/>
        <v>1758.9661292484725</v>
      </c>
      <c r="S7" s="7">
        <f t="shared" si="1"/>
        <v>1758.9661292484725</v>
      </c>
      <c r="T7" s="7">
        <f t="shared" si="1"/>
        <v>1758.9661292484725</v>
      </c>
      <c r="U7" s="7">
        <f t="shared" si="1"/>
        <v>1758.9661292484725</v>
      </c>
      <c r="V7" s="7">
        <f t="shared" si="1"/>
        <v>1758.9661292484725</v>
      </c>
      <c r="W7" s="7">
        <f t="shared" si="1"/>
        <v>1758.9661292484725</v>
      </c>
      <c r="X7" s="7">
        <f t="shared" si="1"/>
        <v>1758.9661292484725</v>
      </c>
      <c r="Y7" s="7">
        <f t="shared" si="1"/>
        <v>1758.9661292484725</v>
      </c>
      <c r="Z7" s="7">
        <f t="shared" si="1"/>
        <v>1758.9661292484725</v>
      </c>
      <c r="AA7" s="7">
        <f t="shared" si="1"/>
        <v>1758.9661292484725</v>
      </c>
      <c r="AB7" s="7">
        <f t="shared" si="1"/>
        <v>1758.9661292484725</v>
      </c>
      <c r="AC7" s="7">
        <f t="shared" si="1"/>
        <v>1758.9661292484725</v>
      </c>
      <c r="AD7" s="7">
        <f t="shared" si="1"/>
        <v>1758.9661292484725</v>
      </c>
      <c r="AE7" s="7">
        <f t="shared" si="1"/>
        <v>1758.9661292484725</v>
      </c>
      <c r="AF7" s="7">
        <f t="shared" si="1"/>
        <v>1758.9661292484725</v>
      </c>
      <c r="AG7" s="7">
        <f t="shared" si="1"/>
        <v>1758.9661292484725</v>
      </c>
      <c r="AH7" s="7">
        <f t="shared" si="1"/>
        <v>1758.9661292484725</v>
      </c>
      <c r="AI7" s="7">
        <f t="shared" si="1"/>
        <v>1758.9661292484725</v>
      </c>
      <c r="AJ7" s="7">
        <f t="shared" si="1"/>
        <v>1758.9661292484725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24"/>
  <sheetViews>
    <sheetView workbookViewId="0">
      <selection activeCell="B6" sqref="B6"/>
    </sheetView>
  </sheetViews>
  <sheetFormatPr defaultColWidth="9.140625" defaultRowHeight="15"/>
  <cols>
    <col min="1" max="1" width="16.5703125" style="6" customWidth="1"/>
    <col min="2" max="2" width="9" style="6" customWidth="1"/>
    <col min="3" max="16384" width="9.1406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14380.338384661289</v>
      </c>
      <c r="C2" s="7">
        <f>$B2</f>
        <v>14380.338384661289</v>
      </c>
      <c r="D2" s="7">
        <f t="shared" ref="D2:AJ7" si="0">$B2</f>
        <v>14380.338384661289</v>
      </c>
      <c r="E2" s="7">
        <f t="shared" si="0"/>
        <v>14380.338384661289</v>
      </c>
      <c r="F2" s="7">
        <f t="shared" si="0"/>
        <v>14380.338384661289</v>
      </c>
      <c r="G2" s="7">
        <f t="shared" si="0"/>
        <v>14380.338384661289</v>
      </c>
      <c r="H2" s="7">
        <f t="shared" si="0"/>
        <v>14380.338384661289</v>
      </c>
      <c r="I2" s="7">
        <f t="shared" si="0"/>
        <v>14380.338384661289</v>
      </c>
      <c r="J2" s="7">
        <f t="shared" si="0"/>
        <v>14380.338384661289</v>
      </c>
      <c r="K2" s="7">
        <f t="shared" si="0"/>
        <v>14380.338384661289</v>
      </c>
      <c r="L2" s="7">
        <f t="shared" si="0"/>
        <v>14380.338384661289</v>
      </c>
      <c r="M2" s="7">
        <f t="shared" si="0"/>
        <v>14380.338384661289</v>
      </c>
      <c r="N2" s="7">
        <f t="shared" si="0"/>
        <v>14380.338384661289</v>
      </c>
      <c r="O2" s="7">
        <f t="shared" si="0"/>
        <v>14380.338384661289</v>
      </c>
      <c r="P2" s="7">
        <f t="shared" si="0"/>
        <v>14380.338384661289</v>
      </c>
      <c r="Q2" s="7">
        <f t="shared" si="0"/>
        <v>14380.338384661289</v>
      </c>
      <c r="R2" s="7">
        <f t="shared" si="0"/>
        <v>14380.338384661289</v>
      </c>
      <c r="S2" s="7">
        <f t="shared" si="0"/>
        <v>14380.338384661289</v>
      </c>
      <c r="T2" s="7">
        <f t="shared" si="0"/>
        <v>14380.338384661289</v>
      </c>
      <c r="U2" s="7">
        <f t="shared" si="0"/>
        <v>14380.338384661289</v>
      </c>
      <c r="V2" s="7">
        <f t="shared" si="0"/>
        <v>14380.338384661289</v>
      </c>
      <c r="W2" s="7">
        <f t="shared" si="0"/>
        <v>14380.338384661289</v>
      </c>
      <c r="X2" s="7">
        <f t="shared" si="0"/>
        <v>14380.338384661289</v>
      </c>
      <c r="Y2" s="7">
        <f t="shared" si="0"/>
        <v>14380.338384661289</v>
      </c>
      <c r="Z2" s="7">
        <f t="shared" si="0"/>
        <v>14380.338384661289</v>
      </c>
      <c r="AA2" s="7">
        <f t="shared" si="0"/>
        <v>14380.338384661289</v>
      </c>
      <c r="AB2" s="7">
        <f t="shared" si="0"/>
        <v>14380.338384661289</v>
      </c>
      <c r="AC2" s="7">
        <f t="shared" si="0"/>
        <v>14380.338384661289</v>
      </c>
      <c r="AD2" s="7">
        <f t="shared" si="0"/>
        <v>14380.338384661289</v>
      </c>
      <c r="AE2" s="7">
        <f t="shared" si="0"/>
        <v>14380.338384661289</v>
      </c>
      <c r="AF2" s="7">
        <f t="shared" si="0"/>
        <v>14380.338384661289</v>
      </c>
      <c r="AG2" s="7">
        <f t="shared" si="0"/>
        <v>14380.338384661289</v>
      </c>
      <c r="AH2" s="7">
        <f t="shared" si="0"/>
        <v>14380.338384661289</v>
      </c>
      <c r="AI2" s="7">
        <f t="shared" si="0"/>
        <v>14380.338384661289</v>
      </c>
      <c r="AJ2" s="7">
        <f t="shared" si="0"/>
        <v>14380.338384661289</v>
      </c>
    </row>
    <row r="3" spans="1:36">
      <c r="A3" s="6" t="s">
        <v>4</v>
      </c>
      <c r="B3">
        <f>IESS_Frgt!C27</f>
        <v>21078.965382465663</v>
      </c>
      <c r="C3" s="7">
        <f t="shared" ref="C3:R7" si="1">$B3</f>
        <v>21078.965382465663</v>
      </c>
      <c r="D3" s="7">
        <f t="shared" si="1"/>
        <v>21078.965382465663</v>
      </c>
      <c r="E3" s="7">
        <f t="shared" si="1"/>
        <v>21078.965382465663</v>
      </c>
      <c r="F3" s="7">
        <f t="shared" si="1"/>
        <v>21078.965382465663</v>
      </c>
      <c r="G3" s="7">
        <f t="shared" si="1"/>
        <v>21078.965382465663</v>
      </c>
      <c r="H3" s="7">
        <f t="shared" si="1"/>
        <v>21078.965382465663</v>
      </c>
      <c r="I3" s="7">
        <f t="shared" si="1"/>
        <v>21078.965382465663</v>
      </c>
      <c r="J3" s="7">
        <f t="shared" si="1"/>
        <v>21078.965382465663</v>
      </c>
      <c r="K3" s="7">
        <f t="shared" si="1"/>
        <v>21078.965382465663</v>
      </c>
      <c r="L3" s="7">
        <f t="shared" si="1"/>
        <v>21078.965382465663</v>
      </c>
      <c r="M3" s="7">
        <f t="shared" si="1"/>
        <v>21078.965382465663</v>
      </c>
      <c r="N3" s="7">
        <f t="shared" si="1"/>
        <v>21078.965382465663</v>
      </c>
      <c r="O3" s="7">
        <f t="shared" si="1"/>
        <v>21078.965382465663</v>
      </c>
      <c r="P3" s="7">
        <f t="shared" si="1"/>
        <v>21078.965382465663</v>
      </c>
      <c r="Q3" s="7">
        <f t="shared" si="1"/>
        <v>21078.965382465663</v>
      </c>
      <c r="R3" s="7">
        <f t="shared" si="1"/>
        <v>21078.965382465663</v>
      </c>
      <c r="S3" s="7">
        <f t="shared" si="0"/>
        <v>21078.965382465663</v>
      </c>
      <c r="T3" s="7">
        <f t="shared" si="0"/>
        <v>21078.965382465663</v>
      </c>
      <c r="U3" s="7">
        <f t="shared" si="0"/>
        <v>21078.965382465663</v>
      </c>
      <c r="V3" s="7">
        <f t="shared" si="0"/>
        <v>21078.965382465663</v>
      </c>
      <c r="W3" s="7">
        <f t="shared" si="0"/>
        <v>21078.965382465663</v>
      </c>
      <c r="X3" s="7">
        <f t="shared" si="0"/>
        <v>21078.965382465663</v>
      </c>
      <c r="Y3" s="7">
        <f t="shared" si="0"/>
        <v>21078.965382465663</v>
      </c>
      <c r="Z3" s="7">
        <f t="shared" si="0"/>
        <v>21078.965382465663</v>
      </c>
      <c r="AA3" s="7">
        <f t="shared" si="0"/>
        <v>21078.965382465663</v>
      </c>
      <c r="AB3" s="7">
        <f t="shared" si="0"/>
        <v>21078.965382465663</v>
      </c>
      <c r="AC3" s="7">
        <f t="shared" si="0"/>
        <v>21078.965382465663</v>
      </c>
      <c r="AD3" s="7">
        <f t="shared" si="0"/>
        <v>21078.965382465663</v>
      </c>
      <c r="AE3" s="7">
        <f t="shared" si="0"/>
        <v>21078.965382465663</v>
      </c>
      <c r="AF3" s="7">
        <f t="shared" si="0"/>
        <v>21078.965382465663</v>
      </c>
      <c r="AG3" s="7">
        <f t="shared" si="0"/>
        <v>21078.965382465663</v>
      </c>
      <c r="AH3" s="7">
        <f t="shared" si="0"/>
        <v>21078.965382465663</v>
      </c>
      <c r="AI3" s="7">
        <f t="shared" si="0"/>
        <v>21078.965382465663</v>
      </c>
      <c r="AJ3" s="7">
        <f t="shared" si="0"/>
        <v>21078.965382465663</v>
      </c>
    </row>
    <row r="4" spans="1:36">
      <c r="A4" s="6" t="s">
        <v>5</v>
      </c>
      <c r="B4">
        <f>IESS_Frgt!C28</f>
        <v>304562.90657629393</v>
      </c>
      <c r="C4" s="7">
        <f t="shared" si="1"/>
        <v>304562.90657629393</v>
      </c>
      <c r="D4" s="7">
        <f t="shared" si="0"/>
        <v>304562.90657629393</v>
      </c>
      <c r="E4" s="7">
        <f t="shared" si="0"/>
        <v>304562.90657629393</v>
      </c>
      <c r="F4" s="7">
        <f t="shared" si="0"/>
        <v>304562.90657629393</v>
      </c>
      <c r="G4" s="7">
        <f t="shared" si="0"/>
        <v>304562.90657629393</v>
      </c>
      <c r="H4" s="7">
        <f t="shared" si="0"/>
        <v>304562.90657629393</v>
      </c>
      <c r="I4" s="7">
        <f t="shared" si="0"/>
        <v>304562.90657629393</v>
      </c>
      <c r="J4" s="7">
        <f t="shared" si="0"/>
        <v>304562.90657629393</v>
      </c>
      <c r="K4" s="7">
        <f t="shared" si="0"/>
        <v>304562.90657629393</v>
      </c>
      <c r="L4" s="7">
        <f t="shared" si="0"/>
        <v>304562.90657629393</v>
      </c>
      <c r="M4" s="7">
        <f t="shared" si="0"/>
        <v>304562.90657629393</v>
      </c>
      <c r="N4" s="7">
        <f t="shared" si="0"/>
        <v>304562.90657629393</v>
      </c>
      <c r="O4" s="7">
        <f t="shared" si="0"/>
        <v>304562.90657629393</v>
      </c>
      <c r="P4" s="7">
        <f t="shared" si="0"/>
        <v>304562.90657629393</v>
      </c>
      <c r="Q4" s="7">
        <f t="shared" si="0"/>
        <v>304562.90657629393</v>
      </c>
      <c r="R4" s="7">
        <f t="shared" si="0"/>
        <v>304562.90657629393</v>
      </c>
      <c r="S4" s="7">
        <f t="shared" si="0"/>
        <v>304562.90657629393</v>
      </c>
      <c r="T4" s="7">
        <f t="shared" si="0"/>
        <v>304562.90657629393</v>
      </c>
      <c r="U4" s="7">
        <f t="shared" si="0"/>
        <v>304562.90657629393</v>
      </c>
      <c r="V4" s="7">
        <f t="shared" si="0"/>
        <v>304562.90657629393</v>
      </c>
      <c r="W4" s="7">
        <f t="shared" si="0"/>
        <v>304562.90657629393</v>
      </c>
      <c r="X4" s="7">
        <f t="shared" si="0"/>
        <v>304562.90657629393</v>
      </c>
      <c r="Y4" s="7">
        <f t="shared" si="0"/>
        <v>304562.90657629393</v>
      </c>
      <c r="Z4" s="7">
        <f t="shared" si="0"/>
        <v>304562.90657629393</v>
      </c>
      <c r="AA4" s="7">
        <f t="shared" si="0"/>
        <v>304562.90657629393</v>
      </c>
      <c r="AB4" s="7">
        <f t="shared" si="0"/>
        <v>304562.90657629393</v>
      </c>
      <c r="AC4" s="7">
        <f t="shared" si="0"/>
        <v>304562.90657629393</v>
      </c>
      <c r="AD4" s="7">
        <f t="shared" si="0"/>
        <v>304562.90657629393</v>
      </c>
      <c r="AE4" s="7">
        <f t="shared" si="0"/>
        <v>304562.90657629393</v>
      </c>
      <c r="AF4" s="7">
        <f t="shared" si="0"/>
        <v>304562.90657629393</v>
      </c>
      <c r="AG4" s="7">
        <f t="shared" si="0"/>
        <v>304562.90657629393</v>
      </c>
      <c r="AH4" s="7">
        <f t="shared" si="0"/>
        <v>304562.90657629393</v>
      </c>
      <c r="AI4" s="7">
        <f t="shared" si="0"/>
        <v>304562.90657629393</v>
      </c>
      <c r="AJ4" s="7">
        <f t="shared" si="0"/>
        <v>304562.90657629393</v>
      </c>
    </row>
    <row r="5" spans="1:36">
      <c r="A5" s="6" t="s">
        <v>6</v>
      </c>
      <c r="B5">
        <f>IESS_Frgt!C29</f>
        <v>37062.414205375033</v>
      </c>
      <c r="C5" s="7">
        <f t="shared" si="1"/>
        <v>37062.414205375033</v>
      </c>
      <c r="D5" s="7">
        <f t="shared" si="0"/>
        <v>37062.414205375033</v>
      </c>
      <c r="E5" s="7">
        <f t="shared" si="0"/>
        <v>37062.414205375033</v>
      </c>
      <c r="F5" s="7">
        <f t="shared" si="0"/>
        <v>37062.414205375033</v>
      </c>
      <c r="G5" s="7">
        <f t="shared" si="0"/>
        <v>37062.414205375033</v>
      </c>
      <c r="H5" s="7">
        <f t="shared" si="0"/>
        <v>37062.414205375033</v>
      </c>
      <c r="I5" s="7">
        <f t="shared" si="0"/>
        <v>37062.414205375033</v>
      </c>
      <c r="J5" s="7">
        <f t="shared" si="0"/>
        <v>37062.414205375033</v>
      </c>
      <c r="K5" s="7">
        <f t="shared" si="0"/>
        <v>37062.414205375033</v>
      </c>
      <c r="L5" s="7">
        <f t="shared" si="0"/>
        <v>37062.414205375033</v>
      </c>
      <c r="M5" s="7">
        <f t="shared" si="0"/>
        <v>37062.414205375033</v>
      </c>
      <c r="N5" s="7">
        <f t="shared" si="0"/>
        <v>37062.414205375033</v>
      </c>
      <c r="O5" s="7">
        <f t="shared" si="0"/>
        <v>37062.414205375033</v>
      </c>
      <c r="P5" s="7">
        <f t="shared" si="0"/>
        <v>37062.414205375033</v>
      </c>
      <c r="Q5" s="7">
        <f t="shared" si="0"/>
        <v>37062.414205375033</v>
      </c>
      <c r="R5" s="7">
        <f t="shared" si="0"/>
        <v>37062.414205375033</v>
      </c>
      <c r="S5" s="7">
        <f t="shared" si="0"/>
        <v>37062.414205375033</v>
      </c>
      <c r="T5" s="7">
        <f t="shared" si="0"/>
        <v>37062.414205375033</v>
      </c>
      <c r="U5" s="7">
        <f t="shared" si="0"/>
        <v>37062.414205375033</v>
      </c>
      <c r="V5" s="7">
        <f t="shared" si="0"/>
        <v>37062.414205375033</v>
      </c>
      <c r="W5" s="7">
        <f t="shared" si="0"/>
        <v>37062.414205375033</v>
      </c>
      <c r="X5" s="7">
        <f t="shared" si="0"/>
        <v>37062.414205375033</v>
      </c>
      <c r="Y5" s="7">
        <f t="shared" si="0"/>
        <v>37062.414205375033</v>
      </c>
      <c r="Z5" s="7">
        <f t="shared" si="0"/>
        <v>37062.414205375033</v>
      </c>
      <c r="AA5" s="7">
        <f t="shared" si="0"/>
        <v>37062.414205375033</v>
      </c>
      <c r="AB5" s="7">
        <f t="shared" si="0"/>
        <v>37062.414205375033</v>
      </c>
      <c r="AC5" s="7">
        <f t="shared" si="0"/>
        <v>37062.414205375033</v>
      </c>
      <c r="AD5" s="7">
        <f t="shared" si="0"/>
        <v>37062.414205375033</v>
      </c>
      <c r="AE5" s="7">
        <f t="shared" si="0"/>
        <v>37062.414205375033</v>
      </c>
      <c r="AF5" s="7">
        <f t="shared" si="0"/>
        <v>37062.414205375033</v>
      </c>
      <c r="AG5" s="7">
        <f t="shared" si="0"/>
        <v>37062.414205375033</v>
      </c>
      <c r="AH5" s="7">
        <f t="shared" si="0"/>
        <v>37062.414205375033</v>
      </c>
      <c r="AI5" s="7">
        <f t="shared" si="0"/>
        <v>37062.414205375033</v>
      </c>
      <c r="AJ5" s="7">
        <f t="shared" si="0"/>
        <v>37062.414205375033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11767.744396952199</v>
      </c>
      <c r="C7" s="7">
        <f t="shared" si="1"/>
        <v>11767.744396952199</v>
      </c>
      <c r="D7" s="7">
        <f t="shared" si="0"/>
        <v>11767.744396952199</v>
      </c>
      <c r="E7" s="7">
        <f t="shared" si="0"/>
        <v>11767.744396952199</v>
      </c>
      <c r="F7" s="7">
        <f t="shared" si="0"/>
        <v>11767.744396952199</v>
      </c>
      <c r="G7" s="7">
        <f t="shared" si="0"/>
        <v>11767.744396952199</v>
      </c>
      <c r="H7" s="7">
        <f t="shared" si="0"/>
        <v>11767.744396952199</v>
      </c>
      <c r="I7" s="7">
        <f t="shared" si="0"/>
        <v>11767.744396952199</v>
      </c>
      <c r="J7" s="7">
        <f t="shared" si="0"/>
        <v>11767.744396952199</v>
      </c>
      <c r="K7" s="7">
        <f t="shared" si="0"/>
        <v>11767.744396952199</v>
      </c>
      <c r="L7" s="7">
        <f t="shared" si="0"/>
        <v>11767.744396952199</v>
      </c>
      <c r="M7" s="7">
        <f t="shared" si="0"/>
        <v>11767.744396952199</v>
      </c>
      <c r="N7" s="7">
        <f t="shared" si="0"/>
        <v>11767.744396952199</v>
      </c>
      <c r="O7" s="7">
        <f t="shared" si="0"/>
        <v>11767.744396952199</v>
      </c>
      <c r="P7" s="7">
        <f t="shared" si="0"/>
        <v>11767.744396952199</v>
      </c>
      <c r="Q7" s="7">
        <f t="shared" si="0"/>
        <v>11767.744396952199</v>
      </c>
      <c r="R7" s="7">
        <f t="shared" si="0"/>
        <v>11767.744396952199</v>
      </c>
      <c r="S7" s="7">
        <f t="shared" si="0"/>
        <v>11767.744396952199</v>
      </c>
      <c r="T7" s="7">
        <f t="shared" si="0"/>
        <v>11767.744396952199</v>
      </c>
      <c r="U7" s="7">
        <f t="shared" si="0"/>
        <v>11767.744396952199</v>
      </c>
      <c r="V7" s="7">
        <f t="shared" si="0"/>
        <v>11767.744396952199</v>
      </c>
      <c r="W7" s="7">
        <f t="shared" si="0"/>
        <v>11767.744396952199</v>
      </c>
      <c r="X7" s="7">
        <f t="shared" si="0"/>
        <v>11767.744396952199</v>
      </c>
      <c r="Y7" s="7">
        <f t="shared" si="0"/>
        <v>11767.744396952199</v>
      </c>
      <c r="Z7" s="7">
        <f t="shared" si="0"/>
        <v>11767.744396952199</v>
      </c>
      <c r="AA7" s="7">
        <f t="shared" si="0"/>
        <v>11767.744396952199</v>
      </c>
      <c r="AB7" s="7">
        <f t="shared" si="0"/>
        <v>11767.744396952199</v>
      </c>
      <c r="AC7" s="7">
        <f t="shared" si="0"/>
        <v>11767.744396952199</v>
      </c>
      <c r="AD7" s="7">
        <f t="shared" si="0"/>
        <v>11767.744396952199</v>
      </c>
      <c r="AE7" s="7">
        <f t="shared" si="0"/>
        <v>11767.744396952199</v>
      </c>
      <c r="AF7" s="7">
        <f t="shared" si="0"/>
        <v>11767.744396952199</v>
      </c>
      <c r="AG7" s="7">
        <f t="shared" si="0"/>
        <v>11767.744396952199</v>
      </c>
      <c r="AH7" s="7">
        <f t="shared" si="0"/>
        <v>11767.744396952199</v>
      </c>
      <c r="AI7" s="7">
        <f t="shared" si="0"/>
        <v>11767.744396952199</v>
      </c>
      <c r="AJ7" s="7">
        <f t="shared" si="0"/>
        <v>11767.744396952199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577F24-7C19-4452-8C87-A0EC63571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53E47F-60A7-41CE-A74E-44C5ADB5C1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2AE969-1C05-46BB-A2EC-41027AF75ABB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f1a64cc1-e1f5-4dc9-b425-36e48be156d1"/>
    <ds:schemaRef ds:uri="0f2b0006-c2ac-4c37-974f-93953e9e2787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2022-01-31T23:45:59Z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