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BHNVFEAL\"/>
    </mc:Choice>
  </mc:AlternateContent>
  <xr:revisionPtr revIDLastSave="0" documentId="13_ncr:1_{F4762BF4-1416-4108-B37E-4CD7A2107DAD}" xr6:coauthVersionLast="47" xr6:coauthVersionMax="47" xr10:uidLastSave="{00000000-0000-0000-0000-000000000000}"/>
  <bookViews>
    <workbookView xWindow="-110" yWindow="-110" windowWidth="19420" windowHeight="10420" tabRatio="742" firstSheet="11" activeTab="15" xr2:uid="{00000000-000D-0000-FFFF-FFFF00000000}"/>
  </bookViews>
  <sheets>
    <sheet name="About" sheetId="1" r:id="rId1"/>
    <sheet name="IESS passenger" sheetId="26" r:id="rId2"/>
    <sheet name="IESS freight" sheetId="27" r:id="rId3"/>
    <sheet name="Multipliers by Technology" sheetId="28" r:id="rId4"/>
    <sheet name="BNVFE" sheetId="25" r:id="rId5"/>
    <sheet name="Other Values" sheetId="18" r:id="rId6"/>
    <sheet name="Extrapolations" sheetId="24" r:id="rId7"/>
    <sheet name="BHNVFEAL-LDVs-psgr" sheetId="2" r:id="rId8"/>
    <sheet name="BHNVFEAL-LDVs-frgt" sheetId="5" r:id="rId9"/>
    <sheet name="BHNVFEAL-HDVs-psgr" sheetId="6" r:id="rId10"/>
    <sheet name="BHNVFEAL-HDVs-frgt" sheetId="7" r:id="rId11"/>
    <sheet name="BHNVFEAL-aircraft-psgr" sheetId="8" r:id="rId12"/>
    <sheet name="BHNVFEAL-aircraft-frgt" sheetId="9" r:id="rId13"/>
    <sheet name="BHNVFEAL-rail-psgr" sheetId="10" r:id="rId14"/>
    <sheet name="BHNVFEAL-rail-frgt" sheetId="11" r:id="rId15"/>
    <sheet name="BHNVFEAL-ships-psgr" sheetId="12" r:id="rId16"/>
    <sheet name="BHNVFEAL-ships-frgt" sheetId="13" r:id="rId17"/>
    <sheet name="BHNVFEAL-motorbikes-psgr" sheetId="14" r:id="rId18"/>
    <sheet name="BHNVFEAL-motorbikes-frgt" sheetId="15" r:id="rId19"/>
  </sheets>
  <externalReferences>
    <externalReference r:id="rId20"/>
    <externalReference r:id="rId21"/>
    <externalReference r:id="rId22"/>
  </externalReferences>
  <definedNames>
    <definedName name="billion">[1]About!$A$109</definedName>
    <definedName name="Eno_TM" localSheetId="3">'[2]1997  Table 1a Modified'!#REF!</definedName>
    <definedName name="Eno_TM">'[2]1997  Table 1a Modified'!#REF!</definedName>
    <definedName name="Eno_Tons" localSheetId="3">'[2]1997  Table 1a Modified'!#REF!</definedName>
    <definedName name="Eno_Tons">'[2]1997  Table 1a Modified'!#REF!</definedName>
    <definedName name="preferences.energyunits">[3]Preferences!$C$3</definedName>
    <definedName name="Sum_T2" localSheetId="3">'[2]1997  Table 1a Modified'!#REF!</definedName>
    <definedName name="Sum_T2">'[2]1997  Table 1a Modified'!#REF!</definedName>
    <definedName name="Sum_TTM" localSheetId="3">'[2]1997  Table 1a Modified'!#REF!</definedName>
    <definedName name="Sum_TTM">'[2]1997  Table 1a Modified'!#REF!</definedName>
    <definedName name="ti_tbl_50" localSheetId="3">#REF!</definedName>
    <definedName name="ti_tbl_50">#REF!</definedName>
    <definedName name="ti_tbl_69" localSheetId="3">#REF!</definedName>
    <definedName name="ti_tbl_69">#REF!</definedName>
    <definedName name="trillion">[1]About!$A$110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2" l="1"/>
  <c r="E2" i="12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D3" i="12"/>
  <c r="E3" i="12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D4" i="12"/>
  <c r="E4" i="12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D5" i="12"/>
  <c r="E5" i="12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D6" i="12"/>
  <c r="E6" i="12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D7" i="12"/>
  <c r="E7" i="12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AI7" i="12" s="1"/>
  <c r="D8" i="12"/>
  <c r="E8" i="12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AI8" i="12" s="1"/>
  <c r="C3" i="12"/>
  <c r="C4" i="12"/>
  <c r="C5" i="12"/>
  <c r="C6" i="12"/>
  <c r="C7" i="12"/>
  <c r="C8" i="12"/>
  <c r="C2" i="12"/>
  <c r="B8" i="12"/>
  <c r="B6" i="12"/>
  <c r="B7" i="12"/>
  <c r="B4" i="12"/>
  <c r="B5" i="12"/>
  <c r="B3" i="12"/>
  <c r="B2" i="12"/>
  <c r="B7" i="2"/>
  <c r="B5" i="2"/>
  <c r="B4" i="2"/>
  <c r="B3" i="2"/>
  <c r="B2" i="2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E4" i="15"/>
  <c r="F4" i="15"/>
  <c r="F6" i="15" s="1"/>
  <c r="G4" i="15"/>
  <c r="G6" i="15" s="1"/>
  <c r="H4" i="15"/>
  <c r="I4" i="15"/>
  <c r="J4" i="15"/>
  <c r="K4" i="15"/>
  <c r="K6" i="15" s="1"/>
  <c r="L4" i="15"/>
  <c r="M4" i="15"/>
  <c r="N4" i="15"/>
  <c r="N6" i="15" s="1"/>
  <c r="O4" i="15"/>
  <c r="O6" i="15" s="1"/>
  <c r="P4" i="15"/>
  <c r="Q4" i="15"/>
  <c r="R4" i="15"/>
  <c r="S4" i="15"/>
  <c r="S6" i="15" s="1"/>
  <c r="T4" i="15"/>
  <c r="U4" i="15"/>
  <c r="V4" i="15"/>
  <c r="V6" i="15" s="1"/>
  <c r="W4" i="15"/>
  <c r="W6" i="15" s="1"/>
  <c r="X4" i="15"/>
  <c r="Y4" i="15"/>
  <c r="Z4" i="15"/>
  <c r="AA4" i="15"/>
  <c r="AA6" i="15" s="1"/>
  <c r="AB4" i="15"/>
  <c r="AC4" i="15"/>
  <c r="AD4" i="15"/>
  <c r="AD6" i="15" s="1"/>
  <c r="AE4" i="15"/>
  <c r="AE6" i="15" s="1"/>
  <c r="AF4" i="15"/>
  <c r="AG4" i="15"/>
  <c r="AH4" i="15"/>
  <c r="AI4" i="15"/>
  <c r="AI6" i="15" s="1"/>
  <c r="E5" i="15"/>
  <c r="F5" i="15"/>
  <c r="G5" i="15"/>
  <c r="G8" i="15" s="1"/>
  <c r="H5" i="15"/>
  <c r="H8" i="15" s="1"/>
  <c r="I5" i="15"/>
  <c r="J5" i="15"/>
  <c r="K5" i="15"/>
  <c r="L5" i="15"/>
  <c r="L8" i="15" s="1"/>
  <c r="M5" i="15"/>
  <c r="N5" i="15"/>
  <c r="O5" i="15"/>
  <c r="O8" i="15" s="1"/>
  <c r="P5" i="15"/>
  <c r="P8" i="15" s="1"/>
  <c r="Q5" i="15"/>
  <c r="R5" i="15"/>
  <c r="S5" i="15"/>
  <c r="T5" i="15"/>
  <c r="T8" i="15" s="1"/>
  <c r="U5" i="15"/>
  <c r="V5" i="15"/>
  <c r="W5" i="15"/>
  <c r="W8" i="15" s="1"/>
  <c r="X5" i="15"/>
  <c r="X8" i="15" s="1"/>
  <c r="Y5" i="15"/>
  <c r="Z5" i="15"/>
  <c r="AA5" i="15"/>
  <c r="AB5" i="15"/>
  <c r="AB8" i="15" s="1"/>
  <c r="AC5" i="15"/>
  <c r="AD5" i="15"/>
  <c r="AE5" i="15"/>
  <c r="AE8" i="15" s="1"/>
  <c r="AF5" i="15"/>
  <c r="AF8" i="15" s="1"/>
  <c r="AG5" i="15"/>
  <c r="AH5" i="15"/>
  <c r="AI5" i="15"/>
  <c r="E6" i="15"/>
  <c r="H6" i="15"/>
  <c r="I6" i="15"/>
  <c r="J6" i="15"/>
  <c r="L6" i="15"/>
  <c r="M6" i="15"/>
  <c r="P6" i="15"/>
  <c r="Q6" i="15"/>
  <c r="R6" i="15"/>
  <c r="T6" i="15"/>
  <c r="U6" i="15"/>
  <c r="X6" i="15"/>
  <c r="Y6" i="15"/>
  <c r="Z6" i="15"/>
  <c r="AB6" i="15"/>
  <c r="AC6" i="15"/>
  <c r="AF6" i="15"/>
  <c r="AG6" i="15"/>
  <c r="AH6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E8" i="15"/>
  <c r="F8" i="15"/>
  <c r="I8" i="15"/>
  <c r="J8" i="15"/>
  <c r="K8" i="15"/>
  <c r="M8" i="15"/>
  <c r="N8" i="15"/>
  <c r="Q8" i="15"/>
  <c r="R8" i="15"/>
  <c r="S8" i="15"/>
  <c r="U8" i="15"/>
  <c r="V8" i="15"/>
  <c r="Y8" i="15"/>
  <c r="Z8" i="15"/>
  <c r="AA8" i="15"/>
  <c r="AC8" i="15"/>
  <c r="AD8" i="15"/>
  <c r="AG8" i="15"/>
  <c r="AH8" i="15"/>
  <c r="AI8" i="15"/>
  <c r="D8" i="15"/>
  <c r="D7" i="15"/>
  <c r="D6" i="15"/>
  <c r="D5" i="15"/>
  <c r="D4" i="15"/>
  <c r="D3" i="15"/>
  <c r="D2" i="15"/>
  <c r="F2" i="14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F3" i="14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F4" i="14"/>
  <c r="G4" i="14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F5" i="14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F6" i="14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F7" i="14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AI7" i="14" s="1"/>
  <c r="F8" i="14"/>
  <c r="G8" i="14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AI8" i="14" s="1"/>
  <c r="E8" i="14"/>
  <c r="E3" i="14"/>
  <c r="E4" i="14"/>
  <c r="E5" i="14"/>
  <c r="E6" i="14"/>
  <c r="E7" i="14"/>
  <c r="E2" i="14"/>
  <c r="B2" i="14"/>
  <c r="B3" i="14"/>
  <c r="B4" i="14"/>
  <c r="B5" i="14"/>
  <c r="B6" i="14"/>
  <c r="B7" i="14"/>
  <c r="B8" i="14"/>
  <c r="C3" i="14"/>
  <c r="C4" i="14"/>
  <c r="C5" i="14"/>
  <c r="C6" i="14"/>
  <c r="C7" i="14"/>
  <c r="C8" i="14"/>
  <c r="C2" i="14"/>
  <c r="D8" i="14"/>
  <c r="D7" i="14"/>
  <c r="D6" i="14"/>
  <c r="D5" i="14"/>
  <c r="D4" i="14"/>
  <c r="D3" i="14" s="1"/>
  <c r="D2" i="14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C3" i="6"/>
  <c r="C4" i="6"/>
  <c r="C5" i="6"/>
  <c r="C6" i="6"/>
  <c r="C7" i="6"/>
  <c r="C8" i="6"/>
  <c r="C2" i="6"/>
  <c r="AH3" i="26" a="1"/>
  <c r="AH3" i="26" s="1"/>
  <c r="BM31" i="26" a="1"/>
  <c r="BM31" i="26" s="1"/>
  <c r="BL31" i="26" a="1"/>
  <c r="BL31" i="26" s="1"/>
  <c r="BK31" i="26" a="1"/>
  <c r="BK31" i="26" s="1"/>
  <c r="BJ31" i="26" a="1"/>
  <c r="BJ31" i="26" s="1"/>
  <c r="BI31" i="26" a="1"/>
  <c r="BI31" i="26" s="1"/>
  <c r="BH31" i="26" a="1"/>
  <c r="BH31" i="26" s="1"/>
  <c r="BG31" i="26" a="1"/>
  <c r="BG31" i="26" s="1"/>
  <c r="BF31" i="26" a="1"/>
  <c r="BF31" i="26" s="1"/>
  <c r="BE31" i="26" a="1"/>
  <c r="BE31" i="26" s="1"/>
  <c r="BD31" i="26" a="1"/>
  <c r="BD31" i="26" s="1"/>
  <c r="BC31" i="26" a="1"/>
  <c r="BC31" i="26" s="1"/>
  <c r="BB31" i="26" a="1"/>
  <c r="BB31" i="26" s="1"/>
  <c r="BA31" i="26" a="1"/>
  <c r="BA31" i="26" s="1"/>
  <c r="AZ31" i="26" a="1"/>
  <c r="AZ31" i="26" s="1"/>
  <c r="AY31" i="26" a="1"/>
  <c r="AY31" i="26" s="1"/>
  <c r="AX31" i="26" a="1"/>
  <c r="AX31" i="26" s="1"/>
  <c r="AW31" i="26" a="1"/>
  <c r="AW31" i="26" s="1"/>
  <c r="AV31" i="26" a="1"/>
  <c r="AV31" i="26" s="1"/>
  <c r="AU31" i="26" a="1"/>
  <c r="AU31" i="26" s="1"/>
  <c r="AT31" i="26" a="1"/>
  <c r="AT31" i="26" s="1"/>
  <c r="AS31" i="26" a="1"/>
  <c r="AS31" i="26" s="1"/>
  <c r="AR31" i="26" a="1"/>
  <c r="AR31" i="26" s="1"/>
  <c r="AQ31" i="26" a="1"/>
  <c r="AQ31" i="26" s="1"/>
  <c r="AP31" i="26"/>
  <c r="AP31" i="26" a="1"/>
  <c r="AO31" i="26" a="1"/>
  <c r="AO31" i="26" s="1"/>
  <c r="AN31" i="26" a="1"/>
  <c r="AN31" i="26" s="1"/>
  <c r="AM31" i="26" a="1"/>
  <c r="AM31" i="26" s="1"/>
  <c r="AL31" i="26" a="1"/>
  <c r="AL31" i="26" s="1"/>
  <c r="AK31" i="26" a="1"/>
  <c r="AK31" i="26" s="1"/>
  <c r="AJ31" i="26" a="1"/>
  <c r="AJ31" i="26" s="1"/>
  <c r="AI31" i="26" a="1"/>
  <c r="AI31" i="26" s="1"/>
  <c r="AH31" i="26" a="1"/>
  <c r="AH31" i="26" s="1"/>
  <c r="AG31" i="26" a="1"/>
  <c r="AG31" i="26" s="1"/>
  <c r="BM30" i="26" a="1"/>
  <c r="BM30" i="26" s="1"/>
  <c r="BL30" i="26" a="1"/>
  <c r="BL30" i="26" s="1"/>
  <c r="BK30" i="26" a="1"/>
  <c r="BK30" i="26" s="1"/>
  <c r="BJ30" i="26" a="1"/>
  <c r="BJ30" i="26" s="1"/>
  <c r="BI30" i="26" a="1"/>
  <c r="BI30" i="26" s="1"/>
  <c r="BH30" i="26" a="1"/>
  <c r="BH30" i="26" s="1"/>
  <c r="BG30" i="26" a="1"/>
  <c r="BG30" i="26" s="1"/>
  <c r="BF30" i="26" a="1"/>
  <c r="BF30" i="26" s="1"/>
  <c r="BE30" i="26" a="1"/>
  <c r="BE30" i="26" s="1"/>
  <c r="BD30" i="26" a="1"/>
  <c r="BD30" i="26" s="1"/>
  <c r="BC30" i="26" a="1"/>
  <c r="BC30" i="26" s="1"/>
  <c r="BB30" i="26" a="1"/>
  <c r="BB30" i="26" s="1"/>
  <c r="BA30" i="26" a="1"/>
  <c r="BA30" i="26" s="1"/>
  <c r="AZ30" i="26" a="1"/>
  <c r="AZ30" i="26" s="1"/>
  <c r="AY30" i="26" a="1"/>
  <c r="AY30" i="26" s="1"/>
  <c r="AX30" i="26" a="1"/>
  <c r="AX30" i="26" s="1"/>
  <c r="AW30" i="26" a="1"/>
  <c r="AW30" i="26" s="1"/>
  <c r="AV30" i="26" a="1"/>
  <c r="AV30" i="26" s="1"/>
  <c r="AU30" i="26" a="1"/>
  <c r="AU30" i="26" s="1"/>
  <c r="AT30" i="26" a="1"/>
  <c r="AT30" i="26" s="1"/>
  <c r="AS30" i="26" a="1"/>
  <c r="AS30" i="26" s="1"/>
  <c r="AR30" i="26" a="1"/>
  <c r="AR30" i="26" s="1"/>
  <c r="AQ30" i="26" a="1"/>
  <c r="AQ30" i="26" s="1"/>
  <c r="AP30" i="26" a="1"/>
  <c r="AP30" i="26" s="1"/>
  <c r="AO30" i="26" a="1"/>
  <c r="AO30" i="26" s="1"/>
  <c r="AN30" i="26" a="1"/>
  <c r="AN30" i="26" s="1"/>
  <c r="AM30" i="26" a="1"/>
  <c r="AM30" i="26" s="1"/>
  <c r="AL30" i="26" a="1"/>
  <c r="AL30" i="26" s="1"/>
  <c r="AK30" i="26" a="1"/>
  <c r="AK30" i="26" s="1"/>
  <c r="AJ30" i="26" a="1"/>
  <c r="AJ30" i="26" s="1"/>
  <c r="AI30" i="26" a="1"/>
  <c r="AI30" i="26" s="1"/>
  <c r="AH30" i="26" a="1"/>
  <c r="AH30" i="26" s="1"/>
  <c r="AG30" i="26" a="1"/>
  <c r="AG30" i="26" s="1"/>
  <c r="BM29" i="26" a="1"/>
  <c r="BM29" i="26" s="1"/>
  <c r="BL29" i="26" a="1"/>
  <c r="BL29" i="26" s="1"/>
  <c r="BK29" i="26" a="1"/>
  <c r="BK29" i="26" s="1"/>
  <c r="BJ29" i="26" a="1"/>
  <c r="BJ29" i="26" s="1"/>
  <c r="BI29" i="26" a="1"/>
  <c r="BI29" i="26" s="1"/>
  <c r="BH29" i="26" a="1"/>
  <c r="BH29" i="26" s="1"/>
  <c r="BG29" i="26" a="1"/>
  <c r="BG29" i="26" s="1"/>
  <c r="BF29" i="26" a="1"/>
  <c r="BF29" i="26" s="1"/>
  <c r="BE29" i="26" a="1"/>
  <c r="BE29" i="26" s="1"/>
  <c r="BD29" i="26" a="1"/>
  <c r="BD29" i="26" s="1"/>
  <c r="BC29" i="26" a="1"/>
  <c r="BC29" i="26" s="1"/>
  <c r="BB29" i="26" a="1"/>
  <c r="BB29" i="26" s="1"/>
  <c r="BA29" i="26" a="1"/>
  <c r="BA29" i="26" s="1"/>
  <c r="AZ29" i="26" a="1"/>
  <c r="AZ29" i="26" s="1"/>
  <c r="AY29" i="26" a="1"/>
  <c r="AY29" i="26" s="1"/>
  <c r="AX29" i="26" a="1"/>
  <c r="AX29" i="26" s="1"/>
  <c r="AW29" i="26" a="1"/>
  <c r="AW29" i="26" s="1"/>
  <c r="AV29" i="26" a="1"/>
  <c r="AV29" i="26" s="1"/>
  <c r="AU29" i="26" a="1"/>
  <c r="AU29" i="26" s="1"/>
  <c r="AT29" i="26" a="1"/>
  <c r="AT29" i="26" s="1"/>
  <c r="AS29" i="26" a="1"/>
  <c r="AS29" i="26" s="1"/>
  <c r="AR29" i="26"/>
  <c r="AR29" i="26" a="1"/>
  <c r="AQ29" i="26" a="1"/>
  <c r="AQ29" i="26" s="1"/>
  <c r="AP29" i="26" a="1"/>
  <c r="AP29" i="26" s="1"/>
  <c r="AO29" i="26" a="1"/>
  <c r="AO29" i="26" s="1"/>
  <c r="AN29" i="26" a="1"/>
  <c r="AN29" i="26" s="1"/>
  <c r="AM29" i="26" a="1"/>
  <c r="AM29" i="26" s="1"/>
  <c r="AL29" i="26" a="1"/>
  <c r="AL29" i="26" s="1"/>
  <c r="AK29" i="26" a="1"/>
  <c r="AK29" i="26" s="1"/>
  <c r="AJ29" i="26" a="1"/>
  <c r="AJ29" i="26" s="1"/>
  <c r="AI29" i="26" a="1"/>
  <c r="AI29" i="26" s="1"/>
  <c r="AH29" i="26" a="1"/>
  <c r="AH29" i="26" s="1"/>
  <c r="AG29" i="26" a="1"/>
  <c r="AG29" i="26" s="1"/>
  <c r="BM28" i="26" a="1"/>
  <c r="BM28" i="26" s="1"/>
  <c r="BL28" i="26" a="1"/>
  <c r="BL28" i="26" s="1"/>
  <c r="BK28" i="26" a="1"/>
  <c r="BK28" i="26" s="1"/>
  <c r="BJ28" i="26" a="1"/>
  <c r="BJ28" i="26" s="1"/>
  <c r="BI28" i="26" a="1"/>
  <c r="BI28" i="26" s="1"/>
  <c r="BH28" i="26" a="1"/>
  <c r="BH28" i="26" s="1"/>
  <c r="BG28" i="26" a="1"/>
  <c r="BG28" i="26" s="1"/>
  <c r="BF28" i="26" a="1"/>
  <c r="BF28" i="26" s="1"/>
  <c r="BE28" i="26" a="1"/>
  <c r="BE28" i="26" s="1"/>
  <c r="BD28" i="26" a="1"/>
  <c r="BD28" i="26" s="1"/>
  <c r="BC28" i="26" a="1"/>
  <c r="BC28" i="26" s="1"/>
  <c r="BB28" i="26" a="1"/>
  <c r="BB28" i="26" s="1"/>
  <c r="BA28" i="26" a="1"/>
  <c r="BA28" i="26" s="1"/>
  <c r="AZ28" i="26" a="1"/>
  <c r="AZ28" i="26" s="1"/>
  <c r="AY28" i="26" a="1"/>
  <c r="AY28" i="26" s="1"/>
  <c r="AX28" i="26" a="1"/>
  <c r="AX28" i="26" s="1"/>
  <c r="AW28" i="26" a="1"/>
  <c r="AW28" i="26" s="1"/>
  <c r="AV28" i="26" a="1"/>
  <c r="AV28" i="26" s="1"/>
  <c r="AU28" i="26" a="1"/>
  <c r="AU28" i="26" s="1"/>
  <c r="AT28" i="26" a="1"/>
  <c r="AT28" i="26" s="1"/>
  <c r="AS28" i="26" a="1"/>
  <c r="AS28" i="26" s="1"/>
  <c r="AR28" i="26" a="1"/>
  <c r="AR28" i="26" s="1"/>
  <c r="AQ28" i="26" a="1"/>
  <c r="AQ28" i="26" s="1"/>
  <c r="AP28" i="26" a="1"/>
  <c r="AP28" i="26" s="1"/>
  <c r="AO28" i="26" a="1"/>
  <c r="AO28" i="26" s="1"/>
  <c r="AN28" i="26" a="1"/>
  <c r="AN28" i="26" s="1"/>
  <c r="AM28" i="26" a="1"/>
  <c r="AM28" i="26" s="1"/>
  <c r="AL28" i="26" a="1"/>
  <c r="AL28" i="26" s="1"/>
  <c r="AK28" i="26" a="1"/>
  <c r="AK28" i="26" s="1"/>
  <c r="AJ28" i="26" a="1"/>
  <c r="AJ28" i="26" s="1"/>
  <c r="AI28" i="26" a="1"/>
  <c r="AI28" i="26" s="1"/>
  <c r="AH28" i="26" a="1"/>
  <c r="AH28" i="26" s="1"/>
  <c r="AG28" i="26" a="1"/>
  <c r="AG28" i="26" s="1"/>
  <c r="BM27" i="26" a="1"/>
  <c r="BM27" i="26" s="1"/>
  <c r="BL27" i="26" a="1"/>
  <c r="BL27" i="26" s="1"/>
  <c r="BK27" i="26" a="1"/>
  <c r="BK27" i="26" s="1"/>
  <c r="BJ27" i="26" a="1"/>
  <c r="BJ27" i="26" s="1"/>
  <c r="BI27" i="26" a="1"/>
  <c r="BI27" i="26" s="1"/>
  <c r="BH27" i="26" a="1"/>
  <c r="BH27" i="26" s="1"/>
  <c r="BG27" i="26" a="1"/>
  <c r="BG27" i="26" s="1"/>
  <c r="BF27" i="26" a="1"/>
  <c r="BF27" i="26" s="1"/>
  <c r="BE27" i="26" a="1"/>
  <c r="BE27" i="26" s="1"/>
  <c r="BD27" i="26" a="1"/>
  <c r="BD27" i="26" s="1"/>
  <c r="BC27" i="26" a="1"/>
  <c r="BC27" i="26" s="1"/>
  <c r="BB27" i="26" a="1"/>
  <c r="BB27" i="26" s="1"/>
  <c r="BA27" i="26" a="1"/>
  <c r="BA27" i="26" s="1"/>
  <c r="AZ27" i="26" a="1"/>
  <c r="AZ27" i="26" s="1"/>
  <c r="AY27" i="26" a="1"/>
  <c r="AY27" i="26" s="1"/>
  <c r="AX27" i="26"/>
  <c r="AX27" i="26" a="1"/>
  <c r="AW27" i="26" a="1"/>
  <c r="AW27" i="26" s="1"/>
  <c r="AV27" i="26" a="1"/>
  <c r="AV27" i="26" s="1"/>
  <c r="AU27" i="26" a="1"/>
  <c r="AU27" i="26" s="1"/>
  <c r="AT27" i="26" a="1"/>
  <c r="AT27" i="26" s="1"/>
  <c r="AS27" i="26" a="1"/>
  <c r="AS27" i="26" s="1"/>
  <c r="AR27" i="26" a="1"/>
  <c r="AR27" i="26" s="1"/>
  <c r="AQ27" i="26" a="1"/>
  <c r="AQ27" i="26" s="1"/>
  <c r="AP27" i="26" a="1"/>
  <c r="AP27" i="26" s="1"/>
  <c r="AO27" i="26" a="1"/>
  <c r="AO27" i="26" s="1"/>
  <c r="AN27" i="26" a="1"/>
  <c r="AN27" i="26" s="1"/>
  <c r="AM27" i="26" a="1"/>
  <c r="AM27" i="26" s="1"/>
  <c r="AL27" i="26" a="1"/>
  <c r="AL27" i="26" s="1"/>
  <c r="AK27" i="26" a="1"/>
  <c r="AK27" i="26" s="1"/>
  <c r="AJ27" i="26" a="1"/>
  <c r="AJ27" i="26" s="1"/>
  <c r="AI27" i="26" a="1"/>
  <c r="AI27" i="26" s="1"/>
  <c r="AH27" i="26" a="1"/>
  <c r="AH27" i="26" s="1"/>
  <c r="AG27" i="26" a="1"/>
  <c r="AG27" i="26" s="1"/>
  <c r="BM26" i="26" a="1"/>
  <c r="BM26" i="26" s="1"/>
  <c r="BL26" i="26" a="1"/>
  <c r="BL26" i="26" s="1"/>
  <c r="BK26" i="26" a="1"/>
  <c r="BK26" i="26" s="1"/>
  <c r="BJ26" i="26" a="1"/>
  <c r="BJ26" i="26" s="1"/>
  <c r="BI26" i="26" a="1"/>
  <c r="BI26" i="26" s="1"/>
  <c r="BH26" i="26" a="1"/>
  <c r="BH26" i="26" s="1"/>
  <c r="BG26" i="26" a="1"/>
  <c r="BG26" i="26" s="1"/>
  <c r="BF26" i="26" a="1"/>
  <c r="BF26" i="26" s="1"/>
  <c r="BE26" i="26" a="1"/>
  <c r="BE26" i="26" s="1"/>
  <c r="BD26" i="26" a="1"/>
  <c r="BD26" i="26" s="1"/>
  <c r="BC26" i="26" a="1"/>
  <c r="BC26" i="26" s="1"/>
  <c r="BB26" i="26" a="1"/>
  <c r="BB26" i="26" s="1"/>
  <c r="BA26" i="26" a="1"/>
  <c r="BA26" i="26" s="1"/>
  <c r="AZ26" i="26" a="1"/>
  <c r="AZ26" i="26" s="1"/>
  <c r="AY26" i="26"/>
  <c r="AY26" i="26" a="1"/>
  <c r="AX26" i="26" a="1"/>
  <c r="AX26" i="26" s="1"/>
  <c r="AW26" i="26" a="1"/>
  <c r="AW26" i="26" s="1"/>
  <c r="AV26" i="26" a="1"/>
  <c r="AV26" i="26" s="1"/>
  <c r="AU26" i="26" a="1"/>
  <c r="AU26" i="26" s="1"/>
  <c r="AT26" i="26" a="1"/>
  <c r="AT26" i="26" s="1"/>
  <c r="AS26" i="26" a="1"/>
  <c r="AS26" i="26" s="1"/>
  <c r="AR26" i="26" a="1"/>
  <c r="AR26" i="26" s="1"/>
  <c r="AQ26" i="26" a="1"/>
  <c r="AQ26" i="26" s="1"/>
  <c r="AP26" i="26" a="1"/>
  <c r="AP26" i="26" s="1"/>
  <c r="AO26" i="26" a="1"/>
  <c r="AO26" i="26" s="1"/>
  <c r="AN26" i="26" a="1"/>
  <c r="AN26" i="26" s="1"/>
  <c r="AM26" i="26" a="1"/>
  <c r="AM26" i="26" s="1"/>
  <c r="AL26" i="26" a="1"/>
  <c r="AL26" i="26" s="1"/>
  <c r="AK26" i="26" a="1"/>
  <c r="AK26" i="26" s="1"/>
  <c r="AJ26" i="26" a="1"/>
  <c r="AJ26" i="26" s="1"/>
  <c r="AI26" i="26" a="1"/>
  <c r="AI26" i="26" s="1"/>
  <c r="AH26" i="26" a="1"/>
  <c r="AH26" i="26" s="1"/>
  <c r="AG26" i="26" a="1"/>
  <c r="AG26" i="26" s="1"/>
  <c r="BM25" i="26" a="1"/>
  <c r="BM25" i="26" s="1"/>
  <c r="BL25" i="26" a="1"/>
  <c r="BL25" i="26" s="1"/>
  <c r="BK25" i="26" a="1"/>
  <c r="BK25" i="26" s="1"/>
  <c r="BJ25" i="26" a="1"/>
  <c r="BJ25" i="26" s="1"/>
  <c r="BI25" i="26" a="1"/>
  <c r="BI25" i="26" s="1"/>
  <c r="BH25" i="26" a="1"/>
  <c r="BH25" i="26" s="1"/>
  <c r="BG25" i="26" a="1"/>
  <c r="BG25" i="26" s="1"/>
  <c r="BF25" i="26" a="1"/>
  <c r="BF25" i="26" s="1"/>
  <c r="BE25" i="26" a="1"/>
  <c r="BE25" i="26" s="1"/>
  <c r="BD25" i="26" a="1"/>
  <c r="BD25" i="26" s="1"/>
  <c r="BC25" i="26" a="1"/>
  <c r="BC25" i="26" s="1"/>
  <c r="BB25" i="26" a="1"/>
  <c r="BB25" i="26" s="1"/>
  <c r="BA25" i="26" a="1"/>
  <c r="BA25" i="26" s="1"/>
  <c r="AZ25" i="26"/>
  <c r="AZ25" i="26" a="1"/>
  <c r="AY25" i="26" a="1"/>
  <c r="AY25" i="26" s="1"/>
  <c r="AX25" i="26" a="1"/>
  <c r="AX25" i="26" s="1"/>
  <c r="AW25" i="26" a="1"/>
  <c r="AW25" i="26" s="1"/>
  <c r="AV25" i="26" a="1"/>
  <c r="AV25" i="26" s="1"/>
  <c r="AU25" i="26" a="1"/>
  <c r="AU25" i="26" s="1"/>
  <c r="AT25" i="26" a="1"/>
  <c r="AT25" i="26" s="1"/>
  <c r="AS25" i="26" a="1"/>
  <c r="AS25" i="26" s="1"/>
  <c r="AR25" i="26" a="1"/>
  <c r="AR25" i="26" s="1"/>
  <c r="AQ25" i="26" a="1"/>
  <c r="AQ25" i="26" s="1"/>
  <c r="AP25" i="26" a="1"/>
  <c r="AP25" i="26" s="1"/>
  <c r="AO25" i="26" a="1"/>
  <c r="AO25" i="26" s="1"/>
  <c r="AN25" i="26" a="1"/>
  <c r="AN25" i="26" s="1"/>
  <c r="AM25" i="26" a="1"/>
  <c r="AM25" i="26" s="1"/>
  <c r="AL25" i="26" a="1"/>
  <c r="AL25" i="26" s="1"/>
  <c r="AK25" i="26" a="1"/>
  <c r="AK25" i="26" s="1"/>
  <c r="AJ25" i="26" a="1"/>
  <c r="AJ25" i="26" s="1"/>
  <c r="AI25" i="26" a="1"/>
  <c r="AI25" i="26" s="1"/>
  <c r="AH25" i="26" a="1"/>
  <c r="AH25" i="26" s="1"/>
  <c r="AG25" i="26" a="1"/>
  <c r="AG25" i="26" s="1"/>
  <c r="BM24" i="26" a="1"/>
  <c r="BM24" i="26" s="1"/>
  <c r="BL24" i="26" a="1"/>
  <c r="BL24" i="26" s="1"/>
  <c r="BK24" i="26" a="1"/>
  <c r="BK24" i="26" s="1"/>
  <c r="BJ24" i="26" a="1"/>
  <c r="BJ24" i="26" s="1"/>
  <c r="BI24" i="26" a="1"/>
  <c r="BI24" i="26" s="1"/>
  <c r="BH24" i="26" a="1"/>
  <c r="BH24" i="26" s="1"/>
  <c r="BG24" i="26" a="1"/>
  <c r="BG24" i="26" s="1"/>
  <c r="BF24" i="26" a="1"/>
  <c r="BF24" i="26" s="1"/>
  <c r="BE24" i="26" a="1"/>
  <c r="BE24" i="26" s="1"/>
  <c r="BD24" i="26" a="1"/>
  <c r="BD24" i="26" s="1"/>
  <c r="BC24" i="26" a="1"/>
  <c r="BC24" i="26" s="1"/>
  <c r="BB24" i="26" a="1"/>
  <c r="BB24" i="26" s="1"/>
  <c r="BA24" i="26" a="1"/>
  <c r="BA24" i="26" s="1"/>
  <c r="AZ24" i="26" a="1"/>
  <c r="AZ24" i="26" s="1"/>
  <c r="AY24" i="26" a="1"/>
  <c r="AY24" i="26" s="1"/>
  <c r="AX24" i="26" a="1"/>
  <c r="AX24" i="26" s="1"/>
  <c r="AW24" i="26" a="1"/>
  <c r="AW24" i="26" s="1"/>
  <c r="AV24" i="26" a="1"/>
  <c r="AV24" i="26" s="1"/>
  <c r="AU24" i="26" a="1"/>
  <c r="AU24" i="26" s="1"/>
  <c r="AT24" i="26" a="1"/>
  <c r="AT24" i="26" s="1"/>
  <c r="AS24" i="26" a="1"/>
  <c r="AS24" i="26" s="1"/>
  <c r="AR24" i="26" a="1"/>
  <c r="AR24" i="26" s="1"/>
  <c r="AQ24" i="26" a="1"/>
  <c r="AQ24" i="26" s="1"/>
  <c r="AP24" i="26" a="1"/>
  <c r="AP24" i="26" s="1"/>
  <c r="AO24" i="26" a="1"/>
  <c r="AO24" i="26" s="1"/>
  <c r="AN24" i="26" a="1"/>
  <c r="AN24" i="26" s="1"/>
  <c r="AM24" i="26" a="1"/>
  <c r="AM24" i="26" s="1"/>
  <c r="AL24" i="26" a="1"/>
  <c r="AL24" i="26" s="1"/>
  <c r="AK24" i="26" a="1"/>
  <c r="AK24" i="26" s="1"/>
  <c r="AJ24" i="26" a="1"/>
  <c r="AJ24" i="26" s="1"/>
  <c r="AI24" i="26" a="1"/>
  <c r="AI24" i="26" s="1"/>
  <c r="AH24" i="26" a="1"/>
  <c r="AH24" i="26" s="1"/>
  <c r="AG24" i="26" a="1"/>
  <c r="AG24" i="26" s="1"/>
  <c r="BM23" i="26" a="1"/>
  <c r="BM23" i="26" s="1"/>
  <c r="BL23" i="26" a="1"/>
  <c r="BL23" i="26" s="1"/>
  <c r="BK23" i="26" a="1"/>
  <c r="BK23" i="26" s="1"/>
  <c r="BJ23" i="26" a="1"/>
  <c r="BJ23" i="26" s="1"/>
  <c r="BI23" i="26" a="1"/>
  <c r="BI23" i="26" s="1"/>
  <c r="BH23" i="26" a="1"/>
  <c r="BH23" i="26" s="1"/>
  <c r="BG23" i="26" a="1"/>
  <c r="BG23" i="26" s="1"/>
  <c r="BF23" i="26" a="1"/>
  <c r="BF23" i="26" s="1"/>
  <c r="BE23" i="26" a="1"/>
  <c r="BE23" i="26" s="1"/>
  <c r="BD23" i="26" a="1"/>
  <c r="BD23" i="26" s="1"/>
  <c r="BC23" i="26" a="1"/>
  <c r="BC23" i="26" s="1"/>
  <c r="BB23" i="26"/>
  <c r="BB23" i="26" a="1"/>
  <c r="BA23" i="26" a="1"/>
  <c r="BA23" i="26" s="1"/>
  <c r="AZ23" i="26" a="1"/>
  <c r="AZ23" i="26" s="1"/>
  <c r="AY23" i="26" a="1"/>
  <c r="AY23" i="26" s="1"/>
  <c r="AX23" i="26" a="1"/>
  <c r="AX23" i="26" s="1"/>
  <c r="AW23" i="26" a="1"/>
  <c r="AW23" i="26" s="1"/>
  <c r="AV23" i="26" a="1"/>
  <c r="AV23" i="26" s="1"/>
  <c r="AU23" i="26" a="1"/>
  <c r="AU23" i="26" s="1"/>
  <c r="AT23" i="26" a="1"/>
  <c r="AT23" i="26" s="1"/>
  <c r="AS23" i="26" a="1"/>
  <c r="AS23" i="26" s="1"/>
  <c r="AR23" i="26" a="1"/>
  <c r="AR23" i="26" s="1"/>
  <c r="AQ23" i="26" a="1"/>
  <c r="AQ23" i="26" s="1"/>
  <c r="AP23" i="26" a="1"/>
  <c r="AP23" i="26" s="1"/>
  <c r="AO23" i="26" a="1"/>
  <c r="AO23" i="26" s="1"/>
  <c r="AN23" i="26" a="1"/>
  <c r="AN23" i="26" s="1"/>
  <c r="AM23" i="26" a="1"/>
  <c r="AM23" i="26" s="1"/>
  <c r="AL23" i="26" a="1"/>
  <c r="AL23" i="26" s="1"/>
  <c r="AK23" i="26" a="1"/>
  <c r="AK23" i="26" s="1"/>
  <c r="AJ23" i="26" a="1"/>
  <c r="AJ23" i="26" s="1"/>
  <c r="AI23" i="26" a="1"/>
  <c r="AI23" i="26" s="1"/>
  <c r="AH23" i="26" a="1"/>
  <c r="AH23" i="26" s="1"/>
  <c r="AG23" i="26" a="1"/>
  <c r="AG23" i="26" s="1"/>
  <c r="BM22" i="26" a="1"/>
  <c r="BM22" i="26" s="1"/>
  <c r="BL22" i="26" a="1"/>
  <c r="BL22" i="26" s="1"/>
  <c r="BK22" i="26" a="1"/>
  <c r="BK22" i="26" s="1"/>
  <c r="BJ22" i="26" a="1"/>
  <c r="BJ22" i="26" s="1"/>
  <c r="BI22" i="26" a="1"/>
  <c r="BI22" i="26" s="1"/>
  <c r="BH22" i="26" a="1"/>
  <c r="BH22" i="26" s="1"/>
  <c r="BG22" i="26" a="1"/>
  <c r="BG22" i="26" s="1"/>
  <c r="BF22" i="26" a="1"/>
  <c r="BF22" i="26" s="1"/>
  <c r="BE22" i="26" a="1"/>
  <c r="BE22" i="26" s="1"/>
  <c r="BD22" i="26" a="1"/>
  <c r="BD22" i="26" s="1"/>
  <c r="BC22" i="26"/>
  <c r="BC22" i="26" a="1"/>
  <c r="BB22" i="26" a="1"/>
  <c r="BB22" i="26" s="1"/>
  <c r="BA22" i="26" a="1"/>
  <c r="BA22" i="26" s="1"/>
  <c r="AZ22" i="26" a="1"/>
  <c r="AZ22" i="26" s="1"/>
  <c r="AY22" i="26" a="1"/>
  <c r="AY22" i="26" s="1"/>
  <c r="AX22" i="26" a="1"/>
  <c r="AX22" i="26" s="1"/>
  <c r="AW22" i="26" a="1"/>
  <c r="AW22" i="26" s="1"/>
  <c r="AV22" i="26" a="1"/>
  <c r="AV22" i="26" s="1"/>
  <c r="AU22" i="26" a="1"/>
  <c r="AU22" i="26" s="1"/>
  <c r="AT22" i="26" a="1"/>
  <c r="AT22" i="26" s="1"/>
  <c r="AS22" i="26" a="1"/>
  <c r="AS22" i="26" s="1"/>
  <c r="AR22" i="26" a="1"/>
  <c r="AR22" i="26" s="1"/>
  <c r="AQ22" i="26" a="1"/>
  <c r="AQ22" i="26" s="1"/>
  <c r="AP22" i="26" a="1"/>
  <c r="AP22" i="26" s="1"/>
  <c r="AO22" i="26" a="1"/>
  <c r="AO22" i="26" s="1"/>
  <c r="AN22" i="26" a="1"/>
  <c r="AN22" i="26" s="1"/>
  <c r="AM22" i="26" a="1"/>
  <c r="AM22" i="26" s="1"/>
  <c r="AL22" i="26" a="1"/>
  <c r="AL22" i="26" s="1"/>
  <c r="AK22" i="26" a="1"/>
  <c r="AK22" i="26" s="1"/>
  <c r="AJ22" i="26" a="1"/>
  <c r="AJ22" i="26" s="1"/>
  <c r="AI22" i="26" a="1"/>
  <c r="AI22" i="26" s="1"/>
  <c r="AH22" i="26" a="1"/>
  <c r="AH22" i="26" s="1"/>
  <c r="AG22" i="26" a="1"/>
  <c r="AG22" i="26" s="1"/>
  <c r="BM21" i="26" a="1"/>
  <c r="BM21" i="26" s="1"/>
  <c r="BL21" i="26" a="1"/>
  <c r="BL21" i="26" s="1"/>
  <c r="BK21" i="26" a="1"/>
  <c r="BK21" i="26" s="1"/>
  <c r="BJ21" i="26" a="1"/>
  <c r="BJ21" i="26" s="1"/>
  <c r="BI21" i="26" a="1"/>
  <c r="BI21" i="26" s="1"/>
  <c r="BH21" i="26" a="1"/>
  <c r="BH21" i="26" s="1"/>
  <c r="BG21" i="26" a="1"/>
  <c r="BG21" i="26" s="1"/>
  <c r="BF21" i="26" a="1"/>
  <c r="BF21" i="26" s="1"/>
  <c r="BE21" i="26" a="1"/>
  <c r="BE21" i="26" s="1"/>
  <c r="BD21" i="26"/>
  <c r="BD21" i="26" a="1"/>
  <c r="BC21" i="26" a="1"/>
  <c r="BC21" i="26" s="1"/>
  <c r="BB21" i="26" a="1"/>
  <c r="BB21" i="26" s="1"/>
  <c r="BA21" i="26" a="1"/>
  <c r="BA21" i="26" s="1"/>
  <c r="AZ21" i="26" a="1"/>
  <c r="AZ21" i="26" s="1"/>
  <c r="AY21" i="26" a="1"/>
  <c r="AY21" i="26" s="1"/>
  <c r="AX21" i="26" a="1"/>
  <c r="AX21" i="26" s="1"/>
  <c r="AW21" i="26" a="1"/>
  <c r="AW21" i="26" s="1"/>
  <c r="AV21" i="26" a="1"/>
  <c r="AV21" i="26" s="1"/>
  <c r="AU21" i="26" a="1"/>
  <c r="AU21" i="26" s="1"/>
  <c r="AT21" i="26" a="1"/>
  <c r="AT21" i="26" s="1"/>
  <c r="AS21" i="26" a="1"/>
  <c r="AS21" i="26" s="1"/>
  <c r="AR21" i="26" a="1"/>
  <c r="AR21" i="26" s="1"/>
  <c r="AQ21" i="26" a="1"/>
  <c r="AQ21" i="26" s="1"/>
  <c r="AP21" i="26" a="1"/>
  <c r="AP21" i="26" s="1"/>
  <c r="AO21" i="26" a="1"/>
  <c r="AO21" i="26" s="1"/>
  <c r="AN21" i="26"/>
  <c r="AN21" i="26" a="1"/>
  <c r="AM21" i="26" a="1"/>
  <c r="AM21" i="26" s="1"/>
  <c r="AL21" i="26" a="1"/>
  <c r="AL21" i="26" s="1"/>
  <c r="AK21" i="26" a="1"/>
  <c r="AK21" i="26" s="1"/>
  <c r="AJ21" i="26" a="1"/>
  <c r="AJ21" i="26" s="1"/>
  <c r="AI21" i="26" a="1"/>
  <c r="AI21" i="26" s="1"/>
  <c r="AH21" i="26" a="1"/>
  <c r="AH21" i="26" s="1"/>
  <c r="AG21" i="26" a="1"/>
  <c r="AG21" i="26" s="1"/>
  <c r="BM20" i="26"/>
  <c r="BM20" i="26" a="1"/>
  <c r="BL20" i="26" a="1"/>
  <c r="BL20" i="26" s="1"/>
  <c r="BK20" i="26" a="1"/>
  <c r="BK20" i="26" s="1"/>
  <c r="BJ20" i="26" a="1"/>
  <c r="BJ20" i="26" s="1"/>
  <c r="BI20" i="26" a="1"/>
  <c r="BI20" i="26" s="1"/>
  <c r="BH20" i="26" a="1"/>
  <c r="BH20" i="26" s="1"/>
  <c r="BG20" i="26" a="1"/>
  <c r="BG20" i="26" s="1"/>
  <c r="BF20" i="26" a="1"/>
  <c r="BF20" i="26" s="1"/>
  <c r="BE20" i="26"/>
  <c r="BE20" i="26" a="1"/>
  <c r="BD20" i="26" a="1"/>
  <c r="BD20" i="26" s="1"/>
  <c r="BC20" i="26" a="1"/>
  <c r="BC20" i="26" s="1"/>
  <c r="BB20" i="26" a="1"/>
  <c r="BB20" i="26" s="1"/>
  <c r="BA20" i="26" a="1"/>
  <c r="BA20" i="26" s="1"/>
  <c r="AZ20" i="26" a="1"/>
  <c r="AZ20" i="26" s="1"/>
  <c r="AY20" i="26" a="1"/>
  <c r="AY20" i="26" s="1"/>
  <c r="AX20" i="26" a="1"/>
  <c r="AX20" i="26" s="1"/>
  <c r="AW20" i="26" a="1"/>
  <c r="AW20" i="26" s="1"/>
  <c r="AV20" i="26" a="1"/>
  <c r="AV20" i="26" s="1"/>
  <c r="AU20" i="26" a="1"/>
  <c r="AU20" i="26" s="1"/>
  <c r="AT20" i="26" a="1"/>
  <c r="AT20" i="26" s="1"/>
  <c r="AS20" i="26" a="1"/>
  <c r="AS20" i="26" s="1"/>
  <c r="AR20" i="26" a="1"/>
  <c r="AR20" i="26" s="1"/>
  <c r="AQ20" i="26" a="1"/>
  <c r="AQ20" i="26" s="1"/>
  <c r="AP20" i="26" a="1"/>
  <c r="AP20" i="26" s="1"/>
  <c r="AO20" i="26"/>
  <c r="AO20" i="26" a="1"/>
  <c r="AN20" i="26" a="1"/>
  <c r="AN20" i="26" s="1"/>
  <c r="AM20" i="26" a="1"/>
  <c r="AM20" i="26" s="1"/>
  <c r="AL20" i="26" a="1"/>
  <c r="AL20" i="26" s="1"/>
  <c r="AK20" i="26" a="1"/>
  <c r="AK20" i="26" s="1"/>
  <c r="AJ20" i="26" a="1"/>
  <c r="AJ20" i="26" s="1"/>
  <c r="AI20" i="26" a="1"/>
  <c r="AI20" i="26" s="1"/>
  <c r="AH20" i="26" a="1"/>
  <c r="AH20" i="26" s="1"/>
  <c r="AG20" i="26" a="1"/>
  <c r="AG20" i="26" s="1"/>
  <c r="BM19" i="26" a="1"/>
  <c r="BM19" i="26" s="1"/>
  <c r="BL19" i="26" a="1"/>
  <c r="BL19" i="26" s="1"/>
  <c r="BK19" i="26" a="1"/>
  <c r="BK19" i="26" s="1"/>
  <c r="BJ19" i="26" a="1"/>
  <c r="BJ19" i="26" s="1"/>
  <c r="BI19" i="26" a="1"/>
  <c r="BI19" i="26" s="1"/>
  <c r="BH19" i="26" a="1"/>
  <c r="BH19" i="26" s="1"/>
  <c r="BG19" i="26" a="1"/>
  <c r="BG19" i="26" s="1"/>
  <c r="BF19" i="26" a="1"/>
  <c r="BF19" i="26" s="1"/>
  <c r="BE19" i="26" a="1"/>
  <c r="BE19" i="26" s="1"/>
  <c r="BD19" i="26" a="1"/>
  <c r="BD19" i="26" s="1"/>
  <c r="BC19" i="26" a="1"/>
  <c r="BC19" i="26" s="1"/>
  <c r="BB19" i="26" a="1"/>
  <c r="BB19" i="26" s="1"/>
  <c r="BA19" i="26" a="1"/>
  <c r="BA19" i="26" s="1"/>
  <c r="AZ19" i="26" a="1"/>
  <c r="AZ19" i="26" s="1"/>
  <c r="AY19" i="26" a="1"/>
  <c r="AY19" i="26" s="1"/>
  <c r="AX19" i="26" a="1"/>
  <c r="AX19" i="26" s="1"/>
  <c r="AW19" i="26" a="1"/>
  <c r="AW19" i="26" s="1"/>
  <c r="AV19" i="26" a="1"/>
  <c r="AV19" i="26" s="1"/>
  <c r="AU19" i="26" a="1"/>
  <c r="AU19" i="26" s="1"/>
  <c r="AT19" i="26"/>
  <c r="AT19" i="26" a="1"/>
  <c r="AS19" i="26" a="1"/>
  <c r="AS19" i="26" s="1"/>
  <c r="AR19" i="26" a="1"/>
  <c r="AR19" i="26" s="1"/>
  <c r="AQ19" i="26" a="1"/>
  <c r="AQ19" i="26" s="1"/>
  <c r="AP19" i="26" a="1"/>
  <c r="AP19" i="26" s="1"/>
  <c r="AO19" i="26" a="1"/>
  <c r="AO19" i="26" s="1"/>
  <c r="AN19" i="26" a="1"/>
  <c r="AN19" i="26" s="1"/>
  <c r="AM19" i="26" a="1"/>
  <c r="AM19" i="26" s="1"/>
  <c r="AL19" i="26" a="1"/>
  <c r="AL19" i="26" s="1"/>
  <c r="AK19" i="26" a="1"/>
  <c r="AK19" i="26" s="1"/>
  <c r="AJ19" i="26" a="1"/>
  <c r="AJ19" i="26" s="1"/>
  <c r="AI19" i="26" a="1"/>
  <c r="AI19" i="26" s="1"/>
  <c r="AH19" i="26" a="1"/>
  <c r="AH19" i="26" s="1"/>
  <c r="AG19" i="26" a="1"/>
  <c r="AG19" i="26" s="1"/>
  <c r="BM18" i="26" a="1"/>
  <c r="BM18" i="26" s="1"/>
  <c r="BL18" i="26" a="1"/>
  <c r="BL18" i="26" s="1"/>
  <c r="BK18" i="26" a="1"/>
  <c r="BK18" i="26" s="1"/>
  <c r="BJ18" i="26" a="1"/>
  <c r="BJ18" i="26" s="1"/>
  <c r="BI18" i="26" a="1"/>
  <c r="BI18" i="26" s="1"/>
  <c r="BH18" i="26" a="1"/>
  <c r="BH18" i="26" s="1"/>
  <c r="BG18" i="26" a="1"/>
  <c r="BG18" i="26" s="1"/>
  <c r="BF18" i="26" a="1"/>
  <c r="BF18" i="26" s="1"/>
  <c r="BE18" i="26" a="1"/>
  <c r="BE18" i="26" s="1"/>
  <c r="BD18" i="26" a="1"/>
  <c r="BD18" i="26" s="1"/>
  <c r="BC18" i="26" a="1"/>
  <c r="BC18" i="26" s="1"/>
  <c r="BB18" i="26" a="1"/>
  <c r="BB18" i="26" s="1"/>
  <c r="BA18" i="26" a="1"/>
  <c r="BA18" i="26" s="1"/>
  <c r="AZ18" i="26" a="1"/>
  <c r="AZ18" i="26" s="1"/>
  <c r="AY18" i="26"/>
  <c r="AY18" i="26" a="1"/>
  <c r="AX18" i="26" a="1"/>
  <c r="AX18" i="26" s="1"/>
  <c r="AW18" i="26" a="1"/>
  <c r="AW18" i="26" s="1"/>
  <c r="AV18" i="26" a="1"/>
  <c r="AV18" i="26" s="1"/>
  <c r="AU18" i="26" a="1"/>
  <c r="AU18" i="26" s="1"/>
  <c r="AT18" i="26" a="1"/>
  <c r="AT18" i="26" s="1"/>
  <c r="AS18" i="26" a="1"/>
  <c r="AS18" i="26" s="1"/>
  <c r="AR18" i="26" a="1"/>
  <c r="AR18" i="26" s="1"/>
  <c r="AQ18" i="26"/>
  <c r="AQ18" i="26" a="1"/>
  <c r="AP18" i="26" a="1"/>
  <c r="AP18" i="26" s="1"/>
  <c r="AO18" i="26" a="1"/>
  <c r="AO18" i="26" s="1"/>
  <c r="AN18" i="26" a="1"/>
  <c r="AN18" i="26" s="1"/>
  <c r="AM18" i="26" a="1"/>
  <c r="AM18" i="26" s="1"/>
  <c r="AL18" i="26" a="1"/>
  <c r="AL18" i="26" s="1"/>
  <c r="AK18" i="26" a="1"/>
  <c r="AK18" i="26" s="1"/>
  <c r="AJ18" i="26" a="1"/>
  <c r="AJ18" i="26" s="1"/>
  <c r="AI18" i="26" a="1"/>
  <c r="AI18" i="26" s="1"/>
  <c r="AH18" i="26" a="1"/>
  <c r="AH18" i="26" s="1"/>
  <c r="AG18" i="26" a="1"/>
  <c r="AG18" i="26" s="1"/>
  <c r="BM17" i="26" a="1"/>
  <c r="BM17" i="26" s="1"/>
  <c r="BL17" i="26" a="1"/>
  <c r="BL17" i="26" s="1"/>
  <c r="BK17" i="26" a="1"/>
  <c r="BK17" i="26" s="1"/>
  <c r="BJ17" i="26" a="1"/>
  <c r="BJ17" i="26" s="1"/>
  <c r="BI17" i="26" a="1"/>
  <c r="BI17" i="26" s="1"/>
  <c r="BH17" i="26" a="1"/>
  <c r="BH17" i="26" s="1"/>
  <c r="BG17" i="26" a="1"/>
  <c r="BG17" i="26" s="1"/>
  <c r="BF17" i="26" a="1"/>
  <c r="BF17" i="26" s="1"/>
  <c r="BE17" i="26" a="1"/>
  <c r="BE17" i="26" s="1"/>
  <c r="BD17" i="26"/>
  <c r="BD17" i="26" a="1"/>
  <c r="BC17" i="26" a="1"/>
  <c r="BC17" i="26" s="1"/>
  <c r="BB17" i="26" a="1"/>
  <c r="BB17" i="26" s="1"/>
  <c r="BA17" i="26" a="1"/>
  <c r="BA17" i="26" s="1"/>
  <c r="AZ17" i="26" a="1"/>
  <c r="AZ17" i="26" s="1"/>
  <c r="AY17" i="26" a="1"/>
  <c r="AY17" i="26" s="1"/>
  <c r="AX17" i="26" a="1"/>
  <c r="AX17" i="26" s="1"/>
  <c r="AW17" i="26" a="1"/>
  <c r="AW17" i="26" s="1"/>
  <c r="AV17" i="26" a="1"/>
  <c r="AV17" i="26" s="1"/>
  <c r="AU17" i="26" a="1"/>
  <c r="AU17" i="26" s="1"/>
  <c r="AT17" i="26" a="1"/>
  <c r="AT17" i="26" s="1"/>
  <c r="AS17" i="26" a="1"/>
  <c r="AS17" i="26" s="1"/>
  <c r="AR17" i="26" a="1"/>
  <c r="AR17" i="26" s="1"/>
  <c r="AQ17" i="26" a="1"/>
  <c r="AQ17" i="26" s="1"/>
  <c r="AP17" i="26" a="1"/>
  <c r="AP17" i="26" s="1"/>
  <c r="AO17" i="26" a="1"/>
  <c r="AO17" i="26" s="1"/>
  <c r="AN17" i="26" a="1"/>
  <c r="AN17" i="26" s="1"/>
  <c r="AM17" i="26" a="1"/>
  <c r="AM17" i="26" s="1"/>
  <c r="AL17" i="26" a="1"/>
  <c r="AL17" i="26" s="1"/>
  <c r="AK17" i="26" a="1"/>
  <c r="AK17" i="26" s="1"/>
  <c r="AJ17" i="26" a="1"/>
  <c r="AJ17" i="26" s="1"/>
  <c r="AI17" i="26" a="1"/>
  <c r="AI17" i="26" s="1"/>
  <c r="AH17" i="26" a="1"/>
  <c r="AH17" i="26" s="1"/>
  <c r="AG17" i="26" a="1"/>
  <c r="AG17" i="26" s="1"/>
  <c r="BM16" i="26" a="1"/>
  <c r="BM16" i="26" s="1"/>
  <c r="BL16" i="26" a="1"/>
  <c r="BL16" i="26" s="1"/>
  <c r="BK16" i="26" a="1"/>
  <c r="BK16" i="26" s="1"/>
  <c r="BJ16" i="26" a="1"/>
  <c r="BJ16" i="26" s="1"/>
  <c r="BI16" i="26" a="1"/>
  <c r="BI16" i="26" s="1"/>
  <c r="BH16" i="26" a="1"/>
  <c r="BH16" i="26" s="1"/>
  <c r="BG16" i="26" a="1"/>
  <c r="BG16" i="26" s="1"/>
  <c r="BF16" i="26" a="1"/>
  <c r="BF16" i="26" s="1"/>
  <c r="BE16" i="26" a="1"/>
  <c r="BE16" i="26" s="1"/>
  <c r="BD16" i="26" a="1"/>
  <c r="BD16" i="26" s="1"/>
  <c r="BC16" i="26" a="1"/>
  <c r="BC16" i="26" s="1"/>
  <c r="BB16" i="26" a="1"/>
  <c r="BB16" i="26" s="1"/>
  <c r="BA16" i="26" a="1"/>
  <c r="BA16" i="26" s="1"/>
  <c r="AZ16" i="26" a="1"/>
  <c r="AZ16" i="26" s="1"/>
  <c r="AY16" i="26" a="1"/>
  <c r="AY16" i="26" s="1"/>
  <c r="AX16" i="26" a="1"/>
  <c r="AX16" i="26" s="1"/>
  <c r="AW16" i="26"/>
  <c r="AW16" i="26" a="1"/>
  <c r="AV16" i="26" a="1"/>
  <c r="AV16" i="26" s="1"/>
  <c r="AU16" i="26" a="1"/>
  <c r="AU16" i="26" s="1"/>
  <c r="AT16" i="26" a="1"/>
  <c r="AT16" i="26" s="1"/>
  <c r="AS16" i="26" a="1"/>
  <c r="AS16" i="26" s="1"/>
  <c r="AR16" i="26" a="1"/>
  <c r="AR16" i="26" s="1"/>
  <c r="AQ16" i="26" a="1"/>
  <c r="AQ16" i="26" s="1"/>
  <c r="AP16" i="26" a="1"/>
  <c r="AP16" i="26" s="1"/>
  <c r="AO16" i="26" a="1"/>
  <c r="AO16" i="26" s="1"/>
  <c r="AN16" i="26" a="1"/>
  <c r="AN16" i="26" s="1"/>
  <c r="AM16" i="26" a="1"/>
  <c r="AM16" i="26" s="1"/>
  <c r="AL16" i="26" a="1"/>
  <c r="AL16" i="26" s="1"/>
  <c r="AK16" i="26" a="1"/>
  <c r="AK16" i="26" s="1"/>
  <c r="AJ16" i="26" a="1"/>
  <c r="AJ16" i="26" s="1"/>
  <c r="AI16" i="26" a="1"/>
  <c r="AI16" i="26" s="1"/>
  <c r="AH16" i="26" a="1"/>
  <c r="AH16" i="26" s="1"/>
  <c r="AG16" i="26" a="1"/>
  <c r="AG16" i="26" s="1"/>
  <c r="BM15" i="26" a="1"/>
  <c r="BM15" i="26" s="1"/>
  <c r="BL15" i="26" a="1"/>
  <c r="BL15" i="26" s="1"/>
  <c r="BK15" i="26" a="1"/>
  <c r="BK15" i="26" s="1"/>
  <c r="BJ15" i="26"/>
  <c r="BJ15" i="26" a="1"/>
  <c r="BI15" i="26" a="1"/>
  <c r="BI15" i="26" s="1"/>
  <c r="BH15" i="26" a="1"/>
  <c r="BH15" i="26" s="1"/>
  <c r="BG15" i="26" a="1"/>
  <c r="BG15" i="26" s="1"/>
  <c r="BF15" i="26" a="1"/>
  <c r="BF15" i="26" s="1"/>
  <c r="BE15" i="26" a="1"/>
  <c r="BE15" i="26" s="1"/>
  <c r="BD15" i="26" a="1"/>
  <c r="BD15" i="26" s="1"/>
  <c r="BC15" i="26" a="1"/>
  <c r="BC15" i="26" s="1"/>
  <c r="BB15" i="26" a="1"/>
  <c r="BB15" i="26" s="1"/>
  <c r="BA15" i="26" a="1"/>
  <c r="BA15" i="26" s="1"/>
  <c r="AZ15" i="26" a="1"/>
  <c r="AZ15" i="26" s="1"/>
  <c r="AY15" i="26" a="1"/>
  <c r="AY15" i="26" s="1"/>
  <c r="AX15" i="26" a="1"/>
  <c r="AX15" i="26" s="1"/>
  <c r="AW15" i="26" a="1"/>
  <c r="AW15" i="26" s="1"/>
  <c r="AV15" i="26" a="1"/>
  <c r="AV15" i="26" s="1"/>
  <c r="AU15" i="26" a="1"/>
  <c r="AU15" i="26" s="1"/>
  <c r="AT15" i="26"/>
  <c r="AT15" i="26" a="1"/>
  <c r="AS15" i="26" a="1"/>
  <c r="AS15" i="26" s="1"/>
  <c r="AR15" i="26" a="1"/>
  <c r="AR15" i="26" s="1"/>
  <c r="AQ15" i="26" a="1"/>
  <c r="AQ15" i="26" s="1"/>
  <c r="AP15" i="26" a="1"/>
  <c r="AP15" i="26" s="1"/>
  <c r="AO15" i="26" a="1"/>
  <c r="AO15" i="26" s="1"/>
  <c r="AN15" i="26" a="1"/>
  <c r="AN15" i="26" s="1"/>
  <c r="AM15" i="26" a="1"/>
  <c r="AM15" i="26" s="1"/>
  <c r="AL15" i="26" a="1"/>
  <c r="AL15" i="26" s="1"/>
  <c r="AK15" i="26" a="1"/>
  <c r="AK15" i="26" s="1"/>
  <c r="AJ15" i="26" a="1"/>
  <c r="AJ15" i="26" s="1"/>
  <c r="AI15" i="26" a="1"/>
  <c r="AI15" i="26" s="1"/>
  <c r="AH15" i="26" a="1"/>
  <c r="AH15" i="26" s="1"/>
  <c r="AG15" i="26" a="1"/>
  <c r="AG15" i="26" s="1"/>
  <c r="BM14" i="26" a="1"/>
  <c r="BM14" i="26" s="1"/>
  <c r="BL14" i="26" a="1"/>
  <c r="BL14" i="26" s="1"/>
  <c r="BK14" i="26" a="1"/>
  <c r="BK14" i="26" s="1"/>
  <c r="BJ14" i="26" a="1"/>
  <c r="BJ14" i="26" s="1"/>
  <c r="BI14" i="26" a="1"/>
  <c r="BI14" i="26" s="1"/>
  <c r="BH14" i="26" a="1"/>
  <c r="BH14" i="26" s="1"/>
  <c r="BG14" i="26" a="1"/>
  <c r="BG14" i="26" s="1"/>
  <c r="BF14" i="26" a="1"/>
  <c r="BF14" i="26" s="1"/>
  <c r="BE14" i="26" a="1"/>
  <c r="BE14" i="26" s="1"/>
  <c r="BD14" i="26" a="1"/>
  <c r="BD14" i="26" s="1"/>
  <c r="BC14" i="26" a="1"/>
  <c r="BC14" i="26" s="1"/>
  <c r="BB14" i="26" a="1"/>
  <c r="BB14" i="26" s="1"/>
  <c r="BA14" i="26" a="1"/>
  <c r="BA14" i="26" s="1"/>
  <c r="AZ14" i="26" a="1"/>
  <c r="AZ14" i="26" s="1"/>
  <c r="AY14" i="26" a="1"/>
  <c r="AY14" i="26" s="1"/>
  <c r="AX14" i="26" a="1"/>
  <c r="AX14" i="26" s="1"/>
  <c r="AW14" i="26" a="1"/>
  <c r="AW14" i="26" s="1"/>
  <c r="AV14" i="26" a="1"/>
  <c r="AV14" i="26" s="1"/>
  <c r="AU14" i="26" a="1"/>
  <c r="AU14" i="26" s="1"/>
  <c r="AT14" i="26" a="1"/>
  <c r="AT14" i="26" s="1"/>
  <c r="AS14" i="26" a="1"/>
  <c r="AS14" i="26" s="1"/>
  <c r="AR14" i="26" a="1"/>
  <c r="AR14" i="26" s="1"/>
  <c r="AQ14" i="26" a="1"/>
  <c r="AQ14" i="26" s="1"/>
  <c r="AP14" i="26" a="1"/>
  <c r="AP14" i="26" s="1"/>
  <c r="AO14" i="26" a="1"/>
  <c r="AO14" i="26" s="1"/>
  <c r="AN14" i="26" a="1"/>
  <c r="AN14" i="26" s="1"/>
  <c r="AM14" i="26" a="1"/>
  <c r="AM14" i="26" s="1"/>
  <c r="AL14" i="26" a="1"/>
  <c r="AL14" i="26" s="1"/>
  <c r="AK14" i="26" a="1"/>
  <c r="AK14" i="26" s="1"/>
  <c r="AJ14" i="26" a="1"/>
  <c r="AJ14" i="26" s="1"/>
  <c r="AI14" i="26" a="1"/>
  <c r="AI14" i="26" s="1"/>
  <c r="AH14" i="26" a="1"/>
  <c r="AH14" i="26" s="1"/>
  <c r="AG14" i="26" a="1"/>
  <c r="AG14" i="26" s="1"/>
  <c r="BM13" i="26" a="1"/>
  <c r="BM13" i="26" s="1"/>
  <c r="BL13" i="26" a="1"/>
  <c r="BL13" i="26" s="1"/>
  <c r="BK13" i="26" a="1"/>
  <c r="BK13" i="26" s="1"/>
  <c r="BJ13" i="26" a="1"/>
  <c r="BJ13" i="26" s="1"/>
  <c r="BI13" i="26" a="1"/>
  <c r="BI13" i="26" s="1"/>
  <c r="BH13" i="26" a="1"/>
  <c r="BH13" i="26" s="1"/>
  <c r="BG13" i="26" a="1"/>
  <c r="BG13" i="26" s="1"/>
  <c r="BF13" i="26" a="1"/>
  <c r="BF13" i="26" s="1"/>
  <c r="BE13" i="26" a="1"/>
  <c r="BE13" i="26" s="1"/>
  <c r="BD13" i="26" a="1"/>
  <c r="BD13" i="26" s="1"/>
  <c r="BC13" i="26" a="1"/>
  <c r="BC13" i="26" s="1"/>
  <c r="BB13" i="26" a="1"/>
  <c r="BB13" i="26" s="1"/>
  <c r="BA13" i="26" a="1"/>
  <c r="BA13" i="26" s="1"/>
  <c r="AZ13" i="26" a="1"/>
  <c r="AZ13" i="26" s="1"/>
  <c r="AY13" i="26" a="1"/>
  <c r="AY13" i="26" s="1"/>
  <c r="AX13" i="26" a="1"/>
  <c r="AX13" i="26" s="1"/>
  <c r="AW13" i="26" a="1"/>
  <c r="AW13" i="26" s="1"/>
  <c r="AV13" i="26"/>
  <c r="AV13" i="26" a="1"/>
  <c r="AU13" i="26" a="1"/>
  <c r="AU13" i="26" s="1"/>
  <c r="AT13" i="26" a="1"/>
  <c r="AT13" i="26" s="1"/>
  <c r="AS13" i="26" a="1"/>
  <c r="AS13" i="26" s="1"/>
  <c r="AR13" i="26" a="1"/>
  <c r="AR13" i="26" s="1"/>
  <c r="AQ13" i="26" a="1"/>
  <c r="AQ13" i="26" s="1"/>
  <c r="AP13" i="26" a="1"/>
  <c r="AP13" i="26" s="1"/>
  <c r="AO13" i="26" a="1"/>
  <c r="AO13" i="26" s="1"/>
  <c r="AN13" i="26" a="1"/>
  <c r="AN13" i="26" s="1"/>
  <c r="AM13" i="26" a="1"/>
  <c r="AM13" i="26" s="1"/>
  <c r="AL13" i="26" a="1"/>
  <c r="AL13" i="26" s="1"/>
  <c r="AK13" i="26" a="1"/>
  <c r="AK13" i="26" s="1"/>
  <c r="AJ13" i="26" a="1"/>
  <c r="AJ13" i="26" s="1"/>
  <c r="AI13" i="26" a="1"/>
  <c r="AI13" i="26" s="1"/>
  <c r="AH13" i="26" a="1"/>
  <c r="AH13" i="26" s="1"/>
  <c r="AG13" i="26" a="1"/>
  <c r="AG13" i="26" s="1"/>
  <c r="BM12" i="26" a="1"/>
  <c r="BM12" i="26" s="1"/>
  <c r="BL12" i="26" a="1"/>
  <c r="BL12" i="26" s="1"/>
  <c r="BK12" i="26" a="1"/>
  <c r="BK12" i="26" s="1"/>
  <c r="BJ12" i="26" a="1"/>
  <c r="BJ12" i="26" s="1"/>
  <c r="BI12" i="26" a="1"/>
  <c r="BI12" i="26" s="1"/>
  <c r="BH12" i="26" a="1"/>
  <c r="BH12" i="26" s="1"/>
  <c r="BG12" i="26" a="1"/>
  <c r="BG12" i="26" s="1"/>
  <c r="BF12" i="26" a="1"/>
  <c r="BF12" i="26" s="1"/>
  <c r="BE12" i="26" a="1"/>
  <c r="BE12" i="26" s="1"/>
  <c r="BD12" i="26" a="1"/>
  <c r="BD12" i="26" s="1"/>
  <c r="BC12" i="26" a="1"/>
  <c r="BC12" i="26" s="1"/>
  <c r="BB12" i="26" a="1"/>
  <c r="BB12" i="26" s="1"/>
  <c r="BA12" i="26" a="1"/>
  <c r="BA12" i="26" s="1"/>
  <c r="AZ12" i="26" a="1"/>
  <c r="AZ12" i="26" s="1"/>
  <c r="AY12" i="26" a="1"/>
  <c r="AY12" i="26" s="1"/>
  <c r="AX12" i="26" a="1"/>
  <c r="AX12" i="26" s="1"/>
  <c r="AW12" i="26" a="1"/>
  <c r="AW12" i="26" s="1"/>
  <c r="AV12" i="26" a="1"/>
  <c r="AV12" i="26" s="1"/>
  <c r="AU12" i="26" a="1"/>
  <c r="AU12" i="26" s="1"/>
  <c r="AT12" i="26" a="1"/>
  <c r="AT12" i="26" s="1"/>
  <c r="AS12" i="26" a="1"/>
  <c r="AS12" i="26" s="1"/>
  <c r="AR12" i="26" a="1"/>
  <c r="AR12" i="26" s="1"/>
  <c r="AQ12" i="26" a="1"/>
  <c r="AQ12" i="26" s="1"/>
  <c r="AP12" i="26" a="1"/>
  <c r="AP12" i="26" s="1"/>
  <c r="AO12" i="26" a="1"/>
  <c r="AO12" i="26" s="1"/>
  <c r="AN12" i="26" a="1"/>
  <c r="AN12" i="26" s="1"/>
  <c r="AM12" i="26" a="1"/>
  <c r="AM12" i="26" s="1"/>
  <c r="AL12" i="26" a="1"/>
  <c r="AL12" i="26" s="1"/>
  <c r="AK12" i="26" a="1"/>
  <c r="AK12" i="26" s="1"/>
  <c r="AJ12" i="26" a="1"/>
  <c r="AJ12" i="26" s="1"/>
  <c r="AI12" i="26" a="1"/>
  <c r="AI12" i="26" s="1"/>
  <c r="AH12" i="26" a="1"/>
  <c r="AH12" i="26" s="1"/>
  <c r="AG12" i="26" a="1"/>
  <c r="AG12" i="26" s="1"/>
  <c r="BM11" i="26" a="1"/>
  <c r="BM11" i="26" s="1"/>
  <c r="BL11" i="26" a="1"/>
  <c r="BL11" i="26" s="1"/>
  <c r="BK11" i="26" a="1"/>
  <c r="BK11" i="26" s="1"/>
  <c r="BJ11" i="26" a="1"/>
  <c r="BJ11" i="26" s="1"/>
  <c r="BI11" i="26" a="1"/>
  <c r="BI11" i="26" s="1"/>
  <c r="BH11" i="26" a="1"/>
  <c r="BH11" i="26" s="1"/>
  <c r="BG11" i="26" a="1"/>
  <c r="BG11" i="26" s="1"/>
  <c r="BF11" i="26" a="1"/>
  <c r="BF11" i="26" s="1"/>
  <c r="BE11" i="26" a="1"/>
  <c r="BE11" i="26" s="1"/>
  <c r="BD11" i="26" a="1"/>
  <c r="BD11" i="26" s="1"/>
  <c r="BC11" i="26" a="1"/>
  <c r="BC11" i="26" s="1"/>
  <c r="BB11" i="26" a="1"/>
  <c r="BB11" i="26" s="1"/>
  <c r="BA11" i="26" a="1"/>
  <c r="BA11" i="26" s="1"/>
  <c r="AZ11" i="26" a="1"/>
  <c r="AZ11" i="26" s="1"/>
  <c r="AY11" i="26"/>
  <c r="AY11" i="26" a="1"/>
  <c r="AX11" i="26" a="1"/>
  <c r="AX11" i="26" s="1"/>
  <c r="AW11" i="26" a="1"/>
  <c r="AW11" i="26" s="1"/>
  <c r="AV11" i="26" a="1"/>
  <c r="AV11" i="26" s="1"/>
  <c r="AU11" i="26" a="1"/>
  <c r="AU11" i="26" s="1"/>
  <c r="AT11" i="26" a="1"/>
  <c r="AT11" i="26" s="1"/>
  <c r="AS11" i="26" a="1"/>
  <c r="AS11" i="26" s="1"/>
  <c r="AR11" i="26" a="1"/>
  <c r="AR11" i="26" s="1"/>
  <c r="AQ11" i="26" a="1"/>
  <c r="AQ11" i="26" s="1"/>
  <c r="AP11" i="26" a="1"/>
  <c r="AP11" i="26" s="1"/>
  <c r="AO11" i="26" a="1"/>
  <c r="AO11" i="26" s="1"/>
  <c r="AN11" i="26" a="1"/>
  <c r="AN11" i="26" s="1"/>
  <c r="AM11" i="26"/>
  <c r="AM11" i="26" a="1"/>
  <c r="AL11" i="26" a="1"/>
  <c r="AL11" i="26" s="1"/>
  <c r="AK11" i="26" a="1"/>
  <c r="AK11" i="26" s="1"/>
  <c r="AJ11" i="26" a="1"/>
  <c r="AJ11" i="26" s="1"/>
  <c r="AI11" i="26" a="1"/>
  <c r="AI11" i="26" s="1"/>
  <c r="AH11" i="26" a="1"/>
  <c r="AH11" i="26" s="1"/>
  <c r="AG11" i="26" a="1"/>
  <c r="AG11" i="26" s="1"/>
  <c r="BM10" i="26" a="1"/>
  <c r="BM10" i="26" s="1"/>
  <c r="BL10" i="26" a="1"/>
  <c r="BL10" i="26" s="1"/>
  <c r="BK10" i="26" a="1"/>
  <c r="BK10" i="26" s="1"/>
  <c r="BJ10" i="26" a="1"/>
  <c r="BJ10" i="26" s="1"/>
  <c r="BI10" i="26" a="1"/>
  <c r="BI10" i="26" s="1"/>
  <c r="BH10" i="26" a="1"/>
  <c r="BH10" i="26" s="1"/>
  <c r="BG10" i="26" a="1"/>
  <c r="BG10" i="26" s="1"/>
  <c r="BF10" i="26" a="1"/>
  <c r="BF10" i="26" s="1"/>
  <c r="BE10" i="26" a="1"/>
  <c r="BE10" i="26" s="1"/>
  <c r="BD10" i="26" a="1"/>
  <c r="BD10" i="26" s="1"/>
  <c r="BC10" i="26" a="1"/>
  <c r="BC10" i="26" s="1"/>
  <c r="BB10" i="26" a="1"/>
  <c r="BB10" i="26" s="1"/>
  <c r="BA10" i="26" a="1"/>
  <c r="BA10" i="26" s="1"/>
  <c r="AZ10" i="26"/>
  <c r="AZ10" i="26" a="1"/>
  <c r="AY10" i="26" a="1"/>
  <c r="AY10" i="26" s="1"/>
  <c r="AX10" i="26" a="1"/>
  <c r="AX10" i="26" s="1"/>
  <c r="AW10" i="26" a="1"/>
  <c r="AW10" i="26" s="1"/>
  <c r="AV10" i="26" a="1"/>
  <c r="AV10" i="26" s="1"/>
  <c r="AU10" i="26" a="1"/>
  <c r="AU10" i="26" s="1"/>
  <c r="AT10" i="26" a="1"/>
  <c r="AT10" i="26" s="1"/>
  <c r="AS10" i="26" a="1"/>
  <c r="AS10" i="26" s="1"/>
  <c r="AR10" i="26" a="1"/>
  <c r="AR10" i="26" s="1"/>
  <c r="AQ10" i="26" a="1"/>
  <c r="AQ10" i="26" s="1"/>
  <c r="AP10" i="26" a="1"/>
  <c r="AP10" i="26" s="1"/>
  <c r="AO10" i="26" a="1"/>
  <c r="AO10" i="26" s="1"/>
  <c r="AN10" i="26" a="1"/>
  <c r="AN10" i="26" s="1"/>
  <c r="AM10" i="26" a="1"/>
  <c r="AM10" i="26" s="1"/>
  <c r="AL10" i="26" a="1"/>
  <c r="AL10" i="26" s="1"/>
  <c r="AK10" i="26" a="1"/>
  <c r="AK10" i="26" s="1"/>
  <c r="AJ10" i="26" a="1"/>
  <c r="AJ10" i="26" s="1"/>
  <c r="AI10" i="26" a="1"/>
  <c r="AI10" i="26" s="1"/>
  <c r="AH10" i="26" a="1"/>
  <c r="AH10" i="26" s="1"/>
  <c r="AG10" i="26" a="1"/>
  <c r="AG10" i="26" s="1"/>
  <c r="BM9" i="26" a="1"/>
  <c r="BM9" i="26" s="1"/>
  <c r="BL9" i="26" a="1"/>
  <c r="BL9" i="26" s="1"/>
  <c r="BK9" i="26" a="1"/>
  <c r="BK9" i="26" s="1"/>
  <c r="BJ9" i="26" a="1"/>
  <c r="BJ9" i="26" s="1"/>
  <c r="BI9" i="26" a="1"/>
  <c r="BI9" i="26" s="1"/>
  <c r="BH9" i="26" a="1"/>
  <c r="BH9" i="26" s="1"/>
  <c r="BG9" i="26" a="1"/>
  <c r="BG9" i="26" s="1"/>
  <c r="BF9" i="26" a="1"/>
  <c r="BF9" i="26" s="1"/>
  <c r="BE9" i="26" a="1"/>
  <c r="BE9" i="26" s="1"/>
  <c r="BD9" i="26" a="1"/>
  <c r="BD9" i="26" s="1"/>
  <c r="BC9" i="26" a="1"/>
  <c r="BC9" i="26" s="1"/>
  <c r="BB9" i="26" a="1"/>
  <c r="BB9" i="26" s="1"/>
  <c r="BA9" i="26"/>
  <c r="BA9" i="26" a="1"/>
  <c r="AZ9" i="26" a="1"/>
  <c r="AZ9" i="26" s="1"/>
  <c r="AY9" i="26" a="1"/>
  <c r="AY9" i="26" s="1"/>
  <c r="AX9" i="26" a="1"/>
  <c r="AX9" i="26" s="1"/>
  <c r="AW9" i="26" a="1"/>
  <c r="AW9" i="26" s="1"/>
  <c r="AV9" i="26" a="1"/>
  <c r="AV9" i="26" s="1"/>
  <c r="AU9" i="26" a="1"/>
  <c r="AU9" i="26" s="1"/>
  <c r="AT9" i="26" a="1"/>
  <c r="AT9" i="26" s="1"/>
  <c r="AS9" i="26" a="1"/>
  <c r="AS9" i="26" s="1"/>
  <c r="AR9" i="26" a="1"/>
  <c r="AR9" i="26" s="1"/>
  <c r="AQ9" i="26" a="1"/>
  <c r="AQ9" i="26" s="1"/>
  <c r="AP9" i="26" a="1"/>
  <c r="AP9" i="26" s="1"/>
  <c r="AO9" i="26"/>
  <c r="AO9" i="26" a="1"/>
  <c r="AN9" i="26" a="1"/>
  <c r="AN9" i="26" s="1"/>
  <c r="AM9" i="26" a="1"/>
  <c r="AM9" i="26" s="1"/>
  <c r="AL9" i="26" a="1"/>
  <c r="AL9" i="26" s="1"/>
  <c r="AK9" i="26" a="1"/>
  <c r="AK9" i="26" s="1"/>
  <c r="AJ9" i="26" a="1"/>
  <c r="AJ9" i="26" s="1"/>
  <c r="AI9" i="26" a="1"/>
  <c r="AI9" i="26" s="1"/>
  <c r="AH9" i="26" a="1"/>
  <c r="AH9" i="26" s="1"/>
  <c r="AG9" i="26" a="1"/>
  <c r="AG9" i="26" s="1"/>
  <c r="BM8" i="26" a="1"/>
  <c r="BM8" i="26" s="1"/>
  <c r="BL8" i="26" a="1"/>
  <c r="BL8" i="26" s="1"/>
  <c r="BK8" i="26" a="1"/>
  <c r="BK8" i="26" s="1"/>
  <c r="BJ8" i="26" a="1"/>
  <c r="BJ8" i="26" s="1"/>
  <c r="BI8" i="26" a="1"/>
  <c r="BI8" i="26" s="1"/>
  <c r="BH8" i="26" a="1"/>
  <c r="BH8" i="26" s="1"/>
  <c r="BG8" i="26" a="1"/>
  <c r="BG8" i="26" s="1"/>
  <c r="BF8" i="26" a="1"/>
  <c r="BF8" i="26" s="1"/>
  <c r="BE8" i="26" a="1"/>
  <c r="BE8" i="26" s="1"/>
  <c r="BD8" i="26" a="1"/>
  <c r="BD8" i="26" s="1"/>
  <c r="BC8" i="26" a="1"/>
  <c r="BC8" i="26" s="1"/>
  <c r="BB8" i="26"/>
  <c r="BB8" i="26" a="1"/>
  <c r="BA8" i="26" a="1"/>
  <c r="BA8" i="26" s="1"/>
  <c r="AZ8" i="26" a="1"/>
  <c r="AZ8" i="26" s="1"/>
  <c r="AY8" i="26" a="1"/>
  <c r="AY8" i="26" s="1"/>
  <c r="AX8" i="26" a="1"/>
  <c r="AX8" i="26" s="1"/>
  <c r="AW8" i="26" a="1"/>
  <c r="AW8" i="26" s="1"/>
  <c r="AV8" i="26" a="1"/>
  <c r="AV8" i="26" s="1"/>
  <c r="AU8" i="26" a="1"/>
  <c r="AU8" i="26" s="1"/>
  <c r="AT8" i="26" a="1"/>
  <c r="AT8" i="26" s="1"/>
  <c r="AS8" i="26" a="1"/>
  <c r="AS8" i="26" s="1"/>
  <c r="AR8" i="26" a="1"/>
  <c r="AR8" i="26" s="1"/>
  <c r="AQ8" i="26" a="1"/>
  <c r="AQ8" i="26" s="1"/>
  <c r="AP8" i="26" a="1"/>
  <c r="AP8" i="26" s="1"/>
  <c r="AO8" i="26" a="1"/>
  <c r="AO8" i="26" s="1"/>
  <c r="AN8" i="26" a="1"/>
  <c r="AN8" i="26" s="1"/>
  <c r="AM8" i="26" a="1"/>
  <c r="AM8" i="26" s="1"/>
  <c r="AL8" i="26"/>
  <c r="AL8" i="26" a="1"/>
  <c r="AK8" i="26" a="1"/>
  <c r="AK8" i="26" s="1"/>
  <c r="AJ8" i="26" a="1"/>
  <c r="AJ8" i="26" s="1"/>
  <c r="AI8" i="26" a="1"/>
  <c r="AI8" i="26" s="1"/>
  <c r="AH8" i="26" a="1"/>
  <c r="AH8" i="26" s="1"/>
  <c r="AG8" i="26" a="1"/>
  <c r="AG8" i="26" s="1"/>
  <c r="BM7" i="26" a="1"/>
  <c r="BM7" i="26" s="1"/>
  <c r="BL7" i="26" a="1"/>
  <c r="BL7" i="26" s="1"/>
  <c r="BK7" i="26" a="1"/>
  <c r="BK7" i="26" s="1"/>
  <c r="BJ7" i="26" a="1"/>
  <c r="BJ7" i="26" s="1"/>
  <c r="BI7" i="26" a="1"/>
  <c r="BI7" i="26" s="1"/>
  <c r="BH7" i="26" a="1"/>
  <c r="BH7" i="26" s="1"/>
  <c r="BG7" i="26" a="1"/>
  <c r="BG7" i="26" s="1"/>
  <c r="BF7" i="26" a="1"/>
  <c r="BF7" i="26" s="1"/>
  <c r="BE7" i="26" a="1"/>
  <c r="BE7" i="26" s="1"/>
  <c r="BD7" i="26" a="1"/>
  <c r="BD7" i="26" s="1"/>
  <c r="BC7" i="26" a="1"/>
  <c r="BC7" i="26" s="1"/>
  <c r="BB7" i="26" a="1"/>
  <c r="BB7" i="26" s="1"/>
  <c r="BA7" i="26" a="1"/>
  <c r="BA7" i="26" s="1"/>
  <c r="AZ7" i="26" a="1"/>
  <c r="AZ7" i="26" s="1"/>
  <c r="AY7" i="26"/>
  <c r="AY7" i="26" a="1"/>
  <c r="AX7" i="26" a="1"/>
  <c r="AX7" i="26" s="1"/>
  <c r="AW7" i="26" a="1"/>
  <c r="AW7" i="26" s="1"/>
  <c r="AV7" i="26" a="1"/>
  <c r="AV7" i="26" s="1"/>
  <c r="AU7" i="26" a="1"/>
  <c r="AU7" i="26" s="1"/>
  <c r="AT7" i="26" a="1"/>
  <c r="AT7" i="26" s="1"/>
  <c r="AS7" i="26" a="1"/>
  <c r="AS7" i="26" s="1"/>
  <c r="AR7" i="26" a="1"/>
  <c r="AR7" i="26" s="1"/>
  <c r="AQ7" i="26" a="1"/>
  <c r="AQ7" i="26" s="1"/>
  <c r="AP7" i="26" a="1"/>
  <c r="AP7" i="26" s="1"/>
  <c r="AO7" i="26" a="1"/>
  <c r="AO7" i="26" s="1"/>
  <c r="AN7" i="26" a="1"/>
  <c r="AN7" i="26" s="1"/>
  <c r="AM7" i="26" a="1"/>
  <c r="AM7" i="26" s="1"/>
  <c r="AL7" i="26" a="1"/>
  <c r="AL7" i="26" s="1"/>
  <c r="AK7" i="26" a="1"/>
  <c r="AK7" i="26" s="1"/>
  <c r="AJ7" i="26" a="1"/>
  <c r="AJ7" i="26" s="1"/>
  <c r="AI7" i="26" a="1"/>
  <c r="AI7" i="26" s="1"/>
  <c r="AH7" i="26" a="1"/>
  <c r="AH7" i="26" s="1"/>
  <c r="AG7" i="26" a="1"/>
  <c r="AG7" i="26" s="1"/>
  <c r="BM6" i="26" a="1"/>
  <c r="BM6" i="26" s="1"/>
  <c r="BL6" i="26" a="1"/>
  <c r="BL6" i="26" s="1"/>
  <c r="BK6" i="26" a="1"/>
  <c r="BK6" i="26" s="1"/>
  <c r="BJ6" i="26" a="1"/>
  <c r="BJ6" i="26" s="1"/>
  <c r="BI6" i="26" a="1"/>
  <c r="BI6" i="26" s="1"/>
  <c r="BH6" i="26" a="1"/>
  <c r="BH6" i="26" s="1"/>
  <c r="BG6" i="26" a="1"/>
  <c r="BG6" i="26" s="1"/>
  <c r="BF6" i="26" a="1"/>
  <c r="BF6" i="26" s="1"/>
  <c r="BE6" i="26" a="1"/>
  <c r="BE6" i="26" s="1"/>
  <c r="BD6" i="26" a="1"/>
  <c r="BD6" i="26" s="1"/>
  <c r="BC6" i="26" a="1"/>
  <c r="BC6" i="26" s="1"/>
  <c r="BB6" i="26" a="1"/>
  <c r="BB6" i="26" s="1"/>
  <c r="BA6" i="26" a="1"/>
  <c r="BA6" i="26" s="1"/>
  <c r="AZ6" i="26" a="1"/>
  <c r="AZ6" i="26" s="1"/>
  <c r="AY6" i="26" a="1"/>
  <c r="AY6" i="26" s="1"/>
  <c r="AX6" i="26" a="1"/>
  <c r="AX6" i="26" s="1"/>
  <c r="AW6" i="26" a="1"/>
  <c r="AW6" i="26" s="1"/>
  <c r="AV6" i="26" a="1"/>
  <c r="AV6" i="26" s="1"/>
  <c r="AU6" i="26" a="1"/>
  <c r="AU6" i="26" s="1"/>
  <c r="AT6" i="26" a="1"/>
  <c r="AT6" i="26" s="1"/>
  <c r="AS6" i="26" a="1"/>
  <c r="AS6" i="26" s="1"/>
  <c r="AR6" i="26"/>
  <c r="AR6" i="26" a="1"/>
  <c r="AQ6" i="26" a="1"/>
  <c r="AQ6" i="26" s="1"/>
  <c r="AP6" i="26" a="1"/>
  <c r="AP6" i="26" s="1"/>
  <c r="AO6" i="26" a="1"/>
  <c r="AO6" i="26" s="1"/>
  <c r="AN6" i="26" a="1"/>
  <c r="AN6" i="26" s="1"/>
  <c r="AM6" i="26" a="1"/>
  <c r="AM6" i="26" s="1"/>
  <c r="AL6" i="26" a="1"/>
  <c r="AL6" i="26" s="1"/>
  <c r="AK6" i="26" a="1"/>
  <c r="AK6" i="26" s="1"/>
  <c r="AJ6" i="26" a="1"/>
  <c r="AJ6" i="26" s="1"/>
  <c r="AI6" i="26" a="1"/>
  <c r="AI6" i="26" s="1"/>
  <c r="AH6" i="26" a="1"/>
  <c r="AH6" i="26" s="1"/>
  <c r="AG6" i="26" a="1"/>
  <c r="AG6" i="26" s="1"/>
  <c r="BM5" i="26" a="1"/>
  <c r="BM5" i="26" s="1"/>
  <c r="BL5" i="26" a="1"/>
  <c r="BL5" i="26" s="1"/>
  <c r="BK5" i="26" a="1"/>
  <c r="BK5" i="26" s="1"/>
  <c r="BJ5" i="26" a="1"/>
  <c r="BJ5" i="26" s="1"/>
  <c r="BI5" i="26" a="1"/>
  <c r="BI5" i="26" s="1"/>
  <c r="BH5" i="26" a="1"/>
  <c r="BH5" i="26" s="1"/>
  <c r="BG5" i="26" a="1"/>
  <c r="BG5" i="26" s="1"/>
  <c r="BF5" i="26" a="1"/>
  <c r="BF5" i="26" s="1"/>
  <c r="BE5" i="26"/>
  <c r="BE5" i="26" a="1"/>
  <c r="BD5" i="26" a="1"/>
  <c r="BD5" i="26" s="1"/>
  <c r="BC5" i="26" a="1"/>
  <c r="BC5" i="26" s="1"/>
  <c r="BB5" i="26" a="1"/>
  <c r="BB5" i="26" s="1"/>
  <c r="BA5" i="26" a="1"/>
  <c r="BA5" i="26" s="1"/>
  <c r="AZ5" i="26" a="1"/>
  <c r="AZ5" i="26" s="1"/>
  <c r="AY5" i="26" a="1"/>
  <c r="AY5" i="26" s="1"/>
  <c r="AX5" i="26" a="1"/>
  <c r="AX5" i="26" s="1"/>
  <c r="AW5" i="26" a="1"/>
  <c r="AW5" i="26" s="1"/>
  <c r="AV5" i="26" a="1"/>
  <c r="AV5" i="26" s="1"/>
  <c r="AU5" i="26" a="1"/>
  <c r="AU5" i="26" s="1"/>
  <c r="AT5" i="26" a="1"/>
  <c r="AT5" i="26" s="1"/>
  <c r="AS5" i="26"/>
  <c r="AS5" i="26" a="1"/>
  <c r="AR5" i="26" a="1"/>
  <c r="AR5" i="26" s="1"/>
  <c r="AQ5" i="26" a="1"/>
  <c r="AQ5" i="26" s="1"/>
  <c r="AP5" i="26" a="1"/>
  <c r="AP5" i="26" s="1"/>
  <c r="AO5" i="26" a="1"/>
  <c r="AO5" i="26" s="1"/>
  <c r="AN5" i="26" a="1"/>
  <c r="AN5" i="26" s="1"/>
  <c r="AM5" i="26" a="1"/>
  <c r="AM5" i="26" s="1"/>
  <c r="AL5" i="26" a="1"/>
  <c r="AL5" i="26" s="1"/>
  <c r="AK5" i="26" a="1"/>
  <c r="AK5" i="26" s="1"/>
  <c r="AJ5" i="26" a="1"/>
  <c r="AJ5" i="26" s="1"/>
  <c r="AI5" i="26" a="1"/>
  <c r="AI5" i="26" s="1"/>
  <c r="AH5" i="26" a="1"/>
  <c r="AH5" i="26" s="1"/>
  <c r="AG5" i="26" a="1"/>
  <c r="AG5" i="26" s="1"/>
  <c r="BM4" i="26" a="1"/>
  <c r="BM4" i="26" s="1"/>
  <c r="BL4" i="26" a="1"/>
  <c r="BL4" i="26" s="1"/>
  <c r="BK4" i="26" a="1"/>
  <c r="BK4" i="26" s="1"/>
  <c r="BJ4" i="26" a="1"/>
  <c r="BJ4" i="26" s="1"/>
  <c r="BI4" i="26" a="1"/>
  <c r="BI4" i="26" s="1"/>
  <c r="BH4" i="26" a="1"/>
  <c r="BH4" i="26" s="1"/>
  <c r="BG4" i="26" a="1"/>
  <c r="BG4" i="26" s="1"/>
  <c r="BF4" i="26" a="1"/>
  <c r="BF4" i="26" s="1"/>
  <c r="BE4" i="26" a="1"/>
  <c r="BE4" i="26" s="1"/>
  <c r="BD4" i="26" a="1"/>
  <c r="BD4" i="26" s="1"/>
  <c r="BC4" i="26" a="1"/>
  <c r="BC4" i="26" s="1"/>
  <c r="BB4" i="26" a="1"/>
  <c r="BB4" i="26" s="1"/>
  <c r="BA4" i="26" a="1"/>
  <c r="BA4" i="26" s="1"/>
  <c r="AZ4" i="26" a="1"/>
  <c r="AZ4" i="26" s="1"/>
  <c r="AY4" i="26" a="1"/>
  <c r="AY4" i="26" s="1"/>
  <c r="AX4" i="26" a="1"/>
  <c r="AX4" i="26" s="1"/>
  <c r="AW4" i="26" a="1"/>
  <c r="AW4" i="26" s="1"/>
  <c r="AV4" i="26" a="1"/>
  <c r="AV4" i="26" s="1"/>
  <c r="AU4" i="26" a="1"/>
  <c r="AU4" i="26" s="1"/>
  <c r="AT4" i="26" a="1"/>
  <c r="AT4" i="26" s="1"/>
  <c r="AS4" i="26" a="1"/>
  <c r="AS4" i="26" s="1"/>
  <c r="AR4" i="26" a="1"/>
  <c r="AR4" i="26" s="1"/>
  <c r="AQ4" i="26" a="1"/>
  <c r="AQ4" i="26" s="1"/>
  <c r="AP4" i="26"/>
  <c r="AP4" i="26" a="1"/>
  <c r="AO4" i="26" a="1"/>
  <c r="AO4" i="26" s="1"/>
  <c r="AN4" i="26" a="1"/>
  <c r="AN4" i="26" s="1"/>
  <c r="AM4" i="26" a="1"/>
  <c r="AM4" i="26" s="1"/>
  <c r="AL4" i="26" a="1"/>
  <c r="AL4" i="26" s="1"/>
  <c r="AK4" i="26" a="1"/>
  <c r="AK4" i="26" s="1"/>
  <c r="AJ4" i="26" a="1"/>
  <c r="AJ4" i="26" s="1"/>
  <c r="AI4" i="26" a="1"/>
  <c r="AI4" i="26" s="1"/>
  <c r="AH4" i="26" a="1"/>
  <c r="AH4" i="26" s="1"/>
  <c r="B3" i="6" s="1"/>
  <c r="AG4" i="26" a="1"/>
  <c r="AG4" i="26" s="1"/>
  <c r="BM3" i="26" a="1"/>
  <c r="BM3" i="26" s="1"/>
  <c r="BL3" i="26" a="1"/>
  <c r="BL3" i="26" s="1"/>
  <c r="BK3" i="26" a="1"/>
  <c r="BK3" i="26" s="1"/>
  <c r="BJ3" i="26" a="1"/>
  <c r="BJ3" i="26" s="1"/>
  <c r="BI3" i="26" a="1"/>
  <c r="BI3" i="26" s="1"/>
  <c r="BH3" i="26" a="1"/>
  <c r="BH3" i="26" s="1"/>
  <c r="BG3" i="26" a="1"/>
  <c r="BG3" i="26" s="1"/>
  <c r="BF3" i="26" a="1"/>
  <c r="BF3" i="26" s="1"/>
  <c r="BE3" i="26" a="1"/>
  <c r="BE3" i="26" s="1"/>
  <c r="BD3" i="26" a="1"/>
  <c r="BD3" i="26" s="1"/>
  <c r="BC3" i="26" a="1"/>
  <c r="BC3" i="26" s="1"/>
  <c r="BB3" i="26" a="1"/>
  <c r="BB3" i="26" s="1"/>
  <c r="BA3" i="26" a="1"/>
  <c r="BA3" i="26" s="1"/>
  <c r="AZ3" i="26" a="1"/>
  <c r="AZ3" i="26" s="1"/>
  <c r="AY3" i="26" a="1"/>
  <c r="AY3" i="26" s="1"/>
  <c r="AX3" i="26" a="1"/>
  <c r="AX3" i="26" s="1"/>
  <c r="AW3" i="26" a="1"/>
  <c r="AW3" i="26" s="1"/>
  <c r="AV3" i="26" a="1"/>
  <c r="AV3" i="26" s="1"/>
  <c r="AU3" i="26" a="1"/>
  <c r="AU3" i="26" s="1"/>
  <c r="AT3" i="26" a="1"/>
  <c r="AT3" i="26" s="1"/>
  <c r="AS3" i="26" a="1"/>
  <c r="AS3" i="26" s="1"/>
  <c r="AR3" i="26" a="1"/>
  <c r="AR3" i="26" s="1"/>
  <c r="AQ3" i="26" a="1"/>
  <c r="AQ3" i="26" s="1"/>
  <c r="AP3" i="26" a="1"/>
  <c r="AP3" i="26" s="1"/>
  <c r="AO3" i="26" a="1"/>
  <c r="AO3" i="26" s="1"/>
  <c r="AN3" i="26" a="1"/>
  <c r="AN3" i="26" s="1"/>
  <c r="AM3" i="26" a="1"/>
  <c r="AM3" i="26" s="1"/>
  <c r="AL3" i="26" a="1"/>
  <c r="AL3" i="26" s="1"/>
  <c r="AK3" i="26"/>
  <c r="AK3" i="26" a="1"/>
  <c r="AJ3" i="26" a="1"/>
  <c r="AJ3" i="26" s="1"/>
  <c r="AI3" i="26" a="1"/>
  <c r="AI3" i="26" s="1"/>
  <c r="AG3" i="26"/>
  <c r="AG3" i="26" a="1"/>
  <c r="B2" i="6"/>
  <c r="B26" i="28"/>
  <c r="H19" i="28"/>
  <c r="G19" i="28"/>
  <c r="F19" i="28"/>
  <c r="C19" i="28"/>
  <c r="B19" i="28"/>
  <c r="H15" i="28"/>
  <c r="G15" i="28"/>
  <c r="F15" i="28"/>
  <c r="C15" i="28"/>
  <c r="B15" i="28"/>
  <c r="B8" i="28"/>
  <c r="E15" i="28" s="1"/>
  <c r="B54" i="1"/>
  <c r="L17" i="27" s="1"/>
  <c r="AK10" i="24"/>
  <c r="C10" i="24" s="1"/>
  <c r="B2" i="11" s="1"/>
  <c r="AL10" i="24"/>
  <c r="AM10" i="24"/>
  <c r="AN10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BS10" i="24"/>
  <c r="B5" i="6" l="1"/>
  <c r="B4" i="6" s="1"/>
  <c r="F40" i="26"/>
  <c r="J46" i="26"/>
  <c r="L45" i="26"/>
  <c r="N40" i="26"/>
  <c r="H47" i="26"/>
  <c r="L41" i="26"/>
  <c r="F48" i="26"/>
  <c r="H39" i="26"/>
  <c r="K70" i="26" s="1" a="1"/>
  <c r="K70" i="26" s="1"/>
  <c r="F36" i="26"/>
  <c r="J42" i="26"/>
  <c r="N48" i="26"/>
  <c r="N36" i="26"/>
  <c r="H43" i="26"/>
  <c r="L49" i="26"/>
  <c r="L37" i="26"/>
  <c r="F44" i="26"/>
  <c r="J50" i="26"/>
  <c r="J38" i="26"/>
  <c r="N44" i="26"/>
  <c r="F52" i="26"/>
  <c r="G36" i="26"/>
  <c r="E67" i="26" s="1" a="1"/>
  <c r="E67" i="26" s="1"/>
  <c r="E37" i="26"/>
  <c r="M37" i="26"/>
  <c r="K38" i="26"/>
  <c r="Q69" i="26" s="1" a="1"/>
  <c r="Q69" i="26" s="1"/>
  <c r="I39" i="26"/>
  <c r="G40" i="26"/>
  <c r="E41" i="26"/>
  <c r="M41" i="26"/>
  <c r="AH72" i="26" s="1" a="1"/>
  <c r="AH72" i="26" s="1"/>
  <c r="K42" i="26"/>
  <c r="X73" i="26" s="1" a="1"/>
  <c r="X73" i="26" s="1"/>
  <c r="I43" i="26"/>
  <c r="G44" i="26"/>
  <c r="E45" i="26"/>
  <c r="M45" i="26"/>
  <c r="K46" i="26"/>
  <c r="I47" i="26"/>
  <c r="G48" i="26"/>
  <c r="E79" i="26" s="1" a="1"/>
  <c r="E79" i="26" s="1"/>
  <c r="E49" i="26"/>
  <c r="M49" i="26"/>
  <c r="K50" i="26"/>
  <c r="I51" i="26"/>
  <c r="K82" i="26" s="1" a="1"/>
  <c r="K82" i="26" s="1"/>
  <c r="G52" i="26"/>
  <c r="E53" i="26"/>
  <c r="M53" i="26"/>
  <c r="K54" i="26"/>
  <c r="V85" i="26" s="1" a="1"/>
  <c r="V85" i="26" s="1"/>
  <c r="I55" i="26"/>
  <c r="G56" i="26"/>
  <c r="E57" i="26"/>
  <c r="M57" i="26"/>
  <c r="AI88" i="26" s="1" a="1"/>
  <c r="AI88" i="26" s="1"/>
  <c r="K58" i="26"/>
  <c r="I59" i="26"/>
  <c r="G60" i="26"/>
  <c r="E61" i="26"/>
  <c r="M61" i="26"/>
  <c r="K62" i="26"/>
  <c r="I63" i="26"/>
  <c r="F13" i="27"/>
  <c r="E21" i="27" s="1" a="1"/>
  <c r="E21" i="27" s="1"/>
  <c r="E14" i="27"/>
  <c r="D15" i="27"/>
  <c r="L15" i="27"/>
  <c r="L53" i="26"/>
  <c r="F60" i="26"/>
  <c r="D14" i="27"/>
  <c r="H36" i="26"/>
  <c r="F37" i="26"/>
  <c r="N37" i="26"/>
  <c r="L38" i="26"/>
  <c r="J39" i="26"/>
  <c r="O70" i="26" s="1" a="1"/>
  <c r="O70" i="26" s="1"/>
  <c r="H40" i="26"/>
  <c r="P40" i="26" s="1" a="1"/>
  <c r="P40" i="26" s="1"/>
  <c r="F41" i="26"/>
  <c r="N41" i="26"/>
  <c r="L42" i="26"/>
  <c r="J43" i="26"/>
  <c r="L74" i="26" s="1" a="1"/>
  <c r="L74" i="26" s="1"/>
  <c r="H44" i="26"/>
  <c r="F45" i="26"/>
  <c r="N45" i="26"/>
  <c r="L46" i="26"/>
  <c r="X77" i="26" s="1" a="1"/>
  <c r="X77" i="26" s="1"/>
  <c r="J47" i="26"/>
  <c r="H48" i="26"/>
  <c r="F49" i="26"/>
  <c r="N49" i="26"/>
  <c r="L50" i="26"/>
  <c r="J51" i="26"/>
  <c r="H52" i="26"/>
  <c r="E83" i="26" s="1" a="1"/>
  <c r="E83" i="26" s="1"/>
  <c r="F53" i="26"/>
  <c r="N53" i="26"/>
  <c r="L54" i="26"/>
  <c r="J55" i="26"/>
  <c r="H56" i="26"/>
  <c r="E87" i="26" s="1" a="1"/>
  <c r="E87" i="26" s="1"/>
  <c r="F57" i="26"/>
  <c r="N57" i="26"/>
  <c r="L58" i="26"/>
  <c r="V89" i="26" s="1" a="1"/>
  <c r="V89" i="26" s="1"/>
  <c r="J59" i="26"/>
  <c r="U90" i="26" s="1" a="1"/>
  <c r="U90" i="26" s="1"/>
  <c r="H60" i="26"/>
  <c r="F61" i="26"/>
  <c r="N61" i="26"/>
  <c r="L62" i="26"/>
  <c r="AI93" i="26" s="1" a="1"/>
  <c r="AI93" i="26" s="1"/>
  <c r="J63" i="26"/>
  <c r="G13" i="27"/>
  <c r="F14" i="27"/>
  <c r="F22" i="27" s="1" a="1"/>
  <c r="F22" i="27" s="1"/>
  <c r="E15" i="27"/>
  <c r="D16" i="27"/>
  <c r="N52" i="26"/>
  <c r="N56" i="26"/>
  <c r="J58" i="26"/>
  <c r="P89" i="26" s="1" a="1"/>
  <c r="P89" i="26" s="1"/>
  <c r="E13" i="27"/>
  <c r="I36" i="26"/>
  <c r="G37" i="26"/>
  <c r="E38" i="26"/>
  <c r="M38" i="26"/>
  <c r="K39" i="26"/>
  <c r="I40" i="26"/>
  <c r="G41" i="26"/>
  <c r="P41" i="26" s="1" a="1"/>
  <c r="P41" i="26" s="1"/>
  <c r="E42" i="26"/>
  <c r="M42" i="26"/>
  <c r="K43" i="26"/>
  <c r="I44" i="26"/>
  <c r="O75" i="26" s="1" a="1"/>
  <c r="O75" i="26" s="1"/>
  <c r="G45" i="26"/>
  <c r="E46" i="26"/>
  <c r="M46" i="26"/>
  <c r="K47" i="26"/>
  <c r="T78" i="26" s="1" a="1"/>
  <c r="T78" i="26" s="1"/>
  <c r="I48" i="26"/>
  <c r="G49" i="26"/>
  <c r="E50" i="26"/>
  <c r="M50" i="26"/>
  <c r="AH81" i="26" s="1" a="1"/>
  <c r="AH81" i="26" s="1"/>
  <c r="K51" i="26"/>
  <c r="I52" i="26"/>
  <c r="G53" i="26"/>
  <c r="E54" i="26"/>
  <c r="M54" i="26"/>
  <c r="K55" i="26"/>
  <c r="I56" i="26"/>
  <c r="G57" i="26"/>
  <c r="E88" i="26" s="1" a="1"/>
  <c r="E88" i="26" s="1"/>
  <c r="E58" i="26"/>
  <c r="M58" i="26"/>
  <c r="K59" i="26"/>
  <c r="I60" i="26"/>
  <c r="K91" i="26" s="1" a="1"/>
  <c r="K91" i="26" s="1"/>
  <c r="G61" i="26"/>
  <c r="E62" i="26"/>
  <c r="M62" i="26"/>
  <c r="K63" i="26"/>
  <c r="V94" i="26" s="1" a="1"/>
  <c r="V94" i="26" s="1"/>
  <c r="H13" i="27"/>
  <c r="G14" i="27"/>
  <c r="F15" i="27"/>
  <c r="F16" i="27"/>
  <c r="L57" i="26"/>
  <c r="J62" i="26"/>
  <c r="J36" i="26"/>
  <c r="S67" i="26" s="1" a="1"/>
  <c r="S67" i="26" s="1"/>
  <c r="H37" i="26"/>
  <c r="J68" i="26" s="1" a="1"/>
  <c r="J68" i="26" s="1"/>
  <c r="F38" i="26"/>
  <c r="N38" i="26"/>
  <c r="L39" i="26"/>
  <c r="J40" i="26"/>
  <c r="R71" i="26" s="1" a="1"/>
  <c r="R71" i="26" s="1"/>
  <c r="H41" i="26"/>
  <c r="F42" i="26"/>
  <c r="N42" i="26"/>
  <c r="L43" i="26"/>
  <c r="AE74" i="26" s="1" a="1"/>
  <c r="AE74" i="26" s="1"/>
  <c r="J44" i="26"/>
  <c r="H45" i="26"/>
  <c r="F46" i="26"/>
  <c r="N46" i="26"/>
  <c r="L47" i="26"/>
  <c r="J48" i="26"/>
  <c r="H49" i="26"/>
  <c r="D80" i="26" s="1" a="1"/>
  <c r="D80" i="26" s="1"/>
  <c r="F50" i="26"/>
  <c r="N50" i="26"/>
  <c r="L51" i="26"/>
  <c r="J52" i="26"/>
  <c r="H53" i="26"/>
  <c r="P53" i="26" s="1" a="1"/>
  <c r="P53" i="26" s="1"/>
  <c r="F54" i="26"/>
  <c r="N54" i="26"/>
  <c r="L55" i="26"/>
  <c r="AB86" i="26" s="1" a="1"/>
  <c r="AB86" i="26" s="1"/>
  <c r="J56" i="26"/>
  <c r="T87" i="26" s="1" a="1"/>
  <c r="T87" i="26" s="1"/>
  <c r="H57" i="26"/>
  <c r="F58" i="26"/>
  <c r="N58" i="26"/>
  <c r="L59" i="26"/>
  <c r="AI90" i="26" s="1" a="1"/>
  <c r="AI90" i="26" s="1"/>
  <c r="J60" i="26"/>
  <c r="H61" i="26"/>
  <c r="F62" i="26"/>
  <c r="N62" i="26"/>
  <c r="L63" i="26"/>
  <c r="I13" i="27"/>
  <c r="H14" i="27"/>
  <c r="G15" i="27"/>
  <c r="K23" i="27" s="1" a="1"/>
  <c r="K23" i="27" s="1"/>
  <c r="J16" i="27"/>
  <c r="F56" i="26"/>
  <c r="L61" i="26"/>
  <c r="Y92" i="26" s="1" a="1"/>
  <c r="Y92" i="26" s="1"/>
  <c r="K15" i="27"/>
  <c r="AI23" i="27" s="1" a="1"/>
  <c r="AI23" i="27" s="1"/>
  <c r="K36" i="26"/>
  <c r="I37" i="26"/>
  <c r="G38" i="26"/>
  <c r="E39" i="26"/>
  <c r="M39" i="26"/>
  <c r="K40" i="26"/>
  <c r="I41" i="26"/>
  <c r="M72" i="26" s="1" a="1"/>
  <c r="M72" i="26" s="1"/>
  <c r="G42" i="26"/>
  <c r="E73" i="26" s="1" a="1"/>
  <c r="E73" i="26" s="1"/>
  <c r="E43" i="26"/>
  <c r="M43" i="26"/>
  <c r="K44" i="26"/>
  <c r="I45" i="26"/>
  <c r="O76" i="26" s="1" a="1"/>
  <c r="O76" i="26" s="1"/>
  <c r="G46" i="26"/>
  <c r="E47" i="26"/>
  <c r="M47" i="26"/>
  <c r="AA78" i="26" s="1" a="1"/>
  <c r="AA78" i="26" s="1"/>
  <c r="K48" i="26"/>
  <c r="R79" i="26" s="1" a="1"/>
  <c r="R79" i="26" s="1"/>
  <c r="I49" i="26"/>
  <c r="G50" i="26"/>
  <c r="E51" i="26"/>
  <c r="M51" i="26"/>
  <c r="AD82" i="26" s="1" a="1"/>
  <c r="AD82" i="26" s="1"/>
  <c r="K52" i="26"/>
  <c r="I53" i="26"/>
  <c r="G54" i="26"/>
  <c r="E85" i="26" s="1" a="1"/>
  <c r="E85" i="26" s="1"/>
  <c r="E55" i="26"/>
  <c r="M55" i="26"/>
  <c r="K56" i="26"/>
  <c r="I57" i="26"/>
  <c r="G58" i="26"/>
  <c r="E89" i="26" s="1" a="1"/>
  <c r="E89" i="26" s="1"/>
  <c r="E59" i="26"/>
  <c r="M59" i="26"/>
  <c r="K60" i="26"/>
  <c r="Y91" i="26" s="1" a="1"/>
  <c r="Y91" i="26" s="1"/>
  <c r="I61" i="26"/>
  <c r="N92" i="26" s="1" a="1"/>
  <c r="N92" i="26" s="1"/>
  <c r="G62" i="26"/>
  <c r="E63" i="26"/>
  <c r="M63" i="26"/>
  <c r="J13" i="27"/>
  <c r="Y21" i="27" s="1" a="1"/>
  <c r="Y21" i="27" s="1"/>
  <c r="I14" i="27"/>
  <c r="H15" i="27"/>
  <c r="K16" i="27"/>
  <c r="AB24" i="27" s="1" a="1"/>
  <c r="AB24" i="27" s="1"/>
  <c r="H55" i="26"/>
  <c r="D86" i="26" s="1" a="1"/>
  <c r="D86" i="26" s="1"/>
  <c r="N60" i="26"/>
  <c r="L14" i="27"/>
  <c r="L36" i="26"/>
  <c r="J37" i="26"/>
  <c r="M68" i="26" s="1" a="1"/>
  <c r="M68" i="26" s="1"/>
  <c r="H38" i="26"/>
  <c r="F39" i="26"/>
  <c r="N39" i="26"/>
  <c r="L40" i="26"/>
  <c r="AA71" i="26" s="1" a="1"/>
  <c r="AA71" i="26" s="1"/>
  <c r="J41" i="26"/>
  <c r="H42" i="26"/>
  <c r="F43" i="26"/>
  <c r="N43" i="26"/>
  <c r="L44" i="26"/>
  <c r="J45" i="26"/>
  <c r="H46" i="26"/>
  <c r="K77" i="26" s="1" a="1"/>
  <c r="K77" i="26" s="1"/>
  <c r="F47" i="26"/>
  <c r="N47" i="26"/>
  <c r="L48" i="26"/>
  <c r="J49" i="26"/>
  <c r="H50" i="26"/>
  <c r="E81" i="26" s="1" a="1"/>
  <c r="E81" i="26" s="1"/>
  <c r="F51" i="26"/>
  <c r="N51" i="26"/>
  <c r="L52" i="26"/>
  <c r="AF83" i="26" s="1" a="1"/>
  <c r="AF83" i="26" s="1"/>
  <c r="J53" i="26"/>
  <c r="R84" i="26" s="1" a="1"/>
  <c r="R84" i="26" s="1"/>
  <c r="H54" i="26"/>
  <c r="F55" i="26"/>
  <c r="N55" i="26"/>
  <c r="L56" i="26"/>
  <c r="Y87" i="26" s="1" a="1"/>
  <c r="Y87" i="26" s="1"/>
  <c r="J57" i="26"/>
  <c r="H58" i="26"/>
  <c r="F59" i="26"/>
  <c r="N59" i="26"/>
  <c r="L60" i="26"/>
  <c r="J61" i="26"/>
  <c r="H62" i="26"/>
  <c r="F63" i="26"/>
  <c r="N63" i="26"/>
  <c r="K13" i="27"/>
  <c r="J14" i="27"/>
  <c r="V22" i="27" s="1" a="1"/>
  <c r="V22" i="27" s="1"/>
  <c r="I15" i="27"/>
  <c r="L23" i="27" s="1" a="1"/>
  <c r="L23" i="27" s="1"/>
  <c r="L16" i="27"/>
  <c r="H51" i="26"/>
  <c r="J54" i="26"/>
  <c r="H59" i="26"/>
  <c r="K90" i="26" s="1" a="1"/>
  <c r="K90" i="26" s="1"/>
  <c r="H63" i="26"/>
  <c r="E36" i="26"/>
  <c r="M36" i="26"/>
  <c r="AB67" i="26" s="1" a="1"/>
  <c r="AB67" i="26" s="1"/>
  <c r="K37" i="26"/>
  <c r="X68" i="26" s="1" a="1"/>
  <c r="X68" i="26" s="1"/>
  <c r="I38" i="26"/>
  <c r="O69" i="26" s="1" a="1"/>
  <c r="O69" i="26" s="1"/>
  <c r="G39" i="26"/>
  <c r="E40" i="26"/>
  <c r="M40" i="26"/>
  <c r="AB71" i="26" s="1" a="1"/>
  <c r="AB71" i="26" s="1"/>
  <c r="K41" i="26"/>
  <c r="I42" i="26"/>
  <c r="G43" i="26"/>
  <c r="F74" i="26" s="1" a="1"/>
  <c r="F74" i="26" s="1"/>
  <c r="E44" i="26"/>
  <c r="M44" i="26"/>
  <c r="AC75" i="26" s="1" a="1"/>
  <c r="AC75" i="26" s="1"/>
  <c r="K45" i="26"/>
  <c r="I46" i="26"/>
  <c r="G47" i="26"/>
  <c r="P47" i="26" s="1" a="1"/>
  <c r="P47" i="26" s="1"/>
  <c r="E48" i="26"/>
  <c r="M48" i="26"/>
  <c r="K49" i="26"/>
  <c r="R80" i="26" s="1" a="1"/>
  <c r="R80" i="26" s="1"/>
  <c r="I50" i="26"/>
  <c r="G51" i="26"/>
  <c r="E52" i="26"/>
  <c r="M52" i="26"/>
  <c r="K53" i="26"/>
  <c r="V84" i="26" s="1" a="1"/>
  <c r="V84" i="26" s="1"/>
  <c r="I54" i="26"/>
  <c r="G55" i="26"/>
  <c r="E56" i="26"/>
  <c r="M56" i="26"/>
  <c r="K57" i="26"/>
  <c r="I58" i="26"/>
  <c r="G59" i="26"/>
  <c r="E60" i="26"/>
  <c r="M60" i="26"/>
  <c r="K61" i="26"/>
  <c r="I62" i="26"/>
  <c r="L93" i="26" s="1" a="1"/>
  <c r="L93" i="26" s="1"/>
  <c r="G63" i="26"/>
  <c r="F94" i="26" s="1" a="1"/>
  <c r="F94" i="26" s="1"/>
  <c r="D13" i="27"/>
  <c r="L13" i="27"/>
  <c r="K14" i="27"/>
  <c r="J15" i="27"/>
  <c r="V23" i="27" s="1" a="1"/>
  <c r="V23" i="27" s="1"/>
  <c r="I17" i="27"/>
  <c r="AG67" i="26" a="1"/>
  <c r="AG67" i="26" s="1"/>
  <c r="V72" i="26" a="1"/>
  <c r="V72" i="26" s="1"/>
  <c r="M73" i="26" a="1"/>
  <c r="M73" i="26" s="1"/>
  <c r="Y76" i="26" a="1"/>
  <c r="Y76" i="26" s="1"/>
  <c r="P83" i="26" a="1"/>
  <c r="P83" i="26" s="1"/>
  <c r="J17" i="27"/>
  <c r="W70" i="26" a="1"/>
  <c r="W70" i="26" s="1"/>
  <c r="E76" i="26" a="1"/>
  <c r="E76" i="26" s="1"/>
  <c r="E16" i="27"/>
  <c r="D17" i="27"/>
  <c r="E17" i="27"/>
  <c r="G16" i="27"/>
  <c r="F17" i="27"/>
  <c r="H16" i="27"/>
  <c r="O24" i="27" s="1" a="1"/>
  <c r="O24" i="27" s="1"/>
  <c r="G17" i="27"/>
  <c r="AG22" i="27" a="1"/>
  <c r="AG22" i="27" s="1"/>
  <c r="I16" i="27"/>
  <c r="H17" i="27"/>
  <c r="O25" i="27" s="1" a="1"/>
  <c r="O25" i="27" s="1"/>
  <c r="X21" i="27" a="1"/>
  <c r="X21" i="27" s="1"/>
  <c r="AG69" i="26" a="1"/>
  <c r="AG69" i="26" s="1"/>
  <c r="P21" i="27" a="1"/>
  <c r="P21" i="27" s="1"/>
  <c r="K17" i="27"/>
  <c r="Z25" i="27" s="1" a="1"/>
  <c r="Z25" i="27" s="1"/>
  <c r="H22" i="27" a="1"/>
  <c r="H22" i="27" s="1"/>
  <c r="O15" i="27" a="1"/>
  <c r="O15" i="27" s="1"/>
  <c r="P22" i="27" a="1"/>
  <c r="P22" i="27" s="1"/>
  <c r="H21" i="27" a="1"/>
  <c r="H21" i="27" s="1"/>
  <c r="D19" i="28"/>
  <c r="D15" i="28"/>
  <c r="E19" i="28"/>
  <c r="V73" i="26" a="1"/>
  <c r="V73" i="26" s="1"/>
  <c r="I22" i="27" a="1"/>
  <c r="I22" i="27" s="1"/>
  <c r="P25" i="27" a="1"/>
  <c r="P25" i="27" s="1"/>
  <c r="J67" i="26" a="1"/>
  <c r="J67" i="26" s="1"/>
  <c r="AI69" i="26" a="1"/>
  <c r="AI69" i="26" s="1"/>
  <c r="AD73" i="26" a="1"/>
  <c r="AD73" i="26" s="1"/>
  <c r="G68" i="26" a="1"/>
  <c r="G68" i="26" s="1"/>
  <c r="AI22" i="27" a="1"/>
  <c r="AI22" i="27" s="1"/>
  <c r="Y67" i="26" a="1"/>
  <c r="Y67" i="26" s="1"/>
  <c r="V71" i="26" a="1"/>
  <c r="V71" i="26" s="1"/>
  <c r="K21" i="27" a="1"/>
  <c r="K21" i="27" s="1"/>
  <c r="U24" i="27" a="1"/>
  <c r="U24" i="27" s="1"/>
  <c r="L21" i="27" a="1"/>
  <c r="L21" i="27" s="1"/>
  <c r="AB22" i="27" a="1"/>
  <c r="AB22" i="27" s="1"/>
  <c r="G69" i="26" a="1"/>
  <c r="G69" i="26" s="1"/>
  <c r="H73" i="26" a="1"/>
  <c r="H73" i="26" s="1"/>
  <c r="M21" i="27" a="1"/>
  <c r="M21" i="27" s="1"/>
  <c r="AC22" i="27" a="1"/>
  <c r="AC22" i="27" s="1"/>
  <c r="AF22" i="27" a="1"/>
  <c r="AF22" i="27" s="1"/>
  <c r="Y24" i="27" a="1"/>
  <c r="Y24" i="27" s="1"/>
  <c r="Q73" i="26" a="1"/>
  <c r="Q73" i="26" s="1"/>
  <c r="T77" i="26" a="1"/>
  <c r="T77" i="26" s="1"/>
  <c r="AA80" i="26" a="1"/>
  <c r="AA80" i="26" s="1"/>
  <c r="T73" i="26" a="1"/>
  <c r="T73" i="26" s="1"/>
  <c r="M22" i="27" a="1"/>
  <c r="M22" i="27" s="1"/>
  <c r="E23" i="27" a="1"/>
  <c r="E23" i="27" s="1"/>
  <c r="AH68" i="26" a="1"/>
  <c r="AH68" i="26" s="1"/>
  <c r="AD68" i="26" a="1"/>
  <c r="AD68" i="26" s="1"/>
  <c r="AF68" i="26" a="1"/>
  <c r="AF68" i="26" s="1"/>
  <c r="AI74" i="26" a="1"/>
  <c r="AI74" i="26" s="1"/>
  <c r="AG78" i="26" a="1"/>
  <c r="AG78" i="26" s="1"/>
  <c r="AF90" i="26" a="1"/>
  <c r="AF90" i="26" s="1"/>
  <c r="I69" i="26" a="1"/>
  <c r="I69" i="26" s="1"/>
  <c r="P77" i="26" a="1"/>
  <c r="P77" i="26" s="1"/>
  <c r="N77" i="26" a="1"/>
  <c r="N77" i="26" s="1"/>
  <c r="M77" i="26" a="1"/>
  <c r="M77" i="26" s="1"/>
  <c r="L77" i="26" a="1"/>
  <c r="L77" i="26" s="1"/>
  <c r="M83" i="26" a="1"/>
  <c r="M83" i="26" s="1"/>
  <c r="L83" i="26" a="1"/>
  <c r="L83" i="26" s="1"/>
  <c r="O83" i="26" a="1"/>
  <c r="O83" i="26" s="1"/>
  <c r="N83" i="26" a="1"/>
  <c r="N83" i="26" s="1"/>
  <c r="M85" i="26" a="1"/>
  <c r="M85" i="26" s="1"/>
  <c r="L85" i="26" a="1"/>
  <c r="L85" i="26" s="1"/>
  <c r="O85" i="26" a="1"/>
  <c r="O85" i="26" s="1"/>
  <c r="N85" i="26" a="1"/>
  <c r="N85" i="26" s="1"/>
  <c r="P85" i="26" a="1"/>
  <c r="P85" i="26" s="1"/>
  <c r="M93" i="26" a="1"/>
  <c r="M93" i="26" s="1"/>
  <c r="AA68" i="26" a="1"/>
  <c r="AA68" i="26" s="1"/>
  <c r="U72" i="26" a="1"/>
  <c r="U72" i="26" s="1"/>
  <c r="S72" i="26" a="1"/>
  <c r="S72" i="26" s="1"/>
  <c r="R76" i="26" a="1"/>
  <c r="R76" i="26" s="1"/>
  <c r="U76" i="26" a="1"/>
  <c r="U76" i="26" s="1"/>
  <c r="S76" i="26" a="1"/>
  <c r="S76" i="26" s="1"/>
  <c r="Q76" i="26" a="1"/>
  <c r="Q76" i="26" s="1"/>
  <c r="T82" i="26" a="1"/>
  <c r="T82" i="26" s="1"/>
  <c r="R82" i="26" a="1"/>
  <c r="R82" i="26" s="1"/>
  <c r="Q82" i="26" a="1"/>
  <c r="Q82" i="26" s="1"/>
  <c r="U82" i="26" a="1"/>
  <c r="U82" i="26" s="1"/>
  <c r="S82" i="26" a="1"/>
  <c r="S82" i="26" s="1"/>
  <c r="X67" i="26" a="1"/>
  <c r="X67" i="26" s="1"/>
  <c r="AE68" i="26" a="1"/>
  <c r="AE68" i="26" s="1"/>
  <c r="AE69" i="26" a="1"/>
  <c r="AE69" i="26" s="1"/>
  <c r="AE70" i="26" a="1"/>
  <c r="AE70" i="26" s="1"/>
  <c r="G79" i="26" a="1"/>
  <c r="G79" i="26" s="1"/>
  <c r="K79" i="26" a="1"/>
  <c r="K79" i="26" s="1"/>
  <c r="J79" i="26" a="1"/>
  <c r="J79" i="26" s="1"/>
  <c r="H79" i="26" a="1"/>
  <c r="H79" i="26" s="1"/>
  <c r="AG70" i="26" a="1"/>
  <c r="AG70" i="26" s="1"/>
  <c r="X72" i="26" a="1"/>
  <c r="X72" i="26" s="1"/>
  <c r="P79" i="26" a="1"/>
  <c r="P79" i="26" s="1"/>
  <c r="N79" i="26" a="1"/>
  <c r="N79" i="26" s="1"/>
  <c r="M79" i="26" a="1"/>
  <c r="M79" i="26" s="1"/>
  <c r="L79" i="26" a="1"/>
  <c r="L79" i="26" s="1"/>
  <c r="F67" i="26" a="1"/>
  <c r="F67" i="26" s="1"/>
  <c r="P36" i="26" a="1"/>
  <c r="P36" i="26" s="1"/>
  <c r="Z68" i="26" a="1"/>
  <c r="Z68" i="26" s="1"/>
  <c r="F69" i="26" a="1"/>
  <c r="F69" i="26" s="1"/>
  <c r="D69" i="26" a="1"/>
  <c r="D69" i="26" s="1"/>
  <c r="P38" i="26" a="1"/>
  <c r="P38" i="26" s="1"/>
  <c r="Z70" i="26" a="1"/>
  <c r="Z70" i="26" s="1"/>
  <c r="V70" i="26" a="1"/>
  <c r="V70" i="26" s="1"/>
  <c r="X70" i="26" a="1"/>
  <c r="X70" i="26" s="1"/>
  <c r="Z72" i="26" a="1"/>
  <c r="Z72" i="26" s="1"/>
  <c r="Y72" i="26" a="1"/>
  <c r="Y72" i="26" s="1"/>
  <c r="W72" i="26" a="1"/>
  <c r="W72" i="26" s="1"/>
  <c r="Z74" i="26" a="1"/>
  <c r="Z74" i="26" s="1"/>
  <c r="F75" i="26" a="1"/>
  <c r="F75" i="26" s="1"/>
  <c r="D75" i="26" a="1"/>
  <c r="D75" i="26" s="1"/>
  <c r="P44" i="26" a="1"/>
  <c r="P44" i="26" s="1"/>
  <c r="W76" i="26" a="1"/>
  <c r="W76" i="26" s="1"/>
  <c r="V76" i="26" a="1"/>
  <c r="V76" i="26" s="1"/>
  <c r="X76" i="26" a="1"/>
  <c r="X76" i="26" s="1"/>
  <c r="F79" i="26" a="1"/>
  <c r="F79" i="26" s="1"/>
  <c r="W80" i="26" a="1"/>
  <c r="W80" i="26" s="1"/>
  <c r="Z82" i="26" a="1"/>
  <c r="Z82" i="26" s="1"/>
  <c r="X82" i="26" a="1"/>
  <c r="X82" i="26" s="1"/>
  <c r="W82" i="26" a="1"/>
  <c r="W82" i="26" s="1"/>
  <c r="Y82" i="26" a="1"/>
  <c r="Y82" i="26" s="1"/>
  <c r="V82" i="26" a="1"/>
  <c r="V82" i="26" s="1"/>
  <c r="X86" i="26" a="1"/>
  <c r="X86" i="26" s="1"/>
  <c r="Y86" i="26" a="1"/>
  <c r="Y86" i="26" s="1"/>
  <c r="Y88" i="26" a="1"/>
  <c r="Y88" i="26" s="1"/>
  <c r="W88" i="26" a="1"/>
  <c r="W88" i="26" s="1"/>
  <c r="Z88" i="26" a="1"/>
  <c r="Z88" i="26" s="1"/>
  <c r="V88" i="26" a="1"/>
  <c r="V88" i="26" s="1"/>
  <c r="X88" i="26" a="1"/>
  <c r="X88" i="26" s="1"/>
  <c r="P58" i="26" a="1"/>
  <c r="P58" i="26" s="1"/>
  <c r="Z92" i="26" a="1"/>
  <c r="Z92" i="26" s="1"/>
  <c r="V92" i="26" a="1"/>
  <c r="V92" i="26" s="1"/>
  <c r="F93" i="26" a="1"/>
  <c r="F93" i="26" s="1"/>
  <c r="E93" i="26" a="1"/>
  <c r="E93" i="26" s="1"/>
  <c r="D93" i="26" a="1"/>
  <c r="D93" i="26" s="1"/>
  <c r="P62" i="26" a="1"/>
  <c r="P62" i="26" s="1"/>
  <c r="Z94" i="26" a="1"/>
  <c r="Z94" i="26" s="1"/>
  <c r="Z76" i="26" a="1"/>
  <c r="Z76" i="26" s="1"/>
  <c r="O79" i="26" a="1"/>
  <c r="O79" i="26" s="1"/>
  <c r="J69" i="26" a="1"/>
  <c r="J69" i="26" s="1"/>
  <c r="H69" i="26" a="1"/>
  <c r="H69" i="26" s="1"/>
  <c r="G73" i="26" a="1"/>
  <c r="G73" i="26" s="1"/>
  <c r="J73" i="26" a="1"/>
  <c r="J73" i="26" s="1"/>
  <c r="I73" i="26" a="1"/>
  <c r="I73" i="26" s="1"/>
  <c r="AH76" i="26" a="1"/>
  <c r="AH76" i="26" s="1"/>
  <c r="AA76" i="26" a="1"/>
  <c r="AA76" i="26" s="1"/>
  <c r="AF76" i="26" a="1"/>
  <c r="AF76" i="26" s="1"/>
  <c r="AI76" i="26" a="1"/>
  <c r="AI76" i="26" s="1"/>
  <c r="AD76" i="26" a="1"/>
  <c r="AD76" i="26" s="1"/>
  <c r="AE76" i="26" a="1"/>
  <c r="AE76" i="26" s="1"/>
  <c r="AC76" i="26" a="1"/>
  <c r="AC76" i="26" s="1"/>
  <c r="AB76" i="26" a="1"/>
  <c r="AB76" i="26" s="1"/>
  <c r="AG76" i="26" a="1"/>
  <c r="AG76" i="26" s="1"/>
  <c r="I83" i="26" a="1"/>
  <c r="I83" i="26" s="1"/>
  <c r="J83" i="26" a="1"/>
  <c r="J83" i="26" s="1"/>
  <c r="H93" i="26" a="1"/>
  <c r="H93" i="26" s="1"/>
  <c r="G67" i="26" a="1"/>
  <c r="G67" i="26" s="1"/>
  <c r="AG68" i="26" a="1"/>
  <c r="AG68" i="26" s="1"/>
  <c r="L91" i="26" a="1"/>
  <c r="L91" i="26" s="1"/>
  <c r="R73" i="26" a="1"/>
  <c r="R73" i="26" s="1"/>
  <c r="U73" i="26" a="1"/>
  <c r="U73" i="26" s="1"/>
  <c r="S73" i="26" a="1"/>
  <c r="S73" i="26" s="1"/>
  <c r="S75" i="26" a="1"/>
  <c r="S75" i="26" s="1"/>
  <c r="R75" i="26" a="1"/>
  <c r="R75" i="26" s="1"/>
  <c r="T75" i="26" a="1"/>
  <c r="T75" i="26" s="1"/>
  <c r="Q75" i="26" a="1"/>
  <c r="Q75" i="26" s="1"/>
  <c r="R77" i="26" a="1"/>
  <c r="R77" i="26" s="1"/>
  <c r="U77" i="26" a="1"/>
  <c r="U77" i="26" s="1"/>
  <c r="S77" i="26" a="1"/>
  <c r="S77" i="26" s="1"/>
  <c r="Q77" i="26" a="1"/>
  <c r="Q77" i="26" s="1"/>
  <c r="U81" i="26" a="1"/>
  <c r="U81" i="26" s="1"/>
  <c r="Q81" i="26" a="1"/>
  <c r="Q81" i="26" s="1"/>
  <c r="T81" i="26" a="1"/>
  <c r="T81" i="26" s="1"/>
  <c r="R81" i="26" a="1"/>
  <c r="R81" i="26" s="1"/>
  <c r="S81" i="26" a="1"/>
  <c r="S81" i="26" s="1"/>
  <c r="T83" i="26" a="1"/>
  <c r="T83" i="26" s="1"/>
  <c r="R83" i="26" a="1"/>
  <c r="R83" i="26" s="1"/>
  <c r="Q83" i="26" a="1"/>
  <c r="Q83" i="26" s="1"/>
  <c r="U83" i="26" a="1"/>
  <c r="U83" i="26" s="1"/>
  <c r="S83" i="26" a="1"/>
  <c r="S83" i="26" s="1"/>
  <c r="R85" i="26" a="1"/>
  <c r="R85" i="26" s="1"/>
  <c r="H67" i="26" a="1"/>
  <c r="H67" i="26" s="1"/>
  <c r="AI68" i="26" a="1"/>
  <c r="AI68" i="26" s="1"/>
  <c r="K69" i="26" a="1"/>
  <c r="K69" i="26" s="1"/>
  <c r="S69" i="26" a="1"/>
  <c r="S69" i="26" s="1"/>
  <c r="AA69" i="26" a="1"/>
  <c r="AA69" i="26" s="1"/>
  <c r="Q72" i="26" a="1"/>
  <c r="Q72" i="26" s="1"/>
  <c r="W86" i="26" a="1"/>
  <c r="W86" i="26" s="1"/>
  <c r="AG80" i="26" a="1"/>
  <c r="AG80" i="26" s="1"/>
  <c r="AC80" i="26" a="1"/>
  <c r="AC80" i="26" s="1"/>
  <c r="AF80" i="26" a="1"/>
  <c r="AF80" i="26" s="1"/>
  <c r="AB80" i="26" a="1"/>
  <c r="AB80" i="26" s="1"/>
  <c r="AH80" i="26" a="1"/>
  <c r="AH80" i="26" s="1"/>
  <c r="AD80" i="26" a="1"/>
  <c r="AD80" i="26" s="1"/>
  <c r="AI80" i="26" a="1"/>
  <c r="AI80" i="26" s="1"/>
  <c r="AE80" i="26" a="1"/>
  <c r="AE80" i="26" s="1"/>
  <c r="AH84" i="26" a="1"/>
  <c r="AH84" i="26" s="1"/>
  <c r="AD86" i="26" a="1"/>
  <c r="AD86" i="26" s="1"/>
  <c r="AH86" i="26" a="1"/>
  <c r="AH86" i="26" s="1"/>
  <c r="AC88" i="26" a="1"/>
  <c r="AC88" i="26" s="1"/>
  <c r="AI92" i="26" a="1"/>
  <c r="AI92" i="26" s="1"/>
  <c r="AF92" i="26" a="1"/>
  <c r="AF92" i="26" s="1"/>
  <c r="AB92" i="26" a="1"/>
  <c r="AB92" i="26" s="1"/>
  <c r="AI94" i="26" a="1"/>
  <c r="AI94" i="26" s="1"/>
  <c r="AE94" i="26" a="1"/>
  <c r="AE94" i="26" s="1"/>
  <c r="AA94" i="26" a="1"/>
  <c r="AA94" i="26" s="1"/>
  <c r="AH94" i="26" a="1"/>
  <c r="AH94" i="26" s="1"/>
  <c r="AD94" i="26" a="1"/>
  <c r="AD94" i="26" s="1"/>
  <c r="AG94" i="26" a="1"/>
  <c r="AG94" i="26" s="1"/>
  <c r="AC94" i="26" a="1"/>
  <c r="AC94" i="26" s="1"/>
  <c r="AF94" i="26" a="1"/>
  <c r="AF94" i="26" s="1"/>
  <c r="AB94" i="26" a="1"/>
  <c r="AB94" i="26" s="1"/>
  <c r="N69" i="26" a="1"/>
  <c r="N69" i="26" s="1"/>
  <c r="P69" i="26" a="1"/>
  <c r="P69" i="26" s="1"/>
  <c r="L69" i="26" a="1"/>
  <c r="L69" i="26" s="1"/>
  <c r="V69" i="26" a="1"/>
  <c r="V69" i="26" s="1"/>
  <c r="Z73" i="26" a="1"/>
  <c r="Z73" i="26" s="1"/>
  <c r="Y73" i="26" a="1"/>
  <c r="Y73" i="26" s="1"/>
  <c r="W73" i="26" a="1"/>
  <c r="W73" i="26" s="1"/>
  <c r="W75" i="26" a="1"/>
  <c r="W75" i="26" s="1"/>
  <c r="Z75" i="26" a="1"/>
  <c r="Z75" i="26" s="1"/>
  <c r="V75" i="26" a="1"/>
  <c r="V75" i="26" s="1"/>
  <c r="X75" i="26" a="1"/>
  <c r="X75" i="26" s="1"/>
  <c r="Y75" i="26" a="1"/>
  <c r="Y75" i="26" s="1"/>
  <c r="F76" i="26" a="1"/>
  <c r="F76" i="26" s="1"/>
  <c r="D76" i="26" a="1"/>
  <c r="D76" i="26" s="1"/>
  <c r="P45" i="26" a="1"/>
  <c r="P45" i="26" s="1"/>
  <c r="V77" i="26" a="1"/>
  <c r="V77" i="26" s="1"/>
  <c r="E78" i="26" a="1"/>
  <c r="E78" i="26" s="1"/>
  <c r="E80" i="26" a="1"/>
  <c r="E80" i="26" s="1"/>
  <c r="Z81" i="26" a="1"/>
  <c r="Z81" i="26" s="1"/>
  <c r="X81" i="26" a="1"/>
  <c r="X81" i="26" s="1"/>
  <c r="V81" i="26" a="1"/>
  <c r="V81" i="26" s="1"/>
  <c r="Y81" i="26" a="1"/>
  <c r="Y81" i="26" s="1"/>
  <c r="W81" i="26" a="1"/>
  <c r="W81" i="26" s="1"/>
  <c r="E82" i="26" a="1"/>
  <c r="E82" i="26" s="1"/>
  <c r="F82" i="26" a="1"/>
  <c r="F82" i="26" s="1"/>
  <c r="D82" i="26" a="1"/>
  <c r="D82" i="26" s="1"/>
  <c r="P51" i="26" a="1"/>
  <c r="P51" i="26" s="1"/>
  <c r="Y83" i="26" a="1"/>
  <c r="Y83" i="26" s="1"/>
  <c r="V83" i="26" a="1"/>
  <c r="V83" i="26" s="1"/>
  <c r="D84" i="26" a="1"/>
  <c r="D84" i="26" s="1"/>
  <c r="Y85" i="26" a="1"/>
  <c r="Y85" i="26" s="1"/>
  <c r="W89" i="26" a="1"/>
  <c r="W89" i="26" s="1"/>
  <c r="X89" i="26" a="1"/>
  <c r="X89" i="26" s="1"/>
  <c r="Z91" i="26" a="1"/>
  <c r="Z91" i="26" s="1"/>
  <c r="V91" i="26" a="1"/>
  <c r="V91" i="26" s="1"/>
  <c r="F92" i="26" a="1"/>
  <c r="F92" i="26" s="1"/>
  <c r="E92" i="26" a="1"/>
  <c r="E92" i="26" s="1"/>
  <c r="D92" i="26" a="1"/>
  <c r="D92" i="26" s="1"/>
  <c r="P61" i="26" a="1"/>
  <c r="P61" i="26" s="1"/>
  <c r="X93" i="26" a="1"/>
  <c r="X93" i="26" s="1"/>
  <c r="I67" i="26" a="1"/>
  <c r="I67" i="26" s="1"/>
  <c r="AB68" i="26" a="1"/>
  <c r="AB68" i="26" s="1"/>
  <c r="R72" i="26" a="1"/>
  <c r="R72" i="26" s="1"/>
  <c r="D73" i="26" a="1"/>
  <c r="D73" i="26" s="1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U75" i="26" a="1"/>
  <c r="U75" i="26" s="1"/>
  <c r="AI70" i="26" a="1"/>
  <c r="AI70" i="26" s="1"/>
  <c r="AD70" i="26" a="1"/>
  <c r="AD70" i="26" s="1"/>
  <c r="AF70" i="26" a="1"/>
  <c r="AF70" i="26" s="1"/>
  <c r="AB70" i="26" a="1"/>
  <c r="AB70" i="26" s="1"/>
  <c r="G77" i="26" a="1"/>
  <c r="G77" i="26" s="1"/>
  <c r="G85" i="26" a="1"/>
  <c r="G85" i="26" s="1"/>
  <c r="K85" i="26" a="1"/>
  <c r="K85" i="26" s="1"/>
  <c r="H85" i="26" a="1"/>
  <c r="H85" i="26" s="1"/>
  <c r="I85" i="26" a="1"/>
  <c r="I85" i="26" s="1"/>
  <c r="J85" i="26" a="1"/>
  <c r="J85" i="26" s="1"/>
  <c r="L73" i="26" a="1"/>
  <c r="L73" i="26" s="1"/>
  <c r="P73" i="26" a="1"/>
  <c r="P73" i="26" s="1"/>
  <c r="N73" i="26" a="1"/>
  <c r="N73" i="26" s="1"/>
  <c r="K73" i="26" a="1"/>
  <c r="K73" i="26" s="1"/>
  <c r="Z67" i="26" a="1"/>
  <c r="Z67" i="26" s="1"/>
  <c r="V67" i="26" a="1"/>
  <c r="V67" i="26" s="1"/>
  <c r="P37" i="26" a="1"/>
  <c r="P37" i="26" s="1"/>
  <c r="AD67" i="26" a="1"/>
  <c r="AD67" i="26" s="1"/>
  <c r="AH69" i="26" a="1"/>
  <c r="AH69" i="26" s="1"/>
  <c r="AD69" i="26" a="1"/>
  <c r="AD69" i="26" s="1"/>
  <c r="AF69" i="26" a="1"/>
  <c r="AF69" i="26" s="1"/>
  <c r="AB69" i="26" a="1"/>
  <c r="AB69" i="26" s="1"/>
  <c r="J70" i="26" a="1"/>
  <c r="J70" i="26" s="1"/>
  <c r="AI73" i="26" a="1"/>
  <c r="AI73" i="26" s="1"/>
  <c r="AE73" i="26" a="1"/>
  <c r="AE73" i="26" s="1"/>
  <c r="AA73" i="26" a="1"/>
  <c r="AA73" i="26" s="1"/>
  <c r="AH73" i="26" a="1"/>
  <c r="AH73" i="26" s="1"/>
  <c r="AF73" i="26" a="1"/>
  <c r="AF73" i="26" s="1"/>
  <c r="AG73" i="26" a="1"/>
  <c r="AG73" i="26" s="1"/>
  <c r="AB73" i="26" a="1"/>
  <c r="AB73" i="26" s="1"/>
  <c r="K74" i="26" a="1"/>
  <c r="K74" i="26" s="1"/>
  <c r="G74" i="26" a="1"/>
  <c r="G74" i="26" s="1"/>
  <c r="J74" i="26" a="1"/>
  <c r="J74" i="26" s="1"/>
  <c r="H74" i="26" a="1"/>
  <c r="H74" i="26" s="1"/>
  <c r="I74" i="26" a="1"/>
  <c r="I74" i="26" s="1"/>
  <c r="AI75" i="26" a="1"/>
  <c r="AI75" i="26" s="1"/>
  <c r="AE75" i="26" a="1"/>
  <c r="AE75" i="26" s="1"/>
  <c r="AA75" i="26" a="1"/>
  <c r="AA75" i="26" s="1"/>
  <c r="AH75" i="26" a="1"/>
  <c r="AH75" i="26" s="1"/>
  <c r="AD75" i="26" a="1"/>
  <c r="AD75" i="26" s="1"/>
  <c r="AF75" i="26" a="1"/>
  <c r="AF75" i="26" s="1"/>
  <c r="AB75" i="26" a="1"/>
  <c r="AB75" i="26" s="1"/>
  <c r="AG75" i="26" a="1"/>
  <c r="AG75" i="26" s="1"/>
  <c r="K76" i="26" a="1"/>
  <c r="K76" i="26" s="1"/>
  <c r="AI77" i="26" a="1"/>
  <c r="AI77" i="26" s="1"/>
  <c r="K78" i="26" a="1"/>
  <c r="K78" i="26" s="1"/>
  <c r="J78" i="26" a="1"/>
  <c r="J78" i="26" s="1"/>
  <c r="AG79" i="26" a="1"/>
  <c r="AG79" i="26" s="1"/>
  <c r="AC79" i="26" a="1"/>
  <c r="AC79" i="26" s="1"/>
  <c r="AF79" i="26" a="1"/>
  <c r="AF79" i="26" s="1"/>
  <c r="AB79" i="26" a="1"/>
  <c r="AB79" i="26" s="1"/>
  <c r="AD79" i="26" a="1"/>
  <c r="AD79" i="26" s="1"/>
  <c r="AI79" i="26" a="1"/>
  <c r="AI79" i="26" s="1"/>
  <c r="AA79" i="26" a="1"/>
  <c r="AA79" i="26" s="1"/>
  <c r="AE79" i="26" a="1"/>
  <c r="AE79" i="26" s="1"/>
  <c r="AH79" i="26" a="1"/>
  <c r="AH79" i="26" s="1"/>
  <c r="AD81" i="26" a="1"/>
  <c r="AD81" i="26" s="1"/>
  <c r="G82" i="26" a="1"/>
  <c r="G82" i="26" s="1"/>
  <c r="I82" i="26" a="1"/>
  <c r="I82" i="26" s="1"/>
  <c r="AH83" i="26" a="1"/>
  <c r="AH83" i="26" s="1"/>
  <c r="AB83" i="26" a="1"/>
  <c r="AB83" i="26" s="1"/>
  <c r="K84" i="26" a="1"/>
  <c r="K84" i="26" s="1"/>
  <c r="AE85" i="26" a="1"/>
  <c r="AE85" i="26" s="1"/>
  <c r="AD85" i="26" a="1"/>
  <c r="AD85" i="26" s="1"/>
  <c r="AH85" i="26" a="1"/>
  <c r="AH85" i="26" s="1"/>
  <c r="AB85" i="26" a="1"/>
  <c r="AB85" i="26" s="1"/>
  <c r="AG85" i="26" a="1"/>
  <c r="AG85" i="26" s="1"/>
  <c r="AA85" i="26" a="1"/>
  <c r="AA85" i="26" s="1"/>
  <c r="AC85" i="26" a="1"/>
  <c r="AC85" i="26" s="1"/>
  <c r="AI85" i="26" a="1"/>
  <c r="AI85" i="26" s="1"/>
  <c r="AF85" i="26" a="1"/>
  <c r="AF85" i="26" s="1"/>
  <c r="I88" i="26" a="1"/>
  <c r="I88" i="26" s="1"/>
  <c r="K88" i="26" a="1"/>
  <c r="K88" i="26" s="1"/>
  <c r="G88" i="26" a="1"/>
  <c r="G88" i="26" s="1"/>
  <c r="H88" i="26" a="1"/>
  <c r="H88" i="26" s="1"/>
  <c r="J88" i="26" a="1"/>
  <c r="J88" i="26" s="1"/>
  <c r="AG89" i="26" a="1"/>
  <c r="AG89" i="26" s="1"/>
  <c r="AB89" i="26" a="1"/>
  <c r="AB89" i="26" s="1"/>
  <c r="H90" i="26" a="1"/>
  <c r="H90" i="26" s="1"/>
  <c r="AI91" i="26" a="1"/>
  <c r="AI91" i="26" s="1"/>
  <c r="AE91" i="26" a="1"/>
  <c r="AE91" i="26" s="1"/>
  <c r="AA91" i="26" a="1"/>
  <c r="AA91" i="26" s="1"/>
  <c r="AH91" i="26" a="1"/>
  <c r="AH91" i="26" s="1"/>
  <c r="AD91" i="26" a="1"/>
  <c r="AD91" i="26" s="1"/>
  <c r="AG91" i="26" a="1"/>
  <c r="AG91" i="26" s="1"/>
  <c r="AC91" i="26" a="1"/>
  <c r="AC91" i="26" s="1"/>
  <c r="AF91" i="26" a="1"/>
  <c r="AF91" i="26" s="1"/>
  <c r="AB91" i="26" a="1"/>
  <c r="AB91" i="26" s="1"/>
  <c r="AF93" i="26" a="1"/>
  <c r="AF93" i="26" s="1"/>
  <c r="K94" i="26" a="1"/>
  <c r="K94" i="26" s="1"/>
  <c r="G94" i="26" a="1"/>
  <c r="G94" i="26" s="1"/>
  <c r="J94" i="26" a="1"/>
  <c r="J94" i="26" s="1"/>
  <c r="I94" i="26" a="1"/>
  <c r="I94" i="26" s="1"/>
  <c r="H94" i="26" a="1"/>
  <c r="H94" i="26" s="1"/>
  <c r="W67" i="26" a="1"/>
  <c r="W67" i="26" s="1"/>
  <c r="AC67" i="26" a="1"/>
  <c r="AC67" i="26" s="1"/>
  <c r="AC68" i="26" a="1"/>
  <c r="AC68" i="26" s="1"/>
  <c r="E69" i="26" a="1"/>
  <c r="E69" i="26" s="1"/>
  <c r="M69" i="26" a="1"/>
  <c r="M69" i="26" s="1"/>
  <c r="U69" i="26" a="1"/>
  <c r="U69" i="26" s="1"/>
  <c r="AC69" i="26" a="1"/>
  <c r="AC69" i="26" s="1"/>
  <c r="U70" i="26" a="1"/>
  <c r="U70" i="26" s="1"/>
  <c r="AC70" i="26" a="1"/>
  <c r="AC70" i="26" s="1"/>
  <c r="O73" i="26" a="1"/>
  <c r="O73" i="26" s="1"/>
  <c r="I78" i="26" a="1"/>
  <c r="I78" i="26" s="1"/>
  <c r="AE82" i="26" a="1"/>
  <c r="AE82" i="26" s="1"/>
  <c r="AG82" i="26" a="1"/>
  <c r="AG82" i="26" s="1"/>
  <c r="I89" i="26" a="1"/>
  <c r="I89" i="26" s="1"/>
  <c r="K89" i="26" a="1"/>
  <c r="K89" i="26" s="1"/>
  <c r="G89" i="26" a="1"/>
  <c r="G89" i="26" s="1"/>
  <c r="H89" i="26" a="1"/>
  <c r="H89" i="26" s="1"/>
  <c r="J89" i="26" a="1"/>
  <c r="J89" i="26" s="1"/>
  <c r="Y70" i="26" a="1"/>
  <c r="Y70" i="26" s="1"/>
  <c r="L81" i="26" a="1"/>
  <c r="L81" i="26" s="1"/>
  <c r="O89" i="26" a="1"/>
  <c r="O89" i="26" s="1"/>
  <c r="AH70" i="26" a="1"/>
  <c r="AH70" i="26" s="1"/>
  <c r="P74" i="26" a="1"/>
  <c r="P74" i="26" s="1"/>
  <c r="M76" i="26" a="1"/>
  <c r="M76" i="26" s="1"/>
  <c r="P78" i="26" a="1"/>
  <c r="P78" i="26" s="1"/>
  <c r="N78" i="26" a="1"/>
  <c r="N78" i="26" s="1"/>
  <c r="M80" i="26" a="1"/>
  <c r="M80" i="26" s="1"/>
  <c r="P80" i="26" a="1"/>
  <c r="P80" i="26" s="1"/>
  <c r="L80" i="26" a="1"/>
  <c r="L80" i="26" s="1"/>
  <c r="N80" i="26" a="1"/>
  <c r="N80" i="26" s="1"/>
  <c r="O80" i="26" a="1"/>
  <c r="O80" i="26" s="1"/>
  <c r="N82" i="26" a="1"/>
  <c r="N82" i="26" s="1"/>
  <c r="P84" i="26" a="1"/>
  <c r="P84" i="26" s="1"/>
  <c r="M86" i="26" a="1"/>
  <c r="M86" i="26" s="1"/>
  <c r="L86" i="26" a="1"/>
  <c r="L86" i="26" s="1"/>
  <c r="O86" i="26" a="1"/>
  <c r="O86" i="26" s="1"/>
  <c r="N86" i="26" a="1"/>
  <c r="N86" i="26" s="1"/>
  <c r="P86" i="26" a="1"/>
  <c r="P86" i="26" s="1"/>
  <c r="M88" i="26" a="1"/>
  <c r="M88" i="26" s="1"/>
  <c r="O88" i="26" a="1"/>
  <c r="O88" i="26" s="1"/>
  <c r="P88" i="26" a="1"/>
  <c r="P88" i="26" s="1"/>
  <c r="N88" i="26" a="1"/>
  <c r="N88" i="26" s="1"/>
  <c r="L88" i="26" a="1"/>
  <c r="L88" i="26" s="1"/>
  <c r="O92" i="26" a="1"/>
  <c r="O92" i="26" s="1"/>
  <c r="O94" i="26" a="1"/>
  <c r="O94" i="26" s="1"/>
  <c r="N94" i="26" a="1"/>
  <c r="N94" i="26" s="1"/>
  <c r="M94" i="26" a="1"/>
  <c r="M94" i="26" s="1"/>
  <c r="P94" i="26" a="1"/>
  <c r="P94" i="26" s="1"/>
  <c r="L94" i="26" a="1"/>
  <c r="L94" i="26" s="1"/>
  <c r="D67" i="26" a="1"/>
  <c r="D67" i="26" s="1"/>
  <c r="K67" i="26" a="1"/>
  <c r="K67" i="26" s="1"/>
  <c r="AH71" i="26" a="1"/>
  <c r="AH71" i="26" s="1"/>
  <c r="T72" i="26" a="1"/>
  <c r="T72" i="26" s="1"/>
  <c r="AC73" i="26" a="1"/>
  <c r="AC73" i="26" s="1"/>
  <c r="E75" i="26" a="1"/>
  <c r="E75" i="26" s="1"/>
  <c r="T76" i="26" a="1"/>
  <c r="T76" i="26" s="1"/>
  <c r="O77" i="26" a="1"/>
  <c r="O77" i="26" s="1"/>
  <c r="I79" i="26" a="1"/>
  <c r="I79" i="26" s="1"/>
  <c r="T86" i="26" a="1"/>
  <c r="T86" i="26" s="1"/>
  <c r="R86" i="26" a="1"/>
  <c r="R86" i="26" s="1"/>
  <c r="Q86" i="26" a="1"/>
  <c r="Q86" i="26" s="1"/>
  <c r="U86" i="26" a="1"/>
  <c r="U86" i="26" s="1"/>
  <c r="S86" i="26" a="1"/>
  <c r="S86" i="26" s="1"/>
  <c r="U88" i="26" a="1"/>
  <c r="U88" i="26" s="1"/>
  <c r="Q88" i="26" a="1"/>
  <c r="Q88" i="26" s="1"/>
  <c r="S88" i="26" a="1"/>
  <c r="S88" i="26" s="1"/>
  <c r="R88" i="26" a="1"/>
  <c r="R88" i="26" s="1"/>
  <c r="T88" i="26" a="1"/>
  <c r="T88" i="26" s="1"/>
  <c r="Q90" i="26" a="1"/>
  <c r="Q90" i="26" s="1"/>
  <c r="S92" i="26" a="1"/>
  <c r="S92" i="26" s="1"/>
  <c r="R92" i="26" a="1"/>
  <c r="R92" i="26" s="1"/>
  <c r="U92" i="26" a="1"/>
  <c r="U92" i="26" s="1"/>
  <c r="Q92" i="26" a="1"/>
  <c r="Q92" i="26" s="1"/>
  <c r="T92" i="26" a="1"/>
  <c r="T92" i="26" s="1"/>
  <c r="R94" i="26" a="1"/>
  <c r="R94" i="26" s="1"/>
  <c r="R87" i="26" a="1"/>
  <c r="R87" i="26" s="1"/>
  <c r="R89" i="26" a="1"/>
  <c r="R89" i="26" s="1"/>
  <c r="S91" i="26" a="1"/>
  <c r="S91" i="26" s="1"/>
  <c r="R91" i="26" a="1"/>
  <c r="R91" i="26" s="1"/>
  <c r="S93" i="26" a="1"/>
  <c r="S93" i="26" s="1"/>
  <c r="R93" i="26" a="1"/>
  <c r="R93" i="26" s="1"/>
  <c r="U93" i="26" a="1"/>
  <c r="U93" i="26" s="1"/>
  <c r="Q93" i="26" a="1"/>
  <c r="Q93" i="26" s="1"/>
  <c r="T93" i="26" a="1"/>
  <c r="T93" i="26" s="1"/>
  <c r="K25" i="27" a="1"/>
  <c r="K25" i="27" s="1"/>
  <c r="G25" i="27" a="1"/>
  <c r="G25" i="27" s="1"/>
  <c r="O17" i="27" a="1"/>
  <c r="O17" i="27" s="1"/>
  <c r="J25" i="27" a="1"/>
  <c r="J25" i="27" s="1"/>
  <c r="E25" i="27" a="1"/>
  <c r="E25" i="27" s="1"/>
  <c r="D25" i="27" a="1"/>
  <c r="D25" i="27" s="1"/>
  <c r="AG24" i="27" a="1"/>
  <c r="AG24" i="27" s="1"/>
  <c r="AC24" i="27" a="1"/>
  <c r="AC24" i="27" s="1"/>
  <c r="H25" i="27" a="1"/>
  <c r="H25" i="27" s="1"/>
  <c r="AI21" i="27" a="1"/>
  <c r="AI21" i="27" s="1"/>
  <c r="AE21" i="27" a="1"/>
  <c r="AE21" i="27" s="1"/>
  <c r="AA21" i="27" a="1"/>
  <c r="AA21" i="27" s="1"/>
  <c r="AH21" i="27" a="1"/>
  <c r="AH21" i="27" s="1"/>
  <c r="AD21" i="27" a="1"/>
  <c r="AD21" i="27" s="1"/>
  <c r="Z21" i="27" a="1"/>
  <c r="Z21" i="27" s="1"/>
  <c r="T24" i="27" a="1"/>
  <c r="T24" i="27" s="1"/>
  <c r="T25" i="27" a="1"/>
  <c r="T25" i="27" s="1"/>
  <c r="S22" i="27" a="1"/>
  <c r="S22" i="27" s="1"/>
  <c r="Z22" i="27" a="1"/>
  <c r="Z22" i="27" s="1"/>
  <c r="F25" i="27" a="1"/>
  <c r="F25" i="27" s="1"/>
  <c r="S24" i="27" a="1"/>
  <c r="S24" i="27" s="1"/>
  <c r="Z24" i="27" a="1"/>
  <c r="Z24" i="27" s="1"/>
  <c r="V24" i="27" a="1"/>
  <c r="V24" i="27" s="1"/>
  <c r="R24" i="27" a="1"/>
  <c r="R24" i="27" s="1"/>
  <c r="S25" i="27" a="1"/>
  <c r="S25" i="27" s="1"/>
  <c r="R25" i="27" a="1"/>
  <c r="R25" i="27" s="1"/>
  <c r="AB21" i="27" a="1"/>
  <c r="AB21" i="27" s="1"/>
  <c r="L22" i="27" a="1"/>
  <c r="L22" i="27" s="1"/>
  <c r="L25" i="27" a="1"/>
  <c r="L25" i="27" s="1"/>
  <c r="AI24" i="27" a="1"/>
  <c r="AI24" i="27" s="1"/>
  <c r="AC21" i="27" a="1"/>
  <c r="AC21" i="27" s="1"/>
  <c r="M25" i="27" a="1"/>
  <c r="M25" i="27" s="1"/>
  <c r="O22" i="27" a="1"/>
  <c r="O22" i="27" s="1"/>
  <c r="K22" i="27" a="1"/>
  <c r="K22" i="27" s="1"/>
  <c r="G22" i="27" a="1"/>
  <c r="G22" i="27" s="1"/>
  <c r="N22" i="27" a="1"/>
  <c r="N22" i="27" s="1"/>
  <c r="J22" i="27" a="1"/>
  <c r="J22" i="27" s="1"/>
  <c r="J23" i="27" a="1"/>
  <c r="J23" i="27" s="1"/>
  <c r="F23" i="27" a="1"/>
  <c r="F23" i="27" s="1"/>
  <c r="AG21" i="27" a="1"/>
  <c r="AG21" i="27" s="1"/>
  <c r="Q24" i="27" a="1"/>
  <c r="Q24" i="27" s="1"/>
  <c r="Q25" i="27" a="1"/>
  <c r="Q25" i="27" s="1"/>
  <c r="F21" i="27" a="1"/>
  <c r="F21" i="27" s="1"/>
  <c r="J21" i="27" a="1"/>
  <c r="J21" i="27" s="1"/>
  <c r="N21" i="27" a="1"/>
  <c r="N21" i="27" s="1"/>
  <c r="R21" i="27" a="1"/>
  <c r="R21" i="27" s="1"/>
  <c r="AD22" i="27" a="1"/>
  <c r="AD22" i="27" s="1"/>
  <c r="AH22" i="27" a="1"/>
  <c r="AH22" i="27" s="1"/>
  <c r="N25" i="27" a="1"/>
  <c r="N25" i="27" s="1"/>
  <c r="V25" i="27" a="1"/>
  <c r="V25" i="27" s="1"/>
  <c r="G21" i="27" a="1"/>
  <c r="G21" i="27" s="1"/>
  <c r="O21" i="27" a="1"/>
  <c r="O21" i="27" s="1"/>
  <c r="AA22" i="27" a="1"/>
  <c r="AA22" i="27" s="1"/>
  <c r="AE22" i="27" a="1"/>
  <c r="AE22" i="27" s="1"/>
  <c r="AA24" i="27" a="1"/>
  <c r="AA24" i="27" s="1"/>
  <c r="T10" i="24"/>
  <c r="S2" i="11" s="1"/>
  <c r="AI10" i="24"/>
  <c r="AH2" i="11" s="1"/>
  <c r="AB10" i="24"/>
  <c r="AA2" i="11" s="1"/>
  <c r="AJ10" i="24"/>
  <c r="AI2" i="11" s="1"/>
  <c r="AH10" i="24"/>
  <c r="AG2" i="11" s="1"/>
  <c r="J10" i="24"/>
  <c r="I2" i="11" s="1"/>
  <c r="AG10" i="24"/>
  <c r="AF2" i="11" s="1"/>
  <c r="Y10" i="24"/>
  <c r="X2" i="11" s="1"/>
  <c r="Q10" i="24"/>
  <c r="P2" i="11" s="1"/>
  <c r="I10" i="24"/>
  <c r="H2" i="11" s="1"/>
  <c r="X10" i="24"/>
  <c r="W2" i="11" s="1"/>
  <c r="P10" i="24"/>
  <c r="O2" i="11" s="1"/>
  <c r="H10" i="24"/>
  <c r="G2" i="11" s="1"/>
  <c r="Z10" i="24"/>
  <c r="Y2" i="11" s="1"/>
  <c r="AE10" i="24"/>
  <c r="AD2" i="11" s="1"/>
  <c r="W10" i="24"/>
  <c r="V2" i="11" s="1"/>
  <c r="O10" i="24"/>
  <c r="N2" i="11" s="1"/>
  <c r="G10" i="24"/>
  <c r="F2" i="11" s="1"/>
  <c r="AF10" i="24"/>
  <c r="AE2" i="11" s="1"/>
  <c r="AD10" i="24"/>
  <c r="AC2" i="11" s="1"/>
  <c r="V10" i="24"/>
  <c r="U2" i="11" s="1"/>
  <c r="N10" i="24"/>
  <c r="M2" i="11" s="1"/>
  <c r="F10" i="24"/>
  <c r="E2" i="11" s="1"/>
  <c r="R10" i="24"/>
  <c r="Q2" i="11" s="1"/>
  <c r="AC10" i="24"/>
  <c r="AB2" i="11" s="1"/>
  <c r="U10" i="24"/>
  <c r="T2" i="11" s="1"/>
  <c r="M10" i="24"/>
  <c r="L2" i="11" s="1"/>
  <c r="E10" i="24"/>
  <c r="D2" i="11" s="1"/>
  <c r="L10" i="24"/>
  <c r="K2" i="11" s="1"/>
  <c r="D10" i="24"/>
  <c r="C2" i="11" s="1"/>
  <c r="AA10" i="24"/>
  <c r="Z2" i="11" s="1"/>
  <c r="S10" i="24"/>
  <c r="R2" i="11" s="1"/>
  <c r="K10" i="24"/>
  <c r="J2" i="11" s="1"/>
  <c r="AK11" i="24"/>
  <c r="AL11" i="24"/>
  <c r="AM11" i="24"/>
  <c r="AN11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BS11" i="24"/>
  <c r="B6" i="6" l="1"/>
  <c r="B7" i="6"/>
  <c r="B8" i="6"/>
  <c r="S89" i="26" a="1"/>
  <c r="S89" i="26" s="1"/>
  <c r="O82" i="26" a="1"/>
  <c r="O82" i="26" s="1"/>
  <c r="N74" i="26" a="1"/>
  <c r="N74" i="26" s="1"/>
  <c r="M89" i="26" a="1"/>
  <c r="M89" i="26" s="1"/>
  <c r="AF82" i="26" a="1"/>
  <c r="AF82" i="26" s="1"/>
  <c r="G90" i="26" a="1"/>
  <c r="G90" i="26" s="1"/>
  <c r="G84" i="26" a="1"/>
  <c r="G84" i="26" s="1"/>
  <c r="G76" i="26" a="1"/>
  <c r="G76" i="26" s="1"/>
  <c r="F87" i="26" a="1"/>
  <c r="F87" i="26" s="1"/>
  <c r="Y93" i="26" a="1"/>
  <c r="Y93" i="26" s="1"/>
  <c r="V87" i="26" a="1"/>
  <c r="V87" i="26" s="1"/>
  <c r="F84" i="26" a="1"/>
  <c r="F84" i="26" s="1"/>
  <c r="F78" i="26" a="1"/>
  <c r="F78" i="26" s="1"/>
  <c r="Z69" i="26" a="1"/>
  <c r="Z69" i="26" s="1"/>
  <c r="AH88" i="26" a="1"/>
  <c r="AH88" i="26" s="1"/>
  <c r="AG88" i="26" a="1"/>
  <c r="AG88" i="26" s="1"/>
  <c r="P91" i="26" a="1"/>
  <c r="P91" i="26" s="1"/>
  <c r="H91" i="26" a="1"/>
  <c r="H91" i="26" s="1"/>
  <c r="D72" i="26" a="1"/>
  <c r="D72" i="26" s="1"/>
  <c r="F89" i="26" a="1"/>
  <c r="F89" i="26" s="1"/>
  <c r="P56" i="26" a="1"/>
  <c r="P56" i="26" s="1"/>
  <c r="S80" i="26" a="1"/>
  <c r="S80" i="26" s="1"/>
  <c r="AC90" i="26" a="1"/>
  <c r="AC90" i="26" s="1"/>
  <c r="AB78" i="26" a="1"/>
  <c r="AB78" i="26" s="1"/>
  <c r="P68" i="26" a="1"/>
  <c r="P68" i="26" s="1"/>
  <c r="D78" i="26" a="1"/>
  <c r="D78" i="26" s="1"/>
  <c r="Q89" i="26" a="1"/>
  <c r="Q89" i="26" s="1"/>
  <c r="L82" i="26" a="1"/>
  <c r="L82" i="26" s="1"/>
  <c r="O74" i="26" a="1"/>
  <c r="O74" i="26" s="1"/>
  <c r="AI82" i="26" a="1"/>
  <c r="AI82" i="26" s="1"/>
  <c r="I90" i="26" a="1"/>
  <c r="I90" i="26" s="1"/>
  <c r="V93" i="26" a="1"/>
  <c r="V93" i="26" s="1"/>
  <c r="X87" i="26" a="1"/>
  <c r="X87" i="26" s="1"/>
  <c r="E84" i="26" a="1"/>
  <c r="E84" i="26" s="1"/>
  <c r="AB88" i="26" a="1"/>
  <c r="AB88" i="26" s="1"/>
  <c r="M91" i="26" a="1"/>
  <c r="M91" i="26" s="1"/>
  <c r="I91" i="26" a="1"/>
  <c r="I91" i="26" s="1"/>
  <c r="D89" i="26" a="1"/>
  <c r="D89" i="26" s="1"/>
  <c r="D87" i="26" a="1"/>
  <c r="D87" i="26" s="1"/>
  <c r="X78" i="26" a="1"/>
  <c r="X78" i="26" s="1"/>
  <c r="T80" i="26" a="1"/>
  <c r="T80" i="26" s="1"/>
  <c r="AG90" i="26" a="1"/>
  <c r="AG90" i="26" s="1"/>
  <c r="AH78" i="26" a="1"/>
  <c r="AH78" i="26" s="1"/>
  <c r="X24" i="27" a="1"/>
  <c r="X24" i="27" s="1"/>
  <c r="S21" i="27" a="1"/>
  <c r="S21" i="27" s="1"/>
  <c r="P39" i="26" a="1"/>
  <c r="P39" i="26" s="1"/>
  <c r="W21" i="27" a="1"/>
  <c r="W21" i="27" s="1"/>
  <c r="U89" i="26" a="1"/>
  <c r="U89" i="26" s="1"/>
  <c r="M82" i="26" a="1"/>
  <c r="M82" i="26" s="1"/>
  <c r="L76" i="26" a="1"/>
  <c r="L76" i="26" s="1"/>
  <c r="N68" i="26" a="1"/>
  <c r="N68" i="26" s="1"/>
  <c r="AA82" i="26" a="1"/>
  <c r="AA82" i="26" s="1"/>
  <c r="O71" i="26" a="1"/>
  <c r="O71" i="26" s="1"/>
  <c r="AB93" i="26" a="1"/>
  <c r="AB93" i="26" s="1"/>
  <c r="J90" i="26" a="1"/>
  <c r="J90" i="26" s="1"/>
  <c r="AG87" i="26" a="1"/>
  <c r="AG87" i="26" s="1"/>
  <c r="Z93" i="26" a="1"/>
  <c r="Z93" i="26" s="1"/>
  <c r="P59" i="26" a="1"/>
  <c r="P59" i="26" s="1"/>
  <c r="Z87" i="26" a="1"/>
  <c r="Z87" i="26" s="1"/>
  <c r="AD88" i="26" a="1"/>
  <c r="AD88" i="26" s="1"/>
  <c r="U68" i="26" a="1"/>
  <c r="U68" i="26" s="1"/>
  <c r="N91" i="26" a="1"/>
  <c r="N91" i="26" s="1"/>
  <c r="J91" i="26" a="1"/>
  <c r="J91" i="26" s="1"/>
  <c r="L68" i="26" a="1"/>
  <c r="L68" i="26" s="1"/>
  <c r="Y90" i="26" a="1"/>
  <c r="Y90" i="26" s="1"/>
  <c r="V78" i="26" a="1"/>
  <c r="V78" i="26" s="1"/>
  <c r="Q78" i="26" a="1"/>
  <c r="Q78" i="26" s="1"/>
  <c r="AD90" i="26" a="1"/>
  <c r="AD90" i="26" s="1"/>
  <c r="Y69" i="26" a="1"/>
  <c r="Y69" i="26" s="1"/>
  <c r="W93" i="26" a="1"/>
  <c r="W93" i="26" s="1"/>
  <c r="E90" i="26" a="1"/>
  <c r="E90" i="26" s="1"/>
  <c r="W87" i="26" a="1"/>
  <c r="W87" i="26" s="1"/>
  <c r="AF88" i="26" a="1"/>
  <c r="AF88" i="26" s="1"/>
  <c r="O68" i="26" a="1"/>
  <c r="O68" i="26" s="1"/>
  <c r="S71" i="26" a="1"/>
  <c r="S71" i="26" s="1"/>
  <c r="O91" i="26" a="1"/>
  <c r="O91" i="26" s="1"/>
  <c r="G91" i="26" a="1"/>
  <c r="G91" i="26" s="1"/>
  <c r="W90" i="26" a="1"/>
  <c r="W90" i="26" s="1"/>
  <c r="P50" i="26" a="1"/>
  <c r="P50" i="26" s="1"/>
  <c r="W78" i="26" a="1"/>
  <c r="W78" i="26" s="1"/>
  <c r="N71" i="26" a="1"/>
  <c r="N71" i="26" s="1"/>
  <c r="S78" i="26" a="1"/>
  <c r="S78" i="26" s="1"/>
  <c r="AH90" i="26" a="1"/>
  <c r="AH90" i="26" s="1"/>
  <c r="T71" i="26" a="1"/>
  <c r="T71" i="26" s="1"/>
  <c r="H23" i="27" a="1"/>
  <c r="H23" i="27" s="1"/>
  <c r="O13" i="27" a="1"/>
  <c r="O13" i="27" s="1"/>
  <c r="AC87" i="26" a="1"/>
  <c r="AC87" i="26" s="1"/>
  <c r="I81" i="26" a="1"/>
  <c r="I81" i="26" s="1"/>
  <c r="Q84" i="26" a="1"/>
  <c r="Q84" i="26" s="1"/>
  <c r="AF71" i="26" a="1"/>
  <c r="AF71" i="26" s="1"/>
  <c r="Y84" i="26" a="1"/>
  <c r="Y84" i="26" s="1"/>
  <c r="N76" i="26" a="1"/>
  <c r="N76" i="26" s="1"/>
  <c r="J82" i="26" a="1"/>
  <c r="J82" i="26" s="1"/>
  <c r="M71" i="26" a="1"/>
  <c r="M71" i="26" s="1"/>
  <c r="D90" i="26" a="1"/>
  <c r="D90" i="26" s="1"/>
  <c r="AA88" i="26" a="1"/>
  <c r="AA88" i="26" s="1"/>
  <c r="U71" i="26" a="1"/>
  <c r="U71" i="26" s="1"/>
  <c r="Y78" i="26" a="1"/>
  <c r="Y78" i="26" s="1"/>
  <c r="V90" i="26" a="1"/>
  <c r="V90" i="26" s="1"/>
  <c r="F81" i="26" a="1"/>
  <c r="F81" i="26" s="1"/>
  <c r="P71" i="26" a="1"/>
  <c r="P71" i="26" s="1"/>
  <c r="Q71" i="26" a="1"/>
  <c r="Q71" i="26" s="1"/>
  <c r="U78" i="26" a="1"/>
  <c r="U78" i="26" s="1"/>
  <c r="Z78" i="26" a="1"/>
  <c r="Z78" i="26" s="1"/>
  <c r="AA90" i="26" a="1"/>
  <c r="AA90" i="26" s="1"/>
  <c r="F72" i="26" a="1"/>
  <c r="F72" i="26" s="1"/>
  <c r="I23" i="27" a="1"/>
  <c r="I23" i="27" s="1"/>
  <c r="E72" i="26" a="1"/>
  <c r="E72" i="26" s="1"/>
  <c r="AE93" i="26" a="1"/>
  <c r="AE93" i="26" s="1"/>
  <c r="M87" i="26" a="1"/>
  <c r="M87" i="26" s="1"/>
  <c r="S74" i="26" a="1"/>
  <c r="S74" i="26" s="1"/>
  <c r="F68" i="26" a="1"/>
  <c r="F68" i="26" s="1"/>
  <c r="F91" i="26" a="1"/>
  <c r="F91" i="26" s="1"/>
  <c r="O78" i="26" a="1"/>
  <c r="O78" i="26" s="1"/>
  <c r="L89" i="26" a="1"/>
  <c r="L89" i="26" s="1"/>
  <c r="G23" i="27" a="1"/>
  <c r="G23" i="27" s="1"/>
  <c r="D23" i="27" a="1"/>
  <c r="D23" i="27" s="1"/>
  <c r="P76" i="26" a="1"/>
  <c r="P76" i="26" s="1"/>
  <c r="N89" i="26" a="1"/>
  <c r="N89" i="26" s="1"/>
  <c r="AH82" i="26" a="1"/>
  <c r="AH82" i="26" s="1"/>
  <c r="E70" i="26" a="1"/>
  <c r="E70" i="26" s="1"/>
  <c r="J84" i="26" a="1"/>
  <c r="J84" i="26" s="1"/>
  <c r="H82" i="26" a="1"/>
  <c r="H82" i="26" s="1"/>
  <c r="H76" i="26" a="1"/>
  <c r="H76" i="26" s="1"/>
  <c r="D70" i="26" a="1"/>
  <c r="D70" i="26" s="1"/>
  <c r="F90" i="26" a="1"/>
  <c r="F90" i="26" s="1"/>
  <c r="AE88" i="26" a="1"/>
  <c r="AE88" i="26" s="1"/>
  <c r="T69" i="26" a="1"/>
  <c r="T69" i="26" s="1"/>
  <c r="X90" i="26" a="1"/>
  <c r="X90" i="26" s="1"/>
  <c r="D81" i="26" a="1"/>
  <c r="D81" i="26" s="1"/>
  <c r="L71" i="26" a="1"/>
  <c r="L71" i="26" s="1"/>
  <c r="R78" i="26" a="1"/>
  <c r="R78" i="26" s="1"/>
  <c r="AE90" i="26" a="1"/>
  <c r="AE90" i="26" s="1"/>
  <c r="I77" i="26" a="1"/>
  <c r="I77" i="26" s="1"/>
  <c r="V86" i="26" a="1"/>
  <c r="V86" i="26" s="1"/>
  <c r="T21" i="27" a="1"/>
  <c r="T21" i="27" s="1"/>
  <c r="I70" i="26" a="1"/>
  <c r="I70" i="26" s="1"/>
  <c r="AF24" i="27" a="1"/>
  <c r="AF24" i="27" s="1"/>
  <c r="AB82" i="26" a="1"/>
  <c r="AB82" i="26" s="1"/>
  <c r="I84" i="26" a="1"/>
  <c r="I84" i="26" s="1"/>
  <c r="V21" i="27" a="1"/>
  <c r="V21" i="27" s="1"/>
  <c r="T89" i="26" a="1"/>
  <c r="T89" i="26" s="1"/>
  <c r="H84" i="26" a="1"/>
  <c r="H84" i="26" s="1"/>
  <c r="J76" i="26" a="1"/>
  <c r="J76" i="26" s="1"/>
  <c r="H70" i="26" a="1"/>
  <c r="H70" i="26" s="1"/>
  <c r="F70" i="26" a="1"/>
  <c r="F70" i="26" s="1"/>
  <c r="X69" i="26" a="1"/>
  <c r="X69" i="26" s="1"/>
  <c r="R69" i="26" a="1"/>
  <c r="R69" i="26" s="1"/>
  <c r="Z90" i="26" a="1"/>
  <c r="Z90" i="26" s="1"/>
  <c r="G70" i="26" a="1"/>
  <c r="G70" i="26" s="1"/>
  <c r="P93" i="26" a="1"/>
  <c r="P93" i="26" s="1"/>
  <c r="AB90" i="26" a="1"/>
  <c r="AB90" i="26" s="1"/>
  <c r="Q21" i="27" a="1"/>
  <c r="Q21" i="27" s="1"/>
  <c r="U21" i="27" a="1"/>
  <c r="U21" i="27" s="1"/>
  <c r="D21" i="27" a="1"/>
  <c r="D21" i="27" s="1"/>
  <c r="K71" i="26" a="1"/>
  <c r="K71" i="26" s="1"/>
  <c r="E71" i="26" a="1"/>
  <c r="E71" i="26" s="1"/>
  <c r="H92" i="26" a="1"/>
  <c r="H92" i="26" s="1"/>
  <c r="AE81" i="26" a="1"/>
  <c r="AE81" i="26" s="1"/>
  <c r="AF77" i="26" a="1"/>
  <c r="AF77" i="26" s="1"/>
  <c r="AA72" i="26" a="1"/>
  <c r="AA72" i="26" s="1"/>
  <c r="T84" i="26" a="1"/>
  <c r="T84" i="26" s="1"/>
  <c r="AA23" i="27" a="1"/>
  <c r="AA23" i="27" s="1"/>
  <c r="N23" i="27" a="1"/>
  <c r="N23" i="27" s="1"/>
  <c r="W22" i="27" a="1"/>
  <c r="W22" i="27" s="1"/>
  <c r="Q87" i="26" a="1"/>
  <c r="Q87" i="26" s="1"/>
  <c r="T90" i="26" a="1"/>
  <c r="T90" i="26" s="1"/>
  <c r="K68" i="26" a="1"/>
  <c r="K68" i="26" s="1"/>
  <c r="P90" i="26" a="1"/>
  <c r="P90" i="26" s="1"/>
  <c r="O84" i="26" a="1"/>
  <c r="O84" i="26" s="1"/>
  <c r="N72" i="26" a="1"/>
  <c r="N72" i="26" s="1"/>
  <c r="M81" i="26" a="1"/>
  <c r="M81" i="26" s="1"/>
  <c r="AF72" i="26" a="1"/>
  <c r="AF72" i="26" s="1"/>
  <c r="F73" i="26" a="1"/>
  <c r="F73" i="26" s="1"/>
  <c r="P67" i="26" a="1"/>
  <c r="P67" i="26" s="1"/>
  <c r="AC93" i="26" a="1"/>
  <c r="AC93" i="26" s="1"/>
  <c r="I92" i="26" a="1"/>
  <c r="I92" i="26" s="1"/>
  <c r="AH89" i="26" a="1"/>
  <c r="AH89" i="26" s="1"/>
  <c r="AD87" i="26" a="1"/>
  <c r="AD87" i="26" s="1"/>
  <c r="J86" i="26" a="1"/>
  <c r="J86" i="26" s="1"/>
  <c r="AD83" i="26" a="1"/>
  <c r="AD83" i="26" s="1"/>
  <c r="AF81" i="26" a="1"/>
  <c r="AF81" i="26" s="1"/>
  <c r="G80" i="26" a="1"/>
  <c r="G80" i="26" s="1"/>
  <c r="G78" i="26" a="1"/>
  <c r="G78" i="26" s="1"/>
  <c r="AA77" i="26" a="1"/>
  <c r="AA77" i="26" s="1"/>
  <c r="AI71" i="26" a="1"/>
  <c r="AI71" i="26" s="1"/>
  <c r="AH67" i="26" a="1"/>
  <c r="AH67" i="26" s="1"/>
  <c r="D94" i="26" a="1"/>
  <c r="D94" i="26" s="1"/>
  <c r="W91" i="26" a="1"/>
  <c r="W91" i="26" s="1"/>
  <c r="Y89" i="26" a="1"/>
  <c r="Y89" i="26" s="1"/>
  <c r="Z85" i="26" a="1"/>
  <c r="Z85" i="26" s="1"/>
  <c r="X83" i="26" a="1"/>
  <c r="X83" i="26" s="1"/>
  <c r="V79" i="26" a="1"/>
  <c r="V79" i="26" s="1"/>
  <c r="P43" i="26" a="1"/>
  <c r="P43" i="26" s="1"/>
  <c r="AC92" i="26" a="1"/>
  <c r="AC92" i="26" s="1"/>
  <c r="AC86" i="26" a="1"/>
  <c r="AC86" i="26" s="1"/>
  <c r="AE86" i="26" a="1"/>
  <c r="AE86" i="26" s="1"/>
  <c r="AE84" i="26" a="1"/>
  <c r="AE84" i="26" s="1"/>
  <c r="H68" i="26" a="1"/>
  <c r="H68" i="26" s="1"/>
  <c r="I93" i="26" a="1"/>
  <c r="I93" i="26" s="1"/>
  <c r="H83" i="26" a="1"/>
  <c r="H83" i="26" s="1"/>
  <c r="S68" i="26" a="1"/>
  <c r="S68" i="26" s="1"/>
  <c r="W92" i="26" a="1"/>
  <c r="W92" i="26" s="1"/>
  <c r="Z86" i="26" a="1"/>
  <c r="Z86" i="26" s="1"/>
  <c r="X84" i="26" a="1"/>
  <c r="X84" i="26" s="1"/>
  <c r="V80" i="26" a="1"/>
  <c r="V80" i="26" s="1"/>
  <c r="P42" i="26" a="1"/>
  <c r="P42" i="26" s="1"/>
  <c r="J71" i="26" a="1"/>
  <c r="J71" i="26" s="1"/>
  <c r="Q80" i="26" a="1"/>
  <c r="Q80" i="26" s="1"/>
  <c r="T70" i="26" a="1"/>
  <c r="T70" i="26" s="1"/>
  <c r="N93" i="26" a="1"/>
  <c r="N93" i="26" s="1"/>
  <c r="AC78" i="26" a="1"/>
  <c r="AC78" i="26" s="1"/>
  <c r="AB74" i="26" a="1"/>
  <c r="AB74" i="26" s="1"/>
  <c r="T67" i="26" a="1"/>
  <c r="T67" i="26" s="1"/>
  <c r="T23" i="27" a="1"/>
  <c r="T23" i="27" s="1"/>
  <c r="Q23" i="27" a="1"/>
  <c r="Q23" i="27" s="1"/>
  <c r="X22" i="27" a="1"/>
  <c r="X22" i="27" s="1"/>
  <c r="AA67" i="26" a="1"/>
  <c r="AA67" i="26" s="1"/>
  <c r="O14" i="27" a="1"/>
  <c r="O14" i="27" s="1"/>
  <c r="O81" i="26" a="1"/>
  <c r="O81" i="26" s="1"/>
  <c r="E74" i="26" a="1"/>
  <c r="E74" i="26" s="1"/>
  <c r="P23" i="27" a="1"/>
  <c r="P23" i="27" s="1"/>
  <c r="AF21" i="27" a="1"/>
  <c r="AF21" i="27" s="1"/>
  <c r="T79" i="26" a="1"/>
  <c r="T79" i="26" s="1"/>
  <c r="I21" i="27" a="1"/>
  <c r="I21" i="27" s="1"/>
  <c r="Y77" i="26" a="1"/>
  <c r="Y77" i="26" s="1"/>
  <c r="S87" i="26" a="1"/>
  <c r="S87" i="26" s="1"/>
  <c r="P63" i="26" a="1"/>
  <c r="P63" i="26" s="1"/>
  <c r="W94" i="26" a="1"/>
  <c r="W94" i="26" s="1"/>
  <c r="W74" i="26" a="1"/>
  <c r="W74" i="26" s="1"/>
  <c r="I71" i="26" a="1"/>
  <c r="I71" i="26" s="1"/>
  <c r="W24" i="27" a="1"/>
  <c r="W24" i="27" s="1"/>
  <c r="U87" i="26" a="1"/>
  <c r="U87" i="26" s="1"/>
  <c r="D68" i="26" a="1"/>
  <c r="D68" i="26" s="1"/>
  <c r="M90" i="26" a="1"/>
  <c r="M90" i="26" s="1"/>
  <c r="L84" i="26" a="1"/>
  <c r="L84" i="26" s="1"/>
  <c r="P72" i="26" a="1"/>
  <c r="P72" i="26" s="1"/>
  <c r="AG72" i="26" a="1"/>
  <c r="AG72" i="26" s="1"/>
  <c r="AB72" i="26" a="1"/>
  <c r="AB72" i="26" s="1"/>
  <c r="AG71" i="26" a="1"/>
  <c r="AG71" i="26" s="1"/>
  <c r="AG93" i="26" a="1"/>
  <c r="AG93" i="26" s="1"/>
  <c r="J92" i="26" a="1"/>
  <c r="J92" i="26" s="1"/>
  <c r="AE89" i="26" a="1"/>
  <c r="AE89" i="26" s="1"/>
  <c r="AF87" i="26" a="1"/>
  <c r="AF87" i="26" s="1"/>
  <c r="H86" i="26" a="1"/>
  <c r="H86" i="26" s="1"/>
  <c r="AE83" i="26" a="1"/>
  <c r="AE83" i="26" s="1"/>
  <c r="AI81" i="26" a="1"/>
  <c r="AI81" i="26" s="1"/>
  <c r="K80" i="26" a="1"/>
  <c r="K80" i="26" s="1"/>
  <c r="AG77" i="26" a="1"/>
  <c r="AG77" i="26" s="1"/>
  <c r="AH77" i="26" a="1"/>
  <c r="AH77" i="26" s="1"/>
  <c r="W71" i="26" a="1"/>
  <c r="W71" i="26" s="1"/>
  <c r="D77" i="26" a="1"/>
  <c r="D77" i="26" s="1"/>
  <c r="E94" i="26" a="1"/>
  <c r="E94" i="26" s="1"/>
  <c r="Z89" i="26" a="1"/>
  <c r="Z89" i="26" s="1"/>
  <c r="Z83" i="26" a="1"/>
  <c r="Z83" i="26" s="1"/>
  <c r="W79" i="26" a="1"/>
  <c r="W79" i="26" s="1"/>
  <c r="D74" i="26" a="1"/>
  <c r="D74" i="26" s="1"/>
  <c r="AG92" i="26" a="1"/>
  <c r="AG92" i="26" s="1"/>
  <c r="AI86" i="26" a="1"/>
  <c r="AI86" i="26" s="1"/>
  <c r="AC84" i="26" a="1"/>
  <c r="AC84" i="26" s="1"/>
  <c r="I75" i="26" a="1"/>
  <c r="I75" i="26" s="1"/>
  <c r="S70" i="26" a="1"/>
  <c r="S70" i="26" s="1"/>
  <c r="U67" i="26" a="1"/>
  <c r="U67" i="26" s="1"/>
  <c r="J93" i="26" a="1"/>
  <c r="J93" i="26" s="1"/>
  <c r="J87" i="26" a="1"/>
  <c r="J87" i="26" s="1"/>
  <c r="K83" i="26" a="1"/>
  <c r="K83" i="26" s="1"/>
  <c r="P60" i="26" a="1"/>
  <c r="P60" i="26" s="1"/>
  <c r="P54" i="26" a="1"/>
  <c r="P54" i="26" s="1"/>
  <c r="Z84" i="26" a="1"/>
  <c r="Z84" i="26" s="1"/>
  <c r="Z80" i="26" a="1"/>
  <c r="Z80" i="26" s="1"/>
  <c r="L87" i="26" a="1"/>
  <c r="L87" i="26" s="1"/>
  <c r="G71" i="26" a="1"/>
  <c r="G71" i="26" s="1"/>
  <c r="E68" i="26" a="1"/>
  <c r="E68" i="26" s="1"/>
  <c r="U80" i="26" a="1"/>
  <c r="U80" i="26" s="1"/>
  <c r="R70" i="26" a="1"/>
  <c r="R70" i="26" s="1"/>
  <c r="O93" i="26" a="1"/>
  <c r="O93" i="26" s="1"/>
  <c r="G81" i="26" a="1"/>
  <c r="G81" i="26" s="1"/>
  <c r="AE78" i="26" a="1"/>
  <c r="AE78" i="26" s="1"/>
  <c r="AF74" i="26" a="1"/>
  <c r="AF74" i="26" s="1"/>
  <c r="S85" i="26" a="1"/>
  <c r="S85" i="26" s="1"/>
  <c r="AE71" i="26" a="1"/>
  <c r="AE71" i="26" s="1"/>
  <c r="Z77" i="26" a="1"/>
  <c r="Z77" i="26" s="1"/>
  <c r="AC23" i="27" a="1"/>
  <c r="AC23" i="27" s="1"/>
  <c r="Q70" i="26" a="1"/>
  <c r="Q70" i="26" s="1"/>
  <c r="AC71" i="26" a="1"/>
  <c r="AC71" i="26" s="1"/>
  <c r="H72" i="26" a="1"/>
  <c r="H72" i="26" s="1"/>
  <c r="M70" i="26" a="1"/>
  <c r="M70" i="26" s="1"/>
  <c r="AD71" i="26" a="1"/>
  <c r="AD71" i="26" s="1"/>
  <c r="T85" i="26" a="1"/>
  <c r="T85" i="26" s="1"/>
  <c r="W84" i="26" a="1"/>
  <c r="W84" i="26" s="1"/>
  <c r="M75" i="26" a="1"/>
  <c r="M75" i="26" s="1"/>
  <c r="O23" i="27" a="1"/>
  <c r="O23" i="27" s="1"/>
  <c r="AD24" i="27" a="1"/>
  <c r="AD24" i="27" s="1"/>
  <c r="Q22" i="27" a="1"/>
  <c r="Q22" i="27" s="1"/>
  <c r="U22" i="27" a="1"/>
  <c r="U22" i="27" s="1"/>
  <c r="S90" i="26" a="1"/>
  <c r="S90" i="26" s="1"/>
  <c r="Q67" i="26" a="1"/>
  <c r="Q67" i="26" s="1"/>
  <c r="L92" i="26" a="1"/>
  <c r="L92" i="26" s="1"/>
  <c r="L90" i="26" a="1"/>
  <c r="L90" i="26" s="1"/>
  <c r="M84" i="26" a="1"/>
  <c r="M84" i="26" s="1"/>
  <c r="L72" i="26" a="1"/>
  <c r="L72" i="26" s="1"/>
  <c r="AD72" i="26" a="1"/>
  <c r="AD72" i="26" s="1"/>
  <c r="X71" i="26" a="1"/>
  <c r="X71" i="26" s="1"/>
  <c r="AD93" i="26" a="1"/>
  <c r="AD93" i="26" s="1"/>
  <c r="G92" i="26" a="1"/>
  <c r="G92" i="26" s="1"/>
  <c r="AF89" i="26" a="1"/>
  <c r="AF89" i="26" s="1"/>
  <c r="AA87" i="26" a="1"/>
  <c r="AA87" i="26" s="1"/>
  <c r="K86" i="26" a="1"/>
  <c r="K86" i="26" s="1"/>
  <c r="AI83" i="26" a="1"/>
  <c r="AI83" i="26" s="1"/>
  <c r="AA81" i="26" a="1"/>
  <c r="AA81" i="26" s="1"/>
  <c r="H80" i="26" a="1"/>
  <c r="H80" i="26" s="1"/>
  <c r="AB77" i="26" a="1"/>
  <c r="AB77" i="26" s="1"/>
  <c r="I72" i="26" a="1"/>
  <c r="I72" i="26" s="1"/>
  <c r="Y71" i="26" a="1"/>
  <c r="Y71" i="26" s="1"/>
  <c r="D71" i="26" a="1"/>
  <c r="D71" i="26" s="1"/>
  <c r="P57" i="26" a="1"/>
  <c r="P57" i="26" s="1"/>
  <c r="P55" i="26" a="1"/>
  <c r="P55" i="26" s="1"/>
  <c r="AD92" i="26" a="1"/>
  <c r="AD92" i="26" s="1"/>
  <c r="AF86" i="26" a="1"/>
  <c r="AF86" i="26" s="1"/>
  <c r="AF84" i="26" a="1"/>
  <c r="AF84" i="26" s="1"/>
  <c r="H75" i="26" a="1"/>
  <c r="H75" i="26" s="1"/>
  <c r="O67" i="26" a="1"/>
  <c r="O67" i="26" s="1"/>
  <c r="Q79" i="26" a="1"/>
  <c r="Q79" i="26" s="1"/>
  <c r="G93" i="26" a="1"/>
  <c r="G93" i="26" s="1"/>
  <c r="H87" i="26" a="1"/>
  <c r="H87" i="26" s="1"/>
  <c r="G83" i="26" a="1"/>
  <c r="G83" i="26" s="1"/>
  <c r="L67" i="26" a="1"/>
  <c r="L67" i="26" s="1"/>
  <c r="D91" i="26" a="1"/>
  <c r="D91" i="26" s="1"/>
  <c r="D85" i="26" a="1"/>
  <c r="D85" i="26" s="1"/>
  <c r="P52" i="26" a="1"/>
  <c r="P52" i="26" s="1"/>
  <c r="X80" i="26" a="1"/>
  <c r="X80" i="26" s="1"/>
  <c r="P46" i="26" a="1"/>
  <c r="P46" i="26" s="1"/>
  <c r="N87" i="26" a="1"/>
  <c r="N87" i="26" s="1"/>
  <c r="L75" i="26" a="1"/>
  <c r="L75" i="26" s="1"/>
  <c r="AE72" i="26" a="1"/>
  <c r="AE72" i="26" s="1"/>
  <c r="AE67" i="26" a="1"/>
  <c r="AE67" i="26" s="1"/>
  <c r="Q74" i="26" a="1"/>
  <c r="Q74" i="26" s="1"/>
  <c r="R68" i="26" a="1"/>
  <c r="R68" i="26" s="1"/>
  <c r="K81" i="26" a="1"/>
  <c r="K81" i="26" s="1"/>
  <c r="AD78" i="26" a="1"/>
  <c r="AD78" i="26" s="1"/>
  <c r="AD74" i="26" a="1"/>
  <c r="AD74" i="26" s="1"/>
  <c r="U23" i="27" a="1"/>
  <c r="U23" i="27" s="1"/>
  <c r="E22" i="27" a="1"/>
  <c r="E22" i="27" s="1"/>
  <c r="D22" i="27" a="1"/>
  <c r="D22" i="27" s="1"/>
  <c r="M23" i="27" a="1"/>
  <c r="M23" i="27" s="1"/>
  <c r="S23" i="27" a="1"/>
  <c r="S23" i="27" s="1"/>
  <c r="X23" i="27" a="1"/>
  <c r="X23" i="27" s="1"/>
  <c r="T68" i="26" a="1"/>
  <c r="T68" i="26" s="1"/>
  <c r="Y23" i="27" a="1"/>
  <c r="Y23" i="27" s="1"/>
  <c r="H24" i="27" a="1"/>
  <c r="H24" i="27" s="1"/>
  <c r="P82" i="26" a="1"/>
  <c r="P82" i="26" s="1"/>
  <c r="W69" i="26" a="1"/>
  <c r="W69" i="26" s="1"/>
  <c r="R90" i="26" a="1"/>
  <c r="R90" i="26" s="1"/>
  <c r="Q68" i="26" a="1"/>
  <c r="Q68" i="26" s="1"/>
  <c r="N90" i="26" a="1"/>
  <c r="N90" i="26" s="1"/>
  <c r="N84" i="26" a="1"/>
  <c r="N84" i="26" s="1"/>
  <c r="AB87" i="26" a="1"/>
  <c r="AB87" i="26" s="1"/>
  <c r="X85" i="26" a="1"/>
  <c r="X85" i="26" s="1"/>
  <c r="W77" i="26" a="1"/>
  <c r="W77" i="26" s="1"/>
  <c r="AG74" i="26" a="1"/>
  <c r="AG74" i="26" s="1"/>
  <c r="AH23" i="27" a="1"/>
  <c r="AH23" i="27" s="1"/>
  <c r="T91" i="26" a="1"/>
  <c r="T91" i="26" s="1"/>
  <c r="T94" i="26" a="1"/>
  <c r="T94" i="26" s="1"/>
  <c r="F88" i="26" a="1"/>
  <c r="F88" i="26" s="1"/>
  <c r="AC72" i="26" a="1"/>
  <c r="AC72" i="26" s="1"/>
  <c r="P92" i="26" a="1"/>
  <c r="P92" i="26" s="1"/>
  <c r="O90" i="26" a="1"/>
  <c r="O90" i="26" s="1"/>
  <c r="L70" i="26" a="1"/>
  <c r="L70" i="26" s="1"/>
  <c r="AI72" i="26" a="1"/>
  <c r="AI72" i="26" s="1"/>
  <c r="AH93" i="26" a="1"/>
  <c r="AH93" i="26" s="1"/>
  <c r="K92" i="26" a="1"/>
  <c r="K92" i="26" s="1"/>
  <c r="AI89" i="26" a="1"/>
  <c r="AI89" i="26" s="1"/>
  <c r="AE87" i="26" a="1"/>
  <c r="AE87" i="26" s="1"/>
  <c r="G86" i="26" a="1"/>
  <c r="G86" i="26" s="1"/>
  <c r="AC83" i="26" a="1"/>
  <c r="AC83" i="26" s="1"/>
  <c r="AG81" i="26" a="1"/>
  <c r="AG81" i="26" s="1"/>
  <c r="I80" i="26" a="1"/>
  <c r="I80" i="26" s="1"/>
  <c r="AC77" i="26" a="1"/>
  <c r="AC77" i="26" s="1"/>
  <c r="J72" i="26" a="1"/>
  <c r="J72" i="26" s="1"/>
  <c r="Z71" i="26" a="1"/>
  <c r="Z71" i="26" s="1"/>
  <c r="H77" i="26" a="1"/>
  <c r="H77" i="26" s="1"/>
  <c r="D88" i="26" a="1"/>
  <c r="D88" i="26" s="1"/>
  <c r="F86" i="26" a="1"/>
  <c r="F86" i="26" s="1"/>
  <c r="P49" i="26" a="1"/>
  <c r="P49" i="26" s="1"/>
  <c r="AH92" i="26" a="1"/>
  <c r="AH92" i="26" s="1"/>
  <c r="AA86" i="26" a="1"/>
  <c r="AA86" i="26" s="1"/>
  <c r="AA84" i="26" a="1"/>
  <c r="AA84" i="26" s="1"/>
  <c r="J75" i="26" a="1"/>
  <c r="J75" i="26" s="1"/>
  <c r="S79" i="26" a="1"/>
  <c r="S79" i="26" s="1"/>
  <c r="K93" i="26" a="1"/>
  <c r="K93" i="26" s="1"/>
  <c r="G87" i="26" a="1"/>
  <c r="G87" i="26" s="1"/>
  <c r="X94" i="26" a="1"/>
  <c r="X94" i="26" s="1"/>
  <c r="E91" i="26" a="1"/>
  <c r="E91" i="26" s="1"/>
  <c r="F85" i="26" a="1"/>
  <c r="F85" i="26" s="1"/>
  <c r="F83" i="26" a="1"/>
  <c r="F83" i="26" s="1"/>
  <c r="Y80" i="26" a="1"/>
  <c r="Y80" i="26" s="1"/>
  <c r="E77" i="26" a="1"/>
  <c r="E77" i="26" s="1"/>
  <c r="Y74" i="26" a="1"/>
  <c r="Y74" i="26" s="1"/>
  <c r="P87" i="26" a="1"/>
  <c r="P87" i="26" s="1"/>
  <c r="P75" i="26" a="1"/>
  <c r="P75" i="26" s="1"/>
  <c r="T74" i="26" a="1"/>
  <c r="T74" i="26" s="1"/>
  <c r="J81" i="26" a="1"/>
  <c r="J81" i="26" s="1"/>
  <c r="AI78" i="26" a="1"/>
  <c r="AI78" i="26" s="1"/>
  <c r="AH74" i="26" a="1"/>
  <c r="AH74" i="26" s="1"/>
  <c r="Y79" i="26" a="1"/>
  <c r="Y79" i="26" s="1"/>
  <c r="AI67" i="26" a="1"/>
  <c r="AI67" i="26" s="1"/>
  <c r="Z79" i="26" a="1"/>
  <c r="Z79" i="26" s="1"/>
  <c r="Y22" i="27" a="1"/>
  <c r="Y22" i="27" s="1"/>
  <c r="T22" i="27" a="1"/>
  <c r="T22" i="27" s="1"/>
  <c r="AF67" i="26" a="1"/>
  <c r="AF67" i="26" s="1"/>
  <c r="AB23" i="27" a="1"/>
  <c r="AB23" i="27" s="1"/>
  <c r="N67" i="26" a="1"/>
  <c r="N67" i="26" s="1"/>
  <c r="AA70" i="26" a="1"/>
  <c r="AA70" i="26" s="1"/>
  <c r="AE23" i="27" a="1"/>
  <c r="AE23" i="27" s="1"/>
  <c r="R23" i="27" a="1"/>
  <c r="R23" i="27" s="1"/>
  <c r="P81" i="26" a="1"/>
  <c r="P81" i="26" s="1"/>
  <c r="AC81" i="26" a="1"/>
  <c r="AC81" i="26" s="1"/>
  <c r="AD84" i="26" a="1"/>
  <c r="AD84" i="26" s="1"/>
  <c r="AC74" i="26" a="1"/>
  <c r="AC74" i="26" s="1"/>
  <c r="AG23" i="27" a="1"/>
  <c r="AG23" i="27" s="1"/>
  <c r="AH24" i="27" a="1"/>
  <c r="AH24" i="27" s="1"/>
  <c r="AA25" i="27" a="1"/>
  <c r="AA25" i="27" s="1"/>
  <c r="AD23" i="27" a="1"/>
  <c r="AD23" i="27" s="1"/>
  <c r="R22" i="27" a="1"/>
  <c r="R22" i="27" s="1"/>
  <c r="Q91" i="26" a="1"/>
  <c r="Q91" i="26" s="1"/>
  <c r="Q94" i="26" a="1"/>
  <c r="Q94" i="26" s="1"/>
  <c r="AI84" i="26" a="1"/>
  <c r="AI84" i="26" s="1"/>
  <c r="M92" i="26" a="1"/>
  <c r="M92" i="26" s="1"/>
  <c r="L78" i="26" a="1"/>
  <c r="L78" i="26" s="1"/>
  <c r="P70" i="26" a="1"/>
  <c r="P70" i="26" s="1"/>
  <c r="AH87" i="26" a="1"/>
  <c r="AH87" i="26" s="1"/>
  <c r="F71" i="26" a="1"/>
  <c r="F71" i="26" s="1"/>
  <c r="AA93" i="26" a="1"/>
  <c r="AA93" i="26" s="1"/>
  <c r="AA89" i="26" a="1"/>
  <c r="AA89" i="26" s="1"/>
  <c r="AI87" i="26" a="1"/>
  <c r="AI87" i="26" s="1"/>
  <c r="AA83" i="26" a="1"/>
  <c r="AA83" i="26" s="1"/>
  <c r="AB81" i="26" a="1"/>
  <c r="AB81" i="26" s="1"/>
  <c r="AE77" i="26" a="1"/>
  <c r="AE77" i="26" s="1"/>
  <c r="G72" i="26" a="1"/>
  <c r="G72" i="26" s="1"/>
  <c r="J77" i="26" a="1"/>
  <c r="J77" i="26" s="1"/>
  <c r="D79" i="26" a="1"/>
  <c r="D79" i="26" s="1"/>
  <c r="I68" i="26" a="1"/>
  <c r="I68" i="26" s="1"/>
  <c r="X91" i="26" a="1"/>
  <c r="X91" i="26" s="1"/>
  <c r="E86" i="26" a="1"/>
  <c r="E86" i="26" s="1"/>
  <c r="F80" i="26" a="1"/>
  <c r="F80" i="26" s="1"/>
  <c r="AA92" i="26" a="1"/>
  <c r="AA92" i="26" s="1"/>
  <c r="AG86" i="26" a="1"/>
  <c r="AG86" i="26" s="1"/>
  <c r="AG84" i="26" a="1"/>
  <c r="AG84" i="26" s="1"/>
  <c r="G75" i="26" a="1"/>
  <c r="G75" i="26" s="1"/>
  <c r="U85" i="26" a="1"/>
  <c r="U85" i="26" s="1"/>
  <c r="U79" i="26" a="1"/>
  <c r="U79" i="26" s="1"/>
  <c r="K87" i="26" a="1"/>
  <c r="K87" i="26" s="1"/>
  <c r="U74" i="26" a="1"/>
  <c r="U74" i="26" s="1"/>
  <c r="Y94" i="26" a="1"/>
  <c r="Y94" i="26" s="1"/>
  <c r="X92" i="26" a="1"/>
  <c r="X92" i="26" s="1"/>
  <c r="D83" i="26" a="1"/>
  <c r="D83" i="26" s="1"/>
  <c r="P48" i="26" a="1"/>
  <c r="P48" i="26" s="1"/>
  <c r="F77" i="26" a="1"/>
  <c r="F77" i="26" s="1"/>
  <c r="X74" i="26" a="1"/>
  <c r="X74" i="26" s="1"/>
  <c r="O87" i="26" a="1"/>
  <c r="O87" i="26" s="1"/>
  <c r="N75" i="26" a="1"/>
  <c r="N75" i="26" s="1"/>
  <c r="U84" i="26" a="1"/>
  <c r="U84" i="26" s="1"/>
  <c r="R74" i="26" a="1"/>
  <c r="R74" i="26" s="1"/>
  <c r="H81" i="26" a="1"/>
  <c r="H81" i="26" s="1"/>
  <c r="AF78" i="26" a="1"/>
  <c r="AF78" i="26" s="1"/>
  <c r="AA74" i="26" a="1"/>
  <c r="AA74" i="26" s="1"/>
  <c r="O72" i="26" a="1"/>
  <c r="O72" i="26" s="1"/>
  <c r="AF23" i="27" a="1"/>
  <c r="AF23" i="27" s="1"/>
  <c r="AC89" i="26" a="1"/>
  <c r="AC89" i="26" s="1"/>
  <c r="AC82" i="26" a="1"/>
  <c r="AC82" i="26" s="1"/>
  <c r="I76" i="26" a="1"/>
  <c r="I76" i="26" s="1"/>
  <c r="M74" i="26" a="1"/>
  <c r="M74" i="26" s="1"/>
  <c r="H71" i="26" a="1"/>
  <c r="H71" i="26" s="1"/>
  <c r="S94" i="26" a="1"/>
  <c r="S94" i="26" s="1"/>
  <c r="I86" i="26" a="1"/>
  <c r="I86" i="26" s="1"/>
  <c r="X79" i="26" a="1"/>
  <c r="X79" i="26" s="1"/>
  <c r="Y68" i="26" a="1"/>
  <c r="Y68" i="26" s="1"/>
  <c r="W23" i="27" a="1"/>
  <c r="W23" i="27" s="1"/>
  <c r="AE24" i="27" a="1"/>
  <c r="AE24" i="27" s="1"/>
  <c r="Z23" i="27" a="1"/>
  <c r="Z23" i="27" s="1"/>
  <c r="U91" i="26" a="1"/>
  <c r="U91" i="26" s="1"/>
  <c r="U94" i="26" a="1"/>
  <c r="U94" i="26" s="1"/>
  <c r="J80" i="26" a="1"/>
  <c r="J80" i="26" s="1"/>
  <c r="K72" i="26" a="1"/>
  <c r="K72" i="26" s="1"/>
  <c r="M78" i="26" a="1"/>
  <c r="M78" i="26" s="1"/>
  <c r="N70" i="26" a="1"/>
  <c r="N70" i="26" s="1"/>
  <c r="N81" i="26" a="1"/>
  <c r="N81" i="26" s="1"/>
  <c r="S84" i="26" a="1"/>
  <c r="S84" i="26" s="1"/>
  <c r="W68" i="26" a="1"/>
  <c r="W68" i="26" s="1"/>
  <c r="AD89" i="26" a="1"/>
  <c r="AD89" i="26" s="1"/>
  <c r="AG83" i="26" a="1"/>
  <c r="AG83" i="26" s="1"/>
  <c r="H78" i="26" a="1"/>
  <c r="H78" i="26" s="1"/>
  <c r="AD77" i="26" a="1"/>
  <c r="AD77" i="26" s="1"/>
  <c r="W85" i="26" a="1"/>
  <c r="W85" i="26" s="1"/>
  <c r="W83" i="26" a="1"/>
  <c r="W83" i="26" s="1"/>
  <c r="AE92" i="26" a="1"/>
  <c r="AE92" i="26" s="1"/>
  <c r="AB84" i="26" a="1"/>
  <c r="AB84" i="26" s="1"/>
  <c r="K75" i="26" a="1"/>
  <c r="K75" i="26" s="1"/>
  <c r="Q85" i="26" a="1"/>
  <c r="Q85" i="26" s="1"/>
  <c r="R67" i="26" a="1"/>
  <c r="R67" i="26" s="1"/>
  <c r="I87" i="26" a="1"/>
  <c r="I87" i="26" s="1"/>
  <c r="V74" i="26" a="1"/>
  <c r="V74" i="26" s="1"/>
  <c r="V68" i="26" a="1"/>
  <c r="V68" i="26" s="1"/>
  <c r="M67" i="26" a="1"/>
  <c r="M67" i="26" s="1"/>
  <c r="O16" i="27" a="1"/>
  <c r="O16" i="27" s="1"/>
  <c r="W25" i="27" a="1"/>
  <c r="W25" i="27" s="1"/>
  <c r="D24" i="27" a="1"/>
  <c r="D24" i="27" s="1"/>
  <c r="F24" i="27" a="1"/>
  <c r="F24" i="27" s="1"/>
  <c r="I25" i="27" a="1"/>
  <c r="I25" i="27" s="1"/>
  <c r="U25" i="27" a="1"/>
  <c r="U25" i="27" s="1"/>
  <c r="E24" i="27" a="1"/>
  <c r="E24" i="27" s="1"/>
  <c r="AB25" i="27" a="1"/>
  <c r="AB25" i="27" s="1"/>
  <c r="G24" i="27" a="1"/>
  <c r="G24" i="27" s="1"/>
  <c r="N24" i="27" a="1"/>
  <c r="N24" i="27" s="1"/>
  <c r="AG25" i="27" a="1"/>
  <c r="AG25" i="27" s="1"/>
  <c r="AC25" i="27" a="1"/>
  <c r="AC25" i="27" s="1"/>
  <c r="M24" i="27" a="1"/>
  <c r="M24" i="27" s="1"/>
  <c r="L24" i="27" a="1"/>
  <c r="L24" i="27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I24" i="27" a="1"/>
  <c r="I24" i="27" s="1"/>
  <c r="C7" i="2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F25" i="27" a="1"/>
  <c r="AF25" i="27" s="1"/>
  <c r="P24" i="27" a="1"/>
  <c r="P24" i="27" s="1"/>
  <c r="AH25" i="27" a="1"/>
  <c r="AH25" i="27" s="1"/>
  <c r="J24" i="27" a="1"/>
  <c r="J24" i="27" s="1"/>
  <c r="AD25" i="27" a="1"/>
  <c r="AD25" i="27" s="1"/>
  <c r="X25" i="27" a="1"/>
  <c r="X25" i="27" s="1"/>
  <c r="K24" i="27" a="1"/>
  <c r="K24" i="27" s="1"/>
  <c r="AE25" i="27" a="1"/>
  <c r="AE25" i="27" s="1"/>
  <c r="C5" i="2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I25" i="27" a="1"/>
  <c r="AI25" i="27" s="1"/>
  <c r="Y25" i="27" a="1"/>
  <c r="Y25" i="27" s="1"/>
  <c r="C11" i="24"/>
  <c r="L11" i="24"/>
  <c r="AB11" i="24"/>
  <c r="AJ11" i="24"/>
  <c r="R11" i="24"/>
  <c r="T11" i="24"/>
  <c r="D11" i="24"/>
  <c r="J11" i="24"/>
  <c r="I11" i="24"/>
  <c r="AF11" i="24"/>
  <c r="X11" i="24"/>
  <c r="P11" i="24"/>
  <c r="H11" i="24"/>
  <c r="Z11" i="24"/>
  <c r="AG11" i="24"/>
  <c r="Q11" i="24"/>
  <c r="AE11" i="24"/>
  <c r="W11" i="24"/>
  <c r="O11" i="24"/>
  <c r="G11" i="24"/>
  <c r="AH11" i="24"/>
  <c r="Y11" i="24"/>
  <c r="AD11" i="24"/>
  <c r="V11" i="24"/>
  <c r="N11" i="24"/>
  <c r="F11" i="24"/>
  <c r="AC11" i="24"/>
  <c r="U11" i="24"/>
  <c r="M11" i="24"/>
  <c r="E11" i="24"/>
  <c r="AI11" i="24"/>
  <c r="AA11" i="24"/>
  <c r="S11" i="24"/>
  <c r="K11" i="24"/>
  <c r="AK8" i="24"/>
  <c r="AL8" i="24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BS8" i="24"/>
  <c r="C2" i="2" l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C8" i="24"/>
  <c r="B2" i="10" s="1"/>
  <c r="S8" i="24"/>
  <c r="R2" i="10" s="1"/>
  <c r="AI8" i="24"/>
  <c r="AH2" i="10" s="1"/>
  <c r="D8" i="24"/>
  <c r="C2" i="10" s="1"/>
  <c r="L8" i="24"/>
  <c r="K2" i="10" s="1"/>
  <c r="AB8" i="24"/>
  <c r="AA2" i="10" s="1"/>
  <c r="E8" i="24"/>
  <c r="D2" i="10" s="1"/>
  <c r="M8" i="24"/>
  <c r="L2" i="10" s="1"/>
  <c r="U8" i="24"/>
  <c r="T2" i="10" s="1"/>
  <c r="AC8" i="24"/>
  <c r="AB2" i="10" s="1"/>
  <c r="W8" i="24"/>
  <c r="V2" i="10" s="1"/>
  <c r="P8" i="24"/>
  <c r="O2" i="10" s="1"/>
  <c r="I8" i="24"/>
  <c r="H2" i="10" s="1"/>
  <c r="AJ8" i="24"/>
  <c r="AI2" i="10" s="1"/>
  <c r="F8" i="24"/>
  <c r="E2" i="10" s="1"/>
  <c r="N8" i="24"/>
  <c r="M2" i="10" s="1"/>
  <c r="V8" i="24"/>
  <c r="U2" i="10" s="1"/>
  <c r="AD8" i="24"/>
  <c r="AC2" i="10" s="1"/>
  <c r="O8" i="24"/>
  <c r="N2" i="10" s="1"/>
  <c r="AE8" i="24"/>
  <c r="AD2" i="10" s="1"/>
  <c r="AF8" i="24"/>
  <c r="AE2" i="10" s="1"/>
  <c r="AG8" i="24"/>
  <c r="AF2" i="10" s="1"/>
  <c r="G8" i="24"/>
  <c r="F2" i="10" s="1"/>
  <c r="X8" i="24"/>
  <c r="W2" i="10" s="1"/>
  <c r="Q8" i="24"/>
  <c r="P2" i="10" s="1"/>
  <c r="H8" i="24"/>
  <c r="G2" i="10" s="1"/>
  <c r="Y8" i="24"/>
  <c r="X2" i="10" s="1"/>
  <c r="J8" i="24"/>
  <c r="I2" i="10" s="1"/>
  <c r="R8" i="24"/>
  <c r="Q2" i="10" s="1"/>
  <c r="Z8" i="24"/>
  <c r="Y2" i="10" s="1"/>
  <c r="AH8" i="24"/>
  <c r="AG2" i="10" s="1"/>
  <c r="K8" i="24"/>
  <c r="J2" i="10" s="1"/>
  <c r="AA8" i="24"/>
  <c r="Z2" i="10" s="1"/>
  <c r="T8" i="24"/>
  <c r="S2" i="10" s="1"/>
  <c r="B31" i="18"/>
  <c r="M5" i="11" l="1"/>
  <c r="AK9" i="24"/>
  <c r="AL9" i="24"/>
  <c r="AM9" i="24"/>
  <c r="AN9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BS9" i="24"/>
  <c r="AL2" i="24"/>
  <c r="AK3" i="24"/>
  <c r="X3" i="24" s="1"/>
  <c r="C4" i="5" s="1"/>
  <c r="AK4" i="24"/>
  <c r="AK5" i="24"/>
  <c r="AD5" i="24" s="1"/>
  <c r="E5" i="7" s="1"/>
  <c r="E7" i="7" s="1"/>
  <c r="AK6" i="24"/>
  <c r="V5" i="8" s="1"/>
  <c r="AK7" i="24"/>
  <c r="AK12" i="24"/>
  <c r="AK13" i="24"/>
  <c r="AI5" i="13" s="1"/>
  <c r="AK14" i="24"/>
  <c r="AK15" i="24"/>
  <c r="AJ15" i="24" s="1"/>
  <c r="AM2" i="24"/>
  <c r="AN2" i="24"/>
  <c r="AO2" i="24"/>
  <c r="AP2" i="24"/>
  <c r="AQ2" i="24"/>
  <c r="AR2" i="24"/>
  <c r="AS2" i="24"/>
  <c r="AT2" i="24"/>
  <c r="AU2" i="24"/>
  <c r="AV2" i="24"/>
  <c r="AW2" i="24"/>
  <c r="AX2" i="24"/>
  <c r="AY2" i="24"/>
  <c r="AZ2" i="24"/>
  <c r="BA2" i="24"/>
  <c r="BB2" i="24"/>
  <c r="BC2" i="24"/>
  <c r="BD2" i="24"/>
  <c r="BE2" i="24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BS2" i="24"/>
  <c r="AL3" i="24"/>
  <c r="Q4" i="5" s="1"/>
  <c r="AM3" i="24"/>
  <c r="R4" i="5" s="1"/>
  <c r="R8" i="5" s="1"/>
  <c r="AN3" i="24"/>
  <c r="S4" i="5" s="1"/>
  <c r="S8" i="5" s="1"/>
  <c r="AO3" i="24"/>
  <c r="T4" i="5" s="1"/>
  <c r="AP3" i="24"/>
  <c r="U4" i="5" s="1"/>
  <c r="AQ3" i="24"/>
  <c r="V4" i="5" s="1"/>
  <c r="AR3" i="24"/>
  <c r="W4" i="5" s="1"/>
  <c r="W8" i="5" s="1"/>
  <c r="AS3" i="24"/>
  <c r="X4" i="5" s="1"/>
  <c r="X8" i="5" s="1"/>
  <c r="AT3" i="24"/>
  <c r="Y4" i="5" s="1"/>
  <c r="AU3" i="24"/>
  <c r="Z4" i="5" s="1"/>
  <c r="AV3" i="24"/>
  <c r="AA4" i="5" s="1"/>
  <c r="AA8" i="5" s="1"/>
  <c r="AW3" i="24"/>
  <c r="AB4" i="5" s="1"/>
  <c r="AB8" i="5" s="1"/>
  <c r="AX3" i="24"/>
  <c r="AC4" i="5" s="1"/>
  <c r="AY3" i="24"/>
  <c r="AD4" i="5" s="1"/>
  <c r="AZ3" i="24"/>
  <c r="AE4" i="5" s="1"/>
  <c r="BA3" i="24"/>
  <c r="AF4" i="5" s="1"/>
  <c r="AF8" i="5" s="1"/>
  <c r="BB3" i="24"/>
  <c r="AG4" i="5"/>
  <c r="AG8" i="5" s="1"/>
  <c r="BC3" i="24"/>
  <c r="AH4" i="5" s="1"/>
  <c r="AH6" i="5" s="1"/>
  <c r="BD3" i="24"/>
  <c r="AI4" i="5" s="1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BS3" i="24"/>
  <c r="AL4" i="24"/>
  <c r="AM4" i="24"/>
  <c r="AN4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BS4" i="24"/>
  <c r="AL5" i="24"/>
  <c r="M5" i="7" s="1"/>
  <c r="AM5" i="24"/>
  <c r="N5" i="7" s="1"/>
  <c r="AN5" i="24"/>
  <c r="O5" i="7" s="1"/>
  <c r="O7" i="7" s="1"/>
  <c r="AO5" i="24"/>
  <c r="P5" i="7" s="1"/>
  <c r="P7" i="7" s="1"/>
  <c r="AP5" i="24"/>
  <c r="Q5" i="7" s="1"/>
  <c r="AQ5" i="24"/>
  <c r="R5" i="7" s="1"/>
  <c r="AR5" i="24"/>
  <c r="S5" i="7" s="1"/>
  <c r="S7" i="7" s="1"/>
  <c r="AS5" i="24"/>
  <c r="T5" i="7" s="1"/>
  <c r="AT5" i="24"/>
  <c r="U5" i="7" s="1"/>
  <c r="U2" i="7" s="1"/>
  <c r="AU5" i="24"/>
  <c r="V5" i="7" s="1"/>
  <c r="AV5" i="24"/>
  <c r="W5" i="7" s="1"/>
  <c r="W7" i="7" s="1"/>
  <c r="AW5" i="24"/>
  <c r="X5" i="7" s="1"/>
  <c r="X7" i="7" s="1"/>
  <c r="AX5" i="24"/>
  <c r="Y5" i="7" s="1"/>
  <c r="Y3" i="7" s="1"/>
  <c r="AY5" i="24"/>
  <c r="Z5" i="7"/>
  <c r="Z7" i="7" s="1"/>
  <c r="AZ5" i="24"/>
  <c r="AA5" i="7" s="1"/>
  <c r="BA5" i="24"/>
  <c r="AB5" i="7" s="1"/>
  <c r="AB4" i="7" s="1"/>
  <c r="AB8" i="7" s="1"/>
  <c r="BB5" i="24"/>
  <c r="AC5" i="7" s="1"/>
  <c r="BC5" i="24"/>
  <c r="AD5" i="7" s="1"/>
  <c r="AD7" i="7" s="1"/>
  <c r="BD5" i="24"/>
  <c r="AE5" i="7" s="1"/>
  <c r="AE7" i="7" s="1"/>
  <c r="BE5" i="24"/>
  <c r="AF5" i="7" s="1"/>
  <c r="AF2" i="7" s="1"/>
  <c r="BF5" i="24"/>
  <c r="AG5" i="7" s="1"/>
  <c r="AG6" i="7" s="1"/>
  <c r="BG5" i="24"/>
  <c r="AH5" i="7" s="1"/>
  <c r="AH7" i="7" s="1"/>
  <c r="BH5" i="24"/>
  <c r="AI5" i="7" s="1"/>
  <c r="AI7" i="7" s="1"/>
  <c r="BI5" i="24"/>
  <c r="BJ5" i="24"/>
  <c r="BK5" i="24"/>
  <c r="BL5" i="24"/>
  <c r="BM5" i="24"/>
  <c r="BN5" i="24"/>
  <c r="BO5" i="24"/>
  <c r="BP5" i="24"/>
  <c r="BQ5" i="24"/>
  <c r="BR5" i="24"/>
  <c r="BS5" i="24"/>
  <c r="AL6" i="24"/>
  <c r="W5" i="8" s="1"/>
  <c r="AM6" i="24"/>
  <c r="X5" i="8" s="1"/>
  <c r="AN6" i="24"/>
  <c r="Y5" i="8" s="1"/>
  <c r="AO6" i="24"/>
  <c r="AP6" i="24"/>
  <c r="AA5" i="8" s="1"/>
  <c r="AQ6" i="24"/>
  <c r="AB5" i="8" s="1"/>
  <c r="AR6" i="24"/>
  <c r="AC5" i="8" s="1"/>
  <c r="AS6" i="24"/>
  <c r="AD5" i="8" s="1"/>
  <c r="AT6" i="24"/>
  <c r="AE5" i="8" s="1"/>
  <c r="AU6" i="24"/>
  <c r="AF5" i="8" s="1"/>
  <c r="AV6" i="24"/>
  <c r="AG5" i="8" s="1"/>
  <c r="AW6" i="24"/>
  <c r="AH5" i="8" s="1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BS6" i="24"/>
  <c r="AL7" i="24"/>
  <c r="W5" i="9" s="1"/>
  <c r="AM7" i="24"/>
  <c r="AN7" i="24"/>
  <c r="Y5" i="9" s="1"/>
  <c r="AO7" i="24"/>
  <c r="Z5" i="9" s="1"/>
  <c r="AP7" i="24"/>
  <c r="AA5" i="9" s="1"/>
  <c r="AQ7" i="24"/>
  <c r="AB5" i="9" s="1"/>
  <c r="AR7" i="24"/>
  <c r="AC5" i="9" s="1"/>
  <c r="AS7" i="24"/>
  <c r="AD5" i="9" s="1"/>
  <c r="AT7" i="24"/>
  <c r="AE5" i="9" s="1"/>
  <c r="AU7" i="24"/>
  <c r="AF5" i="9" s="1"/>
  <c r="AV7" i="24"/>
  <c r="AG5" i="9" s="1"/>
  <c r="AW7" i="24"/>
  <c r="AH5" i="9" s="1"/>
  <c r="AX7" i="24"/>
  <c r="AI5" i="9" s="1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BS7" i="24"/>
  <c r="AL12" i="24"/>
  <c r="AM12" i="24"/>
  <c r="AN12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BS12" i="24"/>
  <c r="AL13" i="24"/>
  <c r="AM13" i="24"/>
  <c r="AN13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BS13" i="24"/>
  <c r="AL14" i="24"/>
  <c r="AM14" i="24"/>
  <c r="AN14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BS14" i="24"/>
  <c r="AL15" i="24"/>
  <c r="AM15" i="24"/>
  <c r="AN15" i="24"/>
  <c r="AO15" i="24"/>
  <c r="AP15" i="24"/>
  <c r="AQ15" i="24"/>
  <c r="AR15" i="24"/>
  <c r="AS15" i="24"/>
  <c r="AT15" i="24"/>
  <c r="AU15" i="24"/>
  <c r="AV15" i="24"/>
  <c r="AW15" i="24"/>
  <c r="AX15" i="24"/>
  <c r="AY15" i="24"/>
  <c r="AZ15" i="24"/>
  <c r="BA15" i="24"/>
  <c r="BB15" i="24"/>
  <c r="BC15" i="24"/>
  <c r="BD15" i="24"/>
  <c r="BE15" i="24"/>
  <c r="BF15" i="24"/>
  <c r="BG15" i="24"/>
  <c r="BH15" i="24"/>
  <c r="BI15" i="24"/>
  <c r="BJ15" i="24"/>
  <c r="BK15" i="24"/>
  <c r="BL15" i="24"/>
  <c r="BM15" i="24"/>
  <c r="BN15" i="24"/>
  <c r="BO15" i="24"/>
  <c r="BP15" i="24"/>
  <c r="BQ15" i="24"/>
  <c r="BR15" i="24"/>
  <c r="BS15" i="24"/>
  <c r="D12" i="24"/>
  <c r="AD4" i="7"/>
  <c r="AD8" i="7" s="1"/>
  <c r="AB2" i="5"/>
  <c r="S6" i="7"/>
  <c r="S3" i="7"/>
  <c r="S4" i="7"/>
  <c r="S8" i="7" s="1"/>
  <c r="S2" i="7"/>
  <c r="AF2" i="5" l="1"/>
  <c r="AF5" i="5"/>
  <c r="AF7" i="5" s="1"/>
  <c r="AF6" i="5"/>
  <c r="AF3" i="5"/>
  <c r="X6" i="7"/>
  <c r="AF6" i="7"/>
  <c r="Z2" i="7"/>
  <c r="AE3" i="7"/>
  <c r="AF3" i="7"/>
  <c r="Z4" i="7"/>
  <c r="Z8" i="7" s="1"/>
  <c r="Z3" i="7"/>
  <c r="AE6" i="7"/>
  <c r="U8" i="5"/>
  <c r="U5" i="5"/>
  <c r="U7" i="5" s="1"/>
  <c r="U3" i="5"/>
  <c r="U6" i="5"/>
  <c r="U2" i="5"/>
  <c r="AD8" i="5"/>
  <c r="AD5" i="5"/>
  <c r="AD7" i="5" s="1"/>
  <c r="AA5" i="5"/>
  <c r="AA7" i="5" s="1"/>
  <c r="AA4" i="24"/>
  <c r="AA2" i="5"/>
  <c r="AA3" i="24"/>
  <c r="F4" i="5" s="1"/>
  <c r="F2" i="5" s="1"/>
  <c r="AI4" i="7"/>
  <c r="AI8" i="7" s="1"/>
  <c r="AA6" i="5"/>
  <c r="W3" i="24"/>
  <c r="B4" i="5" s="1"/>
  <c r="B8" i="5" s="1"/>
  <c r="AI6" i="7"/>
  <c r="AA3" i="5"/>
  <c r="Y3" i="24"/>
  <c r="D4" i="5" s="1"/>
  <c r="D8" i="5" s="1"/>
  <c r="AI3" i="7"/>
  <c r="P4" i="5"/>
  <c r="P8" i="5" s="1"/>
  <c r="H13" i="24"/>
  <c r="F5" i="13" s="1"/>
  <c r="G12" i="24"/>
  <c r="AI2" i="7"/>
  <c r="AG3" i="24"/>
  <c r="L4" i="5" s="1"/>
  <c r="L8" i="5" s="1"/>
  <c r="M4" i="7"/>
  <c r="M8" i="7" s="1"/>
  <c r="M3" i="7"/>
  <c r="C8" i="5"/>
  <c r="C5" i="5"/>
  <c r="C7" i="5" s="1"/>
  <c r="C3" i="5"/>
  <c r="Q2" i="7"/>
  <c r="Q7" i="7"/>
  <c r="AE14" i="24"/>
  <c r="AE4" i="24"/>
  <c r="Z6" i="7"/>
  <c r="AI3" i="24"/>
  <c r="N4" i="5" s="1"/>
  <c r="N5" i="5" s="1"/>
  <c r="N7" i="5" s="1"/>
  <c r="O4" i="7"/>
  <c r="O8" i="7" s="1"/>
  <c r="AD3" i="24"/>
  <c r="I4" i="5" s="1"/>
  <c r="I6" i="5" s="1"/>
  <c r="AF3" i="24"/>
  <c r="K4" i="5" s="1"/>
  <c r="K8" i="5" s="1"/>
  <c r="AC4" i="24"/>
  <c r="O2" i="7"/>
  <c r="P3" i="7"/>
  <c r="AB3" i="24"/>
  <c r="G4" i="5" s="1"/>
  <c r="G3" i="5" s="1"/>
  <c r="D5" i="5"/>
  <c r="D7" i="5" s="1"/>
  <c r="P6" i="7"/>
  <c r="AJ3" i="24"/>
  <c r="O4" i="5" s="1"/>
  <c r="O6" i="5" s="1"/>
  <c r="AH3" i="24"/>
  <c r="M4" i="5" s="1"/>
  <c r="M8" i="5" s="1"/>
  <c r="D3" i="5"/>
  <c r="Z3" i="24"/>
  <c r="E4" i="5" s="1"/>
  <c r="E5" i="5" s="1"/>
  <c r="E7" i="5" s="1"/>
  <c r="AD4" i="24"/>
  <c r="O3" i="7"/>
  <c r="O6" i="7"/>
  <c r="AE3" i="24"/>
  <c r="J4" i="5" s="1"/>
  <c r="J8" i="5" s="1"/>
  <c r="AC3" i="24"/>
  <c r="H4" i="5" s="1"/>
  <c r="H3" i="5" s="1"/>
  <c r="AA7" i="7"/>
  <c r="AA6" i="7"/>
  <c r="C2" i="5"/>
  <c r="W3" i="7"/>
  <c r="T7" i="24"/>
  <c r="E5" i="9" s="1"/>
  <c r="AI15" i="24"/>
  <c r="AH5" i="24"/>
  <c r="I5" i="7" s="1"/>
  <c r="AI4" i="24"/>
  <c r="AG4" i="24"/>
  <c r="W6" i="7"/>
  <c r="AH15" i="24"/>
  <c r="W2" i="7"/>
  <c r="Q4" i="7"/>
  <c r="Q8" i="7" s="1"/>
  <c r="AH3" i="7"/>
  <c r="AE5" i="24"/>
  <c r="F5" i="7" s="1"/>
  <c r="F7" i="7" s="1"/>
  <c r="AB4" i="24"/>
  <c r="AH4" i="24"/>
  <c r="W4" i="7"/>
  <c r="W8" i="7" s="1"/>
  <c r="AG5" i="24"/>
  <c r="H5" i="7" s="1"/>
  <c r="AD15" i="24"/>
  <c r="X2" i="7"/>
  <c r="AH6" i="7"/>
  <c r="AJ4" i="24"/>
  <c r="P13" i="24"/>
  <c r="N5" i="13" s="1"/>
  <c r="L12" i="24"/>
  <c r="W6" i="24"/>
  <c r="H5" i="8" s="1"/>
  <c r="Q3" i="7"/>
  <c r="Q6" i="7"/>
  <c r="X4" i="7"/>
  <c r="X8" i="7" s="1"/>
  <c r="AH4" i="7"/>
  <c r="AH8" i="7" s="1"/>
  <c r="AF4" i="24"/>
  <c r="V13" i="24"/>
  <c r="T5" i="13" s="1"/>
  <c r="P12" i="24"/>
  <c r="AF15" i="24"/>
  <c r="X3" i="7"/>
  <c r="AC15" i="24"/>
  <c r="AE15" i="24"/>
  <c r="AF14" i="24"/>
  <c r="F9" i="24"/>
  <c r="E5" i="10" s="1"/>
  <c r="I9" i="24"/>
  <c r="H5" i="10" s="1"/>
  <c r="AD2" i="5"/>
  <c r="C6" i="5"/>
  <c r="L6" i="5"/>
  <c r="P4" i="7"/>
  <c r="P8" i="7" s="1"/>
  <c r="AD6" i="5"/>
  <c r="AE4" i="7"/>
  <c r="AE8" i="7" s="1"/>
  <c r="AA2" i="7"/>
  <c r="E3" i="7"/>
  <c r="W5" i="5"/>
  <c r="W7" i="5" s="1"/>
  <c r="AE2" i="7"/>
  <c r="R6" i="5"/>
  <c r="AB3" i="5"/>
  <c r="R5" i="5"/>
  <c r="R7" i="5" s="1"/>
  <c r="W3" i="5"/>
  <c r="AA4" i="7"/>
  <c r="AA8" i="7" s="1"/>
  <c r="R2" i="5"/>
  <c r="E6" i="7"/>
  <c r="E4" i="7"/>
  <c r="E8" i="7" s="1"/>
  <c r="E2" i="7"/>
  <c r="X6" i="5"/>
  <c r="AA3" i="7"/>
  <c r="L5" i="5"/>
  <c r="L7" i="5" s="1"/>
  <c r="P2" i="7"/>
  <c r="AD3" i="5"/>
  <c r="R3" i="5"/>
  <c r="H5" i="5"/>
  <c r="H7" i="5" s="1"/>
  <c r="H6" i="5"/>
  <c r="V7" i="7"/>
  <c r="V4" i="7"/>
  <c r="V8" i="7" s="1"/>
  <c r="V6" i="7"/>
  <c r="V2" i="7"/>
  <c r="V3" i="7"/>
  <c r="E2" i="5"/>
  <c r="E3" i="5"/>
  <c r="T7" i="7"/>
  <c r="T4" i="7"/>
  <c r="T8" i="7" s="1"/>
  <c r="T6" i="7"/>
  <c r="T3" i="7"/>
  <c r="T2" i="7"/>
  <c r="N7" i="7"/>
  <c r="N2" i="7"/>
  <c r="N3" i="7"/>
  <c r="N4" i="7"/>
  <c r="N8" i="7" s="1"/>
  <c r="N6" i="7"/>
  <c r="V8" i="5"/>
  <c r="V6" i="5"/>
  <c r="V3" i="5"/>
  <c r="V2" i="5"/>
  <c r="V5" i="5"/>
  <c r="V7" i="5" s="1"/>
  <c r="Q8" i="5"/>
  <c r="Q2" i="5"/>
  <c r="Q3" i="5"/>
  <c r="Q6" i="5"/>
  <c r="Q5" i="5"/>
  <c r="Q7" i="5" s="1"/>
  <c r="AC7" i="7"/>
  <c r="AC2" i="7"/>
  <c r="AC4" i="7"/>
  <c r="AC8" i="7" s="1"/>
  <c r="AC6" i="7"/>
  <c r="AC3" i="7"/>
  <c r="R4" i="7"/>
  <c r="R8" i="7" s="1"/>
  <c r="R7" i="7"/>
  <c r="R3" i="7"/>
  <c r="R2" i="7"/>
  <c r="R6" i="7"/>
  <c r="F2" i="7"/>
  <c r="AI8" i="5"/>
  <c r="AI3" i="5"/>
  <c r="AI2" i="5"/>
  <c r="AI6" i="5"/>
  <c r="AI5" i="5"/>
  <c r="AI7" i="5" s="1"/>
  <c r="AC8" i="5"/>
  <c r="AC6" i="5"/>
  <c r="AC3" i="5"/>
  <c r="AC5" i="5"/>
  <c r="AC7" i="5" s="1"/>
  <c r="AC2" i="5"/>
  <c r="Z8" i="5"/>
  <c r="Z6" i="5"/>
  <c r="Z2" i="5"/>
  <c r="Z3" i="5"/>
  <c r="Z5" i="5"/>
  <c r="Z7" i="5" s="1"/>
  <c r="AE8" i="5"/>
  <c r="AE2" i="5"/>
  <c r="AE6" i="5"/>
  <c r="AE3" i="5"/>
  <c r="AE5" i="5"/>
  <c r="AE7" i="5" s="1"/>
  <c r="Y8" i="5"/>
  <c r="Y2" i="5"/>
  <c r="Y3" i="5"/>
  <c r="Y6" i="5"/>
  <c r="Y5" i="5"/>
  <c r="Y7" i="5" s="1"/>
  <c r="Y6" i="7"/>
  <c r="AD13" i="24"/>
  <c r="AB5" i="13" s="1"/>
  <c r="AC13" i="24"/>
  <c r="AA5" i="13" s="1"/>
  <c r="AB5" i="5"/>
  <c r="AB7" i="5" s="1"/>
  <c r="X2" i="5"/>
  <c r="U6" i="24"/>
  <c r="F5" i="8" s="1"/>
  <c r="AG7" i="7"/>
  <c r="Y7" i="7"/>
  <c r="AK2" i="24"/>
  <c r="R5" i="11"/>
  <c r="X3" i="5"/>
  <c r="F6" i="5"/>
  <c r="AB2" i="7"/>
  <c r="U6" i="7"/>
  <c r="AG4" i="7"/>
  <c r="AG8" i="7" s="1"/>
  <c r="J13" i="24"/>
  <c r="H5" i="13" s="1"/>
  <c r="W2" i="5"/>
  <c r="AH2" i="7"/>
  <c r="AB6" i="5"/>
  <c r="AD6" i="7"/>
  <c r="AG2" i="5"/>
  <c r="S6" i="5"/>
  <c r="Q6" i="24"/>
  <c r="B5" i="8" s="1"/>
  <c r="AG3" i="5"/>
  <c r="AB6" i="7"/>
  <c r="U3" i="7"/>
  <c r="AG2" i="7"/>
  <c r="G13" i="24"/>
  <c r="E5" i="13" s="1"/>
  <c r="AD2" i="7"/>
  <c r="S2" i="5"/>
  <c r="AD14" i="24"/>
  <c r="AD12" i="24"/>
  <c r="Z7" i="24"/>
  <c r="K5" i="9" s="1"/>
  <c r="F5" i="5"/>
  <c r="F7" i="5" s="1"/>
  <c r="J6" i="5"/>
  <c r="Y4" i="7"/>
  <c r="Y8" i="7" s="1"/>
  <c r="AG3" i="7"/>
  <c r="AD3" i="7"/>
  <c r="AG5" i="5"/>
  <c r="AG7" i="5" s="1"/>
  <c r="S3" i="5"/>
  <c r="AI13" i="24"/>
  <c r="AG5" i="13" s="1"/>
  <c r="AG6" i="5"/>
  <c r="Y2" i="7"/>
  <c r="AJ13" i="24"/>
  <c r="AH5" i="13" s="1"/>
  <c r="W6" i="5"/>
  <c r="X5" i="5"/>
  <c r="X7" i="5" s="1"/>
  <c r="S5" i="5"/>
  <c r="S7" i="5" s="1"/>
  <c r="P9" i="24"/>
  <c r="O5" i="10" s="1"/>
  <c r="G9" i="24"/>
  <c r="F5" i="10" s="1"/>
  <c r="R12" i="24"/>
  <c r="AF7" i="24"/>
  <c r="Q5" i="9" s="1"/>
  <c r="AI6" i="24"/>
  <c r="T5" i="8" s="1"/>
  <c r="N6" i="5"/>
  <c r="Z5" i="8"/>
  <c r="AB6" i="24"/>
  <c r="M5" i="8" s="1"/>
  <c r="AG6" i="24"/>
  <c r="R5" i="8" s="1"/>
  <c r="Y6" i="24"/>
  <c r="J5" i="8" s="1"/>
  <c r="AD6" i="24"/>
  <c r="O5" i="8" s="1"/>
  <c r="V6" i="24"/>
  <c r="G5" i="8" s="1"/>
  <c r="X6" i="24"/>
  <c r="I5" i="8" s="1"/>
  <c r="AE6" i="24"/>
  <c r="P5" i="8" s="1"/>
  <c r="S6" i="24"/>
  <c r="D5" i="8" s="1"/>
  <c r="T6" i="24"/>
  <c r="E5" i="8" s="1"/>
  <c r="AH6" i="24"/>
  <c r="S5" i="8" s="1"/>
  <c r="AF6" i="24"/>
  <c r="Q5" i="8" s="1"/>
  <c r="R6" i="24"/>
  <c r="C5" i="8" s="1"/>
  <c r="AA6" i="24"/>
  <c r="L5" i="8" s="1"/>
  <c r="AB7" i="7"/>
  <c r="AB3" i="7"/>
  <c r="U7" i="7"/>
  <c r="U4" i="7"/>
  <c r="U8" i="7" s="1"/>
  <c r="T8" i="5"/>
  <c r="T3" i="5"/>
  <c r="T6" i="5"/>
  <c r="T5" i="5"/>
  <c r="T7" i="5" s="1"/>
  <c r="T2" i="5"/>
  <c r="S9" i="24"/>
  <c r="R5" i="10" s="1"/>
  <c r="AB9" i="24"/>
  <c r="AA5" i="10" s="1"/>
  <c r="O9" i="24"/>
  <c r="N5" i="10" s="1"/>
  <c r="X9" i="24"/>
  <c r="W5" i="10" s="1"/>
  <c r="Q9" i="24"/>
  <c r="P5" i="10" s="1"/>
  <c r="AE9" i="24"/>
  <c r="AD5" i="10" s="1"/>
  <c r="AG9" i="24"/>
  <c r="AF5" i="10" s="1"/>
  <c r="Z9" i="24"/>
  <c r="Y5" i="10" s="1"/>
  <c r="R9" i="24"/>
  <c r="Q5" i="10" s="1"/>
  <c r="Y9" i="24"/>
  <c r="X5" i="10" s="1"/>
  <c r="AA9" i="24"/>
  <c r="Z5" i="10" s="1"/>
  <c r="N9" i="24"/>
  <c r="M5" i="10" s="1"/>
  <c r="W9" i="24"/>
  <c r="V5" i="10" s="1"/>
  <c r="AJ9" i="24"/>
  <c r="AI5" i="10" s="1"/>
  <c r="E9" i="24"/>
  <c r="D5" i="10" s="1"/>
  <c r="AF9" i="24"/>
  <c r="AE5" i="10" s="1"/>
  <c r="AH9" i="24"/>
  <c r="AG5" i="10" s="1"/>
  <c r="M9" i="24"/>
  <c r="L5" i="10" s="1"/>
  <c r="V9" i="24"/>
  <c r="U5" i="10" s="1"/>
  <c r="J9" i="24"/>
  <c r="I5" i="10" s="1"/>
  <c r="L9" i="24"/>
  <c r="K5" i="10" s="1"/>
  <c r="AD9" i="24"/>
  <c r="AC5" i="10" s="1"/>
  <c r="H9" i="24"/>
  <c r="G5" i="10" s="1"/>
  <c r="AI9" i="24"/>
  <c r="AH5" i="10" s="1"/>
  <c r="E5" i="11"/>
  <c r="V5" i="11"/>
  <c r="J5" i="11"/>
  <c r="AH14" i="24"/>
  <c r="AC6" i="24"/>
  <c r="N5" i="8" s="1"/>
  <c r="AJ6" i="24"/>
  <c r="U5" i="8" s="1"/>
  <c r="AC7" i="24"/>
  <c r="N5" i="9" s="1"/>
  <c r="AC9" i="24"/>
  <c r="AB5" i="10" s="1"/>
  <c r="X5" i="9"/>
  <c r="Q7" i="24"/>
  <c r="B5" i="9" s="1"/>
  <c r="AB7" i="24"/>
  <c r="M5" i="9" s="1"/>
  <c r="S7" i="24"/>
  <c r="D5" i="9" s="1"/>
  <c r="V7" i="24"/>
  <c r="G5" i="9" s="1"/>
  <c r="AH7" i="24"/>
  <c r="S5" i="9" s="1"/>
  <c r="AA7" i="24"/>
  <c r="L5" i="9" s="1"/>
  <c r="Y7" i="24"/>
  <c r="J5" i="9" s="1"/>
  <c r="AD7" i="24"/>
  <c r="O5" i="9" s="1"/>
  <c r="AG7" i="24"/>
  <c r="R5" i="9" s="1"/>
  <c r="AI7" i="24"/>
  <c r="T5" i="9" s="1"/>
  <c r="X7" i="24"/>
  <c r="I5" i="9" s="1"/>
  <c r="AE7" i="24"/>
  <c r="P5" i="9" s="1"/>
  <c r="U7" i="24"/>
  <c r="F5" i="9" s="1"/>
  <c r="R7" i="24"/>
  <c r="C5" i="9" s="1"/>
  <c r="AI5" i="8"/>
  <c r="M7" i="7"/>
  <c r="M2" i="7"/>
  <c r="M6" i="7"/>
  <c r="AD5" i="11"/>
  <c r="W5" i="11"/>
  <c r="AI14" i="24"/>
  <c r="AJ14" i="24"/>
  <c r="AA14" i="24"/>
  <c r="AC14" i="24"/>
  <c r="AG14" i="24"/>
  <c r="AH13" i="24"/>
  <c r="AF5" i="13" s="1"/>
  <c r="AF13" i="24"/>
  <c r="AD5" i="13" s="1"/>
  <c r="AE13" i="24"/>
  <c r="AC5" i="13" s="1"/>
  <c r="U13" i="24"/>
  <c r="S5" i="13" s="1"/>
  <c r="AA13" i="24"/>
  <c r="Y5" i="13" s="1"/>
  <c r="AG13" i="24"/>
  <c r="AE5" i="13" s="1"/>
  <c r="Y13" i="24"/>
  <c r="W5" i="13" s="1"/>
  <c r="T13" i="24"/>
  <c r="R5" i="13" s="1"/>
  <c r="Z13" i="24"/>
  <c r="X5" i="13" s="1"/>
  <c r="X13" i="24"/>
  <c r="V5" i="13" s="1"/>
  <c r="W13" i="24"/>
  <c r="U5" i="13" s="1"/>
  <c r="M13" i="24"/>
  <c r="K5" i="13" s="1"/>
  <c r="S13" i="24"/>
  <c r="Q5" i="13" s="1"/>
  <c r="L13" i="24"/>
  <c r="J5" i="13" s="1"/>
  <c r="AB13" i="24"/>
  <c r="Z5" i="13" s="1"/>
  <c r="D13" i="24"/>
  <c r="B5" i="13" s="1"/>
  <c r="Q13" i="24"/>
  <c r="O5" i="13" s="1"/>
  <c r="O13" i="24"/>
  <c r="M5" i="13" s="1"/>
  <c r="I13" i="24"/>
  <c r="G5" i="13" s="1"/>
  <c r="AI12" i="24"/>
  <c r="Q12" i="24"/>
  <c r="S12" i="24"/>
  <c r="T12" i="24"/>
  <c r="M12" i="24"/>
  <c r="N12" i="24"/>
  <c r="Y12" i="24"/>
  <c r="AA12" i="24"/>
  <c r="AB12" i="24"/>
  <c r="U12" i="24"/>
  <c r="V12" i="24"/>
  <c r="I12" i="24"/>
  <c r="AE12" i="24"/>
  <c r="AG12" i="24"/>
  <c r="E12" i="24"/>
  <c r="O12" i="24"/>
  <c r="Z12" i="24"/>
  <c r="AH12" i="24"/>
  <c r="W12" i="24"/>
  <c r="J12" i="24"/>
  <c r="K12" i="24"/>
  <c r="AC12" i="24"/>
  <c r="AF12" i="24"/>
  <c r="F12" i="24"/>
  <c r="H12" i="24"/>
  <c r="AJ12" i="24"/>
  <c r="AB5" i="11"/>
  <c r="AH8" i="5"/>
  <c r="AH3" i="5"/>
  <c r="AH2" i="5"/>
  <c r="AH5" i="5"/>
  <c r="AH7" i="5" s="1"/>
  <c r="U9" i="24"/>
  <c r="T5" i="10" s="1"/>
  <c r="K13" i="24"/>
  <c r="I5" i="13" s="1"/>
  <c r="E13" i="24"/>
  <c r="C5" i="13" s="1"/>
  <c r="R13" i="24"/>
  <c r="P5" i="13" s="1"/>
  <c r="AB14" i="24"/>
  <c r="W7" i="24"/>
  <c r="H5" i="9" s="1"/>
  <c r="Z6" i="24"/>
  <c r="K5" i="8" s="1"/>
  <c r="O3" i="5"/>
  <c r="O2" i="5"/>
  <c r="T9" i="24"/>
  <c r="S5" i="10" s="1"/>
  <c r="F13" i="24"/>
  <c r="D5" i="13" s="1"/>
  <c r="K9" i="24"/>
  <c r="J5" i="10" s="1"/>
  <c r="X12" i="24"/>
  <c r="AF7" i="7"/>
  <c r="AF4" i="7"/>
  <c r="AF8" i="7" s="1"/>
  <c r="AG15" i="24"/>
  <c r="AB15" i="24"/>
  <c r="C4" i="15" s="1"/>
  <c r="AB5" i="24"/>
  <c r="C5" i="7" s="1"/>
  <c r="AA5" i="24"/>
  <c r="B5" i="7" s="1"/>
  <c r="AJ5" i="24"/>
  <c r="K5" i="7" s="1"/>
  <c r="AC5" i="24"/>
  <c r="D5" i="7" s="1"/>
  <c r="AI5" i="24"/>
  <c r="J5" i="7" s="1"/>
  <c r="AF5" i="24"/>
  <c r="G5" i="7" s="1"/>
  <c r="L5" i="7"/>
  <c r="L5" i="11"/>
  <c r="X5" i="11"/>
  <c r="AF5" i="11"/>
  <c r="F5" i="11"/>
  <c r="N5" i="11"/>
  <c r="Y5" i="11"/>
  <c r="AG5" i="11"/>
  <c r="G5" i="11"/>
  <c r="O5" i="11"/>
  <c r="Z5" i="11"/>
  <c r="AH5" i="11"/>
  <c r="H5" i="11"/>
  <c r="P5" i="11"/>
  <c r="S5" i="11"/>
  <c r="AA5" i="11"/>
  <c r="AI5" i="11"/>
  <c r="I5" i="11"/>
  <c r="Q5" i="11"/>
  <c r="U5" i="11"/>
  <c r="AC5" i="11"/>
  <c r="C5" i="11"/>
  <c r="K5" i="11"/>
  <c r="T5" i="11"/>
  <c r="D5" i="11"/>
  <c r="AA15" i="24"/>
  <c r="B4" i="15" s="1"/>
  <c r="C9" i="24"/>
  <c r="B5" i="10" s="1"/>
  <c r="D9" i="24"/>
  <c r="C5" i="10" s="1"/>
  <c r="B5" i="11"/>
  <c r="N13" i="24"/>
  <c r="L5" i="13" s="1"/>
  <c r="V5" i="9"/>
  <c r="AJ7" i="24"/>
  <c r="U5" i="9" s="1"/>
  <c r="AE5" i="11"/>
  <c r="P6" i="5" l="1"/>
  <c r="O5" i="5"/>
  <c r="O7" i="5" s="1"/>
  <c r="J2" i="5"/>
  <c r="M2" i="5"/>
  <c r="M5" i="5"/>
  <c r="M7" i="5" s="1"/>
  <c r="J3" i="5"/>
  <c r="D6" i="5"/>
  <c r="F3" i="5"/>
  <c r="O8" i="5"/>
  <c r="J5" i="5"/>
  <c r="J7" i="5" s="1"/>
  <c r="M6" i="5"/>
  <c r="P3" i="5"/>
  <c r="F8" i="5"/>
  <c r="M3" i="5"/>
  <c r="P2" i="5"/>
  <c r="P5" i="5"/>
  <c r="P7" i="5" s="1"/>
  <c r="B6" i="5"/>
  <c r="E6" i="5"/>
  <c r="B5" i="5"/>
  <c r="B7" i="5" s="1"/>
  <c r="E8" i="5"/>
  <c r="B2" i="5"/>
  <c r="B3" i="5"/>
  <c r="L3" i="5"/>
  <c r="D2" i="5"/>
  <c r="G5" i="5"/>
  <c r="G7" i="5" s="1"/>
  <c r="K2" i="5"/>
  <c r="H8" i="5"/>
  <c r="N8" i="5"/>
  <c r="K5" i="5"/>
  <c r="K7" i="5" s="1"/>
  <c r="N2" i="5"/>
  <c r="L2" i="5"/>
  <c r="N3" i="5"/>
  <c r="K6" i="5"/>
  <c r="K3" i="5"/>
  <c r="H2" i="5"/>
  <c r="F3" i="7"/>
  <c r="I2" i="5"/>
  <c r="I3" i="5"/>
  <c r="F4" i="7"/>
  <c r="F8" i="7" s="1"/>
  <c r="F6" i="7"/>
  <c r="G8" i="5"/>
  <c r="G2" i="5"/>
  <c r="G6" i="5"/>
  <c r="I8" i="5"/>
  <c r="I5" i="5"/>
  <c r="I7" i="5" s="1"/>
  <c r="H7" i="7"/>
  <c r="H3" i="7"/>
  <c r="H4" i="7"/>
  <c r="H8" i="7" s="1"/>
  <c r="H2" i="7"/>
  <c r="H6" i="7"/>
  <c r="I7" i="7"/>
  <c r="I3" i="7"/>
  <c r="I2" i="7"/>
  <c r="I6" i="7"/>
  <c r="I4" i="7"/>
  <c r="I8" i="7" s="1"/>
  <c r="AJ2" i="24"/>
  <c r="D7" i="7"/>
  <c r="D4" i="7"/>
  <c r="D8" i="7" s="1"/>
  <c r="D6" i="7"/>
  <c r="D2" i="7"/>
  <c r="D3" i="7"/>
  <c r="K7" i="7"/>
  <c r="K2" i="7"/>
  <c r="K4" i="7"/>
  <c r="K8" i="7" s="1"/>
  <c r="K3" i="7"/>
  <c r="K6" i="7"/>
  <c r="B7" i="7"/>
  <c r="B6" i="7"/>
  <c r="B2" i="7"/>
  <c r="B4" i="7"/>
  <c r="B8" i="7" s="1"/>
  <c r="B3" i="7"/>
  <c r="C7" i="7"/>
  <c r="C3" i="7"/>
  <c r="C2" i="7"/>
  <c r="C4" i="7"/>
  <c r="C8" i="7" s="1"/>
  <c r="C6" i="7"/>
  <c r="C8" i="15"/>
  <c r="C7" i="15"/>
  <c r="C6" i="15"/>
  <c r="C3" i="15"/>
  <c r="C2" i="15"/>
  <c r="C5" i="15"/>
  <c r="J7" i="7"/>
  <c r="J4" i="7"/>
  <c r="J8" i="7" s="1"/>
  <c r="J2" i="7"/>
  <c r="J6" i="7"/>
  <c r="J3" i="7"/>
  <c r="L7" i="7"/>
  <c r="L6" i="7"/>
  <c r="L3" i="7"/>
  <c r="L4" i="7"/>
  <c r="L8" i="7" s="1"/>
  <c r="L2" i="7"/>
  <c r="B8" i="15"/>
  <c r="B3" i="15"/>
  <c r="B7" i="15"/>
  <c r="B6" i="15"/>
  <c r="B5" i="15"/>
  <c r="B2" i="15"/>
  <c r="G4" i="7"/>
  <c r="G8" i="7" s="1"/>
  <c r="G7" i="7"/>
  <c r="G6" i="7"/>
  <c r="G2" i="7"/>
  <c r="G3" i="7"/>
  <c r="AI2" i="24" l="1"/>
  <c r="AH2" i="24" l="1"/>
  <c r="AG2" i="24" l="1"/>
  <c r="AF2" i="24" l="1"/>
  <c r="AE2" i="24" l="1"/>
  <c r="AD2" i="24" l="1"/>
  <c r="AC2" i="24" l="1"/>
  <c r="AB2" i="24" l="1"/>
  <c r="AA2" i="24" l="1"/>
  <c r="Z2" i="24" l="1"/>
  <c r="Y2" i="24" l="1"/>
  <c r="X2" i="24" l="1"/>
  <c r="W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<sst xmlns="http://schemas.openxmlformats.org/spreadsheetml/2006/main" count="536" uniqueCount="133">
  <si>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</si>
  <si>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</si>
  <si>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</si>
  <si>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</si>
  <si>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</si>
  <si>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</si>
  <si>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</si>
  <si>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</si>
  <si>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</si>
  <si>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</si>
  <si>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</si>
  <si>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</si>
  <si>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</si>
  <si>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</si>
  <si>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</si>
  <si>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</si>
  <si>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</si>
  <si>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</si>
  <si>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</si>
  <si>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</si>
  <si>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</si>
  <si>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</si>
  <si>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</si>
  <si>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</si>
  <si>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</si>
  <si>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</si>
  <si>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</si>
  <si>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</si>
  <si>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</si>
  <si>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reference vehicle technology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</si>
  <si>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</si>
  <si>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</si>
  <si>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</si>
  <si>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</si>
  <si>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</si>
  <si>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</si>
  <si>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</si>
  <si>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</si>
  <si>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</si>
  <si>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</si>
  <si>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</si>
  <si>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</si>
  <si>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</si>
  <si>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</si>
  <si>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</si>
  <si>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</si>
  <si>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</si>
  <si>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</si>
  <si>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</si>
  <si>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</si>
  <si>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</si>
  <si>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Fuel Economy ((thing*miles)/BTU)</t>
  </si>
  <si>
    <t>LPG vehicle</t>
  </si>
  <si>
    <t>hydrogen vehicle</t>
  </si>
  <si>
    <t>For sources and calculations, see the variable PTFURfE.</t>
  </si>
  <si>
    <t>Perc Reduction in Fuel Use for Electricity (PTFURfE )</t>
  </si>
  <si>
    <t>Perc of Electricity Use for Plug-In Hybrid Vehicles (BPoEFUbVT)</t>
  </si>
  <si>
    <t>(Plug-in Hybrid Elec Fraction tab)</t>
  </si>
  <si>
    <t>Vehicle Lifetimes (years) (AVL)</t>
  </si>
  <si>
    <t>Passenger</t>
  </si>
  <si>
    <t>Freight</t>
  </si>
  <si>
    <t>Psgr LDV</t>
  </si>
  <si>
    <t>Frgt LDV</t>
  </si>
  <si>
    <t>Psgr HDV</t>
  </si>
  <si>
    <t>Frgt HDV</t>
  </si>
  <si>
    <t>Psgr Mtrbk</t>
  </si>
  <si>
    <t>Frgt Mtrbk</t>
  </si>
  <si>
    <t>We hence use the same values as gasoline or diesel for LPG, depending on the dominant fuel for each vehicle type.</t>
  </si>
  <si>
    <t>The technology multiplier for LPG is the same as that of Gasoline &amp; Diesel, from BNVFE sheet.</t>
  </si>
  <si>
    <t>Year</t>
  </si>
  <si>
    <t>km/l</t>
  </si>
  <si>
    <t>BTU/km</t>
  </si>
  <si>
    <t>BTU/psgr-km</t>
  </si>
  <si>
    <t>psgr-km/BTU</t>
  </si>
  <si>
    <t>psgr-mi/BTU</t>
  </si>
  <si>
    <t>Psgr LDVs, Gasoline (psgr-mi/BTU)</t>
  </si>
  <si>
    <t>Hydrogen vs. Gasoline Efficiency</t>
  </si>
  <si>
    <t>gasoline car efficiency</t>
  </si>
  <si>
    <t>hydrogen FCV efficiency</t>
  </si>
  <si>
    <t>distance multiplier for hydrogen vehicles</t>
  </si>
  <si>
    <t>U.S. Department of Energy Hydrogen Program</t>
  </si>
  <si>
    <t>Hydrogen Fuel Cells</t>
  </si>
  <si>
    <t>https://www.californiahydrogen.org/wp-content/uploads/files/doe_fuelcell_factsheet.pdf</t>
  </si>
  <si>
    <t>Hydrogen Efficiency Adjustment</t>
  </si>
  <si>
    <t>electric vehicle</t>
  </si>
  <si>
    <t>Tab XII.a, Table 10.3</t>
  </si>
  <si>
    <t>Tab XII.a, Table 10.2</t>
  </si>
  <si>
    <t>Calculation of energy per vehicle-Passenger Km</t>
  </si>
  <si>
    <t>TWh/vehicle-passenger-km</t>
  </si>
  <si>
    <t>Mode</t>
  </si>
  <si>
    <t>Sub-mode</t>
  </si>
  <si>
    <t>Technology</t>
  </si>
  <si>
    <t>ROAD</t>
  </si>
  <si>
    <t>BUS</t>
  </si>
  <si>
    <t>DIESEL</t>
  </si>
  <si>
    <t>CNG</t>
  </si>
  <si>
    <t>ELECTRIC</t>
  </si>
  <si>
    <t>FCV</t>
  </si>
  <si>
    <t>ONMI-BUS</t>
  </si>
  <si>
    <t>CAR</t>
  </si>
  <si>
    <t>PETROL</t>
  </si>
  <si>
    <t>LPG</t>
  </si>
  <si>
    <t>2W</t>
  </si>
  <si>
    <t>3W</t>
  </si>
  <si>
    <t>TAXI</t>
  </si>
  <si>
    <t>RAIL</t>
  </si>
  <si>
    <t>AIR</t>
  </si>
  <si>
    <t>Total Billion Passenger KM demand</t>
  </si>
  <si>
    <t>Converted to psgr-mile per BTU</t>
  </si>
  <si>
    <t>Extrapolated</t>
  </si>
  <si>
    <t>Tab XII.b, Table 3.5</t>
  </si>
  <si>
    <t>Chosen Trajectory</t>
  </si>
  <si>
    <t>TWh/vehicle-ton-km</t>
  </si>
  <si>
    <t>Type</t>
  </si>
  <si>
    <t>HCV</t>
  </si>
  <si>
    <t>LCV</t>
  </si>
  <si>
    <t>miles per km</t>
  </si>
  <si>
    <t>BTU per TWh</t>
  </si>
  <si>
    <t>Indian efficiency data are only available for the most common fuel type for</t>
  </si>
  <si>
    <t>each vehicle type.  We use these data to represent all combustion-based fuel</t>
  </si>
  <si>
    <t>types (which are reasonably close in heat rates), but we must adjust for</t>
  </si>
  <si>
    <t>electricity, which is used much more efficiently in vehicles than thermal fuels.</t>
  </si>
  <si>
    <t>Source:</t>
  </si>
  <si>
    <t>Rail, air, and ships</t>
  </si>
  <si>
    <t>Non-road</t>
  </si>
  <si>
    <t>Hydrogen vs. Gasoline Efficiency (see trans/BHNVFEAL)</t>
  </si>
  <si>
    <t>NITI Aayog, Government of India</t>
  </si>
  <si>
    <t>India Energy Security Scenarios 2047 downloadable Excel model</t>
  </si>
  <si>
    <t>http://indiaenergy.gov.in/iess/docs/IESS_Version2.2.xlsx</t>
  </si>
  <si>
    <t>Tabs XIIa (Tables 10.2 and 10.3) and XIIb (Table 3.5)</t>
  </si>
  <si>
    <t>Passenger LDVs</t>
  </si>
  <si>
    <t>Except for passenger LDVs, this variable only uses input data from other variables in this model, as noted above.</t>
  </si>
  <si>
    <t>For passenger LDVs, we set the values to the current stock fuel economy from IESS.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</si>
</sst>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_);\(#,##0\);&quot;-&quot;_);@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1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0" fillId="0" borderId="19" xfId="0" applyNumberFormat="1" applyBorder="1"/>
    <xf numFmtId="11" fontId="41" fillId="0" borderId="0" xfId="0" applyNumberFormat="1" applyFont="1" applyFill="1"/>
    <xf numFmtId="11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11" fontId="0" fillId="28" borderId="0" xfId="0" applyNumberFormat="1" applyFill="1" applyBorder="1"/>
    <xf numFmtId="0" fontId="2" fillId="0" borderId="0" xfId="0" applyFont="1" applyAlignment="1">
      <alignment wrapText="1"/>
    </xf>
    <xf numFmtId="0" fontId="0" fillId="29" borderId="0" xfId="0" applyFill="1"/>
    <xf numFmtId="0" fontId="42" fillId="0" borderId="0" xfId="153"/>
    <xf numFmtId="0" fontId="0" fillId="0" borderId="0" xfId="0" applyAlignment="1">
      <alignment wrapText="1"/>
    </xf>
    <xf numFmtId="167" fontId="43" fillId="30" borderId="0" xfId="154" applyNumberFormat="1" applyFont="1" applyFill="1" applyBorder="1" applyAlignment="1">
      <alignment vertical="center"/>
    </xf>
    <xf numFmtId="9" fontId="0" fillId="0" borderId="0" xfId="155" applyFont="1"/>
    <xf numFmtId="16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" xfId="155" builtinId="5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val>
            <c:numRef>
              <c:f>Extrapolations!$C$2:$BT$2</c:f>
              <c:numCache>
                <c:formatCode>General</c:formatCode>
                <c:ptCount val="70"/>
                <c:pt idx="20" formatCode="0.00E+00">
                  <c:v>9.1375900457528816E-4</c:v>
                </c:pt>
                <c:pt idx="21" formatCode="0.00E+00">
                  <c:v>9.1375900457528816E-4</c:v>
                </c:pt>
                <c:pt idx="22" formatCode="0.00E+00">
                  <c:v>9.1375900457528816E-4</c:v>
                </c:pt>
                <c:pt idx="23" formatCode="0.00E+00">
                  <c:v>9.1375900457528816E-4</c:v>
                </c:pt>
                <c:pt idx="24" formatCode="0.00E+00">
                  <c:v>9.1375900457528816E-4</c:v>
                </c:pt>
                <c:pt idx="25" formatCode="0.00E+00">
                  <c:v>9.1375900457528816E-4</c:v>
                </c:pt>
                <c:pt idx="26" formatCode="0.00E+00">
                  <c:v>9.1375900457528816E-4</c:v>
                </c:pt>
                <c:pt idx="27" formatCode="0.00E+00">
                  <c:v>9.1375900457528816E-4</c:v>
                </c:pt>
                <c:pt idx="28" formatCode="0.00E+00">
                  <c:v>9.1375900457528816E-4</c:v>
                </c:pt>
                <c:pt idx="29" formatCode="0.00E+00">
                  <c:v>9.1375900457528816E-4</c:v>
                </c:pt>
                <c:pt idx="30" formatCode="0.00E+00">
                  <c:v>9.1375900457528816E-4</c:v>
                </c:pt>
                <c:pt idx="31" formatCode="0.00E+00">
                  <c:v>9.1375900457528816E-4</c:v>
                </c:pt>
                <c:pt idx="32" formatCode="0.00E+00">
                  <c:v>9.1375900457528816E-4</c:v>
                </c:pt>
                <c:pt idx="33" formatCode="0.00E+00">
                  <c:v>9.1375900457528816E-4</c:v>
                </c:pt>
                <c:pt idx="34" formatCode="0.00E+00">
                  <c:v>9.1375900457528816E-4</c:v>
                </c:pt>
                <c:pt idx="35" formatCode="0.00E+00">
                  <c:v>9.1375900457528816E-4</c:v>
                </c:pt>
                <c:pt idx="36" formatCode="0.00E+00">
                  <c:v>9.1375900457528816E-4</c:v>
                </c:pt>
                <c:pt idx="37" formatCode="0.00E+00">
                  <c:v>9.1375900457528816E-4</c:v>
                </c:pt>
                <c:pt idx="38" formatCode="0.00E+00">
                  <c:v>9.2240561411711941E-4</c:v>
                </c:pt>
                <c:pt idx="39" formatCode="0.00E+00">
                  <c:v>9.3105222365895066E-4</c:v>
                </c:pt>
                <c:pt idx="40" formatCode="0.00E+00">
                  <c:v>9.396988332007819E-4</c:v>
                </c:pt>
                <c:pt idx="41" formatCode="0.00E+00">
                  <c:v>9.4876243499027527E-4</c:v>
                </c:pt>
                <c:pt idx="42" formatCode="0.00E+00">
                  <c:v>9.578260367797721E-4</c:v>
                </c:pt>
                <c:pt idx="43" formatCode="0.00E+00">
                  <c:v>9.6688963856926546E-4</c:v>
                </c:pt>
                <c:pt idx="44" formatCode="0.00E+00">
                  <c:v>9.7595324035875883E-4</c:v>
                </c:pt>
                <c:pt idx="45" formatCode="0.00E+00">
                  <c:v>9.8501684214825219E-4</c:v>
                </c:pt>
                <c:pt idx="46" formatCode="0.00E+00">
                  <c:v>9.9451754609482246E-4</c:v>
                </c:pt>
                <c:pt idx="47" formatCode="0.00E+00">
                  <c:v>1.0040182500413893E-3</c:v>
                </c:pt>
                <c:pt idx="48" formatCode="0.00E+00">
                  <c:v>1.0135189539879595E-3</c:v>
                </c:pt>
                <c:pt idx="49" formatCode="0.00E+00">
                  <c:v>1.0230196579345263E-3</c:v>
                </c:pt>
                <c:pt idx="50" formatCode="0.00E+00">
                  <c:v>1.0325203618810931E-3</c:v>
                </c:pt>
                <c:pt idx="51" formatCode="0.00E+00">
                  <c:v>1.0424792477166309E-3</c:v>
                </c:pt>
                <c:pt idx="52" formatCode="0.00E+00">
                  <c:v>1.0524381335521686E-3</c:v>
                </c:pt>
                <c:pt idx="53" formatCode="0.00E+00">
                  <c:v>1.0623970193877029E-3</c:v>
                </c:pt>
                <c:pt idx="54" formatCode="0.00E+00">
                  <c:v>1.0723559052232406E-3</c:v>
                </c:pt>
                <c:pt idx="55" formatCode="0.00E+00">
                  <c:v>1.0823147910587784E-3</c:v>
                </c:pt>
                <c:pt idx="56" formatCode="0.00E+00">
                  <c:v>1.0927539551084144E-3</c:v>
                </c:pt>
                <c:pt idx="57" formatCode="0.00E+00">
                  <c:v>1.1031931191580538E-3</c:v>
                </c:pt>
                <c:pt idx="58" formatCode="0.00E+00">
                  <c:v>1.1136322832076898E-3</c:v>
                </c:pt>
                <c:pt idx="59" formatCode="0.00E+00">
                  <c:v>1.1240714472573257E-3</c:v>
                </c:pt>
                <c:pt idx="60" formatCode="0.00E+00">
                  <c:v>1.1345106113069686E-3</c:v>
                </c:pt>
                <c:pt idx="61" formatCode="0.00E+00">
                  <c:v>1.1454532155153983E-3</c:v>
                </c:pt>
                <c:pt idx="62" formatCode="0.00E+00">
                  <c:v>1.1563958197238315E-3</c:v>
                </c:pt>
                <c:pt idx="63" formatCode="0.00E+00">
                  <c:v>1.1673384239322612E-3</c:v>
                </c:pt>
                <c:pt idx="64" formatCode="0.00E+00">
                  <c:v>1.1782810281406944E-3</c:v>
                </c:pt>
                <c:pt idx="65" formatCode="0.00E+00">
                  <c:v>1.1892236323491241E-3</c:v>
                </c:pt>
                <c:pt idx="66" formatCode="0.00E+00">
                  <c:v>1.2001662365575573E-3</c:v>
                </c:pt>
                <c:pt idx="67" formatCode="0.00E+00">
                  <c:v>1.2111088407659905E-3</c:v>
                </c:pt>
                <c:pt idx="68" formatCode="0.00E+00">
                  <c:v>1.2220514449744202E-3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0-4161-BE6D-011B966C6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69152"/>
        <c:axId val="198808704"/>
      </c:lineChart>
      <c:catAx>
        <c:axId val="17756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8808704"/>
        <c:crosses val="autoZero"/>
        <c:auto val="1"/>
        <c:lblAlgn val="ctr"/>
        <c:lblOffset val="100"/>
        <c:noMultiLvlLbl val="0"/>
      </c:catAx>
      <c:valAx>
        <c:axId val="1988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56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Extrapolations!$C$3:$BT$3</c:f>
              <c:numCache>
                <c:formatCode>General</c:formatCode>
                <c:ptCount val="70"/>
                <c:pt idx="20" formatCode="0.00E+00">
                  <c:v>5.1187348229037705E-4</c:v>
                </c:pt>
                <c:pt idx="21" formatCode="0.00E+00">
                  <c:v>5.1187348229037705E-4</c:v>
                </c:pt>
                <c:pt idx="22" formatCode="0.00E+00">
                  <c:v>5.1187348229037705E-4</c:v>
                </c:pt>
                <c:pt idx="23" formatCode="0.00E+00">
                  <c:v>5.1187348229037705E-4</c:v>
                </c:pt>
                <c:pt idx="24" formatCode="0.00E+00">
                  <c:v>5.1187348229037705E-4</c:v>
                </c:pt>
                <c:pt idx="25" formatCode="0.00E+00">
                  <c:v>5.1187348229037705E-4</c:v>
                </c:pt>
                <c:pt idx="26" formatCode="0.00E+00">
                  <c:v>5.1187348229037705E-4</c:v>
                </c:pt>
                <c:pt idx="27" formatCode="0.00E+00">
                  <c:v>5.1187348229037705E-4</c:v>
                </c:pt>
                <c:pt idx="28" formatCode="0.00E+00">
                  <c:v>5.1187348229037705E-4</c:v>
                </c:pt>
                <c:pt idx="29" formatCode="0.00E+00">
                  <c:v>5.1187348229037705E-4</c:v>
                </c:pt>
                <c:pt idx="30" formatCode="0.00E+00">
                  <c:v>5.1187348229037705E-4</c:v>
                </c:pt>
                <c:pt idx="31" formatCode="0.00E+00">
                  <c:v>5.1187348229037705E-4</c:v>
                </c:pt>
                <c:pt idx="32" formatCode="0.00E+00">
                  <c:v>5.1187348229037705E-4</c:v>
                </c:pt>
                <c:pt idx="33" formatCode="0.00E+00">
                  <c:v>5.1187348229037705E-4</c:v>
                </c:pt>
                <c:pt idx="34" formatCode="0.00E+00">
                  <c:v>5.1187348229037705E-4</c:v>
                </c:pt>
                <c:pt idx="35" formatCode="0.00E+00">
                  <c:v>5.1187348229037705E-4</c:v>
                </c:pt>
                <c:pt idx="36" formatCode="0.00E+00">
                  <c:v>5.1187348229037705E-4</c:v>
                </c:pt>
                <c:pt idx="37" formatCode="0.00E+00">
                  <c:v>5.1187348229037705E-4</c:v>
                </c:pt>
                <c:pt idx="38" formatCode="0.00E+00">
                  <c:v>5.1763610222127293E-4</c:v>
                </c:pt>
                <c:pt idx="39" formatCode="0.00E+00">
                  <c:v>5.2339872215216663E-4</c:v>
                </c:pt>
                <c:pt idx="40" formatCode="0.00E+00">
                  <c:v>5.2916134208306261E-4</c:v>
                </c:pt>
                <c:pt idx="41" formatCode="0.00E+00">
                  <c:v>5.352558087723966E-4</c:v>
                </c:pt>
                <c:pt idx="42" formatCode="0.00E+00">
                  <c:v>5.4135027546172853E-4</c:v>
                </c:pt>
                <c:pt idx="43" formatCode="0.00E+00">
                  <c:v>5.4744474215106035E-4</c:v>
                </c:pt>
                <c:pt idx="44" formatCode="0.00E+00">
                  <c:v>5.5353920884039444E-4</c:v>
                </c:pt>
                <c:pt idx="45" formatCode="0.00E+00">
                  <c:v>5.5963367552972854E-4</c:v>
                </c:pt>
                <c:pt idx="46" formatCode="0.00E+00">
                  <c:v>5.6607909873528366E-4</c:v>
                </c:pt>
                <c:pt idx="47" formatCode="0.00E+00">
                  <c:v>5.7252452194083878E-4</c:v>
                </c:pt>
                <c:pt idx="48" formatCode="0.00E+00">
                  <c:v>5.7896994514639391E-4</c:v>
                </c:pt>
                <c:pt idx="49" formatCode="0.00E+00">
                  <c:v>5.8541536835194903E-4</c:v>
                </c:pt>
                <c:pt idx="50" formatCode="0.00E+00">
                  <c:v>5.9186079155750199E-4</c:v>
                </c:pt>
                <c:pt idx="51" formatCode="0.00E+00">
                  <c:v>5.9867738149332384E-4</c:v>
                </c:pt>
                <c:pt idx="52" formatCode="0.00E+00">
                  <c:v>6.054939714291457E-4</c:v>
                </c:pt>
                <c:pt idx="53" formatCode="0.00E+00">
                  <c:v>6.1231056136496756E-4</c:v>
                </c:pt>
                <c:pt idx="54" formatCode="0.00E+00">
                  <c:v>6.1912715130078724E-4</c:v>
                </c:pt>
                <c:pt idx="55" formatCode="0.00E+00">
                  <c:v>6.2594374123661127E-4</c:v>
                </c:pt>
                <c:pt idx="56" formatCode="0.00E+00">
                  <c:v>6.3315287194397817E-4</c:v>
                </c:pt>
                <c:pt idx="57" formatCode="0.00E+00">
                  <c:v>6.4036200265134497E-4</c:v>
                </c:pt>
                <c:pt idx="58" formatCode="0.00E+00">
                  <c:v>6.4757113335871404E-4</c:v>
                </c:pt>
                <c:pt idx="59" formatCode="0.00E+00">
                  <c:v>6.5478026406608084E-4</c:v>
                </c:pt>
                <c:pt idx="60" formatCode="0.00E+00">
                  <c:v>6.6198939477344764E-4</c:v>
                </c:pt>
                <c:pt idx="61" formatCode="0.00E+00">
                  <c:v>6.6961367114113713E-4</c:v>
                </c:pt>
                <c:pt idx="62" formatCode="0.00E+00">
                  <c:v>6.7723794750882663E-4</c:v>
                </c:pt>
                <c:pt idx="63" formatCode="0.00E+00">
                  <c:v>6.8486222387651385E-4</c:v>
                </c:pt>
                <c:pt idx="64" formatCode="0.00E+00">
                  <c:v>6.9248650024420334E-4</c:v>
                </c:pt>
                <c:pt idx="65" formatCode="0.00E+00">
                  <c:v>7.0011077661189067E-4</c:v>
                </c:pt>
                <c:pt idx="66" formatCode="0.00E+00">
                  <c:v>7.0773505297958017E-4</c:v>
                </c:pt>
                <c:pt idx="67" formatCode="0.00E+00">
                  <c:v>7.1535932934726956E-4</c:v>
                </c:pt>
                <c:pt idx="68" formatCode="0.00E+00">
                  <c:v>7.2298360571495688E-4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C-4E1F-BAF6-B4CDB60AC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77952"/>
        <c:axId val="198879488"/>
      </c:lineChart>
      <c:catAx>
        <c:axId val="19887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8879488"/>
        <c:crosses val="autoZero"/>
        <c:auto val="1"/>
        <c:lblAlgn val="ctr"/>
        <c:lblOffset val="100"/>
        <c:noMultiLvlLbl val="0"/>
      </c:catAx>
      <c:valAx>
        <c:axId val="19887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8779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val>
            <c:numRef>
              <c:f>Extrapolations!$C$4:$BT$4</c:f>
              <c:numCache>
                <c:formatCode>General</c:formatCode>
                <c:ptCount val="70"/>
                <c:pt idx="24" formatCode="0.00E+00">
                  <c:v>4.4435571578869126E-3</c:v>
                </c:pt>
                <c:pt idx="25" formatCode="0.00E+00">
                  <c:v>4.4435571578869126E-3</c:v>
                </c:pt>
                <c:pt idx="26" formatCode="0.00E+00">
                  <c:v>4.4435571578869126E-3</c:v>
                </c:pt>
                <c:pt idx="27" formatCode="0.00E+00">
                  <c:v>4.4435571578869126E-3</c:v>
                </c:pt>
                <c:pt idx="28" formatCode="0.00E+00">
                  <c:v>4.4435571578869126E-3</c:v>
                </c:pt>
                <c:pt idx="29" formatCode="0.00E+00">
                  <c:v>4.4435571578869126E-3</c:v>
                </c:pt>
                <c:pt idx="30" formatCode="0.00E+00">
                  <c:v>4.4435571578869126E-3</c:v>
                </c:pt>
                <c:pt idx="31" formatCode="0.00E+00">
                  <c:v>4.4435571578869126E-3</c:v>
                </c:pt>
                <c:pt idx="32" formatCode="0.00E+00">
                  <c:v>4.4435571578869126E-3</c:v>
                </c:pt>
                <c:pt idx="33" formatCode="0.00E+00">
                  <c:v>4.4435571578869126E-3</c:v>
                </c:pt>
                <c:pt idx="34" formatCode="0.00E+00">
                  <c:v>4.4435571578869126E-3</c:v>
                </c:pt>
                <c:pt idx="35" formatCode="0.00E+00">
                  <c:v>4.4435571578869126E-3</c:v>
                </c:pt>
                <c:pt idx="36" formatCode="0.00E+00">
                  <c:v>4.4435571578869126E-3</c:v>
                </c:pt>
                <c:pt idx="37" formatCode="0.00E+00">
                  <c:v>4.4435571578869126E-3</c:v>
                </c:pt>
                <c:pt idx="38" formatCode="0.00E+00">
                  <c:v>4.7193641538936237E-3</c:v>
                </c:pt>
                <c:pt idx="39" formatCode="0.00E+00">
                  <c:v>4.9951711499004459E-3</c:v>
                </c:pt>
                <c:pt idx="40" formatCode="0.00E+00">
                  <c:v>5.270978145907157E-3</c:v>
                </c:pt>
                <c:pt idx="41" formatCode="0.00E+00">
                  <c:v>5.270978145907157E-3</c:v>
                </c:pt>
                <c:pt idx="42" formatCode="0.00E+00">
                  <c:v>5.270978145907157E-3</c:v>
                </c:pt>
                <c:pt idx="43" formatCode="0.00E+00">
                  <c:v>5.270978145907157E-3</c:v>
                </c:pt>
                <c:pt idx="44" formatCode="0.00E+00">
                  <c:v>5.270978145907157E-3</c:v>
                </c:pt>
                <c:pt idx="45" formatCode="0.00E+00">
                  <c:v>5.270978145907157E-3</c:v>
                </c:pt>
                <c:pt idx="46" formatCode="0.00E+00">
                  <c:v>5.270978145907157E-3</c:v>
                </c:pt>
                <c:pt idx="47" formatCode="0.00E+00">
                  <c:v>5.270978145907157E-3</c:v>
                </c:pt>
                <c:pt idx="48" formatCode="0.00E+00">
                  <c:v>5.270978145907157E-3</c:v>
                </c:pt>
                <c:pt idx="49" formatCode="0.00E+00">
                  <c:v>5.270978145907157E-3</c:v>
                </c:pt>
                <c:pt idx="50" formatCode="0.00E+00">
                  <c:v>5.270978145907157E-3</c:v>
                </c:pt>
                <c:pt idx="51" formatCode="0.00E+00">
                  <c:v>5.270978145907157E-3</c:v>
                </c:pt>
                <c:pt idx="52" formatCode="0.00E+00">
                  <c:v>5.270978145907157E-3</c:v>
                </c:pt>
                <c:pt idx="53" formatCode="0.00E+00">
                  <c:v>5.270978145907157E-3</c:v>
                </c:pt>
                <c:pt idx="54" formatCode="0.00E+00">
                  <c:v>5.270978145907157E-3</c:v>
                </c:pt>
                <c:pt idx="55" formatCode="0.00E+00">
                  <c:v>5.270978145907157E-3</c:v>
                </c:pt>
                <c:pt idx="56" formatCode="0.00E+00">
                  <c:v>5.270978145907157E-3</c:v>
                </c:pt>
                <c:pt idx="57" formatCode="0.00E+00">
                  <c:v>5.270978145907157E-3</c:v>
                </c:pt>
                <c:pt idx="58" formatCode="0.00E+00">
                  <c:v>5.270978145907157E-3</c:v>
                </c:pt>
                <c:pt idx="59" formatCode="0.00E+00">
                  <c:v>5.270978145907157E-3</c:v>
                </c:pt>
                <c:pt idx="60" formatCode="0.00E+00">
                  <c:v>5.270978145907157E-3</c:v>
                </c:pt>
                <c:pt idx="61" formatCode="0.00E+00">
                  <c:v>5.270978145907157E-3</c:v>
                </c:pt>
                <c:pt idx="62" formatCode="0.00E+00">
                  <c:v>5.270978145907157E-3</c:v>
                </c:pt>
                <c:pt idx="63" formatCode="0.00E+00">
                  <c:v>5.270978145907157E-3</c:v>
                </c:pt>
                <c:pt idx="64" formatCode="0.00E+00">
                  <c:v>5.270978145907157E-3</c:v>
                </c:pt>
                <c:pt idx="65" formatCode="0.00E+00">
                  <c:v>5.270978145907157E-3</c:v>
                </c:pt>
                <c:pt idx="66" formatCode="0.00E+00">
                  <c:v>5.270978145907157E-3</c:v>
                </c:pt>
                <c:pt idx="67" formatCode="0.00E+00">
                  <c:v>5.270978145907157E-3</c:v>
                </c:pt>
                <c:pt idx="68" formatCode="0.00E+00">
                  <c:v>5.270978145907157E-3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F-4244-8953-F69BB6A44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15968"/>
        <c:axId val="198917504"/>
      </c:lineChart>
      <c:catAx>
        <c:axId val="198915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98917504"/>
        <c:crosses val="autoZero"/>
        <c:auto val="1"/>
        <c:lblAlgn val="ctr"/>
        <c:lblOffset val="100"/>
        <c:noMultiLvlLbl val="0"/>
      </c:catAx>
      <c:valAx>
        <c:axId val="19891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159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Extrapolations!$C$5:$BT$5</c:f>
              <c:numCache>
                <c:formatCode>General</c:formatCode>
                <c:ptCount val="70"/>
                <c:pt idx="24" formatCode="0.00E+00">
                  <c:v>6.5693118860677465E-4</c:v>
                </c:pt>
                <c:pt idx="25" formatCode="0.00E+00">
                  <c:v>6.5693118860677465E-4</c:v>
                </c:pt>
                <c:pt idx="26" formatCode="0.00E+00">
                  <c:v>6.5693118860677465E-4</c:v>
                </c:pt>
                <c:pt idx="27" formatCode="0.00E+00">
                  <c:v>6.5693118860677465E-4</c:v>
                </c:pt>
                <c:pt idx="28" formatCode="0.00E+00">
                  <c:v>6.5693118860677465E-4</c:v>
                </c:pt>
                <c:pt idx="29" formatCode="0.00E+00">
                  <c:v>6.5693118860677465E-4</c:v>
                </c:pt>
                <c:pt idx="30" formatCode="0.00E+00">
                  <c:v>6.5693118860677465E-4</c:v>
                </c:pt>
                <c:pt idx="31" formatCode="0.00E+00">
                  <c:v>6.5693118860677465E-4</c:v>
                </c:pt>
                <c:pt idx="32" formatCode="0.00E+00">
                  <c:v>6.5693118860677465E-4</c:v>
                </c:pt>
                <c:pt idx="33" formatCode="0.00E+00">
                  <c:v>6.5693118860677465E-4</c:v>
                </c:pt>
                <c:pt idx="34" formatCode="0.00E+00">
                  <c:v>6.5693118860677465E-4</c:v>
                </c:pt>
                <c:pt idx="35" formatCode="0.00E+00">
                  <c:v>6.5693118860677465E-4</c:v>
                </c:pt>
                <c:pt idx="36" formatCode="0.00E+00">
                  <c:v>6.5693118860677465E-4</c:v>
                </c:pt>
                <c:pt idx="37" formatCode="0.00E+00">
                  <c:v>6.5693118860677465E-4</c:v>
                </c:pt>
                <c:pt idx="38" formatCode="0.00E+00">
                  <c:v>6.666148086953668E-4</c:v>
                </c:pt>
                <c:pt idx="39" formatCode="0.00E+00">
                  <c:v>6.7629842878395895E-4</c:v>
                </c:pt>
                <c:pt idx="40" formatCode="0.00E+00">
                  <c:v>6.859820488725511E-4</c:v>
                </c:pt>
                <c:pt idx="41" formatCode="0.00E+00">
                  <c:v>6.9640106576527206E-4</c:v>
                </c:pt>
                <c:pt idx="42" formatCode="0.00E+00">
                  <c:v>7.0682008265798922E-4</c:v>
                </c:pt>
                <c:pt idx="43" formatCode="0.00E+00">
                  <c:v>7.1723909955071017E-4</c:v>
                </c:pt>
                <c:pt idx="44" formatCode="0.00E+00">
                  <c:v>7.2765811644342733E-4</c:v>
                </c:pt>
                <c:pt idx="45" formatCode="0.00E+00">
                  <c:v>7.380771333361446E-4</c:v>
                </c:pt>
                <c:pt idx="46" formatCode="0.00E+00">
                  <c:v>7.4928739478977526E-4</c:v>
                </c:pt>
                <c:pt idx="47" formatCode="0.00E+00">
                  <c:v>7.6049765624340592E-4</c:v>
                </c:pt>
                <c:pt idx="48" formatCode="0.00E+00">
                  <c:v>7.7170791769703658E-4</c:v>
                </c:pt>
                <c:pt idx="49" formatCode="0.00E+00">
                  <c:v>7.8291817915066724E-4</c:v>
                </c:pt>
                <c:pt idx="50" formatCode="0.00E+00">
                  <c:v>7.9412844060430159E-4</c:v>
                </c:pt>
                <c:pt idx="51" formatCode="0.00E+00">
                  <c:v>8.0619003558516668E-4</c:v>
                </c:pt>
                <c:pt idx="52" formatCode="0.00E+00">
                  <c:v>8.1825163056603166E-4</c:v>
                </c:pt>
                <c:pt idx="53" formatCode="0.00E+00">
                  <c:v>8.3031322554689665E-4</c:v>
                </c:pt>
                <c:pt idx="54" formatCode="0.00E+00">
                  <c:v>8.4237482052775794E-4</c:v>
                </c:pt>
                <c:pt idx="55" formatCode="0.00E+00">
                  <c:v>8.5443641550862672E-4</c:v>
                </c:pt>
                <c:pt idx="56" formatCode="0.00E+00">
                  <c:v>8.6741399627997154E-4</c:v>
                </c:pt>
                <c:pt idx="57" formatCode="0.00E+00">
                  <c:v>8.8039157705132015E-4</c:v>
                </c:pt>
                <c:pt idx="58" formatCode="0.00E+00">
                  <c:v>8.9336915782266876E-4</c:v>
                </c:pt>
                <c:pt idx="59" formatCode="0.00E+00">
                  <c:v>9.0634673859401747E-4</c:v>
                </c:pt>
                <c:pt idx="60" formatCode="0.00E+00">
                  <c:v>9.1932431936536608E-4</c:v>
                </c:pt>
                <c:pt idx="61" formatCode="0.00E+00">
                  <c:v>9.3328744803483578E-4</c:v>
                </c:pt>
                <c:pt idx="62" formatCode="0.00E+00">
                  <c:v>9.4725057670430927E-4</c:v>
                </c:pt>
                <c:pt idx="63" formatCode="0.00E+00">
                  <c:v>9.6121370537377907E-4</c:v>
                </c:pt>
                <c:pt idx="64" formatCode="0.00E+00">
                  <c:v>9.7517683404324887E-4</c:v>
                </c:pt>
                <c:pt idx="65" formatCode="0.00E+00">
                  <c:v>9.8913996271272225E-4</c:v>
                </c:pt>
                <c:pt idx="66" formatCode="0.00E+00">
                  <c:v>1.0031030913821922E-3</c:v>
                </c:pt>
                <c:pt idx="67" formatCode="0.00E+00">
                  <c:v>1.0170662200516619E-3</c:v>
                </c:pt>
                <c:pt idx="68" formatCode="0.00E+00">
                  <c:v>1.0310293487211354E-3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9-4433-9D43-6B8D5D789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16960"/>
        <c:axId val="200618752"/>
      </c:lineChart>
      <c:catAx>
        <c:axId val="20061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0618752"/>
        <c:crosses val="autoZero"/>
        <c:auto val="1"/>
        <c:lblAlgn val="ctr"/>
        <c:lblOffset val="100"/>
        <c:noMultiLvlLbl val="0"/>
      </c:catAx>
      <c:valAx>
        <c:axId val="20061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61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val>
            <c:numRef>
              <c:f>Extrapolations!$C$6:$BT$6</c:f>
              <c:numCache>
                <c:formatCode>General</c:formatCode>
                <c:ptCount val="70"/>
                <c:pt idx="14" formatCode="0.00E+00">
                  <c:v>4.3772593496740637E-4</c:v>
                </c:pt>
                <c:pt idx="15" formatCode="0.00E+00">
                  <c:v>4.3997234608807861E-4</c:v>
                </c:pt>
                <c:pt idx="16" formatCode="0.00E+00">
                  <c:v>4.4221875720874999E-4</c:v>
                </c:pt>
                <c:pt idx="17" formatCode="0.00E+00">
                  <c:v>4.4446516832942137E-4</c:v>
                </c:pt>
                <c:pt idx="18" formatCode="0.00E+00">
                  <c:v>4.4671157945009275E-4</c:v>
                </c:pt>
                <c:pt idx="19" formatCode="0.00E+00">
                  <c:v>4.4895799057076413E-4</c:v>
                </c:pt>
                <c:pt idx="20" formatCode="0.00E+00">
                  <c:v>4.5120440169143551E-4</c:v>
                </c:pt>
                <c:pt idx="21" formatCode="0.00E+00">
                  <c:v>4.5345081281210689E-4</c:v>
                </c:pt>
                <c:pt idx="22" formatCode="0.00E+00">
                  <c:v>4.5569722393277827E-4</c:v>
                </c:pt>
                <c:pt idx="23" formatCode="0.00E+00">
                  <c:v>4.5794363505344965E-4</c:v>
                </c:pt>
                <c:pt idx="24" formatCode="0.00E+00">
                  <c:v>4.6019004617412103E-4</c:v>
                </c:pt>
                <c:pt idx="25" formatCode="0.00E+00">
                  <c:v>4.6243645729479241E-4</c:v>
                </c:pt>
                <c:pt idx="26" formatCode="0.00E+00">
                  <c:v>4.6468286841546465E-4</c:v>
                </c:pt>
                <c:pt idx="27" formatCode="0.00E+00">
                  <c:v>4.6692927953613603E-4</c:v>
                </c:pt>
                <c:pt idx="28" formatCode="0.00E+00">
                  <c:v>4.6917569065680741E-4</c:v>
                </c:pt>
                <c:pt idx="29" formatCode="0.00E+00">
                  <c:v>4.7142210177747879E-4</c:v>
                </c:pt>
                <c:pt idx="30" formatCode="0.00E+00">
                  <c:v>4.7366851289815017E-4</c:v>
                </c:pt>
                <c:pt idx="31" formatCode="0.00E+00">
                  <c:v>4.7591492401882155E-4</c:v>
                </c:pt>
                <c:pt idx="32" formatCode="0.00E+00">
                  <c:v>4.7816133513949293E-4</c:v>
                </c:pt>
                <c:pt idx="33" formatCode="0.00E+00">
                  <c:v>4.8040774626016431E-4</c:v>
                </c:pt>
                <c:pt idx="34" formatCode="0.00E+00">
                  <c:v>4.8763028027001322E-4</c:v>
                </c:pt>
                <c:pt idx="35" formatCode="0.00E+00">
                  <c:v>4.8763028027001322E-4</c:v>
                </c:pt>
                <c:pt idx="36" formatCode="0.00E+00">
                  <c:v>4.9028662068749482E-4</c:v>
                </c:pt>
                <c:pt idx="37" formatCode="0.00E+00">
                  <c:v>4.8860949054331819E-4</c:v>
                </c:pt>
                <c:pt idx="38" formatCode="0.00E+00">
                  <c:v>4.8612287650563534E-4</c:v>
                </c:pt>
                <c:pt idx="39" formatCode="0.00E+00">
                  <c:v>4.876857048740875E-4</c:v>
                </c:pt>
                <c:pt idx="40" formatCode="0.00E+00">
                  <c:v>4.9009396659068839E-4</c:v>
                </c:pt>
                <c:pt idx="41" formatCode="0.00E+00">
                  <c:v>4.9304194209053107E-4</c:v>
                </c:pt>
                <c:pt idx="42" formatCode="0.00E+00">
                  <c:v>4.9594337968184054E-4</c:v>
                </c:pt>
                <c:pt idx="43" formatCode="0.00E+00">
                  <c:v>4.9499013028162593E-4</c:v>
                </c:pt>
                <c:pt idx="44" formatCode="0.00E+00">
                  <c:v>5.0117685965480371E-4</c:v>
                </c:pt>
                <c:pt idx="45" formatCode="0.00E+00">
                  <c:v>5.0707771375029019E-4</c:v>
                </c:pt>
                <c:pt idx="46" formatCode="0.00E+00">
                  <c:v>5.1258184899585606E-4</c:v>
                </c:pt>
                <c:pt idx="47" formatCode="0.00E+00">
                  <c:v>5.1867213888701991E-4</c:v>
                </c:pt>
                <c:pt idx="48" formatCode="0.00E+00">
                  <c:v>5.1815676220404964E-4</c:v>
                </c:pt>
                <c:pt idx="49" formatCode="0.00E+00">
                  <c:v>5.2013387416039543E-4</c:v>
                </c:pt>
                <c:pt idx="50" formatCode="0.00E+00">
                  <c:v>5.2225078660338446E-4</c:v>
                </c:pt>
                <c:pt idx="51" formatCode="0.00E+00">
                  <c:v>5.2415984978515908E-4</c:v>
                </c:pt>
                <c:pt idx="52" formatCode="0.00E+00">
                  <c:v>5.2625237830630257E-4</c:v>
                </c:pt>
                <c:pt idx="53" formatCode="0.00E+00">
                  <c:v>5.2613088937030199E-4</c:v>
                </c:pt>
                <c:pt idx="54" formatCode="0.00E+00">
                  <c:v>5.2894572464731119E-4</c:v>
                </c:pt>
                <c:pt idx="55" formatCode="0.00E+00">
                  <c:v>5.320068947752513E-4</c:v>
                </c:pt>
                <c:pt idx="56" formatCode="0.00E+00">
                  <c:v>5.3492687078385975E-4</c:v>
                </c:pt>
                <c:pt idx="57" formatCode="0.00E+00">
                  <c:v>5.3822050220801482E-4</c:v>
                </c:pt>
                <c:pt idx="58" formatCode="0.00E+00">
                  <c:v>5.415909477399552E-4</c:v>
                </c:pt>
                <c:pt idx="59" formatCode="0.00E+00">
                  <c:v>5.4244022600549702E-4</c:v>
                </c:pt>
                <c:pt idx="60" formatCode="0.00E+00">
                  <c:v>5.434069387641971E-4</c:v>
                </c:pt>
                <c:pt idx="61" formatCode="0.00E+00">
                  <c:v>5.445137125691397E-4</c:v>
                </c:pt>
                <c:pt idx="62" formatCode="0.00E+00">
                  <c:v>5.4552930253349977E-4</c:v>
                </c:pt>
                <c:pt idx="63" formatCode="0.00E+00">
                  <c:v>5.4676335744935475E-4</c:v>
                </c:pt>
                <c:pt idx="64" formatCode="0.00E+00">
                  <c:v>5.4775940209517973E-4</c:v>
                </c:pt>
                <c:pt idx="65" formatCode="0.00E+00">
                  <c:v>5.4897755809767156E-4</c:v>
                </c:pt>
                <c:pt idx="66" formatCode="0.00E+00">
                  <c:v>5.5041507848450628E-4</c:v>
                </c:pt>
                <c:pt idx="67" formatCode="0.00E+00">
                  <c:v>5.5181991641578218E-4</c:v>
                </c:pt>
                <c:pt idx="68" formatCode="0.00E+00">
                  <c:v>5.5356591904673846E-4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D-4904-9A6F-65A2A9F2D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61728"/>
        <c:axId val="200763264"/>
      </c:lineChart>
      <c:catAx>
        <c:axId val="20076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0763264"/>
        <c:crosses val="autoZero"/>
        <c:auto val="1"/>
        <c:lblAlgn val="ctr"/>
        <c:lblOffset val="100"/>
        <c:noMultiLvlLbl val="0"/>
      </c:catAx>
      <c:valAx>
        <c:axId val="20076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6172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Extrapolations!$C$7:$BT$7</c:f>
              <c:numCache>
                <c:formatCode>General</c:formatCode>
                <c:ptCount val="70"/>
                <c:pt idx="14" formatCode="0.00E+00">
                  <c:v>8.0797052950278472E-5</c:v>
                </c:pt>
                <c:pt idx="15" formatCode="0.00E+00">
                  <c:v>8.2316915313046646E-5</c:v>
                </c:pt>
                <c:pt idx="16" formatCode="0.00E+00">
                  <c:v>8.3836777675815253E-5</c:v>
                </c:pt>
                <c:pt idx="17" formatCode="0.00E+00">
                  <c:v>8.5356640038583426E-5</c:v>
                </c:pt>
                <c:pt idx="18" formatCode="0.00E+00">
                  <c:v>8.68765024013516E-5</c:v>
                </c:pt>
                <c:pt idx="19" formatCode="0.00E+00">
                  <c:v>8.8396364764119773E-5</c:v>
                </c:pt>
                <c:pt idx="20" formatCode="0.00E+00">
                  <c:v>8.9916227126887946E-5</c:v>
                </c:pt>
                <c:pt idx="21" formatCode="0.00E+00">
                  <c:v>9.143608948965612E-5</c:v>
                </c:pt>
                <c:pt idx="22" formatCode="0.00E+00">
                  <c:v>9.2955951852424293E-5</c:v>
                </c:pt>
                <c:pt idx="23" formatCode="0.00E+00">
                  <c:v>9.4475814215192467E-5</c:v>
                </c:pt>
                <c:pt idx="24" formatCode="0.00E+00">
                  <c:v>9.599567657796064E-5</c:v>
                </c:pt>
                <c:pt idx="25" formatCode="0.00E+00">
                  <c:v>9.7515538940728814E-5</c:v>
                </c:pt>
                <c:pt idx="26" formatCode="0.00E+00">
                  <c:v>9.9035401303496987E-5</c:v>
                </c:pt>
                <c:pt idx="27" formatCode="0.00E+00">
                  <c:v>1.0055526366626516E-4</c:v>
                </c:pt>
                <c:pt idx="28" formatCode="0.00E+00">
                  <c:v>1.0207512602903333E-4</c:v>
                </c:pt>
                <c:pt idx="29" formatCode="0.00E+00">
                  <c:v>1.0359498839180151E-4</c:v>
                </c:pt>
                <c:pt idx="30" formatCode="0.00E+00">
                  <c:v>1.0511485075457011E-4</c:v>
                </c:pt>
                <c:pt idx="31" formatCode="0.00E+00">
                  <c:v>1.0663471311733829E-4</c:v>
                </c:pt>
                <c:pt idx="32" formatCode="0.00E+00">
                  <c:v>1.0815457548010646E-4</c:v>
                </c:pt>
                <c:pt idx="33" formatCode="0.00E+00">
                  <c:v>1.0967443784287463E-4</c:v>
                </c:pt>
                <c:pt idx="34" formatCode="0.00E+00">
                  <c:v>1.0629135687490201E-4</c:v>
                </c:pt>
                <c:pt idx="35" formatCode="0.00E+00">
                  <c:v>1.0629135687490201E-4</c:v>
                </c:pt>
                <c:pt idx="36" formatCode="0.00E+00">
                  <c:v>1.0901278138476584E-4</c:v>
                </c:pt>
                <c:pt idx="37" formatCode="0.00E+00">
                  <c:v>1.1090132468147135E-4</c:v>
                </c:pt>
                <c:pt idx="38" formatCode="0.00E+00">
                  <c:v>1.145933533242113E-4</c:v>
                </c:pt>
                <c:pt idx="39" formatCode="0.00E+00">
                  <c:v>1.2072218983200174E-4</c:v>
                </c:pt>
                <c:pt idx="40" formatCode="0.00E+00">
                  <c:v>1.2512852098310389E-4</c:v>
                </c:pt>
                <c:pt idx="41" formatCode="0.00E+00">
                  <c:v>1.2882497823807134E-4</c:v>
                </c:pt>
                <c:pt idx="42" formatCode="0.00E+00">
                  <c:v>1.3282574606745103E-4</c:v>
                </c:pt>
                <c:pt idx="43" formatCode="0.00E+00">
                  <c:v>1.3500815012928787E-4</c:v>
                </c:pt>
                <c:pt idx="44" formatCode="0.00E+00">
                  <c:v>1.3827101082951242E-4</c:v>
                </c:pt>
                <c:pt idx="45" formatCode="0.00E+00">
                  <c:v>1.4281480821123536E-4</c:v>
                </c:pt>
                <c:pt idx="46" formatCode="0.00E+00">
                  <c:v>1.4849189391458962E-4</c:v>
                </c:pt>
                <c:pt idx="47" formatCode="0.00E+00">
                  <c:v>1.5221505992553679E-4</c:v>
                </c:pt>
                <c:pt idx="48" formatCode="0.00E+00">
                  <c:v>1.5302170840885955E-4</c:v>
                </c:pt>
                <c:pt idx="49" formatCode="0.00E+00">
                  <c:v>1.545461939776133E-4</c:v>
                </c:pt>
                <c:pt idx="50" formatCode="0.00E+00">
                  <c:v>1.5576821095175084E-4</c:v>
                </c:pt>
                <c:pt idx="51" formatCode="0.00E+00">
                  <c:v>1.5785664686997797E-4</c:v>
                </c:pt>
                <c:pt idx="52" formatCode="0.00E+00">
                  <c:v>1.5925219573451592E-4</c:v>
                </c:pt>
                <c:pt idx="53" formatCode="0.00E+00">
                  <c:v>1.5940730834881274E-4</c:v>
                </c:pt>
                <c:pt idx="54" formatCode="0.00E+00">
                  <c:v>1.5941967575438737E-4</c:v>
                </c:pt>
                <c:pt idx="55" formatCode="0.00E+00">
                  <c:v>1.6007675956157771E-4</c:v>
                </c:pt>
                <c:pt idx="56" formatCode="0.00E+00">
                  <c:v>1.6085766515632741E-4</c:v>
                </c:pt>
                <c:pt idx="57" formatCode="0.00E+00">
                  <c:v>1.6053843171620177E-4</c:v>
                </c:pt>
                <c:pt idx="58" formatCode="0.00E+00">
                  <c:v>1.6039663424155488E-4</c:v>
                </c:pt>
                <c:pt idx="59" formatCode="0.00E+00">
                  <c:v>1.600594905577296E-4</c:v>
                </c:pt>
                <c:pt idx="60" formatCode="0.00E+00">
                  <c:v>1.5994610791426753E-4</c:v>
                </c:pt>
                <c:pt idx="61" formatCode="0.00E+00">
                  <c:v>1.5954865720524053E-4</c:v>
                </c:pt>
                <c:pt idx="62" formatCode="0.00E+00">
                  <c:v>1.5890756203755155E-4</c:v>
                </c:pt>
                <c:pt idx="63" formatCode="0.00E+00">
                  <c:v>1.5825869366099308E-4</c:v>
                </c:pt>
                <c:pt idx="64" formatCode="0.00E+00">
                  <c:v>1.5764624738230399E-4</c:v>
                </c:pt>
                <c:pt idx="65" formatCode="0.00E+00">
                  <c:v>1.565554061179373E-4</c:v>
                </c:pt>
                <c:pt idx="66" formatCode="0.00E+00">
                  <c:v>1.5558352667455766E-4</c:v>
                </c:pt>
                <c:pt idx="67" formatCode="0.00E+00">
                  <c:v>1.5454787161668808E-4</c:v>
                </c:pt>
                <c:pt idx="68" formatCode="0.00E+00">
                  <c:v>1.5310096361050281E-4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7-4557-A801-A7DC6D4A6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72192"/>
        <c:axId val="209507456"/>
      </c:lineChart>
      <c:catAx>
        <c:axId val="209272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07456"/>
        <c:crosses val="autoZero"/>
        <c:auto val="1"/>
        <c:lblAlgn val="ctr"/>
        <c:lblOffset val="100"/>
        <c:noMultiLvlLbl val="0"/>
      </c:catAx>
      <c:valAx>
        <c:axId val="2095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7219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rail psgr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series</c:v>
          </c:tx>
          <c:marker>
            <c:symbol val="none"/>
          </c:marker>
          <c:val>
            <c:numRef>
              <c:f>Extrapolations!$C$9:$BS$9</c:f>
              <c:numCache>
                <c:formatCode>0.00E+00</c:formatCode>
                <c:ptCount val="69"/>
                <c:pt idx="0">
                  <c:v>1.0010316719622043E-2</c:v>
                </c:pt>
                <c:pt idx="1">
                  <c:v>1.0010316719622043E-2</c:v>
                </c:pt>
                <c:pt idx="2">
                  <c:v>1.0010316719622043E-2</c:v>
                </c:pt>
                <c:pt idx="3">
                  <c:v>1.0010316719622043E-2</c:v>
                </c:pt>
                <c:pt idx="4">
                  <c:v>1.0010316719622043E-2</c:v>
                </c:pt>
                <c:pt idx="5">
                  <c:v>1.0010316719622043E-2</c:v>
                </c:pt>
                <c:pt idx="6">
                  <c:v>1.0010316719622043E-2</c:v>
                </c:pt>
                <c:pt idx="7">
                  <c:v>1.0010316719622043E-2</c:v>
                </c:pt>
                <c:pt idx="8">
                  <c:v>1.0010316719622043E-2</c:v>
                </c:pt>
                <c:pt idx="9">
                  <c:v>1.0010316719622043E-2</c:v>
                </c:pt>
                <c:pt idx="10">
                  <c:v>1.0010316719622043E-2</c:v>
                </c:pt>
                <c:pt idx="11">
                  <c:v>1.0010316719622043E-2</c:v>
                </c:pt>
                <c:pt idx="12">
                  <c:v>1.0010316719622043E-2</c:v>
                </c:pt>
                <c:pt idx="13">
                  <c:v>1.0010316719622043E-2</c:v>
                </c:pt>
                <c:pt idx="14">
                  <c:v>1.0010316719622043E-2</c:v>
                </c:pt>
                <c:pt idx="15">
                  <c:v>1.0010316719622043E-2</c:v>
                </c:pt>
                <c:pt idx="16">
                  <c:v>1.0010316719622043E-2</c:v>
                </c:pt>
                <c:pt idx="17">
                  <c:v>1.0010316719622043E-2</c:v>
                </c:pt>
                <c:pt idx="18">
                  <c:v>1.0010316719622043E-2</c:v>
                </c:pt>
                <c:pt idx="19">
                  <c:v>1.0010316719622043E-2</c:v>
                </c:pt>
                <c:pt idx="20">
                  <c:v>1.0010316719622043E-2</c:v>
                </c:pt>
                <c:pt idx="21">
                  <c:v>1.0010316719622043E-2</c:v>
                </c:pt>
                <c:pt idx="22">
                  <c:v>1.0010316719622043E-2</c:v>
                </c:pt>
                <c:pt idx="23">
                  <c:v>1.0010316719622043E-2</c:v>
                </c:pt>
                <c:pt idx="24">
                  <c:v>1.0010316719622043E-2</c:v>
                </c:pt>
                <c:pt idx="25">
                  <c:v>1.0010316719622043E-2</c:v>
                </c:pt>
                <c:pt idx="26">
                  <c:v>1.0010316719622043E-2</c:v>
                </c:pt>
                <c:pt idx="27">
                  <c:v>1.0010316719622043E-2</c:v>
                </c:pt>
                <c:pt idx="28">
                  <c:v>1.0010316719622043E-2</c:v>
                </c:pt>
                <c:pt idx="29">
                  <c:v>1.0010316719622043E-2</c:v>
                </c:pt>
                <c:pt idx="30">
                  <c:v>1.0010316719622043E-2</c:v>
                </c:pt>
                <c:pt idx="31">
                  <c:v>1.0010316719622043E-2</c:v>
                </c:pt>
                <c:pt idx="32">
                  <c:v>1.0010316719622043E-2</c:v>
                </c:pt>
                <c:pt idx="33">
                  <c:v>1.0010316719622043E-2</c:v>
                </c:pt>
                <c:pt idx="34">
                  <c:v>1.0010316719622039E-2</c:v>
                </c:pt>
                <c:pt idx="35">
                  <c:v>1.0010316719622039E-2</c:v>
                </c:pt>
                <c:pt idx="36">
                  <c:v>1.0010316719622039E-2</c:v>
                </c:pt>
                <c:pt idx="37">
                  <c:v>1.0010316719622039E-2</c:v>
                </c:pt>
                <c:pt idx="38">
                  <c:v>1.0010316719622039E-2</c:v>
                </c:pt>
                <c:pt idx="39">
                  <c:v>1.0010316719622039E-2</c:v>
                </c:pt>
                <c:pt idx="40">
                  <c:v>1.0010316719622039E-2</c:v>
                </c:pt>
                <c:pt idx="41">
                  <c:v>1.0010316719622039E-2</c:v>
                </c:pt>
                <c:pt idx="42">
                  <c:v>1.0010316719622039E-2</c:v>
                </c:pt>
                <c:pt idx="43">
                  <c:v>1.0010316719622039E-2</c:v>
                </c:pt>
                <c:pt idx="44">
                  <c:v>1.0010316719622039E-2</c:v>
                </c:pt>
                <c:pt idx="45">
                  <c:v>1.0010316719622039E-2</c:v>
                </c:pt>
                <c:pt idx="46">
                  <c:v>1.0010316719622039E-2</c:v>
                </c:pt>
                <c:pt idx="47">
                  <c:v>1.0010316719622039E-2</c:v>
                </c:pt>
                <c:pt idx="48">
                  <c:v>1.0010316719622039E-2</c:v>
                </c:pt>
                <c:pt idx="49">
                  <c:v>1.0010316719622039E-2</c:v>
                </c:pt>
                <c:pt idx="50">
                  <c:v>1.0010316719622039E-2</c:v>
                </c:pt>
                <c:pt idx="51">
                  <c:v>1.0010316719622039E-2</c:v>
                </c:pt>
                <c:pt idx="52">
                  <c:v>1.0010316719622039E-2</c:v>
                </c:pt>
                <c:pt idx="53">
                  <c:v>1.0010316719622039E-2</c:v>
                </c:pt>
                <c:pt idx="54">
                  <c:v>1.0010316719622039E-2</c:v>
                </c:pt>
                <c:pt idx="55">
                  <c:v>1.0010316719622039E-2</c:v>
                </c:pt>
                <c:pt idx="56">
                  <c:v>1.0010316719622039E-2</c:v>
                </c:pt>
                <c:pt idx="57">
                  <c:v>1.0010316719622039E-2</c:v>
                </c:pt>
                <c:pt idx="58">
                  <c:v>1.0010316719622039E-2</c:v>
                </c:pt>
                <c:pt idx="59">
                  <c:v>1.0010316719622039E-2</c:v>
                </c:pt>
                <c:pt idx="60">
                  <c:v>1.0010316719622039E-2</c:v>
                </c:pt>
                <c:pt idx="61">
                  <c:v>1.0010316719622039E-2</c:v>
                </c:pt>
                <c:pt idx="62">
                  <c:v>1.0010316719622039E-2</c:v>
                </c:pt>
                <c:pt idx="63">
                  <c:v>1.0010316719622039E-2</c:v>
                </c:pt>
                <c:pt idx="64">
                  <c:v>1.0010316719622039E-2</c:v>
                </c:pt>
                <c:pt idx="65">
                  <c:v>1.0010316719622039E-2</c:v>
                </c:pt>
                <c:pt idx="66">
                  <c:v>1.0010316719622039E-2</c:v>
                </c:pt>
                <c:pt idx="67">
                  <c:v>1.0010316719622039E-2</c:v>
                </c:pt>
                <c:pt idx="68">
                  <c:v>1.0010316719622039E-2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2-4B3A-B353-29D49486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66560"/>
        <c:axId val="209560320"/>
      </c:lineChart>
      <c:catAx>
        <c:axId val="20926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60320"/>
        <c:crosses val="autoZero"/>
        <c:auto val="1"/>
        <c:lblAlgn val="ctr"/>
        <c:lblOffset val="100"/>
        <c:noMultiLvlLbl val="0"/>
      </c:catAx>
      <c:valAx>
        <c:axId val="20956032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92665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496062992125984E-2"/>
          <c:y val="0.19989079832174264"/>
          <c:w val="0.93590551181102366"/>
          <c:h val="0.67333716497116691"/>
        </c:manualLayout>
      </c:layout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Extrapolations!$C$11:$BT$11</c:f>
              <c:numCache>
                <c:formatCode>0.00E+00</c:formatCode>
                <c:ptCount val="70"/>
                <c:pt idx="0">
                  <c:v>3.2373826573188179E-3</c:v>
                </c:pt>
                <c:pt idx="1">
                  <c:v>3.2373826573188179E-3</c:v>
                </c:pt>
                <c:pt idx="2">
                  <c:v>3.2373826573188179E-3</c:v>
                </c:pt>
                <c:pt idx="3">
                  <c:v>3.2373826573188179E-3</c:v>
                </c:pt>
                <c:pt idx="4">
                  <c:v>3.2373826573188179E-3</c:v>
                </c:pt>
                <c:pt idx="5">
                  <c:v>3.2373826573188179E-3</c:v>
                </c:pt>
                <c:pt idx="6">
                  <c:v>3.2373826573188179E-3</c:v>
                </c:pt>
                <c:pt idx="7">
                  <c:v>3.2373826573188179E-3</c:v>
                </c:pt>
                <c:pt idx="8">
                  <c:v>3.2373826573188179E-3</c:v>
                </c:pt>
                <c:pt idx="9">
                  <c:v>3.2373826573188179E-3</c:v>
                </c:pt>
                <c:pt idx="10">
                  <c:v>3.2373826573188179E-3</c:v>
                </c:pt>
                <c:pt idx="11">
                  <c:v>3.2373826573188179E-3</c:v>
                </c:pt>
                <c:pt idx="12">
                  <c:v>3.2373826573188179E-3</c:v>
                </c:pt>
                <c:pt idx="13">
                  <c:v>3.2373826573188179E-3</c:v>
                </c:pt>
                <c:pt idx="14">
                  <c:v>3.2373826573188179E-3</c:v>
                </c:pt>
                <c:pt idx="15">
                  <c:v>3.2373826573188179E-3</c:v>
                </c:pt>
                <c:pt idx="16">
                  <c:v>3.2373826573188179E-3</c:v>
                </c:pt>
                <c:pt idx="17">
                  <c:v>3.2373826573188179E-3</c:v>
                </c:pt>
                <c:pt idx="18">
                  <c:v>3.2373826573188179E-3</c:v>
                </c:pt>
                <c:pt idx="19">
                  <c:v>3.2373826573188179E-3</c:v>
                </c:pt>
                <c:pt idx="20">
                  <c:v>3.2373826573188179E-3</c:v>
                </c:pt>
                <c:pt idx="21">
                  <c:v>3.2373826573188179E-3</c:v>
                </c:pt>
                <c:pt idx="22">
                  <c:v>3.2373826573188179E-3</c:v>
                </c:pt>
                <c:pt idx="23">
                  <c:v>3.2373826573188179E-3</c:v>
                </c:pt>
                <c:pt idx="24">
                  <c:v>3.2373826573188179E-3</c:v>
                </c:pt>
                <c:pt idx="25">
                  <c:v>3.2373826573188179E-3</c:v>
                </c:pt>
                <c:pt idx="26">
                  <c:v>3.2373826573188179E-3</c:v>
                </c:pt>
                <c:pt idx="27">
                  <c:v>3.2373826573188179E-3</c:v>
                </c:pt>
                <c:pt idx="28">
                  <c:v>3.2373826573188179E-3</c:v>
                </c:pt>
                <c:pt idx="29">
                  <c:v>3.2373826573188179E-3</c:v>
                </c:pt>
                <c:pt idx="30">
                  <c:v>3.2373826573188179E-3</c:v>
                </c:pt>
                <c:pt idx="31">
                  <c:v>3.2373826573188179E-3</c:v>
                </c:pt>
                <c:pt idx="32">
                  <c:v>3.2373826573188179E-3</c:v>
                </c:pt>
                <c:pt idx="33">
                  <c:v>3.2373826573188179E-3</c:v>
                </c:pt>
                <c:pt idx="34">
                  <c:v>3.2373826573188153E-3</c:v>
                </c:pt>
                <c:pt idx="35">
                  <c:v>3.2373826573188153E-3</c:v>
                </c:pt>
                <c:pt idx="36">
                  <c:v>3.2373826573188153E-3</c:v>
                </c:pt>
                <c:pt idx="37">
                  <c:v>3.2373826573188153E-3</c:v>
                </c:pt>
                <c:pt idx="38">
                  <c:v>3.2373826573188153E-3</c:v>
                </c:pt>
                <c:pt idx="39">
                  <c:v>3.2373826573188153E-3</c:v>
                </c:pt>
                <c:pt idx="40">
                  <c:v>3.2373826573188153E-3</c:v>
                </c:pt>
                <c:pt idx="41">
                  <c:v>3.2373826573188153E-3</c:v>
                </c:pt>
                <c:pt idx="42">
                  <c:v>3.2373826573188153E-3</c:v>
                </c:pt>
                <c:pt idx="43">
                  <c:v>3.2373826573188153E-3</c:v>
                </c:pt>
                <c:pt idx="44">
                  <c:v>3.2373826573188153E-3</c:v>
                </c:pt>
                <c:pt idx="45">
                  <c:v>3.2373826573188153E-3</c:v>
                </c:pt>
                <c:pt idx="46">
                  <c:v>3.2373826573188153E-3</c:v>
                </c:pt>
                <c:pt idx="47">
                  <c:v>3.2373826573188153E-3</c:v>
                </c:pt>
                <c:pt idx="48">
                  <c:v>3.2373826573188153E-3</c:v>
                </c:pt>
                <c:pt idx="49">
                  <c:v>3.2373826573188153E-3</c:v>
                </c:pt>
                <c:pt idx="50">
                  <c:v>3.2373826573188153E-3</c:v>
                </c:pt>
                <c:pt idx="51">
                  <c:v>3.2373826573188153E-3</c:v>
                </c:pt>
                <c:pt idx="52">
                  <c:v>3.2373826573188153E-3</c:v>
                </c:pt>
                <c:pt idx="53">
                  <c:v>3.2373826573188153E-3</c:v>
                </c:pt>
                <c:pt idx="54">
                  <c:v>3.2373826573188153E-3</c:v>
                </c:pt>
                <c:pt idx="55">
                  <c:v>3.2373826573188153E-3</c:v>
                </c:pt>
                <c:pt idx="56">
                  <c:v>3.2373826573188153E-3</c:v>
                </c:pt>
                <c:pt idx="57">
                  <c:v>3.2373826573188153E-3</c:v>
                </c:pt>
                <c:pt idx="58">
                  <c:v>3.2373826573188153E-3</c:v>
                </c:pt>
                <c:pt idx="59">
                  <c:v>3.2373826573188153E-3</c:v>
                </c:pt>
                <c:pt idx="60">
                  <c:v>3.2373826573188153E-3</c:v>
                </c:pt>
                <c:pt idx="61">
                  <c:v>3.2373826573188153E-3</c:v>
                </c:pt>
                <c:pt idx="62">
                  <c:v>3.2373826573188153E-3</c:v>
                </c:pt>
                <c:pt idx="63">
                  <c:v>3.2373826573188153E-3</c:v>
                </c:pt>
                <c:pt idx="64">
                  <c:v>3.2373826573188153E-3</c:v>
                </c:pt>
                <c:pt idx="65">
                  <c:v>3.2373826573188153E-3</c:v>
                </c:pt>
                <c:pt idx="66">
                  <c:v>3.2373826573188153E-3</c:v>
                </c:pt>
                <c:pt idx="67">
                  <c:v>3.2373826573188153E-3</c:v>
                </c:pt>
                <c:pt idx="68">
                  <c:v>3.2373826573188153E-3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D-45C3-96A4-0730ACFA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82912"/>
        <c:axId val="178984448"/>
      </c:lineChart>
      <c:catAx>
        <c:axId val="178982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984448"/>
        <c:crosses val="autoZero"/>
        <c:auto val="1"/>
        <c:lblAlgn val="ctr"/>
        <c:lblOffset val="100"/>
        <c:noMultiLvlLbl val="0"/>
      </c:catAx>
      <c:valAx>
        <c:axId val="1789844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789829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val>
            <c:numRef>
              <c:f>Extrapolations!$C$12:$BT$12</c:f>
              <c:numCache>
                <c:formatCode>0.00E+00</c:formatCode>
                <c:ptCount val="70"/>
                <c:pt idx="1">
                  <c:v>1.9362141353943107E-4</c:v>
                </c:pt>
                <c:pt idx="2">
                  <c:v>1.9362141353943097E-4</c:v>
                </c:pt>
                <c:pt idx="3">
                  <c:v>1.9362141353943097E-4</c:v>
                </c:pt>
                <c:pt idx="4">
                  <c:v>1.9362141353943097E-4</c:v>
                </c:pt>
                <c:pt idx="5">
                  <c:v>1.9362141353943097E-4</c:v>
                </c:pt>
                <c:pt idx="6">
                  <c:v>1.9362141353943097E-4</c:v>
                </c:pt>
                <c:pt idx="7">
                  <c:v>1.9362141353943097E-4</c:v>
                </c:pt>
                <c:pt idx="8">
                  <c:v>1.9362141353943097E-4</c:v>
                </c:pt>
                <c:pt idx="9">
                  <c:v>1.9362141353943097E-4</c:v>
                </c:pt>
                <c:pt idx="10">
                  <c:v>1.9362141353943097E-4</c:v>
                </c:pt>
                <c:pt idx="11">
                  <c:v>1.9362141353943097E-4</c:v>
                </c:pt>
                <c:pt idx="12">
                  <c:v>1.9362141353943097E-4</c:v>
                </c:pt>
                <c:pt idx="13">
                  <c:v>1.9362141353943097E-4</c:v>
                </c:pt>
                <c:pt idx="14">
                  <c:v>1.9362141353943097E-4</c:v>
                </c:pt>
                <c:pt idx="15">
                  <c:v>1.9362141353943097E-4</c:v>
                </c:pt>
                <c:pt idx="16">
                  <c:v>1.9362141353943097E-4</c:v>
                </c:pt>
                <c:pt idx="17">
                  <c:v>1.9362141353943097E-4</c:v>
                </c:pt>
                <c:pt idx="18">
                  <c:v>1.9362141353943097E-4</c:v>
                </c:pt>
                <c:pt idx="19">
                  <c:v>1.9362141353943097E-4</c:v>
                </c:pt>
                <c:pt idx="20">
                  <c:v>1.9362141353943097E-4</c:v>
                </c:pt>
                <c:pt idx="21">
                  <c:v>1.9362141353943097E-4</c:v>
                </c:pt>
                <c:pt idx="22">
                  <c:v>1.9362141353943097E-4</c:v>
                </c:pt>
                <c:pt idx="23">
                  <c:v>1.9362141353943097E-4</c:v>
                </c:pt>
                <c:pt idx="24">
                  <c:v>1.9362141353943097E-4</c:v>
                </c:pt>
                <c:pt idx="25">
                  <c:v>1.9362141353943097E-4</c:v>
                </c:pt>
                <c:pt idx="26">
                  <c:v>1.9362141353943097E-4</c:v>
                </c:pt>
                <c:pt idx="27">
                  <c:v>1.9362141353943097E-4</c:v>
                </c:pt>
                <c:pt idx="28">
                  <c:v>1.9362141353943097E-4</c:v>
                </c:pt>
                <c:pt idx="29">
                  <c:v>1.9362141353943097E-4</c:v>
                </c:pt>
                <c:pt idx="30">
                  <c:v>1.9362141353943097E-4</c:v>
                </c:pt>
                <c:pt idx="31">
                  <c:v>1.9362141353943097E-4</c:v>
                </c:pt>
                <c:pt idx="32">
                  <c:v>1.9362141353943097E-4</c:v>
                </c:pt>
                <c:pt idx="33">
                  <c:v>1.9362141353943097E-4</c:v>
                </c:pt>
                <c:pt idx="34">
                  <c:v>1.9362141353943107E-4</c:v>
                </c:pt>
                <c:pt idx="35">
                  <c:v>1.9362141353943107E-4</c:v>
                </c:pt>
                <c:pt idx="36">
                  <c:v>1.9362141353943107E-4</c:v>
                </c:pt>
                <c:pt idx="37">
                  <c:v>1.9362141353943107E-4</c:v>
                </c:pt>
                <c:pt idx="38">
                  <c:v>1.9362141353943107E-4</c:v>
                </c:pt>
                <c:pt idx="39">
                  <c:v>1.9362141353943107E-4</c:v>
                </c:pt>
                <c:pt idx="40">
                  <c:v>1.9362141353943107E-4</c:v>
                </c:pt>
                <c:pt idx="41">
                  <c:v>1.9362141353943107E-4</c:v>
                </c:pt>
                <c:pt idx="42">
                  <c:v>1.9362141353943107E-4</c:v>
                </c:pt>
                <c:pt idx="43">
                  <c:v>1.9362141353943107E-4</c:v>
                </c:pt>
                <c:pt idx="44">
                  <c:v>1.9362141353943107E-4</c:v>
                </c:pt>
                <c:pt idx="45">
                  <c:v>1.9362141353943107E-4</c:v>
                </c:pt>
                <c:pt idx="46">
                  <c:v>1.9362141353943107E-4</c:v>
                </c:pt>
                <c:pt idx="47">
                  <c:v>1.9362141353943107E-4</c:v>
                </c:pt>
                <c:pt idx="48">
                  <c:v>1.9362141353943107E-4</c:v>
                </c:pt>
                <c:pt idx="49">
                  <c:v>1.9362141353943107E-4</c:v>
                </c:pt>
                <c:pt idx="50">
                  <c:v>1.9362141353943107E-4</c:v>
                </c:pt>
                <c:pt idx="51">
                  <c:v>1.9362141353943107E-4</c:v>
                </c:pt>
                <c:pt idx="52">
                  <c:v>1.9362141353943107E-4</c:v>
                </c:pt>
                <c:pt idx="53">
                  <c:v>1.9362141353943107E-4</c:v>
                </c:pt>
                <c:pt idx="54">
                  <c:v>1.9362141353943107E-4</c:v>
                </c:pt>
                <c:pt idx="55">
                  <c:v>1.9362141353943107E-4</c:v>
                </c:pt>
                <c:pt idx="56">
                  <c:v>1.9362141353943107E-4</c:v>
                </c:pt>
                <c:pt idx="57">
                  <c:v>1.9362141353943107E-4</c:v>
                </c:pt>
                <c:pt idx="58">
                  <c:v>1.9362141353943107E-4</c:v>
                </c:pt>
                <c:pt idx="59">
                  <c:v>1.9362141353943107E-4</c:v>
                </c:pt>
                <c:pt idx="60">
                  <c:v>1.9362141353943107E-4</c:v>
                </c:pt>
                <c:pt idx="61">
                  <c:v>1.9362141353943107E-4</c:v>
                </c:pt>
                <c:pt idx="62">
                  <c:v>1.9362141353943107E-4</c:v>
                </c:pt>
                <c:pt idx="63">
                  <c:v>1.9362141353943107E-4</c:v>
                </c:pt>
                <c:pt idx="64">
                  <c:v>1.9362141353943107E-4</c:v>
                </c:pt>
                <c:pt idx="65">
                  <c:v>1.9362141353943107E-4</c:v>
                </c:pt>
                <c:pt idx="66">
                  <c:v>1.9362141353943107E-4</c:v>
                </c:pt>
                <c:pt idx="67">
                  <c:v>1.9362141353943107E-4</c:v>
                </c:pt>
                <c:pt idx="68">
                  <c:v>1.9362141353943107E-4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D-46ED-B4FD-F20C990C9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41024"/>
        <c:axId val="179042560"/>
      </c:lineChart>
      <c:catAx>
        <c:axId val="179041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9042560"/>
        <c:crosses val="autoZero"/>
        <c:auto val="1"/>
        <c:lblAlgn val="ctr"/>
        <c:lblOffset val="100"/>
        <c:noMultiLvlLbl val="0"/>
      </c:catAx>
      <c:valAx>
        <c:axId val="1790425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790410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Extrapolations!$C$13:$BT$13</c:f>
              <c:numCache>
                <c:formatCode>0.00E+00</c:formatCode>
                <c:ptCount val="70"/>
                <c:pt idx="1">
                  <c:v>3.3209939763395591E-3</c:v>
                </c:pt>
                <c:pt idx="2">
                  <c:v>3.3814550029391821E-3</c:v>
                </c:pt>
                <c:pt idx="3">
                  <c:v>3.441916029538819E-3</c:v>
                </c:pt>
                <c:pt idx="4">
                  <c:v>3.5023770561384421E-3</c:v>
                </c:pt>
                <c:pt idx="5">
                  <c:v>3.5628380827380651E-3</c:v>
                </c:pt>
                <c:pt idx="6">
                  <c:v>3.6232991093377021E-3</c:v>
                </c:pt>
                <c:pt idx="7">
                  <c:v>3.6837601359373251E-3</c:v>
                </c:pt>
                <c:pt idx="8">
                  <c:v>3.7442211625369481E-3</c:v>
                </c:pt>
                <c:pt idx="9">
                  <c:v>3.8046821891365851E-3</c:v>
                </c:pt>
                <c:pt idx="10">
                  <c:v>3.8651432157362081E-3</c:v>
                </c:pt>
                <c:pt idx="11">
                  <c:v>3.925604242335845E-3</c:v>
                </c:pt>
                <c:pt idx="12">
                  <c:v>3.9860652689354681E-3</c:v>
                </c:pt>
                <c:pt idx="13">
                  <c:v>4.0465262955350911E-3</c:v>
                </c:pt>
                <c:pt idx="14">
                  <c:v>4.1069873221347281E-3</c:v>
                </c:pt>
                <c:pt idx="15">
                  <c:v>4.1674483487343511E-3</c:v>
                </c:pt>
                <c:pt idx="16">
                  <c:v>4.2279093753339742E-3</c:v>
                </c:pt>
                <c:pt idx="17">
                  <c:v>4.2883704019336111E-3</c:v>
                </c:pt>
                <c:pt idx="18">
                  <c:v>4.3488314285332341E-3</c:v>
                </c:pt>
                <c:pt idx="19">
                  <c:v>4.409292455132871E-3</c:v>
                </c:pt>
                <c:pt idx="20">
                  <c:v>4.4697534817324941E-3</c:v>
                </c:pt>
                <c:pt idx="21">
                  <c:v>4.5302145083321171E-3</c:v>
                </c:pt>
                <c:pt idx="22">
                  <c:v>4.5906755349317541E-3</c:v>
                </c:pt>
                <c:pt idx="23">
                  <c:v>4.6511365615313771E-3</c:v>
                </c:pt>
                <c:pt idx="24">
                  <c:v>4.7115975881310002E-3</c:v>
                </c:pt>
                <c:pt idx="25">
                  <c:v>4.7720586147306371E-3</c:v>
                </c:pt>
                <c:pt idx="26">
                  <c:v>4.8325196413302601E-3</c:v>
                </c:pt>
                <c:pt idx="27">
                  <c:v>4.8929806679298971E-3</c:v>
                </c:pt>
                <c:pt idx="28">
                  <c:v>4.9534416945295201E-3</c:v>
                </c:pt>
                <c:pt idx="29">
                  <c:v>5.0139027211291431E-3</c:v>
                </c:pt>
                <c:pt idx="30">
                  <c:v>5.0743637477287801E-3</c:v>
                </c:pt>
                <c:pt idx="31">
                  <c:v>5.1348247743284031E-3</c:v>
                </c:pt>
                <c:pt idx="32">
                  <c:v>5.1952858009280262E-3</c:v>
                </c:pt>
                <c:pt idx="33">
                  <c:v>5.2557468275276631E-3</c:v>
                </c:pt>
                <c:pt idx="34">
                  <c:v>5.2992115229405527E-3</c:v>
                </c:pt>
                <c:pt idx="35">
                  <c:v>5.2992115229405527E-3</c:v>
                </c:pt>
                <c:pt idx="36">
                  <c:v>5.3934315680825738E-3</c:v>
                </c:pt>
                <c:pt idx="37">
                  <c:v>5.4328972597188054E-3</c:v>
                </c:pt>
                <c:pt idx="38">
                  <c:v>5.4639690719479918E-3</c:v>
                </c:pt>
                <c:pt idx="39">
                  <c:v>5.5418412974535475E-3</c:v>
                </c:pt>
                <c:pt idx="40">
                  <c:v>5.6194390279456462E-3</c:v>
                </c:pt>
                <c:pt idx="41">
                  <c:v>5.6977290697036269E-3</c:v>
                </c:pt>
                <c:pt idx="42">
                  <c:v>5.7753683101031145E-3</c:v>
                </c:pt>
                <c:pt idx="43">
                  <c:v>5.8065339689778806E-3</c:v>
                </c:pt>
                <c:pt idx="44">
                  <c:v>5.9168077326028174E-3</c:v>
                </c:pt>
                <c:pt idx="45">
                  <c:v>6.0262008784596468E-3</c:v>
                </c:pt>
                <c:pt idx="46">
                  <c:v>6.1333911053254144E-3</c:v>
                </c:pt>
                <c:pt idx="47">
                  <c:v>6.23926005928913E-3</c:v>
                </c:pt>
                <c:pt idx="48">
                  <c:v>6.2631866999947458E-3</c:v>
                </c:pt>
                <c:pt idx="49">
                  <c:v>6.3166177586814537E-3</c:v>
                </c:pt>
                <c:pt idx="50">
                  <c:v>6.3698985412702644E-3</c:v>
                </c:pt>
                <c:pt idx="51">
                  <c:v>6.4221337603906021E-3</c:v>
                </c:pt>
                <c:pt idx="52">
                  <c:v>6.4770178768907465E-3</c:v>
                </c:pt>
                <c:pt idx="53">
                  <c:v>6.5040881848864238E-3</c:v>
                </c:pt>
                <c:pt idx="54">
                  <c:v>6.5657441588667436E-3</c:v>
                </c:pt>
                <c:pt idx="55">
                  <c:v>6.6279838592649453E-3</c:v>
                </c:pt>
                <c:pt idx="56">
                  <c:v>6.6926091644649984E-3</c:v>
                </c:pt>
                <c:pt idx="57">
                  <c:v>6.7592235851418906E-3</c:v>
                </c:pt>
                <c:pt idx="58">
                  <c:v>6.8261740810624423E-3</c:v>
                </c:pt>
                <c:pt idx="59">
                  <c:v>6.8617594497521082E-3</c:v>
                </c:pt>
                <c:pt idx="60">
                  <c:v>6.9004780853928341E-3</c:v>
                </c:pt>
                <c:pt idx="61">
                  <c:v>6.9410482983891979E-3</c:v>
                </c:pt>
                <c:pt idx="62">
                  <c:v>6.9822916342727305E-3</c:v>
                </c:pt>
                <c:pt idx="63">
                  <c:v>7.0276191171519658E-3</c:v>
                </c:pt>
                <c:pt idx="64">
                  <c:v>7.0718499244147234E-3</c:v>
                </c:pt>
                <c:pt idx="65">
                  <c:v>7.1189794928731096E-3</c:v>
                </c:pt>
                <c:pt idx="66">
                  <c:v>7.1700377368293525E-3</c:v>
                </c:pt>
                <c:pt idx="67">
                  <c:v>7.221347583681044E-3</c:v>
                </c:pt>
                <c:pt idx="68">
                  <c:v>7.2762043320700196E-3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C-499A-A940-41894EEFB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39840"/>
        <c:axId val="198741376"/>
      </c:lineChart>
      <c:catAx>
        <c:axId val="19873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8741376"/>
        <c:crosses val="autoZero"/>
        <c:auto val="1"/>
        <c:lblAlgn val="ctr"/>
        <c:lblOffset val="100"/>
        <c:noMultiLvlLbl val="0"/>
      </c:catAx>
      <c:valAx>
        <c:axId val="1987413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873984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Extrapolations!$A$14:$B$14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val>
            <c:numRef>
              <c:f>Extrapolations!$C$14:$BT$14</c:f>
              <c:numCache>
                <c:formatCode>0.00E+00</c:formatCode>
                <c:ptCount val="70"/>
                <c:pt idx="24">
                  <c:v>1.5431879298095448E-3</c:v>
                </c:pt>
                <c:pt idx="25">
                  <c:v>1.5431879298095448E-3</c:v>
                </c:pt>
                <c:pt idx="26">
                  <c:v>1.5431879298095448E-3</c:v>
                </c:pt>
                <c:pt idx="27">
                  <c:v>1.5431879298095448E-3</c:v>
                </c:pt>
                <c:pt idx="28">
                  <c:v>1.5431879298095448E-3</c:v>
                </c:pt>
                <c:pt idx="29">
                  <c:v>1.5431879298095448E-3</c:v>
                </c:pt>
                <c:pt idx="30">
                  <c:v>1.5431879298095448E-3</c:v>
                </c:pt>
                <c:pt idx="31">
                  <c:v>1.5431879298095448E-3</c:v>
                </c:pt>
                <c:pt idx="32">
                  <c:v>1.5431879298095448E-3</c:v>
                </c:pt>
                <c:pt idx="33">
                  <c:v>1.5431879298095448E-3</c:v>
                </c:pt>
                <c:pt idx="34">
                  <c:v>1.5431879298095457E-3</c:v>
                </c:pt>
                <c:pt idx="35">
                  <c:v>1.5431879298095457E-3</c:v>
                </c:pt>
                <c:pt idx="36">
                  <c:v>1.5431879298095457E-3</c:v>
                </c:pt>
                <c:pt idx="37">
                  <c:v>1.5431879298095457E-3</c:v>
                </c:pt>
                <c:pt idx="38">
                  <c:v>1.5431879298095457E-3</c:v>
                </c:pt>
                <c:pt idx="39">
                  <c:v>1.5431879298095457E-3</c:v>
                </c:pt>
                <c:pt idx="40">
                  <c:v>1.5431879298095457E-3</c:v>
                </c:pt>
                <c:pt idx="41">
                  <c:v>1.5431879298095457E-3</c:v>
                </c:pt>
                <c:pt idx="42">
                  <c:v>1.5431879298095457E-3</c:v>
                </c:pt>
                <c:pt idx="43">
                  <c:v>1.5431879298095457E-3</c:v>
                </c:pt>
                <c:pt idx="44">
                  <c:v>1.5431879298095457E-3</c:v>
                </c:pt>
                <c:pt idx="45">
                  <c:v>1.5431879298095457E-3</c:v>
                </c:pt>
                <c:pt idx="46">
                  <c:v>1.5431879298095457E-3</c:v>
                </c:pt>
                <c:pt idx="47">
                  <c:v>1.5431879298095457E-3</c:v>
                </c:pt>
                <c:pt idx="48">
                  <c:v>1.5431879298095457E-3</c:v>
                </c:pt>
                <c:pt idx="49">
                  <c:v>1.5431879298095457E-3</c:v>
                </c:pt>
                <c:pt idx="50">
                  <c:v>1.5431879298095457E-3</c:v>
                </c:pt>
                <c:pt idx="51">
                  <c:v>1.5431879298095457E-3</c:v>
                </c:pt>
                <c:pt idx="52">
                  <c:v>1.5431879298095457E-3</c:v>
                </c:pt>
                <c:pt idx="53">
                  <c:v>1.5431879298095457E-3</c:v>
                </c:pt>
                <c:pt idx="54">
                  <c:v>1.5431879298095457E-3</c:v>
                </c:pt>
                <c:pt idx="55">
                  <c:v>1.5431879298095457E-3</c:v>
                </c:pt>
                <c:pt idx="56">
                  <c:v>1.5431879298095457E-3</c:v>
                </c:pt>
                <c:pt idx="57">
                  <c:v>1.5431879298095457E-3</c:v>
                </c:pt>
                <c:pt idx="58">
                  <c:v>1.5431879298095457E-3</c:v>
                </c:pt>
                <c:pt idx="59">
                  <c:v>1.5431879298095457E-3</c:v>
                </c:pt>
                <c:pt idx="60">
                  <c:v>1.5431879298095457E-3</c:v>
                </c:pt>
                <c:pt idx="61">
                  <c:v>1.5431879298095457E-3</c:v>
                </c:pt>
                <c:pt idx="62">
                  <c:v>1.5431879298095457E-3</c:v>
                </c:pt>
                <c:pt idx="63">
                  <c:v>1.5431879298095457E-3</c:v>
                </c:pt>
                <c:pt idx="64">
                  <c:v>1.5431879298095457E-3</c:v>
                </c:pt>
                <c:pt idx="65">
                  <c:v>1.5431879298095457E-3</c:v>
                </c:pt>
                <c:pt idx="66">
                  <c:v>1.5431879298095457E-3</c:v>
                </c:pt>
                <c:pt idx="67">
                  <c:v>1.5431879298095457E-3</c:v>
                </c:pt>
                <c:pt idx="68">
                  <c:v>1.5431879298095457E-3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2-4135-82E8-8CCA1A6C5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44096"/>
        <c:axId val="199049984"/>
      </c:lineChart>
      <c:catAx>
        <c:axId val="1990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049984"/>
        <c:crosses val="autoZero"/>
        <c:auto val="1"/>
        <c:lblAlgn val="ctr"/>
        <c:lblOffset val="100"/>
        <c:noMultiLvlLbl val="0"/>
      </c:catAx>
      <c:valAx>
        <c:axId val="199049984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904409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motorbikes frgt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Extrapolations!$A$15:$B$15</c:f>
              <c:strCache>
                <c:ptCount val="2"/>
                <c:pt idx="0">
                  <c:v>motorbikes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val>
            <c:numRef>
              <c:f>Extrapolations!$C$15:$BT$15</c:f>
              <c:numCache>
                <c:formatCode>General</c:formatCode>
                <c:ptCount val="70"/>
                <c:pt idx="24" formatCode="0.00E+00">
                  <c:v>1.1883392852619099E-3</c:v>
                </c:pt>
                <c:pt idx="25" formatCode="0.00E+00">
                  <c:v>1.1883392852619099E-3</c:v>
                </c:pt>
                <c:pt idx="26" formatCode="0.00E+00">
                  <c:v>1.1883392852619099E-3</c:v>
                </c:pt>
                <c:pt idx="27" formatCode="0.00E+00">
                  <c:v>1.1883392852619099E-3</c:v>
                </c:pt>
                <c:pt idx="28" formatCode="0.00E+00">
                  <c:v>1.1883392852619099E-3</c:v>
                </c:pt>
                <c:pt idx="29" formatCode="0.00E+00">
                  <c:v>1.1883392852619099E-3</c:v>
                </c:pt>
                <c:pt idx="30" formatCode="0.00E+00">
                  <c:v>1.1883392852619099E-3</c:v>
                </c:pt>
                <c:pt idx="31" formatCode="0.00E+00">
                  <c:v>1.1883392852619099E-3</c:v>
                </c:pt>
                <c:pt idx="32" formatCode="0.00E+00">
                  <c:v>1.1883392852619099E-3</c:v>
                </c:pt>
                <c:pt idx="33" formatCode="0.00E+00">
                  <c:v>1.1883392852619099E-3</c:v>
                </c:pt>
                <c:pt idx="34" formatCode="0.00E+00">
                  <c:v>1.1883392852619099E-3</c:v>
                </c:pt>
                <c:pt idx="35" formatCode="0.00E+00">
                  <c:v>1.1883392852619099E-3</c:v>
                </c:pt>
                <c:pt idx="36" formatCode="0.00E+00">
                  <c:v>1.1883392852619099E-3</c:v>
                </c:pt>
                <c:pt idx="37" formatCode="0.00E+00">
                  <c:v>1.1883392852619099E-3</c:v>
                </c:pt>
                <c:pt idx="38" formatCode="0.00E+00">
                  <c:v>1.1883392852619099E-3</c:v>
                </c:pt>
                <c:pt idx="39" formatCode="0.00E+00">
                  <c:v>1.1883392852619099E-3</c:v>
                </c:pt>
                <c:pt idx="40" formatCode="0.00E+00">
                  <c:v>1.1883392852619099E-3</c:v>
                </c:pt>
                <c:pt idx="41" formatCode="0.00E+00">
                  <c:v>1.1883392852619099E-3</c:v>
                </c:pt>
                <c:pt idx="42" formatCode="0.00E+00">
                  <c:v>1.1883392852619099E-3</c:v>
                </c:pt>
                <c:pt idx="43" formatCode="0.00E+00">
                  <c:v>1.1883392852619099E-3</c:v>
                </c:pt>
                <c:pt idx="44" formatCode="0.00E+00">
                  <c:v>1.1883392852619099E-3</c:v>
                </c:pt>
                <c:pt idx="45" formatCode="0.00E+00">
                  <c:v>1.1883392852619099E-3</c:v>
                </c:pt>
                <c:pt idx="46" formatCode="0.00E+00">
                  <c:v>1.1883392852619099E-3</c:v>
                </c:pt>
                <c:pt idx="47" formatCode="0.00E+00">
                  <c:v>1.1883392852619099E-3</c:v>
                </c:pt>
                <c:pt idx="48" formatCode="0.00E+00">
                  <c:v>1.1883392852619099E-3</c:v>
                </c:pt>
                <c:pt idx="49" formatCode="0.00E+00">
                  <c:v>1.1883392852619099E-3</c:v>
                </c:pt>
                <c:pt idx="50" formatCode="0.00E+00">
                  <c:v>1.1883392852619099E-3</c:v>
                </c:pt>
                <c:pt idx="51" formatCode="0.00E+00">
                  <c:v>1.1883392852619099E-3</c:v>
                </c:pt>
                <c:pt idx="52" formatCode="0.00E+00">
                  <c:v>1.1883392852619099E-3</c:v>
                </c:pt>
                <c:pt idx="53" formatCode="0.00E+00">
                  <c:v>1.1883392852619099E-3</c:v>
                </c:pt>
                <c:pt idx="54" formatCode="0.00E+00">
                  <c:v>1.1883392852619099E-3</c:v>
                </c:pt>
                <c:pt idx="55" formatCode="0.00E+00">
                  <c:v>1.1883392852619099E-3</c:v>
                </c:pt>
                <c:pt idx="56" formatCode="0.00E+00">
                  <c:v>1.1883392852619099E-3</c:v>
                </c:pt>
                <c:pt idx="57" formatCode="0.00E+00">
                  <c:v>1.1883392852619099E-3</c:v>
                </c:pt>
                <c:pt idx="58" formatCode="0.00E+00">
                  <c:v>1.1883392852619099E-3</c:v>
                </c:pt>
                <c:pt idx="59" formatCode="0.00E+00">
                  <c:v>1.1883392852619099E-3</c:v>
                </c:pt>
                <c:pt idx="60" formatCode="0.00E+00">
                  <c:v>1.1883392852619099E-3</c:v>
                </c:pt>
                <c:pt idx="61" formatCode="0.00E+00">
                  <c:v>1.1883392852619099E-3</c:v>
                </c:pt>
                <c:pt idx="62" formatCode="0.00E+00">
                  <c:v>1.1883392852619099E-3</c:v>
                </c:pt>
                <c:pt idx="63" formatCode="0.00E+00">
                  <c:v>1.1883392852619099E-3</c:v>
                </c:pt>
                <c:pt idx="64" formatCode="0.00E+00">
                  <c:v>1.1883392852619099E-3</c:v>
                </c:pt>
                <c:pt idx="65" formatCode="0.00E+00">
                  <c:v>1.1883392852619099E-3</c:v>
                </c:pt>
                <c:pt idx="66" formatCode="0.00E+00">
                  <c:v>1.1883392852619099E-3</c:v>
                </c:pt>
                <c:pt idx="67" formatCode="0.00E+00">
                  <c:v>1.1883392852619099E-3</c:v>
                </c:pt>
                <c:pt idx="68" formatCode="0.00E+00">
                  <c:v>1.1883392852619099E-3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A-4E33-84D7-C8D495F41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44096"/>
        <c:axId val="199049984"/>
      </c:lineChart>
      <c:catAx>
        <c:axId val="1990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049984"/>
        <c:crosses val="autoZero"/>
        <c:auto val="1"/>
        <c:lblAlgn val="ctr"/>
        <c:lblOffset val="100"/>
        <c:noMultiLvlLbl val="0"/>
      </c:catAx>
      <c:valAx>
        <c:axId val="1990499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04409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16</xdr:row>
      <xdr:rowOff>0</xdr:rowOff>
    </xdr:from>
    <xdr:to>
      <xdr:col>10</xdr:col>
      <xdr:colOff>314325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31</xdr:row>
      <xdr:rowOff>19050</xdr:rowOff>
    </xdr:from>
    <xdr:to>
      <xdr:col>10</xdr:col>
      <xdr:colOff>314325</xdr:colOff>
      <xdr:row>45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600075</xdr:colOff>
      <xdr:row>15</xdr:row>
      <xdr:rowOff>161925</xdr:rowOff>
    </xdr:from>
    <xdr:to>
      <xdr:col>18</xdr:col>
      <xdr:colOff>295275</xdr:colOff>
      <xdr:row>30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31</xdr:row>
      <xdr:rowOff>0</xdr:rowOff>
    </xdr:from>
    <xdr:to>
      <xdr:col>18</xdr:col>
      <xdr:colOff>304800</xdr:colOff>
      <xdr:row>45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15</xdr:row>
      <xdr:rowOff>180975</xdr:rowOff>
    </xdr:from>
    <xdr:to>
      <xdr:col>26</xdr:col>
      <xdr:colOff>304800</xdr:colOff>
      <xdr:row>30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19050</xdr:colOff>
      <xdr:row>31</xdr:row>
      <xdr:rowOff>9525</xdr:rowOff>
    </xdr:from>
    <xdr:to>
      <xdr:col>26</xdr:col>
      <xdr:colOff>323850</xdr:colOff>
      <xdr:row>45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16</xdr:row>
      <xdr:rowOff>9525</xdr:rowOff>
    </xdr:from>
    <xdr:to>
      <xdr:col>34</xdr:col>
      <xdr:colOff>304800</xdr:colOff>
      <xdr:row>30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28575</xdr:colOff>
      <xdr:row>31</xdr:row>
      <xdr:rowOff>9525</xdr:rowOff>
    </xdr:from>
    <xdr:to>
      <xdr:col>34</xdr:col>
      <xdr:colOff>333375</xdr:colOff>
      <xdr:row>45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16</xdr:row>
      <xdr:rowOff>9525</xdr:rowOff>
    </xdr:from>
    <xdr:to>
      <xdr:col>42</xdr:col>
      <xdr:colOff>304800</xdr:colOff>
      <xdr:row>30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9525</xdr:colOff>
      <xdr:row>31</xdr:row>
      <xdr:rowOff>0</xdr:rowOff>
    </xdr:from>
    <xdr:to>
      <xdr:col>42</xdr:col>
      <xdr:colOff>314325</xdr:colOff>
      <xdr:row>45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16</xdr:row>
      <xdr:rowOff>9525</xdr:rowOff>
    </xdr:from>
    <xdr:to>
      <xdr:col>50</xdr:col>
      <xdr:colOff>304800</xdr:colOff>
      <xdr:row>30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0</xdr:colOff>
      <xdr:row>31</xdr:row>
      <xdr:rowOff>0</xdr:rowOff>
    </xdr:from>
    <xdr:to>
      <xdr:col>50</xdr:col>
      <xdr:colOff>304800</xdr:colOff>
      <xdr:row>45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olorado/CO_Model/InputData/trans/SYFAFE/Start%20Year%20Fleet%20Avg%20Fuel%20Economy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Documents/Regional%20Adaptation%20Work/India/IESSV2-Webtool-10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6"/>
      <sheetName val="AEO 44"/>
      <sheetName val="AEO 47"/>
      <sheetName val="AEO 50"/>
      <sheetName val="AEO 37"/>
      <sheetName val="AEO 48"/>
      <sheetName val="AEO 49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9">
          <cell r="A109">
            <v>1000000000</v>
          </cell>
        </row>
        <row r="110">
          <cell r="A110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>
        <row r="3">
          <cell r="C3" t="str">
            <v>TWh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liforniahydrogen.org/wp-content/uploads/files/doe_fuelcell_factsheet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59" sqref="B59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" t="s">
        <v>9</v>
      </c>
    </row>
    <row r="7" spans="1:2">
      <c r="B7" s="7" t="s">
        <v>54</v>
      </c>
    </row>
    <row r="9" spans="1:2">
      <c r="B9" s="2" t="s">
        <v>10</v>
      </c>
    </row>
    <row r="10" spans="1:2">
      <c r="B10" s="7" t="s">
        <v>12</v>
      </c>
    </row>
    <row r="11" spans="1:2">
      <c r="B11" s="5"/>
    </row>
    <row r="12" spans="1:2">
      <c r="B12" s="2" t="s">
        <v>31</v>
      </c>
    </row>
    <row r="13" spans="1:2">
      <c r="B13" s="7" t="s">
        <v>19</v>
      </c>
    </row>
    <row r="14" spans="1:2">
      <c r="B14" s="7"/>
    </row>
    <row r="15" spans="1:2">
      <c r="B15" s="2" t="s">
        <v>83</v>
      </c>
    </row>
    <row r="16" spans="1:2">
      <c r="B16" t="s">
        <v>80</v>
      </c>
    </row>
    <row r="17" spans="1:2">
      <c r="B17" s="5">
        <v>2006</v>
      </c>
    </row>
    <row r="18" spans="1:2">
      <c r="B18" t="s">
        <v>81</v>
      </c>
    </row>
    <row r="19" spans="1:2">
      <c r="B19" s="23" t="s">
        <v>82</v>
      </c>
    </row>
    <row r="20" spans="1:2">
      <c r="B20" s="23"/>
    </row>
    <row r="21" spans="1:2">
      <c r="B21" s="2" t="s">
        <v>130</v>
      </c>
    </row>
    <row r="22" spans="1:2">
      <c r="B22" t="s">
        <v>126</v>
      </c>
    </row>
    <row r="23" spans="1:2">
      <c r="B23" s="5">
        <v>2015</v>
      </c>
    </row>
    <row r="24" spans="1:2">
      <c r="B24" t="s">
        <v>127</v>
      </c>
    </row>
    <row r="25" spans="1:2">
      <c r="B25" t="s">
        <v>128</v>
      </c>
    </row>
    <row r="26" spans="1:2">
      <c r="B26" t="s">
        <v>129</v>
      </c>
    </row>
    <row r="28" spans="1:2">
      <c r="A28" s="1" t="s">
        <v>1</v>
      </c>
    </row>
    <row r="29" spans="1:2">
      <c r="A29" t="s">
        <v>131</v>
      </c>
    </row>
    <row r="30" spans="1:2">
      <c r="A30" s="19"/>
    </row>
    <row r="31" spans="1:2">
      <c r="A31" s="19" t="s">
        <v>33</v>
      </c>
    </row>
    <row r="32" spans="1:2">
      <c r="A32" s="19" t="s">
        <v>34</v>
      </c>
    </row>
    <row r="33" spans="1:1">
      <c r="A33" s="19" t="s">
        <v>35</v>
      </c>
    </row>
    <row r="34" spans="1:1">
      <c r="A34" s="19" t="s">
        <v>36</v>
      </c>
    </row>
    <row r="35" spans="1:1">
      <c r="A35" s="19" t="s">
        <v>37</v>
      </c>
    </row>
    <row r="36" spans="1:1">
      <c r="A36" s="19" t="s">
        <v>38</v>
      </c>
    </row>
    <row r="38" spans="1:1">
      <c r="A38" t="s">
        <v>45</v>
      </c>
    </row>
    <row r="39" spans="1:1">
      <c r="A39" s="19" t="s">
        <v>46</v>
      </c>
    </row>
    <row r="40" spans="1:1">
      <c r="A40" s="19" t="s">
        <v>39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2">
      <c r="A49" t="s">
        <v>43</v>
      </c>
    </row>
    <row r="50" spans="1:2">
      <c r="A50" t="s">
        <v>44</v>
      </c>
    </row>
    <row r="52" spans="1:2">
      <c r="A52" t="s">
        <v>132</v>
      </c>
    </row>
    <row r="54" spans="1:2">
      <c r="A54" t="s">
        <v>117</v>
      </c>
      <c r="B54">
        <f>3412000000000</f>
        <v>3412000000000</v>
      </c>
    </row>
    <row r="55" spans="1:2">
      <c r="A55" t="s">
        <v>116</v>
      </c>
      <c r="B55">
        <v>0.62137100000000001</v>
      </c>
    </row>
  </sheetData>
  <hyperlinks>
    <hyperlink ref="B1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5FAB-B98E-40EE-8326-71C47D8809AB}">
  <dimension ref="A1:BM94"/>
  <sheetViews>
    <sheetView topLeftCell="A83" zoomScale="85" zoomScaleNormal="85" workbookViewId="0">
      <selection activeCell="BI32" sqref="BI32"/>
    </sheetView>
  </sheetViews>
  <sheetFormatPr defaultRowHeight="15"/>
  <cols>
    <col min="3" max="3" width="13.5703125" customWidth="1"/>
    <col min="5" max="5" width="12.7109375" bestFit="1" customWidth="1"/>
  </cols>
  <sheetData>
    <row r="1" spans="1:65">
      <c r="A1" s="1" t="s">
        <v>85</v>
      </c>
      <c r="S1" s="1" t="s">
        <v>86</v>
      </c>
    </row>
    <row r="2" spans="1:65">
      <c r="A2">
        <v>3</v>
      </c>
      <c r="B2" t="s">
        <v>87</v>
      </c>
      <c r="N2" t="s">
        <v>88</v>
      </c>
      <c r="T2" t="s">
        <v>89</v>
      </c>
      <c r="U2" t="s">
        <v>90</v>
      </c>
      <c r="V2" t="s">
        <v>91</v>
      </c>
      <c r="W2">
        <v>2007</v>
      </c>
      <c r="X2">
        <v>2012</v>
      </c>
      <c r="Y2">
        <v>2017</v>
      </c>
      <c r="Z2">
        <v>2022</v>
      </c>
      <c r="AA2">
        <v>2027</v>
      </c>
      <c r="AB2">
        <v>2032</v>
      </c>
      <c r="AC2">
        <v>2037</v>
      </c>
      <c r="AD2">
        <v>2042</v>
      </c>
      <c r="AE2">
        <v>2047</v>
      </c>
      <c r="AG2">
        <v>2018</v>
      </c>
      <c r="AH2">
        <v>2019</v>
      </c>
      <c r="AI2">
        <v>2020</v>
      </c>
      <c r="AJ2">
        <v>2021</v>
      </c>
      <c r="AK2">
        <v>2022</v>
      </c>
      <c r="AL2">
        <v>2023</v>
      </c>
      <c r="AM2">
        <v>2024</v>
      </c>
      <c r="AN2">
        <v>2025</v>
      </c>
      <c r="AO2">
        <v>2026</v>
      </c>
      <c r="AP2">
        <v>2027</v>
      </c>
      <c r="AQ2">
        <v>2028</v>
      </c>
      <c r="AR2">
        <v>2029</v>
      </c>
      <c r="AS2">
        <v>2030</v>
      </c>
      <c r="AT2">
        <v>2031</v>
      </c>
      <c r="AU2">
        <v>2032</v>
      </c>
      <c r="AV2">
        <v>2033</v>
      </c>
      <c r="AW2">
        <v>2034</v>
      </c>
      <c r="AX2">
        <v>2035</v>
      </c>
      <c r="AY2">
        <v>2036</v>
      </c>
      <c r="AZ2">
        <v>2037</v>
      </c>
      <c r="BA2">
        <v>2038</v>
      </c>
      <c r="BB2">
        <v>2039</v>
      </c>
      <c r="BC2">
        <v>2040</v>
      </c>
      <c r="BD2">
        <v>2041</v>
      </c>
      <c r="BE2">
        <v>2042</v>
      </c>
      <c r="BF2">
        <v>2043</v>
      </c>
      <c r="BG2">
        <v>2044</v>
      </c>
      <c r="BH2">
        <v>2045</v>
      </c>
      <c r="BI2">
        <v>2046</v>
      </c>
      <c r="BJ2">
        <v>2047</v>
      </c>
      <c r="BK2">
        <v>2048</v>
      </c>
      <c r="BL2">
        <v>2049</v>
      </c>
      <c r="BM2">
        <v>2050</v>
      </c>
    </row>
    <row r="3" spans="1:65">
      <c r="B3" t="s">
        <v>89</v>
      </c>
      <c r="C3" t="s">
        <v>90</v>
      </c>
      <c r="D3" t="s">
        <v>91</v>
      </c>
      <c r="E3">
        <v>2007</v>
      </c>
      <c r="F3">
        <v>2012</v>
      </c>
      <c r="G3">
        <v>2017</v>
      </c>
      <c r="H3">
        <v>2022</v>
      </c>
      <c r="I3">
        <v>2027</v>
      </c>
      <c r="J3">
        <v>2032</v>
      </c>
      <c r="K3">
        <v>2037</v>
      </c>
      <c r="L3">
        <v>2042</v>
      </c>
      <c r="M3">
        <v>2047</v>
      </c>
      <c r="N3">
        <v>2052</v>
      </c>
      <c r="T3" t="s">
        <v>92</v>
      </c>
      <c r="U3" t="s">
        <v>93</v>
      </c>
      <c r="V3" t="s">
        <v>94</v>
      </c>
      <c r="W3">
        <v>4448.8315036486874</v>
      </c>
      <c r="X3">
        <v>4448.8315036486874</v>
      </c>
      <c r="Y3">
        <v>5405.7584352381728</v>
      </c>
      <c r="Z3">
        <v>6528.6858621217571</v>
      </c>
      <c r="AA3">
        <v>7613.9437240393327</v>
      </c>
      <c r="AB3">
        <v>8655.6796992372801</v>
      </c>
      <c r="AC3">
        <v>9417.350174430052</v>
      </c>
      <c r="AD3">
        <v>10061.997583271524</v>
      </c>
      <c r="AE3">
        <v>10457.620774352716</v>
      </c>
      <c r="AG3" cm="1">
        <f t="array" ref="AG3">TREND($Y3:$Z3,$Y$2:$Z$2,AG$2)</f>
        <v>5630.3439206148614</v>
      </c>
      <c r="AH3" cm="1">
        <f t="array" ref="AH3">TREND($Y3:$Z3,$Y$2:$Z$2,AH$2)</f>
        <v>5854.9294059915701</v>
      </c>
      <c r="AI3" cm="1">
        <f t="array" ref="AI3">TREND($Y3:$Z3,$Y$2:$Z$2,AI$2)</f>
        <v>6079.5148913682788</v>
      </c>
      <c r="AJ3" cm="1">
        <f t="array" ref="AJ3">TREND($Y3:$Z3,$Y$2:$Z$2,AJ$2)</f>
        <v>6304.1003767449874</v>
      </c>
      <c r="AK3" cm="1">
        <f t="array" ref="AK3">TREND($Z3:$AA3,$Z$2:$AA$2,AK$2)</f>
        <v>6528.6858621217543</v>
      </c>
      <c r="AL3" cm="1">
        <f t="array" ref="AL3">TREND($Z3:$AA3,$Z$2:$AA$2,AL$2)</f>
        <v>6745.7374345053104</v>
      </c>
      <c r="AM3" cm="1">
        <f t="array" ref="AM3">TREND($Z3:$AA3,$Z$2:$AA$2,AM$2)</f>
        <v>6962.7890068888082</v>
      </c>
      <c r="AN3" cm="1">
        <f t="array" ref="AN3">TREND($Z3:$AA3,$Z$2:$AA$2,AN$2)</f>
        <v>7179.8405792723061</v>
      </c>
      <c r="AO3" cm="1">
        <f t="array" ref="AO3">TREND($Z3:$AA3,$Z$2:$AA$2,AO$2)</f>
        <v>7396.8921516558039</v>
      </c>
      <c r="AP3" cm="1">
        <f t="array" ref="AP3">TREND($AA3:$AB3,$AA$2:$AB$2,AP$2)</f>
        <v>7613.9437240393017</v>
      </c>
      <c r="AQ3" cm="1">
        <f t="array" ref="AQ3">TREND($AA3:$AB3,$AA$2:$AB$2,AQ$2)</f>
        <v>7822.2909190788632</v>
      </c>
      <c r="AR3" cm="1">
        <f t="array" ref="AR3">TREND($AA3:$AB3,$AA$2:$AB$2,AR$2)</f>
        <v>8030.6381141184829</v>
      </c>
      <c r="AS3" cm="1">
        <f t="array" ref="AS3">TREND($AA3:$AB3,$AA$2:$AB$2,AS$2)</f>
        <v>8238.9853091580444</v>
      </c>
      <c r="AT3" cm="1">
        <f t="array" ref="AT3">TREND($AA3:$AB3,$AA$2:$AB$2,AT$2)</f>
        <v>8447.3325041976641</v>
      </c>
      <c r="AU3" cm="1">
        <f t="array" ref="AU3">TREND($AB3:$AC3,$AB$2:$AC$2,AU$2)</f>
        <v>8655.6796992372838</v>
      </c>
      <c r="AV3" cm="1">
        <f t="array" ref="AV3">TREND($AB3:$AC3,$AB$2:$AC$2,AV$2)</f>
        <v>8808.0137942758156</v>
      </c>
      <c r="AW3" cm="1">
        <f t="array" ref="AW3">TREND($AB3:$AC3,$AB$2:$AC$2,AW$2)</f>
        <v>8960.3478893144056</v>
      </c>
      <c r="AX3" cm="1">
        <f t="array" ref="AX3">TREND($AB3:$AC3,$AB$2:$AC$2,AX$2)</f>
        <v>9112.6819843529374</v>
      </c>
      <c r="AY3" cm="1">
        <f t="array" ref="AY3">TREND($AB3:$AC3,$AB$2:$AC$2,AY$2)</f>
        <v>9265.0160793914692</v>
      </c>
      <c r="AZ3" cm="1">
        <f t="array" ref="AZ3">TREND($AC3:$AD3,$AC$2:$AD$2,AZ$2)</f>
        <v>9417.3501744300884</v>
      </c>
      <c r="BA3" cm="1">
        <f t="array" ref="BA3">TREND($AC3:$AD3,$AC$2:$AD$2,BA$2)</f>
        <v>9546.2796561983705</v>
      </c>
      <c r="BB3" cm="1">
        <f t="array" ref="BB3">TREND($AC3:$AD3,$AC$2:$AD$2,BB$2)</f>
        <v>9675.2091379666526</v>
      </c>
      <c r="BC3" cm="1">
        <f t="array" ref="BC3">TREND($AC3:$AD3,$AC$2:$AD$2,BC$2)</f>
        <v>9804.1386197349348</v>
      </c>
      <c r="BD3" cm="1">
        <f t="array" ref="BD3">TREND($AC3:$AD3,$AC$2:$AD$2,BD$2)</f>
        <v>9933.0681015032751</v>
      </c>
      <c r="BE3" cm="1">
        <f t="array" ref="BE3">TREND($AD3:$AE3,$AD$2:$AE$2,BE$2)</f>
        <v>10061.997583271499</v>
      </c>
      <c r="BF3" cm="1">
        <f t="array" ref="BF3">TREND($AD3:$AE3,$AD$2:$AE$2,BF$2)</f>
        <v>10141.122221487749</v>
      </c>
      <c r="BG3" cm="1">
        <f t="array" ref="BG3">TREND($AD3:$AE3,$AD$2:$AE$2,BG$2)</f>
        <v>10220.246859703999</v>
      </c>
      <c r="BH3" cm="1">
        <f t="array" ref="BH3">TREND($AD3:$AE3,$AD$2:$AE$2,BH$2)</f>
        <v>10299.37149792022</v>
      </c>
      <c r="BI3" cm="1">
        <f t="array" ref="BI3">TREND($AD3:$AE3,$AD$2:$AE$2,BI$2)</f>
        <v>10378.496136136469</v>
      </c>
      <c r="BJ3" cm="1">
        <f t="array" ref="BJ3">TREND($AD3:$AE3,$AD$2:$AE$2,BJ$2)</f>
        <v>10457.62077435269</v>
      </c>
      <c r="BK3" cm="1">
        <f t="array" ref="BK3">TREND($AD3:$AE3,$AD$2:$AE$2,BK$2)</f>
        <v>10536.74541256894</v>
      </c>
      <c r="BL3" cm="1">
        <f t="array" ref="BL3">TREND($AD3:$AE3,$AD$2:$AE$2,BL$2)</f>
        <v>10615.87005078519</v>
      </c>
      <c r="BM3" cm="1">
        <f t="array" ref="BM3">TREND($AD3:$AE3,$AD$2:$AE$2,BM$2)</f>
        <v>10694.994689001411</v>
      </c>
    </row>
    <row r="4" spans="1:65">
      <c r="B4" t="s">
        <v>92</v>
      </c>
      <c r="C4" t="s">
        <v>93</v>
      </c>
      <c r="D4" t="s">
        <v>94</v>
      </c>
      <c r="E4">
        <v>-9.7402597402583276E-12</v>
      </c>
      <c r="F4">
        <v>4.1008480553778528E-11</v>
      </c>
      <c r="G4">
        <v>4.0803642988574872E-11</v>
      </c>
      <c r="H4">
        <v>4.0599828588032563E-11</v>
      </c>
      <c r="I4">
        <v>4.0397032241439025E-11</v>
      </c>
      <c r="J4">
        <v>4.019524886360969E-11</v>
      </c>
      <c r="K4">
        <v>3.9994473394760515E-11</v>
      </c>
      <c r="L4">
        <v>3.9794700800381122E-11</v>
      </c>
      <c r="M4">
        <v>3.9595926071108521E-11</v>
      </c>
      <c r="N4">
        <v>3.9398144222601517E-11</v>
      </c>
      <c r="V4" t="s">
        <v>95</v>
      </c>
      <c r="W4">
        <v>52.957082419292782</v>
      </c>
      <c r="X4">
        <v>52.957082419292782</v>
      </c>
      <c r="Y4">
        <v>74.792405437884966</v>
      </c>
      <c r="Z4">
        <v>104.10970253383459</v>
      </c>
      <c r="AA4">
        <v>142.27976852603999</v>
      </c>
      <c r="AB4">
        <v>190.53382985742437</v>
      </c>
      <c r="AC4">
        <v>259.72007906144944</v>
      </c>
      <c r="AD4">
        <v>334.85982295374907</v>
      </c>
      <c r="AE4">
        <v>409.10007919228229</v>
      </c>
      <c r="AG4" cm="1">
        <f t="array" ref="AG4">TREND($Y4:$Z4,$Y$2:$Z$2,AG$2)</f>
        <v>80.655864857073539</v>
      </c>
      <c r="AH4" cm="1">
        <f t="array" ref="AH4">TREND($Y4:$Z4,$Y$2:$Z$2,AH$2)</f>
        <v>86.519324276265252</v>
      </c>
      <c r="AI4" cm="1">
        <f t="array" ref="AI4">TREND($Y4:$Z4,$Y$2:$Z$2,AI$2)</f>
        <v>92.382783695455146</v>
      </c>
      <c r="AJ4" cm="1">
        <f t="array" ref="AJ4">TREND($Y4:$Z4,$Y$2:$Z$2,AJ$2)</f>
        <v>98.24624311464504</v>
      </c>
      <c r="AK4" cm="1">
        <f t="array" ref="AK4">TREND($Z4:$AA4,$Z$2:$AA$2,AK$2)</f>
        <v>104.10970253383675</v>
      </c>
      <c r="AL4" cm="1">
        <f t="array" ref="AL4">TREND($Z4:$AA4,$Z$2:$AA$2,AL$2)</f>
        <v>111.74371573227654</v>
      </c>
      <c r="AM4" cm="1">
        <f t="array" ref="AM4">TREND($Z4:$AA4,$Z$2:$AA$2,AM$2)</f>
        <v>119.37772893071815</v>
      </c>
      <c r="AN4" cm="1">
        <f t="array" ref="AN4">TREND($Z4:$AA4,$Z$2:$AA$2,AN$2)</f>
        <v>127.01174212915976</v>
      </c>
      <c r="AO4" cm="1">
        <f t="array" ref="AO4">TREND($Z4:$AA4,$Z$2:$AA$2,AO$2)</f>
        <v>134.64575532759955</v>
      </c>
      <c r="AP4" cm="1">
        <f t="array" ref="AP4">TREND($AA4:$AB4,$AA$2:$AB$2,AP$2)</f>
        <v>142.27976852604115</v>
      </c>
      <c r="AQ4" cm="1">
        <f t="array" ref="AQ4">TREND($AA4:$AB4,$AA$2:$AB$2,AQ$2)</f>
        <v>151.93058079231923</v>
      </c>
      <c r="AR4" cm="1">
        <f t="array" ref="AR4">TREND($AA4:$AB4,$AA$2:$AB$2,AR$2)</f>
        <v>161.58139305859368</v>
      </c>
      <c r="AS4" cm="1">
        <f t="array" ref="AS4">TREND($AA4:$AB4,$AA$2:$AB$2,AS$2)</f>
        <v>171.23220532487176</v>
      </c>
      <c r="AT4" cm="1">
        <f t="array" ref="AT4">TREND($AA4:$AB4,$AA$2:$AB$2,AT$2)</f>
        <v>180.88301759114984</v>
      </c>
      <c r="AU4" cm="1">
        <f t="array" ref="AU4">TREND($AB4:$AC4,$AB$2:$AC$2,AU$2)</f>
        <v>190.53382985742428</v>
      </c>
      <c r="AV4" cm="1">
        <f t="array" ref="AV4">TREND($AB4:$AC4,$AB$2:$AC$2,AV$2)</f>
        <v>204.37107969823046</v>
      </c>
      <c r="AW4" cm="1">
        <f t="array" ref="AW4">TREND($AB4:$AC4,$AB$2:$AC$2,AW$2)</f>
        <v>218.208329539033</v>
      </c>
      <c r="AX4" cm="1">
        <f t="array" ref="AX4">TREND($AB4:$AC4,$AB$2:$AC$2,AX$2)</f>
        <v>232.04557937983918</v>
      </c>
      <c r="AY4" cm="1">
        <f t="array" ref="AY4">TREND($AB4:$AC4,$AB$2:$AC$2,AY$2)</f>
        <v>245.88282922064536</v>
      </c>
      <c r="AZ4" cm="1">
        <f t="array" ref="AZ4">TREND($AC4:$AD4,$AC$2:$AD$2,AZ$2)</f>
        <v>259.7200790614479</v>
      </c>
      <c r="BA4" cm="1">
        <f t="array" ref="BA4">TREND($AC4:$AD4,$AC$2:$AD$2,BA$2)</f>
        <v>274.7480278399089</v>
      </c>
      <c r="BB4" cm="1">
        <f t="array" ref="BB4">TREND($AC4:$AD4,$AC$2:$AD$2,BB$2)</f>
        <v>289.7759766183699</v>
      </c>
      <c r="BC4" cm="1">
        <f t="array" ref="BC4">TREND($AC4:$AD4,$AC$2:$AD$2,BC$2)</f>
        <v>304.80392539682725</v>
      </c>
      <c r="BD4" cm="1">
        <f t="array" ref="BD4">TREND($AC4:$AD4,$AC$2:$AD$2,BD$2)</f>
        <v>319.83187417528825</v>
      </c>
      <c r="BE4" cm="1">
        <f t="array" ref="BE4">TREND($AD4:$AE4,$AD$2:$AE$2,BE$2)</f>
        <v>334.85982295374924</v>
      </c>
      <c r="BF4" cm="1">
        <f t="array" ref="BF4">TREND($AD4:$AE4,$AD$2:$AE$2,BF$2)</f>
        <v>349.70787420145643</v>
      </c>
      <c r="BG4" cm="1">
        <f t="array" ref="BG4">TREND($AD4:$AE4,$AD$2:$AE$2,BG$2)</f>
        <v>364.55592544916362</v>
      </c>
      <c r="BH4" cm="1">
        <f t="array" ref="BH4">TREND($AD4:$AE4,$AD$2:$AE$2,BH$2)</f>
        <v>379.40397669686718</v>
      </c>
      <c r="BI4" cm="1">
        <f t="array" ref="BI4">TREND($AD4:$AE4,$AD$2:$AE$2,BI$2)</f>
        <v>394.25202794457437</v>
      </c>
      <c r="BJ4" cm="1">
        <f t="array" ref="BJ4">TREND($AD4:$AE4,$AD$2:$AE$2,BJ$2)</f>
        <v>409.10007919228156</v>
      </c>
      <c r="BK4" cm="1">
        <f t="array" ref="BK4">TREND($AD4:$AE4,$AD$2:$AE$2,BK$2)</f>
        <v>423.94813043998874</v>
      </c>
      <c r="BL4" cm="1">
        <f t="array" ref="BL4">TREND($AD4:$AE4,$AD$2:$AE$2,BL$2)</f>
        <v>438.79618168769593</v>
      </c>
      <c r="BM4" cm="1">
        <f t="array" ref="BM4">TREND($AD4:$AE4,$AD$2:$AE$2,BM$2)</f>
        <v>453.64423293540312</v>
      </c>
    </row>
    <row r="5" spans="1:65">
      <c r="D5" t="s">
        <v>95</v>
      </c>
      <c r="E5">
        <v>-9.9900099900085421E-12</v>
      </c>
      <c r="F5">
        <v>6.3428634857206281E-11</v>
      </c>
      <c r="G5">
        <v>6.3111808509268232E-11</v>
      </c>
      <c r="H5">
        <v>6.2796564710520694E-11</v>
      </c>
      <c r="I5">
        <v>6.2482895556122532E-11</v>
      </c>
      <c r="J5">
        <v>6.2170793180717369E-11</v>
      </c>
      <c r="K5">
        <v>6.1860249758236312E-11</v>
      </c>
      <c r="L5">
        <v>6.1551257501701707E-11</v>
      </c>
      <c r="M5">
        <v>6.1243808663031907E-11</v>
      </c>
      <c r="N5">
        <v>6.0937895532846982E-11</v>
      </c>
      <c r="V5" t="s">
        <v>96</v>
      </c>
      <c r="W5">
        <v>0</v>
      </c>
      <c r="X5">
        <v>0</v>
      </c>
      <c r="Y5">
        <v>25.85165490884933</v>
      </c>
      <c r="Z5">
        <v>62.969578145464489</v>
      </c>
      <c r="AA5">
        <v>111.15606916096874</v>
      </c>
      <c r="AB5">
        <v>170.11949094412896</v>
      </c>
      <c r="AC5">
        <v>234.12266742318155</v>
      </c>
      <c r="AD5">
        <v>303.80427485723209</v>
      </c>
      <c r="AE5">
        <v>372.87767634713236</v>
      </c>
      <c r="AG5" cm="1">
        <f t="array" ref="AG5">TREND($Y5:$Z5,$Y$2:$Z$2,AG$2)</f>
        <v>33.275239556172892</v>
      </c>
      <c r="AH5" cm="1">
        <f t="array" ref="AH5">TREND($Y5:$Z5,$Y$2:$Z$2,AH$2)</f>
        <v>40.69882420349677</v>
      </c>
      <c r="AI5" cm="1">
        <f t="array" ref="AI5">TREND($Y5:$Z5,$Y$2:$Z$2,AI$2)</f>
        <v>48.122408850818829</v>
      </c>
      <c r="AJ5" cm="1">
        <f t="array" ref="AJ5">TREND($Y5:$Z5,$Y$2:$Z$2,AJ$2)</f>
        <v>55.545993498142707</v>
      </c>
      <c r="AK5" cm="1">
        <f t="array" ref="AK5">TREND($Z5:$AA5,$Z$2:$AA$2,AK$2)</f>
        <v>62.969578145464766</v>
      </c>
      <c r="AL5" cm="1">
        <f t="array" ref="AL5">TREND($Z5:$AA5,$Z$2:$AA$2,AL$2)</f>
        <v>72.606876348567312</v>
      </c>
      <c r="AM5" cm="1">
        <f t="array" ref="AM5">TREND($Z5:$AA5,$Z$2:$AA$2,AM$2)</f>
        <v>82.244174551666219</v>
      </c>
      <c r="AN5" cm="1">
        <f t="array" ref="AN5">TREND($Z5:$AA5,$Z$2:$AA$2,AN$2)</f>
        <v>91.881472754768765</v>
      </c>
      <c r="AO5" cm="1">
        <f t="array" ref="AO5">TREND($Z5:$AA5,$Z$2:$AA$2,AO$2)</f>
        <v>101.51877095786767</v>
      </c>
      <c r="AP5" cm="1">
        <f t="array" ref="AP5">TREND($AA5:$AB5,$AA$2:$AB$2,AP$2)</f>
        <v>111.15606916096658</v>
      </c>
      <c r="AQ5" cm="1">
        <f t="array" ref="AQ5">TREND($AA5:$AB5,$AA$2:$AB$2,AQ$2)</f>
        <v>122.94875351760129</v>
      </c>
      <c r="AR5" cm="1">
        <f t="array" ref="AR5">TREND($AA5:$AB5,$AA$2:$AB$2,AR$2)</f>
        <v>134.74143787423236</v>
      </c>
      <c r="AS5" cm="1">
        <f t="array" ref="AS5">TREND($AA5:$AB5,$AA$2:$AB$2,AS$2)</f>
        <v>146.53412223086343</v>
      </c>
      <c r="AT5" cm="1">
        <f t="array" ref="AT5">TREND($AA5:$AB5,$AA$2:$AB$2,AT$2)</f>
        <v>158.3268065874945</v>
      </c>
      <c r="AU5" cm="1">
        <f t="array" ref="AU5">TREND($AB5:$AC5,$AB$2:$AC$2,AU$2)</f>
        <v>170.11949094412921</v>
      </c>
      <c r="AV5" cm="1">
        <f t="array" ref="AV5">TREND($AB5:$AC5,$AB$2:$AC$2,AV$2)</f>
        <v>182.92012623994015</v>
      </c>
      <c r="AW5" cm="1">
        <f t="array" ref="AW5">TREND($AB5:$AC5,$AB$2:$AC$2,AW$2)</f>
        <v>195.72076153575108</v>
      </c>
      <c r="AX5" cm="1">
        <f t="array" ref="AX5">TREND($AB5:$AC5,$AB$2:$AC$2,AX$2)</f>
        <v>208.52139683155838</v>
      </c>
      <c r="AY5" cm="1">
        <f t="array" ref="AY5">TREND($AB5:$AC5,$AB$2:$AC$2,AY$2)</f>
        <v>221.32203212736931</v>
      </c>
      <c r="AZ5" cm="1">
        <f t="array" ref="AZ5">TREND($AC5:$AD5,$AC$2:$AD$2,AZ$2)</f>
        <v>234.12266742318025</v>
      </c>
      <c r="BA5" cm="1">
        <f t="array" ref="BA5">TREND($AC5:$AD5,$AC$2:$AD$2,BA$2)</f>
        <v>248.05898890999015</v>
      </c>
      <c r="BB5" cm="1">
        <f t="array" ref="BB5">TREND($AC5:$AD5,$AC$2:$AD$2,BB$2)</f>
        <v>261.99531039680005</v>
      </c>
      <c r="BC5" cm="1">
        <f t="array" ref="BC5">TREND($AC5:$AD5,$AC$2:$AD$2,BC$2)</f>
        <v>275.93163188361359</v>
      </c>
      <c r="BD5" cm="1">
        <f t="array" ref="BD5">TREND($AC5:$AD5,$AC$2:$AD$2,BD$2)</f>
        <v>289.86795337042349</v>
      </c>
      <c r="BE5" cm="1">
        <f t="array" ref="BE5">TREND($AD5:$AE5,$AD$2:$AE$2,BE$2)</f>
        <v>303.80427485722976</v>
      </c>
      <c r="BF5" cm="1">
        <f t="array" ref="BF5">TREND($AD5:$AE5,$AD$2:$AE$2,BF$2)</f>
        <v>317.61895515521246</v>
      </c>
      <c r="BG5" cm="1">
        <f t="array" ref="BG5">TREND($AD5:$AE5,$AD$2:$AE$2,BG$2)</f>
        <v>331.43363545319153</v>
      </c>
      <c r="BH5" cm="1">
        <f t="array" ref="BH5">TREND($AD5:$AE5,$AD$2:$AE$2,BH$2)</f>
        <v>345.24831575117059</v>
      </c>
      <c r="BI5" cm="1">
        <f t="array" ref="BI5">TREND($AD5:$AE5,$AD$2:$AE$2,BI$2)</f>
        <v>359.06299604914966</v>
      </c>
      <c r="BJ5" cm="1">
        <f t="array" ref="BJ5">TREND($AD5:$AE5,$AD$2:$AE$2,BJ$2)</f>
        <v>372.87767634713236</v>
      </c>
      <c r="BK5" cm="1">
        <f t="array" ref="BK5">TREND($AD5:$AE5,$AD$2:$AE$2,BK$2)</f>
        <v>386.69235664511143</v>
      </c>
      <c r="BL5" cm="1">
        <f t="array" ref="BL5">TREND($AD5:$AE5,$AD$2:$AE$2,BL$2)</f>
        <v>400.5070369430905</v>
      </c>
      <c r="BM5" cm="1">
        <f t="array" ref="BM5">TREND($AD5:$AE5,$AD$2:$AE$2,BM$2)</f>
        <v>414.3217172410732</v>
      </c>
    </row>
    <row r="6" spans="1:65">
      <c r="D6" t="s">
        <v>96</v>
      </c>
      <c r="E6">
        <v>-9.1991341991328649E-12</v>
      </c>
      <c r="F6">
        <v>2.661786515953183E-11</v>
      </c>
      <c r="G6">
        <v>2.6484908790103619E-11</v>
      </c>
      <c r="H6">
        <v>2.6352616538404819E-11</v>
      </c>
      <c r="I6">
        <v>2.6220985087164051E-11</v>
      </c>
      <c r="J6">
        <v>2.6090011135679735E-11</v>
      </c>
      <c r="K6">
        <v>2.5959691399737302E-11</v>
      </c>
      <c r="L6">
        <v>2.5830022611526842E-11</v>
      </c>
      <c r="M6">
        <v>2.5701001519561192E-11</v>
      </c>
      <c r="N6">
        <v>2.557262488859437E-11</v>
      </c>
      <c r="V6" t="s">
        <v>97</v>
      </c>
      <c r="W6">
        <v>0</v>
      </c>
      <c r="X6">
        <v>0</v>
      </c>
      <c r="Y6">
        <v>8.6172183029497766</v>
      </c>
      <c r="Z6">
        <v>20.989859381821493</v>
      </c>
      <c r="AA6">
        <v>37.052023053656249</v>
      </c>
      <c r="AB6">
        <v>56.706496981376318</v>
      </c>
      <c r="AC6">
        <v>78.040889141060504</v>
      </c>
      <c r="AD6">
        <v>101.26809161907734</v>
      </c>
      <c r="AE6">
        <v>124.29255878237741</v>
      </c>
      <c r="AG6" cm="1">
        <f t="array" ref="AG6">TREND($Y6:$Z6,$Y$2:$Z$2,AG$2)</f>
        <v>11.091746518723994</v>
      </c>
      <c r="AH6" cm="1">
        <f t="array" ref="AH6">TREND($Y6:$Z6,$Y$2:$Z$2,AH$2)</f>
        <v>13.56627473449862</v>
      </c>
      <c r="AI6" cm="1">
        <f t="array" ref="AI6">TREND($Y6:$Z6,$Y$2:$Z$2,AI$2)</f>
        <v>16.040802950273246</v>
      </c>
      <c r="AJ6" cm="1">
        <f t="array" ref="AJ6">TREND($Y6:$Z6,$Y$2:$Z$2,AJ$2)</f>
        <v>18.515331166046963</v>
      </c>
      <c r="AK6" cm="1">
        <f t="array" ref="AK6">TREND($Z6:$AA6,$Z$2:$AA$2,AK$2)</f>
        <v>20.989859381821589</v>
      </c>
      <c r="AL6" cm="1">
        <f t="array" ref="AL6">TREND($Z6:$AA6,$Z$2:$AA$2,AL$2)</f>
        <v>24.202292116188801</v>
      </c>
      <c r="AM6" cm="1">
        <f t="array" ref="AM6">TREND($Z6:$AA6,$Z$2:$AA$2,AM$2)</f>
        <v>27.414724850556013</v>
      </c>
      <c r="AN6" cm="1">
        <f t="array" ref="AN6">TREND($Z6:$AA6,$Z$2:$AA$2,AN$2)</f>
        <v>30.627157584923225</v>
      </c>
      <c r="AO6" cm="1">
        <f t="array" ref="AO6">TREND($Z6:$AA6,$Z$2:$AA$2,AO$2)</f>
        <v>33.839590319289528</v>
      </c>
      <c r="AP6" cm="1">
        <f t="array" ref="AP6">TREND($AA6:$AB6,$AA$2:$AB$2,AP$2)</f>
        <v>37.05202305365674</v>
      </c>
      <c r="AQ6" cm="1">
        <f t="array" ref="AQ6">TREND($AA6:$AB6,$AA$2:$AB$2,AQ$2)</f>
        <v>40.982917839200127</v>
      </c>
      <c r="AR6" cm="1">
        <f t="array" ref="AR6">TREND($AA6:$AB6,$AA$2:$AB$2,AR$2)</f>
        <v>44.913812624744423</v>
      </c>
      <c r="AS6" cm="1">
        <f t="array" ref="AS6">TREND($AA6:$AB6,$AA$2:$AB$2,AS$2)</f>
        <v>48.84470741028872</v>
      </c>
      <c r="AT6" cm="1">
        <f t="array" ref="AT6">TREND($AA6:$AB6,$AA$2:$AB$2,AT$2)</f>
        <v>52.775602195832107</v>
      </c>
      <c r="AU6" cm="1">
        <f t="array" ref="AU6">TREND($AB6:$AC6,$AB$2:$AC$2,AU$2)</f>
        <v>56.706496981376404</v>
      </c>
      <c r="AV6" cm="1">
        <f t="array" ref="AV6">TREND($AB6:$AC6,$AB$2:$AC$2,AV$2)</f>
        <v>60.973375413312169</v>
      </c>
      <c r="AW6" cm="1">
        <f t="array" ref="AW6">TREND($AB6:$AC6,$AB$2:$AC$2,AW$2)</f>
        <v>65.240253845249754</v>
      </c>
      <c r="AX6" cm="1">
        <f t="array" ref="AX6">TREND($AB6:$AC6,$AB$2:$AC$2,AX$2)</f>
        <v>69.507132277185519</v>
      </c>
      <c r="AY6" cm="1">
        <f t="array" ref="AY6">TREND($AB6:$AC6,$AB$2:$AC$2,AY$2)</f>
        <v>73.774010709123104</v>
      </c>
      <c r="AZ6" cm="1">
        <f t="array" ref="AZ6">TREND($AC6:$AD6,$AC$2:$AD$2,AZ$2)</f>
        <v>78.040889141060688</v>
      </c>
      <c r="BA6" cm="1">
        <f t="array" ref="BA6">TREND($AC6:$AD6,$AC$2:$AD$2,BA$2)</f>
        <v>82.686329636664595</v>
      </c>
      <c r="BB6" cm="1">
        <f t="array" ref="BB6">TREND($AC6:$AD6,$AC$2:$AD$2,BB$2)</f>
        <v>87.331770132268502</v>
      </c>
      <c r="BC6" cm="1">
        <f t="array" ref="BC6">TREND($AC6:$AD6,$AC$2:$AD$2,BC$2)</f>
        <v>91.977210627870591</v>
      </c>
      <c r="BD6" cm="1">
        <f t="array" ref="BD6">TREND($AC6:$AD6,$AC$2:$AD$2,BD$2)</f>
        <v>96.622651123474498</v>
      </c>
      <c r="BE6" cm="1">
        <f t="array" ref="BE6">TREND($AD6:$AE6,$AD$2:$AE$2,BE$2)</f>
        <v>101.26809161907659</v>
      </c>
      <c r="BF6" cm="1">
        <f t="array" ref="BF6">TREND($AD6:$AE6,$AD$2:$AE$2,BF$2)</f>
        <v>105.87298505173567</v>
      </c>
      <c r="BG6" cm="1">
        <f t="array" ref="BG6">TREND($AD6:$AE6,$AD$2:$AE$2,BG$2)</f>
        <v>110.47787848439657</v>
      </c>
      <c r="BH6" cm="1">
        <f t="array" ref="BH6">TREND($AD6:$AE6,$AD$2:$AE$2,BH$2)</f>
        <v>115.08277191705565</v>
      </c>
      <c r="BI6" cm="1">
        <f t="array" ref="BI6">TREND($AD6:$AE6,$AD$2:$AE$2,BI$2)</f>
        <v>119.68766534971655</v>
      </c>
      <c r="BJ6" cm="1">
        <f t="array" ref="BJ6">TREND($AD6:$AE6,$AD$2:$AE$2,BJ$2)</f>
        <v>124.29255878237564</v>
      </c>
      <c r="BK6" cm="1">
        <f t="array" ref="BK6">TREND($AD6:$AE6,$AD$2:$AE$2,BK$2)</f>
        <v>128.89745221503654</v>
      </c>
      <c r="BL6" cm="1">
        <f t="array" ref="BL6">TREND($AD6:$AE6,$AD$2:$AE$2,BL$2)</f>
        <v>133.50234564769744</v>
      </c>
      <c r="BM6" cm="1">
        <f t="array" ref="BM6">TREND($AD6:$AE6,$AD$2:$AE$2,BM$2)</f>
        <v>138.10723908035652</v>
      </c>
    </row>
    <row r="7" spans="1:65">
      <c r="D7" t="s">
        <v>97</v>
      </c>
      <c r="E7">
        <v>-1.237007458248085E-11</v>
      </c>
      <c r="F7">
        <v>1.4222222222222226E-10</v>
      </c>
      <c r="G7">
        <v>1.3342572474134699E-10</v>
      </c>
      <c r="H7">
        <v>1.2517329390998687E-10</v>
      </c>
      <c r="I7">
        <v>1.174312790029802E-10</v>
      </c>
      <c r="J7">
        <v>1.1016811060506529E-10</v>
      </c>
      <c r="K7">
        <v>1.03354171881087E-10</v>
      </c>
      <c r="L7">
        <v>9.6961677808189049E-11</v>
      </c>
      <c r="M7">
        <v>9.0964561877540161E-11</v>
      </c>
      <c r="N7">
        <v>8.5338369803600829E-11</v>
      </c>
      <c r="U7" t="s">
        <v>98</v>
      </c>
      <c r="V7" t="s">
        <v>94</v>
      </c>
      <c r="W7">
        <v>95.155562716930262</v>
      </c>
      <c r="X7">
        <v>95.155562716930262</v>
      </c>
      <c r="Y7">
        <v>116.75069952487402</v>
      </c>
      <c r="Z7">
        <v>142.419085345273</v>
      </c>
      <c r="AA7">
        <v>167.81540228935114</v>
      </c>
      <c r="AB7">
        <v>192.82325739151676</v>
      </c>
      <c r="AC7">
        <v>212.13864222570493</v>
      </c>
      <c r="AD7">
        <v>229.29995243156029</v>
      </c>
      <c r="AE7">
        <v>241.21034694755633</v>
      </c>
      <c r="AG7" cm="1">
        <f t="array" ref="AG7">TREND($Y7:$Z7,$Y$2:$Z$2,AG$2)</f>
        <v>121.88437668895313</v>
      </c>
      <c r="AH7" cm="1">
        <f t="array" ref="AH7">TREND($Y7:$Z7,$Y$2:$Z$2,AH$2)</f>
        <v>127.01805385303305</v>
      </c>
      <c r="AI7" cm="1">
        <f t="array" ref="AI7">TREND($Y7:$Z7,$Y$2:$Z$2,AI$2)</f>
        <v>132.15173101711298</v>
      </c>
      <c r="AJ7" cm="1">
        <f t="array" ref="AJ7">TREND($Y7:$Z7,$Y$2:$Z$2,AJ$2)</f>
        <v>137.28540818119291</v>
      </c>
      <c r="AK7" cm="1">
        <f t="array" ref="AK7">TREND($Z7:$AA7,$Z$2:$AA$2,AK$2)</f>
        <v>142.41908534527465</v>
      </c>
      <c r="AL7" cm="1">
        <f t="array" ref="AL7">TREND($Z7:$AA7,$Z$2:$AA$2,AL$2)</f>
        <v>147.49834873409054</v>
      </c>
      <c r="AM7" cm="1">
        <f t="array" ref="AM7">TREND($Z7:$AA7,$Z$2:$AA$2,AM$2)</f>
        <v>152.57761212290461</v>
      </c>
      <c r="AN7" cm="1">
        <f t="array" ref="AN7">TREND($Z7:$AA7,$Z$2:$AA$2,AN$2)</f>
        <v>157.6568755117205</v>
      </c>
      <c r="AO7" cm="1">
        <f t="array" ref="AO7">TREND($Z7:$AA7,$Z$2:$AA$2,AO$2)</f>
        <v>162.73613890053639</v>
      </c>
      <c r="AP7" cm="1">
        <f t="array" ref="AP7">TREND($AA7:$AB7,$AA$2:$AB$2,AP$2)</f>
        <v>167.81540228935046</v>
      </c>
      <c r="AQ7" cm="1">
        <f t="array" ref="AQ7">TREND($AA7:$AB7,$AA$2:$AB$2,AQ$2)</f>
        <v>172.81697330978386</v>
      </c>
      <c r="AR7" cm="1">
        <f t="array" ref="AR7">TREND($AA7:$AB7,$AA$2:$AB$2,AR$2)</f>
        <v>177.81854433021726</v>
      </c>
      <c r="AS7" cm="1">
        <f t="array" ref="AS7">TREND($AA7:$AB7,$AA$2:$AB$2,AS$2)</f>
        <v>182.82011535065067</v>
      </c>
      <c r="AT7" cm="1">
        <f t="array" ref="AT7">TREND($AA7:$AB7,$AA$2:$AB$2,AT$2)</f>
        <v>187.82168637108407</v>
      </c>
      <c r="AU7" cm="1">
        <f t="array" ref="AU7">TREND($AB7:$AC7,$AB$2:$AC$2,AU$2)</f>
        <v>192.82325739151656</v>
      </c>
      <c r="AV7" cm="1">
        <f t="array" ref="AV7">TREND($AB7:$AC7,$AB$2:$AC$2,AV$2)</f>
        <v>196.68633435835454</v>
      </c>
      <c r="AW7" cm="1">
        <f t="array" ref="AW7">TREND($AB7:$AC7,$AB$2:$AC$2,AW$2)</f>
        <v>200.54941132519161</v>
      </c>
      <c r="AX7" cm="1">
        <f t="array" ref="AX7">TREND($AB7:$AC7,$AB$2:$AC$2,AX$2)</f>
        <v>204.41248829202959</v>
      </c>
      <c r="AY7" cm="1">
        <f t="array" ref="AY7">TREND($AB7:$AC7,$AB$2:$AC$2,AY$2)</f>
        <v>208.27556525886757</v>
      </c>
      <c r="AZ7" cm="1">
        <f t="array" ref="AZ7">TREND($AC7:$AD7,$AC$2:$AD$2,AZ$2)</f>
        <v>212.13864222570464</v>
      </c>
      <c r="BA7" cm="1">
        <f t="array" ref="BA7">TREND($AC7:$AD7,$AC$2:$AD$2,BA$2)</f>
        <v>215.57090426687591</v>
      </c>
      <c r="BB7" cm="1">
        <f t="array" ref="BB7">TREND($AC7:$AD7,$AC$2:$AD$2,BB$2)</f>
        <v>219.00316630804718</v>
      </c>
      <c r="BC7" cm="1">
        <f t="array" ref="BC7">TREND($AC7:$AD7,$AC$2:$AD$2,BC$2)</f>
        <v>222.43542834921845</v>
      </c>
      <c r="BD7" cm="1">
        <f t="array" ref="BD7">TREND($AC7:$AD7,$AC$2:$AD$2,BD$2)</f>
        <v>225.86769039038973</v>
      </c>
      <c r="BE7" cm="1">
        <f t="array" ref="BE7">TREND($AD7:$AE7,$AD$2:$AE$2,BE$2)</f>
        <v>229.29995243156009</v>
      </c>
      <c r="BF7" cm="1">
        <f t="array" ref="BF7">TREND($AD7:$AE7,$AD$2:$AE$2,BF$2)</f>
        <v>231.68203133475981</v>
      </c>
      <c r="BG7" cm="1">
        <f t="array" ref="BG7">TREND($AD7:$AE7,$AD$2:$AE$2,BG$2)</f>
        <v>234.06411023795863</v>
      </c>
      <c r="BH7" cm="1">
        <f t="array" ref="BH7">TREND($AD7:$AE7,$AD$2:$AE$2,BH$2)</f>
        <v>236.44618914115836</v>
      </c>
      <c r="BI7" cm="1">
        <f t="array" ref="BI7">TREND($AD7:$AE7,$AD$2:$AE$2,BI$2)</f>
        <v>238.82826804435717</v>
      </c>
      <c r="BJ7" cm="1">
        <f t="array" ref="BJ7">TREND($AD7:$AE7,$AD$2:$AE$2,BJ$2)</f>
        <v>241.2103469475569</v>
      </c>
      <c r="BK7" cm="1">
        <f t="array" ref="BK7">TREND($AD7:$AE7,$AD$2:$AE$2,BK$2)</f>
        <v>243.59242585075572</v>
      </c>
      <c r="BL7" cm="1">
        <f t="array" ref="BL7">TREND($AD7:$AE7,$AD$2:$AE$2,BL$2)</f>
        <v>245.97450475395453</v>
      </c>
      <c r="BM7" cm="1">
        <f t="array" ref="BM7">TREND($AD7:$AE7,$AD$2:$AE$2,BM$2)</f>
        <v>248.35658365715426</v>
      </c>
    </row>
    <row r="8" spans="1:65">
      <c r="C8" t="s">
        <v>98</v>
      </c>
      <c r="D8" t="s">
        <v>94</v>
      </c>
      <c r="E8">
        <v>-9.7402597402583276E-12</v>
      </c>
      <c r="F8">
        <v>1.3914656771799631E-10</v>
      </c>
      <c r="G8">
        <v>1.3845152991720722E-10</v>
      </c>
      <c r="H8">
        <v>1.3775996383370478E-10</v>
      </c>
      <c r="I8">
        <v>1.3707185212624382E-10</v>
      </c>
      <c r="J8">
        <v>1.3638717754019873E-10</v>
      </c>
      <c r="K8">
        <v>1.357059229071309E-10</v>
      </c>
      <c r="L8">
        <v>1.3502807114435812E-10</v>
      </c>
      <c r="M8">
        <v>1.3435360525452625E-10</v>
      </c>
      <c r="N8">
        <v>1.3368250832518305E-10</v>
      </c>
      <c r="V8" t="s">
        <v>95</v>
      </c>
      <c r="W8">
        <v>1.1326931517459848</v>
      </c>
      <c r="X8">
        <v>1.1326931517459848</v>
      </c>
      <c r="Y8">
        <v>1.6050920593810629</v>
      </c>
      <c r="Z8">
        <v>2.2422507088387325</v>
      </c>
      <c r="AA8">
        <v>3.0760460704769041</v>
      </c>
      <c r="AB8">
        <v>4.1361475027802381</v>
      </c>
      <c r="AC8">
        <v>5.6628384988381208</v>
      </c>
      <c r="AD8">
        <v>7.3357053925473368</v>
      </c>
      <c r="AE8">
        <v>9.0078552801992</v>
      </c>
      <c r="AG8" cm="1">
        <f t="array" ref="AG8">TREND($Y8:$Z8,$Y$2:$Z$2,AG$2)</f>
        <v>1.7325237892726193</v>
      </c>
      <c r="AH8" cm="1">
        <f t="array" ref="AH8">TREND($Y8:$Z8,$Y$2:$Z$2,AH$2)</f>
        <v>1.8599555191641741</v>
      </c>
      <c r="AI8" cm="1">
        <f t="array" ref="AI8">TREND($Y8:$Z8,$Y$2:$Z$2,AI$2)</f>
        <v>1.9873872490556721</v>
      </c>
      <c r="AJ8" cm="1">
        <f t="array" ref="AJ8">TREND($Y8:$Z8,$Y$2:$Z$2,AJ$2)</f>
        <v>2.1148189789472269</v>
      </c>
      <c r="AK8" cm="1">
        <f t="array" ref="AK8">TREND($Z8:$AA8,$Z$2:$AA$2,AK$2)</f>
        <v>2.2422507088387533</v>
      </c>
      <c r="AL8" cm="1">
        <f t="array" ref="AL8">TREND($Z8:$AA8,$Z$2:$AA$2,AL$2)</f>
        <v>2.4090097811663895</v>
      </c>
      <c r="AM8" cm="1">
        <f t="array" ref="AM8">TREND($Z8:$AA8,$Z$2:$AA$2,AM$2)</f>
        <v>2.5757688534940257</v>
      </c>
      <c r="AN8" cm="1">
        <f t="array" ref="AN8">TREND($Z8:$AA8,$Z$2:$AA$2,AN$2)</f>
        <v>2.7425279258216619</v>
      </c>
      <c r="AO8" cm="1">
        <f t="array" ref="AO8">TREND($Z8:$AA8,$Z$2:$AA$2,AO$2)</f>
        <v>2.9092869981492981</v>
      </c>
      <c r="AP8" cm="1">
        <f t="array" ref="AP8">TREND($AA8:$AB8,$AA$2:$AB$2,AP$2)</f>
        <v>3.0760460704769343</v>
      </c>
      <c r="AQ8" cm="1">
        <f t="array" ref="AQ8">TREND($AA8:$AB8,$AA$2:$AB$2,AQ$2)</f>
        <v>3.2880663569376338</v>
      </c>
      <c r="AR8" cm="1">
        <f t="array" ref="AR8">TREND($AA8:$AB8,$AA$2:$AB$2,AR$2)</f>
        <v>3.5000866433982765</v>
      </c>
      <c r="AS8" cm="1">
        <f t="array" ref="AS8">TREND($AA8:$AB8,$AA$2:$AB$2,AS$2)</f>
        <v>3.7121069298589191</v>
      </c>
      <c r="AT8" cm="1">
        <f t="array" ref="AT8">TREND($AA8:$AB8,$AA$2:$AB$2,AT$2)</f>
        <v>3.9241272163196186</v>
      </c>
      <c r="AU8" cm="1">
        <f t="array" ref="AU8">TREND($AB8:$AC8,$AB$2:$AC$2,AU$2)</f>
        <v>4.1361475027803181</v>
      </c>
      <c r="AV8" cm="1">
        <f t="array" ref="AV8">TREND($AB8:$AC8,$AB$2:$AC$2,AV$2)</f>
        <v>4.4414857019918372</v>
      </c>
      <c r="AW8" cm="1">
        <f t="array" ref="AW8">TREND($AB8:$AC8,$AB$2:$AC$2,AW$2)</f>
        <v>4.7468239012034701</v>
      </c>
      <c r="AX8" cm="1">
        <f t="array" ref="AX8">TREND($AB8:$AC8,$AB$2:$AC$2,AX$2)</f>
        <v>5.0521621004149893</v>
      </c>
      <c r="AY8" cm="1">
        <f t="array" ref="AY8">TREND($AB8:$AC8,$AB$2:$AC$2,AY$2)</f>
        <v>5.3575002996266221</v>
      </c>
      <c r="AZ8" cm="1">
        <f t="array" ref="AZ8">TREND($AC8:$AD8,$AC$2:$AD$2,AZ$2)</f>
        <v>5.6628384988381413</v>
      </c>
      <c r="BA8" cm="1">
        <f t="array" ref="BA8">TREND($AC8:$AD8,$AC$2:$AD$2,BA$2)</f>
        <v>5.997411877579907</v>
      </c>
      <c r="BB8" cm="1">
        <f t="array" ref="BB8">TREND($AC8:$AD8,$AC$2:$AD$2,BB$2)</f>
        <v>6.3319852563217864</v>
      </c>
      <c r="BC8" cm="1">
        <f t="array" ref="BC8">TREND($AC8:$AD8,$AC$2:$AD$2,BC$2)</f>
        <v>6.6665586350636659</v>
      </c>
      <c r="BD8" cm="1">
        <f t="array" ref="BD8">TREND($AC8:$AD8,$AC$2:$AD$2,BD$2)</f>
        <v>7.0011320138054316</v>
      </c>
      <c r="BE8" cm="1">
        <f t="array" ref="BE8">TREND($AD8:$AE8,$AD$2:$AE$2,BE$2)</f>
        <v>7.3357053925471973</v>
      </c>
      <c r="BF8" cm="1">
        <f t="array" ref="BF8">TREND($AD8:$AE8,$AD$2:$AE$2,BF$2)</f>
        <v>7.6701353700776735</v>
      </c>
      <c r="BG8" cm="1">
        <f t="array" ref="BG8">TREND($AD8:$AE8,$AD$2:$AE$2,BG$2)</f>
        <v>8.0045653476080361</v>
      </c>
      <c r="BH8" cm="1">
        <f t="array" ref="BH8">TREND($AD8:$AE8,$AD$2:$AE$2,BH$2)</f>
        <v>8.3389953251383986</v>
      </c>
      <c r="BI8" cm="1">
        <f t="array" ref="BI8">TREND($AD8:$AE8,$AD$2:$AE$2,BI$2)</f>
        <v>8.6734253026687611</v>
      </c>
      <c r="BJ8" cm="1">
        <f t="array" ref="BJ8">TREND($AD8:$AE8,$AD$2:$AE$2,BJ$2)</f>
        <v>9.0078552801991236</v>
      </c>
      <c r="BK8" cm="1">
        <f t="array" ref="BK8">TREND($AD8:$AE8,$AD$2:$AE$2,BK$2)</f>
        <v>9.3422852577294861</v>
      </c>
      <c r="BL8" cm="1">
        <f t="array" ref="BL8">TREND($AD8:$AE8,$AD$2:$AE$2,BL$2)</f>
        <v>9.6767152352598487</v>
      </c>
      <c r="BM8" cm="1">
        <f t="array" ref="BM8">TREND($AD8:$AE8,$AD$2:$AE$2,BM$2)</f>
        <v>10.011145212790211</v>
      </c>
    </row>
    <row r="9" spans="1:65">
      <c r="D9" t="s">
        <v>95</v>
      </c>
      <c r="E9">
        <v>-9.9900099900085421E-12</v>
      </c>
      <c r="F9">
        <v>1.4271442842871415E-10</v>
      </c>
      <c r="G9">
        <v>1.4200156914585355E-10</v>
      </c>
      <c r="H9">
        <v>1.4129227059867157E-10</v>
      </c>
      <c r="I9">
        <v>1.4058651500127571E-10</v>
      </c>
      <c r="J9">
        <v>1.3988428465661409E-10</v>
      </c>
      <c r="K9">
        <v>1.391855619560317E-10</v>
      </c>
      <c r="L9">
        <v>1.3849032937882885E-10</v>
      </c>
      <c r="M9">
        <v>1.3779856949182182E-10</v>
      </c>
      <c r="N9">
        <v>1.3711026494890572E-10</v>
      </c>
      <c r="U9" t="s">
        <v>99</v>
      </c>
      <c r="V9" t="s">
        <v>100</v>
      </c>
      <c r="W9">
        <v>324.23474935157031</v>
      </c>
      <c r="X9">
        <v>324.23474935157031</v>
      </c>
      <c r="Y9">
        <v>478.60733317741068</v>
      </c>
      <c r="Z9">
        <v>664.18531105706927</v>
      </c>
      <c r="AA9">
        <v>866.03916474659013</v>
      </c>
      <c r="AB9">
        <v>1069.2675068919184</v>
      </c>
      <c r="AC9">
        <v>1251.38113207433</v>
      </c>
      <c r="AD9">
        <v>1404.332610455946</v>
      </c>
      <c r="AE9">
        <v>1496.7757099862993</v>
      </c>
      <c r="AG9" cm="1">
        <f t="array" ref="AG9">TREND($Y9:$Z9,$Y$2:$Z$2,AG$2)</f>
        <v>515.72292875334097</v>
      </c>
      <c r="AH9" cm="1">
        <f t="array" ref="AH9">TREND($Y9:$Z9,$Y$2:$Z$2,AH$2)</f>
        <v>552.83852432927233</v>
      </c>
      <c r="AI9" cm="1">
        <f t="array" ref="AI9">TREND($Y9:$Z9,$Y$2:$Z$2,AI$2)</f>
        <v>589.9541199052037</v>
      </c>
      <c r="AJ9" cm="1">
        <f t="array" ref="AJ9">TREND($Y9:$Z9,$Y$2:$Z$2,AJ$2)</f>
        <v>627.06971548113506</v>
      </c>
      <c r="AK9" cm="1">
        <f t="array" ref="AK9">TREND($Z9:$AA9,$Z$2:$AA$2,AK$2)</f>
        <v>664.18531105706643</v>
      </c>
      <c r="AL9" cm="1">
        <f t="array" ref="AL9">TREND($Z9:$AA9,$Z$2:$AA$2,AL$2)</f>
        <v>704.55608179497358</v>
      </c>
      <c r="AM9" cm="1">
        <f t="array" ref="AM9">TREND($Z9:$AA9,$Z$2:$AA$2,AM$2)</f>
        <v>744.92685253288073</v>
      </c>
      <c r="AN9" cm="1">
        <f t="array" ref="AN9">TREND($Z9:$AA9,$Z$2:$AA$2,AN$2)</f>
        <v>785.29762327078788</v>
      </c>
      <c r="AO9" cm="1">
        <f t="array" ref="AO9">TREND($Z9:$AA9,$Z$2:$AA$2,AO$2)</f>
        <v>825.66839400869503</v>
      </c>
      <c r="AP9" cm="1">
        <f t="array" ref="AP9">TREND($AA9:$AB9,$AA$2:$AB$2,AP$2)</f>
        <v>866.03916474658763</v>
      </c>
      <c r="AQ9" cm="1">
        <f t="array" ref="AQ9">TREND($AA9:$AB9,$AA$2:$AB$2,AQ$2)</f>
        <v>906.68483317564824</v>
      </c>
      <c r="AR9" cm="1">
        <f t="array" ref="AR9">TREND($AA9:$AB9,$AA$2:$AB$2,AR$2)</f>
        <v>947.33050160470884</v>
      </c>
      <c r="AS9" cm="1">
        <f t="array" ref="AS9">TREND($AA9:$AB9,$AA$2:$AB$2,AS$2)</f>
        <v>987.976170033784</v>
      </c>
      <c r="AT9" cm="1">
        <f t="array" ref="AT9">TREND($AA9:$AB9,$AA$2:$AB$2,AT$2)</f>
        <v>1028.6218384628446</v>
      </c>
      <c r="AU9" cm="1">
        <f t="array" ref="AU9">TREND($AB9:$AC9,$AB$2:$AC$2,AU$2)</f>
        <v>1069.2675068919343</v>
      </c>
      <c r="AV9" cm="1">
        <f t="array" ref="AV9">TREND($AB9:$AC9,$AB$2:$AC$2,AV$2)</f>
        <v>1105.6902319284127</v>
      </c>
      <c r="AW9" cm="1">
        <f t="array" ref="AW9">TREND($AB9:$AC9,$AB$2:$AC$2,AW$2)</f>
        <v>1142.1129569648911</v>
      </c>
      <c r="AX9" cm="1">
        <f t="array" ref="AX9">TREND($AB9:$AC9,$AB$2:$AC$2,AX$2)</f>
        <v>1178.5356820013694</v>
      </c>
      <c r="AY9" cm="1">
        <f t="array" ref="AY9">TREND($AB9:$AC9,$AB$2:$AC$2,AY$2)</f>
        <v>1214.9584070378623</v>
      </c>
      <c r="AZ9" cm="1">
        <f t="array" ref="AZ9">TREND($AC9:$AD9,$AC$2:$AD$2,AZ$2)</f>
        <v>1251.3811320743334</v>
      </c>
      <c r="BA9" cm="1">
        <f t="array" ref="BA9">TREND($AC9:$AD9,$AC$2:$AD$2,BA$2)</f>
        <v>1281.9714277506573</v>
      </c>
      <c r="BB9" cm="1">
        <f t="array" ref="BB9">TREND($AC9:$AD9,$AC$2:$AD$2,BB$2)</f>
        <v>1312.5617234269812</v>
      </c>
      <c r="BC9" cm="1">
        <f t="array" ref="BC9">TREND($AC9:$AD9,$AC$2:$AD$2,BC$2)</f>
        <v>1343.1520191033051</v>
      </c>
      <c r="BD9" cm="1">
        <f t="array" ref="BD9">TREND($AC9:$AD9,$AC$2:$AD$2,BD$2)</f>
        <v>1373.7423147796289</v>
      </c>
      <c r="BE9" cm="1">
        <f t="array" ref="BE9">TREND($AD9:$AE9,$AD$2:$AE$2,BE$2)</f>
        <v>1404.3326104559455</v>
      </c>
      <c r="BF9" cm="1">
        <f t="array" ref="BF9">TREND($AD9:$AE9,$AD$2:$AE$2,BF$2)</f>
        <v>1422.8212303620166</v>
      </c>
      <c r="BG9" cm="1">
        <f t="array" ref="BG9">TREND($AD9:$AE9,$AD$2:$AE$2,BG$2)</f>
        <v>1441.3098502680878</v>
      </c>
      <c r="BH9" cm="1">
        <f t="array" ref="BH9">TREND($AD9:$AE9,$AD$2:$AE$2,BH$2)</f>
        <v>1459.7984701741589</v>
      </c>
      <c r="BI9" cm="1">
        <f t="array" ref="BI9">TREND($AD9:$AE9,$AD$2:$AE$2,BI$2)</f>
        <v>1478.28709008023</v>
      </c>
      <c r="BJ9" cm="1">
        <f t="array" ref="BJ9">TREND($AD9:$AE9,$AD$2:$AE$2,BJ$2)</f>
        <v>1496.7757099863011</v>
      </c>
      <c r="BK9" cm="1">
        <f t="array" ref="BK9">TREND($AD9:$AE9,$AD$2:$AE$2,BK$2)</f>
        <v>1515.2643298923722</v>
      </c>
      <c r="BL9" cm="1">
        <f t="array" ref="BL9">TREND($AD9:$AE9,$AD$2:$AE$2,BL$2)</f>
        <v>1533.7529497984433</v>
      </c>
      <c r="BM9" cm="1">
        <f t="array" ref="BM9">TREND($AD9:$AE9,$AD$2:$AE$2,BM$2)</f>
        <v>1552.2415697045144</v>
      </c>
    </row>
    <row r="10" spans="1:65">
      <c r="C10" t="s">
        <v>99</v>
      </c>
      <c r="D10" t="s">
        <v>100</v>
      </c>
      <c r="E10">
        <v>-8.4730192324663009E-11</v>
      </c>
      <c r="F10">
        <v>2.1294292127625464E-10</v>
      </c>
      <c r="G10">
        <v>2.0314598299177718E-10</v>
      </c>
      <c r="H10">
        <v>1.9379977581953682E-10</v>
      </c>
      <c r="I10">
        <v>1.8488356281808926E-10</v>
      </c>
      <c r="J10">
        <v>1.7637756109759392E-10</v>
      </c>
      <c r="K10">
        <v>1.682628979264333E-10</v>
      </c>
      <c r="L10">
        <v>1.6052156885725039E-10</v>
      </c>
      <c r="M10">
        <v>1.5313639777949578E-10</v>
      </c>
      <c r="N10">
        <v>1.4609099880985082E-10</v>
      </c>
      <c r="V10" t="s">
        <v>94</v>
      </c>
      <c r="W10">
        <v>77.245198607731865</v>
      </c>
      <c r="X10">
        <v>77.245198607731865</v>
      </c>
      <c r="Y10">
        <v>150.51322619117568</v>
      </c>
      <c r="Z10">
        <v>267.59623815054869</v>
      </c>
      <c r="AA10">
        <v>423.24408684475031</v>
      </c>
      <c r="AB10">
        <v>633.32035506236923</v>
      </c>
      <c r="AC10">
        <v>888.15246446761705</v>
      </c>
      <c r="AD10">
        <v>1201.3728898069025</v>
      </c>
      <c r="AE10">
        <v>1558.3433194331369</v>
      </c>
      <c r="AG10" cm="1">
        <f t="array" ref="AG10">TREND($Y10:$Z10,$Y$2:$Z$2,AG$2)</f>
        <v>173.92982858305913</v>
      </c>
      <c r="AH10" cm="1">
        <f t="array" ref="AH10">TREND($Y10:$Z10,$Y$2:$Z$2,AH$2)</f>
        <v>197.34643097493245</v>
      </c>
      <c r="AI10" cm="1">
        <f t="array" ref="AI10">TREND($Y10:$Z10,$Y$2:$Z$2,AI$2)</f>
        <v>220.76303336680576</v>
      </c>
      <c r="AJ10" cm="1">
        <f t="array" ref="AJ10">TREND($Y10:$Z10,$Y$2:$Z$2,AJ$2)</f>
        <v>244.17963575867907</v>
      </c>
      <c r="AK10" cm="1">
        <f t="array" ref="AK10">TREND($Z10:$AA10,$Z$2:$AA$2,AK$2)</f>
        <v>267.59623815055238</v>
      </c>
      <c r="AL10" cm="1">
        <f t="array" ref="AL10">TREND($Z10:$AA10,$Z$2:$AA$2,AL$2)</f>
        <v>298.72580788939376</v>
      </c>
      <c r="AM10" cm="1">
        <f t="array" ref="AM10">TREND($Z10:$AA10,$Z$2:$AA$2,AM$2)</f>
        <v>329.85537762822787</v>
      </c>
      <c r="AN10" cm="1">
        <f t="array" ref="AN10">TREND($Z10:$AA10,$Z$2:$AA$2,AN$2)</f>
        <v>360.98494736706925</v>
      </c>
      <c r="AO10" cm="1">
        <f t="array" ref="AO10">TREND($Z10:$AA10,$Z$2:$AA$2,AO$2)</f>
        <v>392.11451710591064</v>
      </c>
      <c r="AP10" cm="1">
        <f t="array" ref="AP10">TREND($AA10:$AB10,$AA$2:$AB$2,AP$2)</f>
        <v>423.24408684475929</v>
      </c>
      <c r="AQ10" cm="1">
        <f t="array" ref="AQ10">TREND($AA10:$AB10,$AA$2:$AB$2,AQ$2)</f>
        <v>465.25934048829367</v>
      </c>
      <c r="AR10" cm="1">
        <f t="array" ref="AR10">TREND($AA10:$AB10,$AA$2:$AB$2,AR$2)</f>
        <v>507.2745941318135</v>
      </c>
      <c r="AS10" cm="1">
        <f t="array" ref="AS10">TREND($AA10:$AB10,$AA$2:$AB$2,AS$2)</f>
        <v>549.28984777533333</v>
      </c>
      <c r="AT10" cm="1">
        <f t="array" ref="AT10">TREND($AA10:$AB10,$AA$2:$AB$2,AT$2)</f>
        <v>591.30510141885316</v>
      </c>
      <c r="AU10" cm="1">
        <f t="array" ref="AU10">TREND($AB10:$AC10,$AB$2:$AC$2,AU$2)</f>
        <v>633.32035506237298</v>
      </c>
      <c r="AV10" cm="1">
        <f t="array" ref="AV10">TREND($AB10:$AC10,$AB$2:$AC$2,AV$2)</f>
        <v>684.28677694342332</v>
      </c>
      <c r="AW10" cm="1">
        <f t="array" ref="AW10">TREND($AB10:$AC10,$AB$2:$AC$2,AW$2)</f>
        <v>735.25319882447366</v>
      </c>
      <c r="AX10" cm="1">
        <f t="array" ref="AX10">TREND($AB10:$AC10,$AB$2:$AC$2,AX$2)</f>
        <v>786.21962070552399</v>
      </c>
      <c r="AY10" cm="1">
        <f t="array" ref="AY10">TREND($AB10:$AC10,$AB$2:$AC$2,AY$2)</f>
        <v>837.18604258657433</v>
      </c>
      <c r="AZ10" cm="1">
        <f t="array" ref="AZ10">TREND($AC10:$AD10,$AC$2:$AD$2,AZ$2)</f>
        <v>888.15246446761012</v>
      </c>
      <c r="BA10" cm="1">
        <f t="array" ref="BA10">TREND($AC10:$AD10,$AC$2:$AD$2,BA$2)</f>
        <v>950.79654953547288</v>
      </c>
      <c r="BB10" cm="1">
        <f t="array" ref="BB10">TREND($AC10:$AD10,$AC$2:$AD$2,BB$2)</f>
        <v>1013.4406346033356</v>
      </c>
      <c r="BC10" cm="1">
        <f t="array" ref="BC10">TREND($AC10:$AD10,$AC$2:$AD$2,BC$2)</f>
        <v>1076.0847196711838</v>
      </c>
      <c r="BD10" cm="1">
        <f t="array" ref="BD10">TREND($AC10:$AD10,$AC$2:$AD$2,BD$2)</f>
        <v>1138.7288047390466</v>
      </c>
      <c r="BE10" cm="1">
        <f t="array" ref="BE10">TREND($AD10:$AE10,$AD$2:$AE$2,BE$2)</f>
        <v>1201.3728898068948</v>
      </c>
      <c r="BF10" cm="1">
        <f t="array" ref="BF10">TREND($AD10:$AE10,$AD$2:$AE$2,BF$2)</f>
        <v>1272.7669757321419</v>
      </c>
      <c r="BG10" cm="1">
        <f t="array" ref="BG10">TREND($AD10:$AE10,$AD$2:$AE$2,BG$2)</f>
        <v>1344.1610616573889</v>
      </c>
      <c r="BH10" cm="1">
        <f t="array" ref="BH10">TREND($AD10:$AE10,$AD$2:$AE$2,BH$2)</f>
        <v>1415.555147582636</v>
      </c>
      <c r="BI10" cm="1">
        <f t="array" ref="BI10">TREND($AD10:$AE10,$AD$2:$AE$2,BI$2)</f>
        <v>1486.949233507883</v>
      </c>
      <c r="BJ10" cm="1">
        <f t="array" ref="BJ10">TREND($AD10:$AE10,$AD$2:$AE$2,BJ$2)</f>
        <v>1558.3433194331301</v>
      </c>
      <c r="BK10" cm="1">
        <f t="array" ref="BK10">TREND($AD10:$AE10,$AD$2:$AE$2,BK$2)</f>
        <v>1629.7374053583771</v>
      </c>
      <c r="BL10" cm="1">
        <f t="array" ref="BL10">TREND($AD10:$AE10,$AD$2:$AE$2,BL$2)</f>
        <v>1701.1314912836242</v>
      </c>
      <c r="BM10" cm="1">
        <f t="array" ref="BM10">TREND($AD10:$AE10,$AD$2:$AE$2,BM$2)</f>
        <v>1772.5255772088713</v>
      </c>
    </row>
    <row r="11" spans="1:65">
      <c r="D11" t="s">
        <v>94</v>
      </c>
      <c r="E11">
        <v>-8.7754663155965193E-11</v>
      </c>
      <c r="F11">
        <v>2.705627705627706E-10</v>
      </c>
      <c r="G11">
        <v>2.5838679887390877E-10</v>
      </c>
      <c r="H11">
        <v>2.4675877502820206E-10</v>
      </c>
      <c r="I11">
        <v>2.35654040062367E-10</v>
      </c>
      <c r="J11">
        <v>2.2504904472543603E-10</v>
      </c>
      <c r="K11">
        <v>2.1492129953905019E-10</v>
      </c>
      <c r="L11">
        <v>2.0524932710515704E-10</v>
      </c>
      <c r="M11">
        <v>1.9601261655997676E-10</v>
      </c>
      <c r="N11">
        <v>1.8719158007764849E-10</v>
      </c>
      <c r="V11" t="s">
        <v>95</v>
      </c>
      <c r="W11">
        <v>8.8016775407616343</v>
      </c>
      <c r="X11">
        <v>8.8016775407616343</v>
      </c>
      <c r="Y11">
        <v>17.723477721786999</v>
      </c>
      <c r="Z11">
        <v>32.531307383007878</v>
      </c>
      <c r="AA11">
        <v>54.417096880039324</v>
      </c>
      <c r="AB11">
        <v>83.058407221294331</v>
      </c>
      <c r="AC11">
        <v>107.65484417789298</v>
      </c>
      <c r="AD11">
        <v>135.36595941486226</v>
      </c>
      <c r="AE11">
        <v>164.03613888769863</v>
      </c>
      <c r="AG11" cm="1">
        <f t="array" ref="AG11">TREND($Y11:$Z11,$Y$2:$Z$2,AG$2)</f>
        <v>20.685043654031688</v>
      </c>
      <c r="AH11" cm="1">
        <f t="array" ref="AH11">TREND($Y11:$Z11,$Y$2:$Z$2,AH$2)</f>
        <v>23.646609586276099</v>
      </c>
      <c r="AI11" cm="1">
        <f t="array" ref="AI11">TREND($Y11:$Z11,$Y$2:$Z$2,AI$2)</f>
        <v>26.608175518519602</v>
      </c>
      <c r="AJ11" cm="1">
        <f t="array" ref="AJ11">TREND($Y11:$Z11,$Y$2:$Z$2,AJ$2)</f>
        <v>29.569741450764013</v>
      </c>
      <c r="AK11" cm="1">
        <f t="array" ref="AK11">TREND($Z11:$AA11,$Z$2:$AA$2,AK$2)</f>
        <v>32.531307383007515</v>
      </c>
      <c r="AL11" cm="1">
        <f t="array" ref="AL11">TREND($Z11:$AA11,$Z$2:$AA$2,AL$2)</f>
        <v>36.90846528241309</v>
      </c>
      <c r="AM11" cm="1">
        <f t="array" ref="AM11">TREND($Z11:$AA11,$Z$2:$AA$2,AM$2)</f>
        <v>41.285623181820483</v>
      </c>
      <c r="AN11" cm="1">
        <f t="array" ref="AN11">TREND($Z11:$AA11,$Z$2:$AA$2,AN$2)</f>
        <v>45.662781081226058</v>
      </c>
      <c r="AO11" cm="1">
        <f t="array" ref="AO11">TREND($Z11:$AA11,$Z$2:$AA$2,AO$2)</f>
        <v>50.039938980631632</v>
      </c>
      <c r="AP11" cm="1">
        <f t="array" ref="AP11">TREND($AA11:$AB11,$AA$2:$AB$2,AP$2)</f>
        <v>54.417096880039026</v>
      </c>
      <c r="AQ11" cm="1">
        <f t="array" ref="AQ11">TREND($AA11:$AB11,$AA$2:$AB$2,AQ$2)</f>
        <v>60.145358948289868</v>
      </c>
      <c r="AR11" cm="1">
        <f t="array" ref="AR11">TREND($AA11:$AB11,$AA$2:$AB$2,AR$2)</f>
        <v>65.87362101654071</v>
      </c>
      <c r="AS11" cm="1">
        <f t="array" ref="AS11">TREND($AA11:$AB11,$AA$2:$AB$2,AS$2)</f>
        <v>71.601883084791552</v>
      </c>
      <c r="AT11" cm="1">
        <f t="array" ref="AT11">TREND($AA11:$AB11,$AA$2:$AB$2,AT$2)</f>
        <v>77.330145153044214</v>
      </c>
      <c r="AU11" cm="1">
        <f t="array" ref="AU11">TREND($AB11:$AC11,$AB$2:$AC$2,AU$2)</f>
        <v>83.058407221293237</v>
      </c>
      <c r="AV11" cm="1">
        <f t="array" ref="AV11">TREND($AB11:$AC11,$AB$2:$AC$2,AV$2)</f>
        <v>87.97769461261305</v>
      </c>
      <c r="AW11" cm="1">
        <f t="array" ref="AW11">TREND($AB11:$AC11,$AB$2:$AC$2,AW$2)</f>
        <v>92.896982003932862</v>
      </c>
      <c r="AX11" cm="1">
        <f t="array" ref="AX11">TREND($AB11:$AC11,$AB$2:$AC$2,AX$2)</f>
        <v>97.816269395252675</v>
      </c>
      <c r="AY11" cm="1">
        <f t="array" ref="AY11">TREND($AB11:$AC11,$AB$2:$AC$2,AY$2)</f>
        <v>102.73555678657249</v>
      </c>
      <c r="AZ11" cm="1">
        <f t="array" ref="AZ11">TREND($AC11:$AD11,$AC$2:$AD$2,AZ$2)</f>
        <v>107.6548441778923</v>
      </c>
      <c r="BA11" cm="1">
        <f t="array" ref="BA11">TREND($AC11:$AD11,$AC$2:$AD$2,BA$2)</f>
        <v>113.19706722528645</v>
      </c>
      <c r="BB11" cm="1">
        <f t="array" ref="BB11">TREND($AC11:$AD11,$AC$2:$AD$2,BB$2)</f>
        <v>118.73929027267877</v>
      </c>
      <c r="BC11" cm="1">
        <f t="array" ref="BC11">TREND($AC11:$AD11,$AC$2:$AD$2,BC$2)</f>
        <v>124.28151332007292</v>
      </c>
      <c r="BD11" cm="1">
        <f t="array" ref="BD11">TREND($AC11:$AD11,$AC$2:$AD$2,BD$2)</f>
        <v>129.82373636746706</v>
      </c>
      <c r="BE11" cm="1">
        <f t="array" ref="BE11">TREND($AD11:$AE11,$AD$2:$AE$2,BE$2)</f>
        <v>135.36595941486303</v>
      </c>
      <c r="BF11" cm="1">
        <f t="array" ref="BF11">TREND($AD11:$AE11,$AD$2:$AE$2,BF$2)</f>
        <v>141.0999953094306</v>
      </c>
      <c r="BG11" cm="1">
        <f t="array" ref="BG11">TREND($AD11:$AE11,$AD$2:$AE$2,BG$2)</f>
        <v>146.83403120399817</v>
      </c>
      <c r="BH11" cm="1">
        <f t="array" ref="BH11">TREND($AD11:$AE11,$AD$2:$AE$2,BH$2)</f>
        <v>152.56806709856392</v>
      </c>
      <c r="BI11" cm="1">
        <f t="array" ref="BI11">TREND($AD11:$AE11,$AD$2:$AE$2,BI$2)</f>
        <v>158.30210299313148</v>
      </c>
      <c r="BJ11" cm="1">
        <f t="array" ref="BJ11">TREND($AD11:$AE11,$AD$2:$AE$2,BJ$2)</f>
        <v>164.03613888769905</v>
      </c>
      <c r="BK11" cm="1">
        <f t="array" ref="BK11">TREND($AD11:$AE11,$AD$2:$AE$2,BK$2)</f>
        <v>169.77017478226662</v>
      </c>
      <c r="BL11" cm="1">
        <f t="array" ref="BL11">TREND($AD11:$AE11,$AD$2:$AE$2,BL$2)</f>
        <v>175.50421067683419</v>
      </c>
      <c r="BM11" cm="1">
        <f t="array" ref="BM11">TREND($AD11:$AE11,$AD$2:$AE$2,BM$2)</f>
        <v>181.23824657140176</v>
      </c>
    </row>
    <row r="12" spans="1:65">
      <c r="D12" t="s">
        <v>95</v>
      </c>
      <c r="E12">
        <v>-9.8765859868457099E-11</v>
      </c>
      <c r="F12">
        <v>2.312502312502313E-10</v>
      </c>
      <c r="G12">
        <v>2.1983041728312697E-10</v>
      </c>
      <c r="H12">
        <v>2.0897454718902209E-10</v>
      </c>
      <c r="I12">
        <v>1.9865477176714948E-10</v>
      </c>
      <c r="J12">
        <v>1.8884461709187217E-10</v>
      </c>
      <c r="K12">
        <v>1.7951891659756803E-10</v>
      </c>
      <c r="L12">
        <v>1.706537465173617E-10</v>
      </c>
      <c r="M12">
        <v>1.6222636451008122E-10</v>
      </c>
      <c r="N12">
        <v>1.5421515131799528E-10</v>
      </c>
      <c r="V12" t="s">
        <v>101</v>
      </c>
      <c r="W12">
        <v>8.8016775407616343</v>
      </c>
      <c r="X12">
        <v>8.8016775407616343</v>
      </c>
      <c r="Y12">
        <v>17.723477721786999</v>
      </c>
      <c r="Z12">
        <v>32.531307383007878</v>
      </c>
      <c r="AA12">
        <v>54.417096880039324</v>
      </c>
      <c r="AB12">
        <v>83.058407221294331</v>
      </c>
      <c r="AC12">
        <v>107.65484417789298</v>
      </c>
      <c r="AD12">
        <v>135.36595941486226</v>
      </c>
      <c r="AE12">
        <v>164.03613888769863</v>
      </c>
      <c r="AG12" cm="1">
        <f t="array" ref="AG12">TREND($Y12:$Z12,$Y$2:$Z$2,AG$2)</f>
        <v>20.685043654031688</v>
      </c>
      <c r="AH12" cm="1">
        <f t="array" ref="AH12">TREND($Y12:$Z12,$Y$2:$Z$2,AH$2)</f>
        <v>23.646609586276099</v>
      </c>
      <c r="AI12" cm="1">
        <f t="array" ref="AI12">TREND($Y12:$Z12,$Y$2:$Z$2,AI$2)</f>
        <v>26.608175518519602</v>
      </c>
      <c r="AJ12" cm="1">
        <f t="array" ref="AJ12">TREND($Y12:$Z12,$Y$2:$Z$2,AJ$2)</f>
        <v>29.569741450764013</v>
      </c>
      <c r="AK12" cm="1">
        <f t="array" ref="AK12">TREND($Z12:$AA12,$Z$2:$AA$2,AK$2)</f>
        <v>32.531307383007515</v>
      </c>
      <c r="AL12" cm="1">
        <f t="array" ref="AL12">TREND($Z12:$AA12,$Z$2:$AA$2,AL$2)</f>
        <v>36.90846528241309</v>
      </c>
      <c r="AM12" cm="1">
        <f t="array" ref="AM12">TREND($Z12:$AA12,$Z$2:$AA$2,AM$2)</f>
        <v>41.285623181820483</v>
      </c>
      <c r="AN12" cm="1">
        <f t="array" ref="AN12">TREND($Z12:$AA12,$Z$2:$AA$2,AN$2)</f>
        <v>45.662781081226058</v>
      </c>
      <c r="AO12" cm="1">
        <f t="array" ref="AO12">TREND($Z12:$AA12,$Z$2:$AA$2,AO$2)</f>
        <v>50.039938980631632</v>
      </c>
      <c r="AP12" cm="1">
        <f t="array" ref="AP12">TREND($AA12:$AB12,$AA$2:$AB$2,AP$2)</f>
        <v>54.417096880039026</v>
      </c>
      <c r="AQ12" cm="1">
        <f t="array" ref="AQ12">TREND($AA12:$AB12,$AA$2:$AB$2,AQ$2)</f>
        <v>60.145358948289868</v>
      </c>
      <c r="AR12" cm="1">
        <f t="array" ref="AR12">TREND($AA12:$AB12,$AA$2:$AB$2,AR$2)</f>
        <v>65.87362101654071</v>
      </c>
      <c r="AS12" cm="1">
        <f t="array" ref="AS12">TREND($AA12:$AB12,$AA$2:$AB$2,AS$2)</f>
        <v>71.601883084791552</v>
      </c>
      <c r="AT12" cm="1">
        <f t="array" ref="AT12">TREND($AA12:$AB12,$AA$2:$AB$2,AT$2)</f>
        <v>77.330145153044214</v>
      </c>
      <c r="AU12" cm="1">
        <f t="array" ref="AU12">TREND($AB12:$AC12,$AB$2:$AC$2,AU$2)</f>
        <v>83.058407221293237</v>
      </c>
      <c r="AV12" cm="1">
        <f t="array" ref="AV12">TREND($AB12:$AC12,$AB$2:$AC$2,AV$2)</f>
        <v>87.97769461261305</v>
      </c>
      <c r="AW12" cm="1">
        <f t="array" ref="AW12">TREND($AB12:$AC12,$AB$2:$AC$2,AW$2)</f>
        <v>92.896982003932862</v>
      </c>
      <c r="AX12" cm="1">
        <f t="array" ref="AX12">TREND($AB12:$AC12,$AB$2:$AC$2,AX$2)</f>
        <v>97.816269395252675</v>
      </c>
      <c r="AY12" cm="1">
        <f t="array" ref="AY12">TREND($AB12:$AC12,$AB$2:$AC$2,AY$2)</f>
        <v>102.73555678657249</v>
      </c>
      <c r="AZ12" cm="1">
        <f t="array" ref="AZ12">TREND($AC12:$AD12,$AC$2:$AD$2,AZ$2)</f>
        <v>107.6548441778923</v>
      </c>
      <c r="BA12" cm="1">
        <f t="array" ref="BA12">TREND($AC12:$AD12,$AC$2:$AD$2,BA$2)</f>
        <v>113.19706722528645</v>
      </c>
      <c r="BB12" cm="1">
        <f t="array" ref="BB12">TREND($AC12:$AD12,$AC$2:$AD$2,BB$2)</f>
        <v>118.73929027267877</v>
      </c>
      <c r="BC12" cm="1">
        <f t="array" ref="BC12">TREND($AC12:$AD12,$AC$2:$AD$2,BC$2)</f>
        <v>124.28151332007292</v>
      </c>
      <c r="BD12" cm="1">
        <f t="array" ref="BD12">TREND($AC12:$AD12,$AC$2:$AD$2,BD$2)</f>
        <v>129.82373636746706</v>
      </c>
      <c r="BE12" cm="1">
        <f t="array" ref="BE12">TREND($AD12:$AE12,$AD$2:$AE$2,BE$2)</f>
        <v>135.36595941486303</v>
      </c>
      <c r="BF12" cm="1">
        <f t="array" ref="BF12">TREND($AD12:$AE12,$AD$2:$AE$2,BF$2)</f>
        <v>141.0999953094306</v>
      </c>
      <c r="BG12" cm="1">
        <f t="array" ref="BG12">TREND($AD12:$AE12,$AD$2:$AE$2,BG$2)</f>
        <v>146.83403120399817</v>
      </c>
      <c r="BH12" cm="1">
        <f t="array" ref="BH12">TREND($AD12:$AE12,$AD$2:$AE$2,BH$2)</f>
        <v>152.56806709856392</v>
      </c>
      <c r="BI12" cm="1">
        <f t="array" ref="BI12">TREND($AD12:$AE12,$AD$2:$AE$2,BI$2)</f>
        <v>158.30210299313148</v>
      </c>
      <c r="BJ12" cm="1">
        <f t="array" ref="BJ12">TREND($AD12:$AE12,$AD$2:$AE$2,BJ$2)</f>
        <v>164.03613888769905</v>
      </c>
      <c r="BK12" cm="1">
        <f t="array" ref="BK12">TREND($AD12:$AE12,$AD$2:$AE$2,BK$2)</f>
        <v>169.77017478226662</v>
      </c>
      <c r="BL12" cm="1">
        <f t="array" ref="BL12">TREND($AD12:$AE12,$AD$2:$AE$2,BL$2)</f>
        <v>175.50421067683419</v>
      </c>
      <c r="BM12" cm="1">
        <f t="array" ref="BM12">TREND($AD12:$AE12,$AD$2:$AE$2,BM$2)</f>
        <v>181.23824657140176</v>
      </c>
    </row>
    <row r="13" spans="1:65">
      <c r="D13" t="s">
        <v>101</v>
      </c>
      <c r="E13">
        <v>-6.6831397600673592E-11</v>
      </c>
      <c r="F13">
        <v>1.6701405590294482E-10</v>
      </c>
      <c r="G13">
        <v>1.5928666782797886E-10</v>
      </c>
      <c r="H13">
        <v>1.5191680969944942E-10</v>
      </c>
      <c r="I13">
        <v>1.4488793936089188E-10</v>
      </c>
      <c r="J13">
        <v>1.3818428002652802E-10</v>
      </c>
      <c r="K13">
        <v>1.3179078486917864E-10</v>
      </c>
      <c r="L13">
        <v>1.2569310324661927E-10</v>
      </c>
      <c r="M13">
        <v>1.1987754849057035E-10</v>
      </c>
      <c r="N13">
        <v>1.1433106718602374E-10</v>
      </c>
      <c r="V13" t="s">
        <v>96</v>
      </c>
      <c r="W13">
        <v>4.4198900204690444E-2</v>
      </c>
      <c r="X13">
        <v>4.4198900204690444E-2</v>
      </c>
      <c r="Y13">
        <v>12.844253881140492</v>
      </c>
      <c r="Z13">
        <v>39.435385727020424</v>
      </c>
      <c r="AA13">
        <v>85.126341135763539</v>
      </c>
      <c r="AB13">
        <v>155.84399962217313</v>
      </c>
      <c r="AC13">
        <v>252.42247253561257</v>
      </c>
      <c r="AD13">
        <v>380.80597932755103</v>
      </c>
      <c r="AE13">
        <v>538.29763808921291</v>
      </c>
      <c r="AG13" cm="1">
        <f t="array" ref="AG13">TREND($Y13:$Z13,$Y$2:$Z$2,AG$2)</f>
        <v>18.162480250317458</v>
      </c>
      <c r="AH13" cm="1">
        <f t="array" ref="AH13">TREND($Y13:$Z13,$Y$2:$Z$2,AH$2)</f>
        <v>23.480706619493503</v>
      </c>
      <c r="AI13" cm="1">
        <f t="array" ref="AI13">TREND($Y13:$Z13,$Y$2:$Z$2,AI$2)</f>
        <v>28.798932988669549</v>
      </c>
      <c r="AJ13" cm="1">
        <f t="array" ref="AJ13">TREND($Y13:$Z13,$Y$2:$Z$2,AJ$2)</f>
        <v>34.117159357845594</v>
      </c>
      <c r="AK13" cm="1">
        <f t="array" ref="AK13">TREND($Z13:$AA13,$Z$2:$AA$2,AK$2)</f>
        <v>39.435385727021639</v>
      </c>
      <c r="AL13" cm="1">
        <f t="array" ref="AL13">TREND($Z13:$AA13,$Z$2:$AA$2,AL$2)</f>
        <v>48.573576808768848</v>
      </c>
      <c r="AM13" cm="1">
        <f t="array" ref="AM13">TREND($Z13:$AA13,$Z$2:$AA$2,AM$2)</f>
        <v>57.711767890519695</v>
      </c>
      <c r="AN13" cm="1">
        <f t="array" ref="AN13">TREND($Z13:$AA13,$Z$2:$AA$2,AN$2)</f>
        <v>66.849958972266904</v>
      </c>
      <c r="AO13" cm="1">
        <f t="array" ref="AO13">TREND($Z13:$AA13,$Z$2:$AA$2,AO$2)</f>
        <v>75.988150054014113</v>
      </c>
      <c r="AP13" cm="1">
        <f t="array" ref="AP13">TREND($AA13:$AB13,$AA$2:$AB$2,AP$2)</f>
        <v>85.12634113576496</v>
      </c>
      <c r="AQ13" cm="1">
        <f t="array" ref="AQ13">TREND($AA13:$AB13,$AA$2:$AB$2,AQ$2)</f>
        <v>99.269872833046975</v>
      </c>
      <c r="AR13" cm="1">
        <f t="array" ref="AR13">TREND($AA13:$AB13,$AA$2:$AB$2,AR$2)</f>
        <v>113.41340453032899</v>
      </c>
      <c r="AS13" cm="1">
        <f t="array" ref="AS13">TREND($AA13:$AB13,$AA$2:$AB$2,AS$2)</f>
        <v>127.556936227611</v>
      </c>
      <c r="AT13" cm="1">
        <f t="array" ref="AT13">TREND($AA13:$AB13,$AA$2:$AB$2,AT$2)</f>
        <v>141.70046792488938</v>
      </c>
      <c r="AU13" cm="1">
        <f t="array" ref="AU13">TREND($AB13:$AC13,$AB$2:$AC$2,AU$2)</f>
        <v>155.84399962217867</v>
      </c>
      <c r="AV13" cm="1">
        <f t="array" ref="AV13">TREND($AB13:$AC13,$AB$2:$AC$2,AV$2)</f>
        <v>175.15969420486363</v>
      </c>
      <c r="AW13" cm="1">
        <f t="array" ref="AW13">TREND($AB13:$AC13,$AB$2:$AC$2,AW$2)</f>
        <v>194.47538878754858</v>
      </c>
      <c r="AX13" cm="1">
        <f t="array" ref="AX13">TREND($AB13:$AC13,$AB$2:$AC$2,AX$2)</f>
        <v>213.79108337024081</v>
      </c>
      <c r="AY13" cm="1">
        <f t="array" ref="AY13">TREND($AB13:$AC13,$AB$2:$AC$2,AY$2)</f>
        <v>233.10677795292577</v>
      </c>
      <c r="AZ13" cm="1">
        <f t="array" ref="AZ13">TREND($AC13:$AD13,$AC$2:$AD$2,AZ$2)</f>
        <v>252.42247253561072</v>
      </c>
      <c r="BA13" cm="1">
        <f t="array" ref="BA13">TREND($AC13:$AD13,$AC$2:$AD$2,BA$2)</f>
        <v>278.09917389399925</v>
      </c>
      <c r="BB13" cm="1">
        <f t="array" ref="BB13">TREND($AC13:$AD13,$AC$2:$AD$2,BB$2)</f>
        <v>303.77587525238778</v>
      </c>
      <c r="BC13" cm="1">
        <f t="array" ref="BC13">TREND($AC13:$AD13,$AC$2:$AD$2,BC$2)</f>
        <v>329.4525766107763</v>
      </c>
      <c r="BD13" cm="1">
        <f t="array" ref="BD13">TREND($AC13:$AD13,$AC$2:$AD$2,BD$2)</f>
        <v>355.12927796916483</v>
      </c>
      <c r="BE13" cm="1">
        <f t="array" ref="BE13">TREND($AD13:$AE13,$AD$2:$AE$2,BE$2)</f>
        <v>380.80597932755336</v>
      </c>
      <c r="BF13" cm="1">
        <f t="array" ref="BF13">TREND($AD13:$AE13,$AD$2:$AE$2,BF$2)</f>
        <v>412.30431107988989</v>
      </c>
      <c r="BG13" cm="1">
        <f t="array" ref="BG13">TREND($AD13:$AE13,$AD$2:$AE$2,BG$2)</f>
        <v>443.80264283221914</v>
      </c>
      <c r="BH13" cm="1">
        <f t="array" ref="BH13">TREND($AD13:$AE13,$AD$2:$AE$2,BH$2)</f>
        <v>475.30097458455566</v>
      </c>
      <c r="BI13" cm="1">
        <f t="array" ref="BI13">TREND($AD13:$AE13,$AD$2:$AE$2,BI$2)</f>
        <v>506.79930633688491</v>
      </c>
      <c r="BJ13" cm="1">
        <f t="array" ref="BJ13">TREND($AD13:$AE13,$AD$2:$AE$2,BJ$2)</f>
        <v>538.29763808922144</v>
      </c>
      <c r="BK13" cm="1">
        <f t="array" ref="BK13">TREND($AD13:$AE13,$AD$2:$AE$2,BK$2)</f>
        <v>569.79596984155069</v>
      </c>
      <c r="BL13" cm="1">
        <f t="array" ref="BL13">TREND($AD13:$AE13,$AD$2:$AE$2,BL$2)</f>
        <v>601.29430159387994</v>
      </c>
      <c r="BM13" cm="1">
        <f t="array" ref="BM13">TREND($AD13:$AE13,$AD$2:$AE$2,BM$2)</f>
        <v>632.79263334621646</v>
      </c>
    </row>
    <row r="14" spans="1:65">
      <c r="D14" t="s">
        <v>96</v>
      </c>
      <c r="E14">
        <v>-9.1991341991328649E-12</v>
      </c>
      <c r="F14">
        <v>2.661786515953183E-11</v>
      </c>
      <c r="G14">
        <v>2.6484908790103619E-11</v>
      </c>
      <c r="H14">
        <v>2.6352616538404819E-11</v>
      </c>
      <c r="I14">
        <v>2.6220985087164051E-11</v>
      </c>
      <c r="J14">
        <v>2.6090011135679735E-11</v>
      </c>
      <c r="K14">
        <v>2.5959691399737302E-11</v>
      </c>
      <c r="L14">
        <v>2.5830022611526842E-11</v>
      </c>
      <c r="M14">
        <v>2.5701001519561192E-11</v>
      </c>
      <c r="N14">
        <v>2.557262488859437E-11</v>
      </c>
      <c r="V14" t="s">
        <v>97</v>
      </c>
      <c r="W14">
        <v>0</v>
      </c>
      <c r="X14">
        <v>0</v>
      </c>
      <c r="Y14">
        <v>4.2604513754295654</v>
      </c>
      <c r="Z14">
        <v>13.117462654438661</v>
      </c>
      <c r="AA14">
        <v>28.342237958353817</v>
      </c>
      <c r="AB14">
        <v>51.911504513308955</v>
      </c>
      <c r="AC14">
        <v>84.105347013978886</v>
      </c>
      <c r="AD14">
        <v>126.90558695143341</v>
      </c>
      <c r="AE14">
        <v>179.41452690842038</v>
      </c>
      <c r="AG14" cm="1">
        <f t="array" ref="AG14">TREND($Y14:$Z14,$Y$2:$Z$2,AG$2)</f>
        <v>6.03185363123157</v>
      </c>
      <c r="AH14" cm="1">
        <f t="array" ref="AH14">TREND($Y14:$Z14,$Y$2:$Z$2,AH$2)</f>
        <v>7.8032558870331741</v>
      </c>
      <c r="AI14" cm="1">
        <f t="array" ref="AI14">TREND($Y14:$Z14,$Y$2:$Z$2,AI$2)</f>
        <v>9.5746581428352329</v>
      </c>
      <c r="AJ14" cm="1">
        <f t="array" ref="AJ14">TREND($Y14:$Z14,$Y$2:$Z$2,AJ$2)</f>
        <v>11.346060398636837</v>
      </c>
      <c r="AK14" cm="1">
        <f t="array" ref="AK14">TREND($Z14:$AA14,$Z$2:$AA$2,AK$2)</f>
        <v>13.117462654438896</v>
      </c>
      <c r="AL14" cm="1">
        <f t="array" ref="AL14">TREND($Z14:$AA14,$Z$2:$AA$2,AL$2)</f>
        <v>16.162417715221636</v>
      </c>
      <c r="AM14" cm="1">
        <f t="array" ref="AM14">TREND($Z14:$AA14,$Z$2:$AA$2,AM$2)</f>
        <v>19.207372776004377</v>
      </c>
      <c r="AN14" cm="1">
        <f t="array" ref="AN14">TREND($Z14:$AA14,$Z$2:$AA$2,AN$2)</f>
        <v>22.252327836788027</v>
      </c>
      <c r="AO14" cm="1">
        <f t="array" ref="AO14">TREND($Z14:$AA14,$Z$2:$AA$2,AO$2)</f>
        <v>25.297282897570767</v>
      </c>
      <c r="AP14" cm="1">
        <f t="array" ref="AP14">TREND($AA14:$AB14,$AA$2:$AB$2,AP$2)</f>
        <v>28.342237958353508</v>
      </c>
      <c r="AQ14" cm="1">
        <f t="array" ref="AQ14">TREND($AA14:$AB14,$AA$2:$AB$2,AQ$2)</f>
        <v>33.056091269345416</v>
      </c>
      <c r="AR14" cm="1">
        <f t="array" ref="AR14">TREND($AA14:$AB14,$AA$2:$AB$2,AR$2)</f>
        <v>37.769944580335505</v>
      </c>
      <c r="AS14" cm="1">
        <f t="array" ref="AS14">TREND($AA14:$AB14,$AA$2:$AB$2,AS$2)</f>
        <v>42.483797891327413</v>
      </c>
      <c r="AT14" cm="1">
        <f t="array" ref="AT14">TREND($AA14:$AB14,$AA$2:$AB$2,AT$2)</f>
        <v>47.197651202317502</v>
      </c>
      <c r="AU14" cm="1">
        <f t="array" ref="AU14">TREND($AB14:$AC14,$AB$2:$AC$2,AU$2)</f>
        <v>51.91150451330941</v>
      </c>
      <c r="AV14" cm="1">
        <f t="array" ref="AV14">TREND($AB14:$AC14,$AB$2:$AC$2,AV$2)</f>
        <v>58.350273013442347</v>
      </c>
      <c r="AW14" cm="1">
        <f t="array" ref="AW14">TREND($AB14:$AC14,$AB$2:$AC$2,AW$2)</f>
        <v>64.789041513577104</v>
      </c>
      <c r="AX14" cm="1">
        <f t="array" ref="AX14">TREND($AB14:$AC14,$AB$2:$AC$2,AX$2)</f>
        <v>71.22781001371186</v>
      </c>
      <c r="AY14" cm="1">
        <f t="array" ref="AY14">TREND($AB14:$AC14,$AB$2:$AC$2,AY$2)</f>
        <v>77.666578513844797</v>
      </c>
      <c r="AZ14" cm="1">
        <f t="array" ref="AZ14">TREND($AC14:$AD14,$AC$2:$AD$2,AZ$2)</f>
        <v>84.105347013977735</v>
      </c>
      <c r="BA14" cm="1">
        <f t="array" ref="BA14">TREND($AC14:$AD14,$AC$2:$AD$2,BA$2)</f>
        <v>92.665395001469733</v>
      </c>
      <c r="BB14" cm="1">
        <f t="array" ref="BB14">TREND($AC14:$AD14,$AC$2:$AD$2,BB$2)</f>
        <v>101.22544298896173</v>
      </c>
      <c r="BC14" cm="1">
        <f t="array" ref="BC14">TREND($AC14:$AD14,$AC$2:$AD$2,BC$2)</f>
        <v>109.78549097645009</v>
      </c>
      <c r="BD14" cm="1">
        <f t="array" ref="BD14">TREND($AC14:$AD14,$AC$2:$AD$2,BD$2)</f>
        <v>118.34553896394209</v>
      </c>
      <c r="BE14" cm="1">
        <f t="array" ref="BE14">TREND($AD14:$AE14,$AD$2:$AE$2,BE$2)</f>
        <v>126.90558695143045</v>
      </c>
      <c r="BF14" cm="1">
        <f t="array" ref="BF14">TREND($AD14:$AE14,$AD$2:$AE$2,BF$2)</f>
        <v>137.40737494282803</v>
      </c>
      <c r="BG14" cm="1">
        <f t="array" ref="BG14">TREND($AD14:$AE14,$AD$2:$AE$2,BG$2)</f>
        <v>147.90916293422561</v>
      </c>
      <c r="BH14" cm="1">
        <f t="array" ref="BH14">TREND($AD14:$AE14,$AD$2:$AE$2,BH$2)</f>
        <v>158.41095092562318</v>
      </c>
      <c r="BI14" cm="1">
        <f t="array" ref="BI14">TREND($AD14:$AE14,$AD$2:$AE$2,BI$2)</f>
        <v>168.91273891702076</v>
      </c>
      <c r="BJ14" cm="1">
        <f t="array" ref="BJ14">TREND($AD14:$AE14,$AD$2:$AE$2,BJ$2)</f>
        <v>179.41452690841834</v>
      </c>
      <c r="BK14" cm="1">
        <f t="array" ref="BK14">TREND($AD14:$AE14,$AD$2:$AE$2,BK$2)</f>
        <v>189.91631489981592</v>
      </c>
      <c r="BL14" cm="1">
        <f t="array" ref="BL14">TREND($AD14:$AE14,$AD$2:$AE$2,BL$2)</f>
        <v>200.41810289121349</v>
      </c>
      <c r="BM14" cm="1">
        <f t="array" ref="BM14">TREND($AD14:$AE14,$AD$2:$AE$2,BM$2)</f>
        <v>210.91989088261107</v>
      </c>
    </row>
    <row r="15" spans="1:65">
      <c r="D15" t="s">
        <v>97</v>
      </c>
      <c r="E15">
        <v>-1.449168197360884E-11</v>
      </c>
      <c r="F15">
        <v>7.5954861111111115E-11</v>
      </c>
      <c r="G15">
        <v>7.0451292653251848E-11</v>
      </c>
      <c r="H15">
        <v>6.5346504014448981E-11</v>
      </c>
      <c r="I15">
        <v>6.0611600243126248E-11</v>
      </c>
      <c r="J15">
        <v>5.6219780069951759E-11</v>
      </c>
      <c r="K15">
        <v>5.2146184202951894E-11</v>
      </c>
      <c r="L15">
        <v>4.8367754614919876E-11</v>
      </c>
      <c r="M15">
        <v>4.4863104026635024E-11</v>
      </c>
      <c r="N15">
        <v>4.16123948471204E-11</v>
      </c>
      <c r="U15" t="s">
        <v>102</v>
      </c>
      <c r="V15" t="s">
        <v>100</v>
      </c>
      <c r="W15">
        <v>122.98526731996715</v>
      </c>
      <c r="X15">
        <v>122.98526731996715</v>
      </c>
      <c r="Y15">
        <v>109.92264229751433</v>
      </c>
      <c r="Z15">
        <v>86.213302975120172</v>
      </c>
      <c r="AA15">
        <v>44.061963217246152</v>
      </c>
      <c r="AB15">
        <v>0</v>
      </c>
      <c r="AC15">
        <v>0</v>
      </c>
      <c r="AD15">
        <v>0</v>
      </c>
      <c r="AE15">
        <v>0</v>
      </c>
      <c r="AG15" cm="1">
        <f t="array" ref="AG15">TREND($Y15:$Z15,$Y$2:$Z$2,AG$2)</f>
        <v>105.18077443303628</v>
      </c>
      <c r="AH15" cm="1">
        <f t="array" ref="AH15">TREND($Y15:$Z15,$Y$2:$Z$2,AH$2)</f>
        <v>100.43890656855729</v>
      </c>
      <c r="AI15" cm="1">
        <f t="array" ref="AI15">TREND($Y15:$Z15,$Y$2:$Z$2,AI$2)</f>
        <v>95.697038704078295</v>
      </c>
      <c r="AJ15" cm="1">
        <f t="array" ref="AJ15">TREND($Y15:$Z15,$Y$2:$Z$2,AJ$2)</f>
        <v>90.955170839601124</v>
      </c>
      <c r="AK15" cm="1">
        <f t="array" ref="AK15">TREND($Z15:$AA15,$Z$2:$AA$2,AK$2)</f>
        <v>86.213302975120314</v>
      </c>
      <c r="AL15" cm="1">
        <f t="array" ref="AL15">TREND($Z15:$AA15,$Z$2:$AA$2,AL$2)</f>
        <v>77.783035023545381</v>
      </c>
      <c r="AM15" cm="1">
        <f t="array" ref="AM15">TREND($Z15:$AA15,$Z$2:$AA$2,AM$2)</f>
        <v>69.352767071970447</v>
      </c>
      <c r="AN15" cm="1">
        <f t="array" ref="AN15">TREND($Z15:$AA15,$Z$2:$AA$2,AN$2)</f>
        <v>60.922499120395514</v>
      </c>
      <c r="AO15" cm="1">
        <f t="array" ref="AO15">TREND($Z15:$AA15,$Z$2:$AA$2,AO$2)</f>
        <v>52.492231168820581</v>
      </c>
      <c r="AP15" cm="1">
        <f t="array" ref="AP15">TREND($AA15:$AB15,$AA$2:$AB$2,AP$2)</f>
        <v>44.061963217245648</v>
      </c>
      <c r="AQ15" cm="1">
        <f t="array" ref="AQ15">TREND($AA15:$AB15,$AA$2:$AB$2,AQ$2)</f>
        <v>35.249570573796518</v>
      </c>
      <c r="AR15" cm="1">
        <f t="array" ref="AR15">TREND($AA15:$AB15,$AA$2:$AB$2,AR$2)</f>
        <v>26.437177930347389</v>
      </c>
      <c r="AS15" cm="1">
        <f t="array" ref="AS15">TREND($AA15:$AB15,$AA$2:$AB$2,AS$2)</f>
        <v>17.624785286894621</v>
      </c>
      <c r="AT15" cm="1">
        <f t="array" ref="AT15">TREND($AA15:$AB15,$AA$2:$AB$2,AT$2)</f>
        <v>8.8123926434454916</v>
      </c>
      <c r="AU15" cm="1">
        <f t="array" ref="AU15">TREND($AB15:$AC15,$AB$2:$AC$2,AU$2)</f>
        <v>0</v>
      </c>
      <c r="AV15" cm="1">
        <f t="array" ref="AV15">TREND($AB15:$AC15,$AB$2:$AC$2,AV$2)</f>
        <v>0</v>
      </c>
      <c r="AW15" cm="1">
        <f t="array" ref="AW15">TREND($AB15:$AC15,$AB$2:$AC$2,AW$2)</f>
        <v>0</v>
      </c>
      <c r="AX15" cm="1">
        <f t="array" ref="AX15">TREND($AB15:$AC15,$AB$2:$AC$2,AX$2)</f>
        <v>0</v>
      </c>
      <c r="AY15" cm="1">
        <f t="array" ref="AY15">TREND($AB15:$AC15,$AB$2:$AC$2,AY$2)</f>
        <v>0</v>
      </c>
      <c r="AZ15" cm="1">
        <f t="array" ref="AZ15">TREND($AC15:$AD15,$AC$2:$AD$2,AZ$2)</f>
        <v>0</v>
      </c>
      <c r="BA15" cm="1">
        <f t="array" ref="BA15">TREND($AC15:$AD15,$AC$2:$AD$2,BA$2)</f>
        <v>0</v>
      </c>
      <c r="BB15" cm="1">
        <f t="array" ref="BB15">TREND($AC15:$AD15,$AC$2:$AD$2,BB$2)</f>
        <v>0</v>
      </c>
      <c r="BC15" cm="1">
        <f t="array" ref="BC15">TREND($AC15:$AD15,$AC$2:$AD$2,BC$2)</f>
        <v>0</v>
      </c>
      <c r="BD15" cm="1">
        <f t="array" ref="BD15">TREND($AC15:$AD15,$AC$2:$AD$2,BD$2)</f>
        <v>0</v>
      </c>
      <c r="BE15" cm="1">
        <f t="array" ref="BE15">TREND($AD15:$AE15,$AD$2:$AE$2,BE$2)</f>
        <v>0</v>
      </c>
      <c r="BF15" cm="1">
        <f t="array" ref="BF15">TREND($AD15:$AE15,$AD$2:$AE$2,BF$2)</f>
        <v>0</v>
      </c>
      <c r="BG15" cm="1">
        <f t="array" ref="BG15">TREND($AD15:$AE15,$AD$2:$AE$2,BG$2)</f>
        <v>0</v>
      </c>
      <c r="BH15" cm="1">
        <f t="array" ref="BH15">TREND($AD15:$AE15,$AD$2:$AE$2,BH$2)</f>
        <v>0</v>
      </c>
      <c r="BI15" cm="1">
        <f t="array" ref="BI15">TREND($AD15:$AE15,$AD$2:$AE$2,BI$2)</f>
        <v>0</v>
      </c>
      <c r="BJ15" cm="1">
        <f t="array" ref="BJ15">TREND($AD15:$AE15,$AD$2:$AE$2,BJ$2)</f>
        <v>0</v>
      </c>
      <c r="BK15" cm="1">
        <f t="array" ref="BK15">TREND($AD15:$AE15,$AD$2:$AE$2,BK$2)</f>
        <v>0</v>
      </c>
      <c r="BL15" cm="1">
        <f t="array" ref="BL15">TREND($AD15:$AE15,$AD$2:$AE$2,BL$2)</f>
        <v>0</v>
      </c>
      <c r="BM15" cm="1">
        <f t="array" ref="BM15">TREND($AD15:$AE15,$AD$2:$AE$2,BM$2)</f>
        <v>0</v>
      </c>
    </row>
    <row r="16" spans="1:65">
      <c r="C16" t="s">
        <v>102</v>
      </c>
      <c r="D16" t="s">
        <v>100</v>
      </c>
      <c r="E16">
        <v>-9.1991341991328649E-12</v>
      </c>
      <c r="F16">
        <v>1.4373647186147187E-10</v>
      </c>
      <c r="G16">
        <v>1.4301850746655953E-10</v>
      </c>
      <c r="H16">
        <v>1.4230412930738602E-10</v>
      </c>
      <c r="I16">
        <v>1.4159331947068589E-10</v>
      </c>
      <c r="J16">
        <v>1.4088606013267059E-10</v>
      </c>
      <c r="K16">
        <v>1.4018233355858142E-10</v>
      </c>
      <c r="L16">
        <v>1.3948212210224494E-10</v>
      </c>
      <c r="M16">
        <v>1.3878540820563046E-10</v>
      </c>
      <c r="N16">
        <v>1.3809217439840962E-10</v>
      </c>
      <c r="V16" t="s">
        <v>100</v>
      </c>
      <c r="W16">
        <v>700.45747232916074</v>
      </c>
      <c r="X16">
        <v>700.45747232916074</v>
      </c>
      <c r="Y16">
        <v>869.93111606999446</v>
      </c>
      <c r="Z16">
        <v>1070.7486914022386</v>
      </c>
      <c r="AA16">
        <v>1267.9464905293469</v>
      </c>
      <c r="AB16">
        <v>1449.0513818488148</v>
      </c>
      <c r="AC16">
        <v>1532.6104072923883</v>
      </c>
      <c r="AD16">
        <v>1589.3172758872342</v>
      </c>
      <c r="AE16">
        <v>1600.3515620672886</v>
      </c>
      <c r="AG16" cm="1">
        <f t="array" ref="AG16">TREND($Y16:$Z16,$Y$2:$Z$2,AG$2)</f>
        <v>910.09463113645324</v>
      </c>
      <c r="AH16" cm="1">
        <f t="array" ref="AH16">TREND($Y16:$Z16,$Y$2:$Z$2,AH$2)</f>
        <v>950.2581462028902</v>
      </c>
      <c r="AI16" cm="1">
        <f t="array" ref="AI16">TREND($Y16:$Z16,$Y$2:$Z$2,AI$2)</f>
        <v>990.42166126934171</v>
      </c>
      <c r="AJ16" cm="1">
        <f t="array" ref="AJ16">TREND($Y16:$Z16,$Y$2:$Z$2,AJ$2)</f>
        <v>1030.5851763357932</v>
      </c>
      <c r="AK16" cm="1">
        <f t="array" ref="AK16">TREND($Z16:$AA16,$Z$2:$AA$2,AK$2)</f>
        <v>1070.7486914022302</v>
      </c>
      <c r="AL16" cm="1">
        <f t="array" ref="AL16">TREND($Z16:$AA16,$Z$2:$AA$2,AL$2)</f>
        <v>1110.1882512276497</v>
      </c>
      <c r="AM16" cm="1">
        <f t="array" ref="AM16">TREND($Z16:$AA16,$Z$2:$AA$2,AM$2)</f>
        <v>1149.6278110530839</v>
      </c>
      <c r="AN16" cm="1">
        <f t="array" ref="AN16">TREND($Z16:$AA16,$Z$2:$AA$2,AN$2)</f>
        <v>1189.0673708785034</v>
      </c>
      <c r="AO16" cm="1">
        <f t="array" ref="AO16">TREND($Z16:$AA16,$Z$2:$AA$2,AO$2)</f>
        <v>1228.506930703923</v>
      </c>
      <c r="AP16" cm="1">
        <f t="array" ref="AP16">TREND($AA16:$AB16,$AA$2:$AB$2,AP$2)</f>
        <v>1267.9464905293426</v>
      </c>
      <c r="AQ16" cm="1">
        <f t="array" ref="AQ16">TREND($AA16:$AB16,$AA$2:$AB$2,AQ$2)</f>
        <v>1304.1674687932391</v>
      </c>
      <c r="AR16" cm="1">
        <f t="array" ref="AR16">TREND($AA16:$AB16,$AA$2:$AB$2,AR$2)</f>
        <v>1340.3884470571356</v>
      </c>
      <c r="AS16" cm="1">
        <f t="array" ref="AS16">TREND($AA16:$AB16,$AA$2:$AB$2,AS$2)</f>
        <v>1376.6094253210322</v>
      </c>
      <c r="AT16" cm="1">
        <f t="array" ref="AT16">TREND($AA16:$AB16,$AA$2:$AB$2,AT$2)</f>
        <v>1412.8304035849142</v>
      </c>
      <c r="AU16" cm="1">
        <f t="array" ref="AU16">TREND($AB16:$AC16,$AB$2:$AC$2,AU$2)</f>
        <v>1449.0513818488107</v>
      </c>
      <c r="AV16" cm="1">
        <f t="array" ref="AV16">TREND($AB16:$AC16,$AB$2:$AC$2,AV$2)</f>
        <v>1465.7631869375255</v>
      </c>
      <c r="AW16" cm="1">
        <f t="array" ref="AW16">TREND($AB16:$AC16,$AB$2:$AC$2,AW$2)</f>
        <v>1482.4749920262402</v>
      </c>
      <c r="AX16" cm="1">
        <f t="array" ref="AX16">TREND($AB16:$AC16,$AB$2:$AC$2,AX$2)</f>
        <v>1499.186797114955</v>
      </c>
      <c r="AY16" cm="1">
        <f t="array" ref="AY16">TREND($AB16:$AC16,$AB$2:$AC$2,AY$2)</f>
        <v>1515.8986022036697</v>
      </c>
      <c r="AZ16" cm="1">
        <f t="array" ref="AZ16">TREND($AC16:$AD16,$AC$2:$AD$2,AZ$2)</f>
        <v>1532.6104072923881</v>
      </c>
      <c r="BA16" cm="1">
        <f t="array" ref="BA16">TREND($AC16:$AD16,$AC$2:$AD$2,BA$2)</f>
        <v>1543.9517810113575</v>
      </c>
      <c r="BB16" cm="1">
        <f t="array" ref="BB16">TREND($AC16:$AD16,$AC$2:$AD$2,BB$2)</f>
        <v>1555.2931547303269</v>
      </c>
      <c r="BC16" cm="1">
        <f t="array" ref="BC16">TREND($AC16:$AD16,$AC$2:$AD$2,BC$2)</f>
        <v>1566.6345284492963</v>
      </c>
      <c r="BD16" cm="1">
        <f t="array" ref="BD16">TREND($AC16:$AD16,$AC$2:$AD$2,BD$2)</f>
        <v>1577.9759021682621</v>
      </c>
      <c r="BE16" cm="1">
        <f t="array" ref="BE16">TREND($AD16:$AE16,$AD$2:$AE$2,BE$2)</f>
        <v>1589.3172758872342</v>
      </c>
      <c r="BF16" cm="1">
        <f t="array" ref="BF16">TREND($AD16:$AE16,$AD$2:$AE$2,BF$2)</f>
        <v>1591.5241331232446</v>
      </c>
      <c r="BG16" cm="1">
        <f t="array" ref="BG16">TREND($AD16:$AE16,$AD$2:$AE$2,BG$2)</f>
        <v>1593.7309903592559</v>
      </c>
      <c r="BH16" cm="1">
        <f t="array" ref="BH16">TREND($AD16:$AE16,$AD$2:$AE$2,BH$2)</f>
        <v>1595.9378475952662</v>
      </c>
      <c r="BI16" cm="1">
        <f t="array" ref="BI16">TREND($AD16:$AE16,$AD$2:$AE$2,BI$2)</f>
        <v>1598.1447048312775</v>
      </c>
      <c r="BJ16" cm="1">
        <f t="array" ref="BJ16">TREND($AD16:$AE16,$AD$2:$AE$2,BJ$2)</f>
        <v>1600.3515620672879</v>
      </c>
      <c r="BK16" cm="1">
        <f t="array" ref="BK16">TREND($AD16:$AE16,$AD$2:$AE$2,BK$2)</f>
        <v>1602.5584193032992</v>
      </c>
      <c r="BL16" cm="1">
        <f t="array" ref="BL16">TREND($AD16:$AE16,$AD$2:$AE$2,BL$2)</f>
        <v>1604.7652765393104</v>
      </c>
      <c r="BM16" cm="1">
        <f t="array" ref="BM16">TREND($AD16:$AE16,$AD$2:$AE$2,BM$2)</f>
        <v>1606.9721337753208</v>
      </c>
    </row>
    <row r="17" spans="2:65">
      <c r="D17" t="s">
        <v>100</v>
      </c>
      <c r="E17">
        <v>-9.1991341991328649E-12</v>
      </c>
      <c r="F17">
        <v>1.0453561589925227E-10</v>
      </c>
      <c r="G17">
        <v>1.0401345997567967E-10</v>
      </c>
      <c r="H17">
        <v>1.0349391222355346E-10</v>
      </c>
      <c r="I17">
        <v>1.0297695961504429E-10</v>
      </c>
      <c r="J17">
        <v>1.0246258918739679E-10</v>
      </c>
      <c r="K17">
        <v>1.0195078804260468E-10</v>
      </c>
      <c r="L17">
        <v>1.0144154334708724E-10</v>
      </c>
      <c r="M17">
        <v>1.0093484233136759E-10</v>
      </c>
      <c r="N17">
        <v>1.0043067228975245E-10</v>
      </c>
      <c r="V17" t="s">
        <v>100</v>
      </c>
      <c r="W17">
        <v>8.3144769787705464</v>
      </c>
      <c r="X17">
        <v>8.3144769787705464</v>
      </c>
      <c r="Y17">
        <v>4.6274497349621129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 cm="1">
        <f t="array" ref="AG17">TREND($Y17:$Z17,$Y$2:$Z$2,AG$2)</f>
        <v>3.7019597879698267</v>
      </c>
      <c r="AH17" cm="1">
        <f t="array" ref="AH17">TREND($Y17:$Z17,$Y$2:$Z$2,AH$2)</f>
        <v>2.77646984097737</v>
      </c>
      <c r="AI17" cm="1">
        <f t="array" ref="AI17">TREND($Y17:$Z17,$Y$2:$Z$2,AI$2)</f>
        <v>1.8509798939849134</v>
      </c>
      <c r="AJ17" cm="1">
        <f t="array" ref="AJ17">TREND($Y17:$Z17,$Y$2:$Z$2,AJ$2)</f>
        <v>0.92548994699245668</v>
      </c>
      <c r="AK17" cm="1">
        <f t="array" ref="AK17">TREND($Z17:$AA17,$Z$2:$AA$2,AK$2)</f>
        <v>0</v>
      </c>
      <c r="AL17" cm="1">
        <f t="array" ref="AL17">TREND($Z17:$AA17,$Z$2:$AA$2,AL$2)</f>
        <v>0</v>
      </c>
      <c r="AM17" cm="1">
        <f t="array" ref="AM17">TREND($Z17:$AA17,$Z$2:$AA$2,AM$2)</f>
        <v>0</v>
      </c>
      <c r="AN17" cm="1">
        <f t="array" ref="AN17">TREND($Z17:$AA17,$Z$2:$AA$2,AN$2)</f>
        <v>0</v>
      </c>
      <c r="AO17" cm="1">
        <f t="array" ref="AO17">TREND($Z17:$AA17,$Z$2:$AA$2,AO$2)</f>
        <v>0</v>
      </c>
      <c r="AP17" cm="1">
        <f t="array" ref="AP17">TREND($AA17:$AB17,$AA$2:$AB$2,AP$2)</f>
        <v>0</v>
      </c>
      <c r="AQ17" cm="1">
        <f t="array" ref="AQ17">TREND($AA17:$AB17,$AA$2:$AB$2,AQ$2)</f>
        <v>0</v>
      </c>
      <c r="AR17" cm="1">
        <f t="array" ref="AR17">TREND($AA17:$AB17,$AA$2:$AB$2,AR$2)</f>
        <v>0</v>
      </c>
      <c r="AS17" cm="1">
        <f t="array" ref="AS17">TREND($AA17:$AB17,$AA$2:$AB$2,AS$2)</f>
        <v>0</v>
      </c>
      <c r="AT17" cm="1">
        <f t="array" ref="AT17">TREND($AA17:$AB17,$AA$2:$AB$2,AT$2)</f>
        <v>0</v>
      </c>
      <c r="AU17" cm="1">
        <f t="array" ref="AU17">TREND($AB17:$AC17,$AB$2:$AC$2,AU$2)</f>
        <v>0</v>
      </c>
      <c r="AV17" cm="1">
        <f t="array" ref="AV17">TREND($AB17:$AC17,$AB$2:$AC$2,AV$2)</f>
        <v>0</v>
      </c>
      <c r="AW17" cm="1">
        <f t="array" ref="AW17">TREND($AB17:$AC17,$AB$2:$AC$2,AW$2)</f>
        <v>0</v>
      </c>
      <c r="AX17" cm="1">
        <f t="array" ref="AX17">TREND($AB17:$AC17,$AB$2:$AC$2,AX$2)</f>
        <v>0</v>
      </c>
      <c r="AY17" cm="1">
        <f t="array" ref="AY17">TREND($AB17:$AC17,$AB$2:$AC$2,AY$2)</f>
        <v>0</v>
      </c>
      <c r="AZ17" cm="1">
        <f t="array" ref="AZ17">TREND($AC17:$AD17,$AC$2:$AD$2,AZ$2)</f>
        <v>0</v>
      </c>
      <c r="BA17" cm="1">
        <f t="array" ref="BA17">TREND($AC17:$AD17,$AC$2:$AD$2,BA$2)</f>
        <v>0</v>
      </c>
      <c r="BB17" cm="1">
        <f t="array" ref="BB17">TREND($AC17:$AD17,$AC$2:$AD$2,BB$2)</f>
        <v>0</v>
      </c>
      <c r="BC17" cm="1">
        <f t="array" ref="BC17">TREND($AC17:$AD17,$AC$2:$AD$2,BC$2)</f>
        <v>0</v>
      </c>
      <c r="BD17" cm="1">
        <f t="array" ref="BD17">TREND($AC17:$AD17,$AC$2:$AD$2,BD$2)</f>
        <v>0</v>
      </c>
      <c r="BE17" cm="1">
        <f t="array" ref="BE17">TREND($AD17:$AE17,$AD$2:$AE$2,BE$2)</f>
        <v>0</v>
      </c>
      <c r="BF17" cm="1">
        <f t="array" ref="BF17">TREND($AD17:$AE17,$AD$2:$AE$2,BF$2)</f>
        <v>0</v>
      </c>
      <c r="BG17" cm="1">
        <f t="array" ref="BG17">TREND($AD17:$AE17,$AD$2:$AE$2,BG$2)</f>
        <v>0</v>
      </c>
      <c r="BH17" cm="1">
        <f t="array" ref="BH17">TREND($AD17:$AE17,$AD$2:$AE$2,BH$2)</f>
        <v>0</v>
      </c>
      <c r="BI17" cm="1">
        <f t="array" ref="BI17">TREND($AD17:$AE17,$AD$2:$AE$2,BI$2)</f>
        <v>0</v>
      </c>
      <c r="BJ17" cm="1">
        <f t="array" ref="BJ17">TREND($AD17:$AE17,$AD$2:$AE$2,BJ$2)</f>
        <v>0</v>
      </c>
      <c r="BK17" cm="1">
        <f t="array" ref="BK17">TREND($AD17:$AE17,$AD$2:$AE$2,BK$2)</f>
        <v>0</v>
      </c>
      <c r="BL17" cm="1">
        <f t="array" ref="BL17">TREND($AD17:$AE17,$AD$2:$AE$2,BL$2)</f>
        <v>0</v>
      </c>
      <c r="BM17" cm="1">
        <f t="array" ref="BM17">TREND($AD17:$AE17,$AD$2:$AE$2,BM$2)</f>
        <v>0</v>
      </c>
    </row>
    <row r="18" spans="2:65">
      <c r="D18" t="s">
        <v>100</v>
      </c>
      <c r="E18">
        <v>-9.1991341991328649E-12</v>
      </c>
      <c r="F18">
        <v>1.1498917748917749E-10</v>
      </c>
      <c r="G18">
        <v>1.1441480597324761E-10</v>
      </c>
      <c r="H18">
        <v>1.1384330344590879E-10</v>
      </c>
      <c r="I18">
        <v>1.1327465557654869E-10</v>
      </c>
      <c r="J18">
        <v>1.1270884810613643E-10</v>
      </c>
      <c r="K18">
        <v>1.1214586684686512E-10</v>
      </c>
      <c r="L18">
        <v>1.1158569768179595E-10</v>
      </c>
      <c r="M18">
        <v>1.1102832656450434E-10</v>
      </c>
      <c r="N18">
        <v>1.1047373951872766E-10</v>
      </c>
      <c r="V18" t="s">
        <v>96</v>
      </c>
      <c r="W18">
        <v>1.9433524623582756</v>
      </c>
      <c r="X18">
        <v>1.9433524623582756</v>
      </c>
      <c r="Y18">
        <v>40.528495466157445</v>
      </c>
      <c r="Z18">
        <v>96.176156034322531</v>
      </c>
      <c r="AA18">
        <v>168.74165058955805</v>
      </c>
      <c r="AB18">
        <v>258.0556904953811</v>
      </c>
      <c r="AC18">
        <v>355.71086421102495</v>
      </c>
      <c r="AD18">
        <v>462.95786867313109</v>
      </c>
      <c r="AE18">
        <v>570.47431630223559</v>
      </c>
      <c r="AG18" cm="1">
        <f t="array" ref="AG18">TREND($Y18:$Z18,$Y$2:$Z$2,AG$2)</f>
        <v>51.658027579789632</v>
      </c>
      <c r="AH18" cm="1">
        <f t="array" ref="AH18">TREND($Y18:$Z18,$Y$2:$Z$2,AH$2)</f>
        <v>62.787559693420917</v>
      </c>
      <c r="AI18" cm="1">
        <f t="array" ref="AI18">TREND($Y18:$Z18,$Y$2:$Z$2,AI$2)</f>
        <v>73.91709180705584</v>
      </c>
      <c r="AJ18" cm="1">
        <f t="array" ref="AJ18">TREND($Y18:$Z18,$Y$2:$Z$2,AJ$2)</f>
        <v>85.046623920687125</v>
      </c>
      <c r="AK18" cm="1">
        <f t="array" ref="AK18">TREND($Z18:$AA18,$Z$2:$AA$2,AK$2)</f>
        <v>96.176156034322048</v>
      </c>
      <c r="AL18" cm="1">
        <f t="array" ref="AL18">TREND($Z18:$AA18,$Z$2:$AA$2,AL$2)</f>
        <v>110.68925494536961</v>
      </c>
      <c r="AM18" cm="1">
        <f t="array" ref="AM18">TREND($Z18:$AA18,$Z$2:$AA$2,AM$2)</f>
        <v>125.20235385641718</v>
      </c>
      <c r="AN18" cm="1">
        <f t="array" ref="AN18">TREND($Z18:$AA18,$Z$2:$AA$2,AN$2)</f>
        <v>139.71545276746474</v>
      </c>
      <c r="AO18" cm="1">
        <f t="array" ref="AO18">TREND($Z18:$AA18,$Z$2:$AA$2,AO$2)</f>
        <v>154.2285516785123</v>
      </c>
      <c r="AP18" cm="1">
        <f t="array" ref="AP18">TREND($AA18:$AB18,$AA$2:$AB$2,AP$2)</f>
        <v>168.74165058955259</v>
      </c>
      <c r="AQ18" cm="1">
        <f t="array" ref="AQ18">TREND($AA18:$AB18,$AA$2:$AB$2,AQ$2)</f>
        <v>186.60445857072045</v>
      </c>
      <c r="AR18" cm="1">
        <f t="array" ref="AR18">TREND($AA18:$AB18,$AA$2:$AB$2,AR$2)</f>
        <v>204.46726655188832</v>
      </c>
      <c r="AS18" cm="1">
        <f t="array" ref="AS18">TREND($AA18:$AB18,$AA$2:$AB$2,AS$2)</f>
        <v>222.3300745330489</v>
      </c>
      <c r="AT18" cm="1">
        <f t="array" ref="AT18">TREND($AA18:$AB18,$AA$2:$AB$2,AT$2)</f>
        <v>240.19288251421676</v>
      </c>
      <c r="AU18" cm="1">
        <f t="array" ref="AU18">TREND($AB18:$AC18,$AB$2:$AC$2,AU$2)</f>
        <v>258.05569049538462</v>
      </c>
      <c r="AV18" cm="1">
        <f t="array" ref="AV18">TREND($AB18:$AC18,$AB$2:$AC$2,AV$2)</f>
        <v>277.58672523851419</v>
      </c>
      <c r="AW18" cm="1">
        <f t="array" ref="AW18">TREND($AB18:$AC18,$AB$2:$AC$2,AW$2)</f>
        <v>297.11775998164376</v>
      </c>
      <c r="AX18" cm="1">
        <f t="array" ref="AX18">TREND($AB18:$AC18,$AB$2:$AC$2,AX$2)</f>
        <v>316.64879472476605</v>
      </c>
      <c r="AY18" cm="1">
        <f t="array" ref="AY18">TREND($AB18:$AC18,$AB$2:$AC$2,AY$2)</f>
        <v>336.17982946789562</v>
      </c>
      <c r="AZ18" cm="1">
        <f t="array" ref="AZ18">TREND($AC18:$AD18,$AC$2:$AD$2,AZ$2)</f>
        <v>355.71086421102518</v>
      </c>
      <c r="BA18" cm="1">
        <f t="array" ref="BA18">TREND($AC18:$AD18,$AC$2:$AD$2,BA$2)</f>
        <v>377.16026510344091</v>
      </c>
      <c r="BB18" cm="1">
        <f t="array" ref="BB18">TREND($AC18:$AD18,$AC$2:$AD$2,BB$2)</f>
        <v>398.60966599586391</v>
      </c>
      <c r="BC18" cm="1">
        <f t="array" ref="BC18">TREND($AC18:$AD18,$AC$2:$AD$2,BC$2)</f>
        <v>420.05906688828691</v>
      </c>
      <c r="BD18" cm="1">
        <f t="array" ref="BD18">TREND($AC18:$AD18,$AC$2:$AD$2,BD$2)</f>
        <v>441.50846778070991</v>
      </c>
      <c r="BE18" cm="1">
        <f t="array" ref="BE18">TREND($AD18:$AE18,$AD$2:$AE$2,BE$2)</f>
        <v>462.95786867313291</v>
      </c>
      <c r="BF18" cm="1">
        <f t="array" ref="BF18">TREND($AD18:$AE18,$AD$2:$AE$2,BF$2)</f>
        <v>484.46115819895203</v>
      </c>
      <c r="BG18" cm="1">
        <f t="array" ref="BG18">TREND($AD18:$AE18,$AD$2:$AE$2,BG$2)</f>
        <v>505.96444772477116</v>
      </c>
      <c r="BH18" cm="1">
        <f t="array" ref="BH18">TREND($AD18:$AE18,$AD$2:$AE$2,BH$2)</f>
        <v>527.46773725059029</v>
      </c>
      <c r="BI18" cm="1">
        <f t="array" ref="BI18">TREND($AD18:$AE18,$AD$2:$AE$2,BI$2)</f>
        <v>548.97102677641669</v>
      </c>
      <c r="BJ18" cm="1">
        <f t="array" ref="BJ18">TREND($AD18:$AE18,$AD$2:$AE$2,BJ$2)</f>
        <v>570.47431630223582</v>
      </c>
      <c r="BK18" cm="1">
        <f t="array" ref="BK18">TREND($AD18:$AE18,$AD$2:$AE$2,BK$2)</f>
        <v>591.97760582805495</v>
      </c>
      <c r="BL18" cm="1">
        <f t="array" ref="BL18">TREND($AD18:$AE18,$AD$2:$AE$2,BL$2)</f>
        <v>613.48089535387408</v>
      </c>
      <c r="BM18" cm="1">
        <f t="array" ref="BM18">TREND($AD18:$AE18,$AD$2:$AE$2,BM$2)</f>
        <v>634.9841848796932</v>
      </c>
    </row>
    <row r="19" spans="2:65">
      <c r="D19" t="s">
        <v>96</v>
      </c>
      <c r="E19">
        <v>-9.1991341991328649E-12</v>
      </c>
      <c r="F19">
        <v>8.5557423727066589E-12</v>
      </c>
      <c r="G19">
        <v>8.5130063968190206E-12</v>
      </c>
      <c r="H19">
        <v>8.4704838873444071E-12</v>
      </c>
      <c r="I19">
        <v>8.4281737780170187E-12</v>
      </c>
      <c r="J19">
        <v>8.3860750078970599E-12</v>
      </c>
      <c r="K19">
        <v>8.3441865213441325E-12</v>
      </c>
      <c r="L19">
        <v>8.3025072679907724E-12</v>
      </c>
      <c r="M19">
        <v>8.2610362027160988E-12</v>
      </c>
      <c r="N19">
        <v>8.2197722856196213E-12</v>
      </c>
      <c r="U19" t="s">
        <v>103</v>
      </c>
      <c r="V19" t="s">
        <v>95</v>
      </c>
      <c r="W19">
        <v>19.884091168746259</v>
      </c>
      <c r="X19">
        <v>19.884091168746259</v>
      </c>
      <c r="Y19">
        <v>34.368722432881668</v>
      </c>
      <c r="Z19">
        <v>56.468893405867071</v>
      </c>
      <c r="AA19">
        <v>85.813971122256504</v>
      </c>
      <c r="AB19">
        <v>124.56333646381471</v>
      </c>
      <c r="AC19">
        <v>170.55919611809287</v>
      </c>
      <c r="AD19">
        <v>226.30185650829335</v>
      </c>
      <c r="AE19">
        <v>288.9139726926133</v>
      </c>
      <c r="AG19" cm="1">
        <f t="array" ref="AG19">TREND($Y19:$Z19,$Y$2:$Z$2,AG$2)</f>
        <v>38.788756627478506</v>
      </c>
      <c r="AH19" cm="1">
        <f t="array" ref="AH19">TREND($Y19:$Z19,$Y$2:$Z$2,AH$2)</f>
        <v>43.208790822074661</v>
      </c>
      <c r="AI19" cm="1">
        <f t="array" ref="AI19">TREND($Y19:$Z19,$Y$2:$Z$2,AI$2)</f>
        <v>47.628825016672636</v>
      </c>
      <c r="AJ19" cm="1">
        <f t="array" ref="AJ19">TREND($Y19:$Z19,$Y$2:$Z$2,AJ$2)</f>
        <v>52.048859211268791</v>
      </c>
      <c r="AK19" cm="1">
        <f t="array" ref="AK19">TREND($Z19:$AA19,$Z$2:$AA$2,AK$2)</f>
        <v>56.468893405866766</v>
      </c>
      <c r="AL19" cm="1">
        <f t="array" ref="AL19">TREND($Z19:$AA19,$Z$2:$AA$2,AL$2)</f>
        <v>62.337908949144548</v>
      </c>
      <c r="AM19" cm="1">
        <f t="array" ref="AM19">TREND($Z19:$AA19,$Z$2:$AA$2,AM$2)</f>
        <v>68.206924492422331</v>
      </c>
      <c r="AN19" cm="1">
        <f t="array" ref="AN19">TREND($Z19:$AA19,$Z$2:$AA$2,AN$2)</f>
        <v>74.075940035700114</v>
      </c>
      <c r="AO19" cm="1">
        <f t="array" ref="AO19">TREND($Z19:$AA19,$Z$2:$AA$2,AO$2)</f>
        <v>79.944955578977897</v>
      </c>
      <c r="AP19" cm="1">
        <f t="array" ref="AP19">TREND($AA19:$AB19,$AA$2:$AB$2,AP$2)</f>
        <v>85.813971122257499</v>
      </c>
      <c r="AQ19" cm="1">
        <f t="array" ref="AQ19">TREND($AA19:$AB19,$AA$2:$AB$2,AQ$2)</f>
        <v>93.563844190568489</v>
      </c>
      <c r="AR19" cm="1">
        <f t="array" ref="AR19">TREND($AA19:$AB19,$AA$2:$AB$2,AR$2)</f>
        <v>101.31371725887948</v>
      </c>
      <c r="AS19" cm="1">
        <f t="array" ref="AS19">TREND($AA19:$AB19,$AA$2:$AB$2,AS$2)</f>
        <v>109.06359032719229</v>
      </c>
      <c r="AT19" cm="1">
        <f t="array" ref="AT19">TREND($AA19:$AB19,$AA$2:$AB$2,AT$2)</f>
        <v>116.81346339550328</v>
      </c>
      <c r="AU19" cm="1">
        <f t="array" ref="AU19">TREND($AB19:$AC19,$AB$2:$AC$2,AU$2)</f>
        <v>124.56333646381609</v>
      </c>
      <c r="AV19" cm="1">
        <f t="array" ref="AV19">TREND($AB19:$AC19,$AB$2:$AC$2,AV$2)</f>
        <v>133.76250839466957</v>
      </c>
      <c r="AW19" cm="1">
        <f t="array" ref="AW19">TREND($AB19:$AC19,$AB$2:$AC$2,AW$2)</f>
        <v>142.96168032552669</v>
      </c>
      <c r="AX19" cm="1">
        <f t="array" ref="AX19">TREND($AB19:$AC19,$AB$2:$AC$2,AX$2)</f>
        <v>152.16085225638017</v>
      </c>
      <c r="AY19" cm="1">
        <f t="array" ref="AY19">TREND($AB19:$AC19,$AB$2:$AC$2,AY$2)</f>
        <v>161.36002418723729</v>
      </c>
      <c r="AZ19" cm="1">
        <f t="array" ref="AZ19">TREND($AC19:$AD19,$AC$2:$AD$2,AZ$2)</f>
        <v>170.55919611809077</v>
      </c>
      <c r="BA19" cm="1">
        <f t="array" ref="BA19">TREND($AC19:$AD19,$AC$2:$AD$2,BA$2)</f>
        <v>181.70772819613194</v>
      </c>
      <c r="BB19" cm="1">
        <f t="array" ref="BB19">TREND($AC19:$AD19,$AC$2:$AD$2,BB$2)</f>
        <v>192.85626027417311</v>
      </c>
      <c r="BC19" cm="1">
        <f t="array" ref="BC19">TREND($AC19:$AD19,$AC$2:$AD$2,BC$2)</f>
        <v>204.00479235221064</v>
      </c>
      <c r="BD19" cm="1">
        <f t="array" ref="BD19">TREND($AC19:$AD19,$AC$2:$AD$2,BD$2)</f>
        <v>215.15332443025181</v>
      </c>
      <c r="BE19" cm="1">
        <f t="array" ref="BE19">TREND($AD19:$AE19,$AD$2:$AE$2,BE$2)</f>
        <v>226.30185650829299</v>
      </c>
      <c r="BF19" cm="1">
        <f t="array" ref="BF19">TREND($AD19:$AE19,$AD$2:$AE$2,BF$2)</f>
        <v>238.82427974515667</v>
      </c>
      <c r="BG19" cm="1">
        <f t="array" ref="BG19">TREND($AD19:$AE19,$AD$2:$AE$2,BG$2)</f>
        <v>251.34670298202036</v>
      </c>
      <c r="BH19" cm="1">
        <f t="array" ref="BH19">TREND($AD19:$AE19,$AD$2:$AE$2,BH$2)</f>
        <v>263.86912621888405</v>
      </c>
      <c r="BI19" cm="1">
        <f t="array" ref="BI19">TREND($AD19:$AE19,$AD$2:$AE$2,BI$2)</f>
        <v>276.39154945574774</v>
      </c>
      <c r="BJ19" cm="1">
        <f t="array" ref="BJ19">TREND($AD19:$AE19,$AD$2:$AE$2,BJ$2)</f>
        <v>288.91397269261142</v>
      </c>
      <c r="BK19" cm="1">
        <f t="array" ref="BK19">TREND($AD19:$AE19,$AD$2:$AE$2,BK$2)</f>
        <v>301.43639592947511</v>
      </c>
      <c r="BL19" cm="1">
        <f t="array" ref="BL19">TREND($AD19:$AE19,$AD$2:$AE$2,BL$2)</f>
        <v>313.9588191663388</v>
      </c>
      <c r="BM19" cm="1">
        <f t="array" ref="BM19">TREND($AD19:$AE19,$AD$2:$AE$2,BM$2)</f>
        <v>326.48124240320249</v>
      </c>
    </row>
    <row r="20" spans="2:65">
      <c r="C20" t="s">
        <v>103</v>
      </c>
      <c r="D20" t="s">
        <v>95</v>
      </c>
      <c r="E20">
        <v>-9.9900099900085421E-12</v>
      </c>
      <c r="F20">
        <v>1.6217548685081153E-10</v>
      </c>
      <c r="G20">
        <v>1.613654194839245E-10</v>
      </c>
      <c r="H20">
        <v>1.6055939840758132E-10</v>
      </c>
      <c r="I20">
        <v>1.5975740341054055E-10</v>
      </c>
      <c r="J20">
        <v>1.58959414382516E-10</v>
      </c>
      <c r="K20">
        <v>1.5816541131367237E-10</v>
      </c>
      <c r="L20">
        <v>1.5737537429412367E-10</v>
      </c>
      <c r="M20">
        <v>1.5658928351343385E-10</v>
      </c>
      <c r="N20">
        <v>1.558071192601201E-10</v>
      </c>
      <c r="V20" t="s">
        <v>101</v>
      </c>
      <c r="W20">
        <v>14.172085280950855</v>
      </c>
      <c r="X20">
        <v>14.172085280950855</v>
      </c>
      <c r="Y20">
        <v>26.3378200918951</v>
      </c>
      <c r="Z20">
        <v>43.40354159823508</v>
      </c>
      <c r="AA20">
        <v>53.940210419704073</v>
      </c>
      <c r="AB20">
        <v>62.894274804680222</v>
      </c>
      <c r="AC20">
        <v>64.088910056495479</v>
      </c>
      <c r="AD20">
        <v>59.922181723322744</v>
      </c>
      <c r="AE20">
        <v>48.659195400861158</v>
      </c>
      <c r="AG20" cm="1">
        <f t="array" ref="AG20">TREND($Y20:$Z20,$Y$2:$Z$2,AG$2)</f>
        <v>29.750964393162576</v>
      </c>
      <c r="AH20" cm="1">
        <f t="array" ref="AH20">TREND($Y20:$Z20,$Y$2:$Z$2,AH$2)</f>
        <v>33.164108694430979</v>
      </c>
      <c r="AI20" cm="1">
        <f t="array" ref="AI20">TREND($Y20:$Z20,$Y$2:$Z$2,AI$2)</f>
        <v>36.577252995699382</v>
      </c>
      <c r="AJ20" cm="1">
        <f t="array" ref="AJ20">TREND($Y20:$Z20,$Y$2:$Z$2,AJ$2)</f>
        <v>39.990397296966876</v>
      </c>
      <c r="AK20" cm="1">
        <f t="array" ref="AK20">TREND($Z20:$AA20,$Z$2:$AA$2,AK$2)</f>
        <v>43.403541598235279</v>
      </c>
      <c r="AL20" cm="1">
        <f t="array" ref="AL20">TREND($Z20:$AA20,$Z$2:$AA$2,AL$2)</f>
        <v>45.510875362529077</v>
      </c>
      <c r="AM20" cm="1">
        <f t="array" ref="AM20">TREND($Z20:$AA20,$Z$2:$AA$2,AM$2)</f>
        <v>47.618209126822876</v>
      </c>
      <c r="AN20" cm="1">
        <f t="array" ref="AN20">TREND($Z20:$AA20,$Z$2:$AA$2,AN$2)</f>
        <v>49.725542891116675</v>
      </c>
      <c r="AO20" cm="1">
        <f t="array" ref="AO20">TREND($Z20:$AA20,$Z$2:$AA$2,AO$2)</f>
        <v>51.832876655410473</v>
      </c>
      <c r="AP20" cm="1">
        <f t="array" ref="AP20">TREND($AA20:$AB20,$AA$2:$AB$2,AP$2)</f>
        <v>53.940210419704272</v>
      </c>
      <c r="AQ20" cm="1">
        <f t="array" ref="AQ20">TREND($AA20:$AB20,$AA$2:$AB$2,AQ$2)</f>
        <v>55.731023296699277</v>
      </c>
      <c r="AR20" cm="1">
        <f t="array" ref="AR20">TREND($AA20:$AB20,$AA$2:$AB$2,AR$2)</f>
        <v>57.521836173694737</v>
      </c>
      <c r="AS20" cm="1">
        <f t="array" ref="AS20">TREND($AA20:$AB20,$AA$2:$AB$2,AS$2)</f>
        <v>59.312649050689743</v>
      </c>
      <c r="AT20" cm="1">
        <f t="array" ref="AT20">TREND($AA20:$AB20,$AA$2:$AB$2,AT$2)</f>
        <v>61.103461927685203</v>
      </c>
      <c r="AU20" cm="1">
        <f t="array" ref="AU20">TREND($AB20:$AC20,$AB$2:$AC$2,AU$2)</f>
        <v>62.894274804680208</v>
      </c>
      <c r="AV20" cm="1">
        <f t="array" ref="AV20">TREND($AB20:$AC20,$AB$2:$AC$2,AV$2)</f>
        <v>63.133201855043296</v>
      </c>
      <c r="AW20" cm="1">
        <f t="array" ref="AW20">TREND($AB20:$AC20,$AB$2:$AC$2,AW$2)</f>
        <v>63.372128905406328</v>
      </c>
      <c r="AX20" cm="1">
        <f t="array" ref="AX20">TREND($AB20:$AC20,$AB$2:$AC$2,AX$2)</f>
        <v>63.611055955769359</v>
      </c>
      <c r="AY20" cm="1">
        <f t="array" ref="AY20">TREND($AB20:$AC20,$AB$2:$AC$2,AY$2)</f>
        <v>63.849983006132447</v>
      </c>
      <c r="AZ20" cm="1">
        <f t="array" ref="AZ20">TREND($AC20:$AD20,$AC$2:$AD$2,AZ$2)</f>
        <v>64.088910056495706</v>
      </c>
      <c r="BA20" cm="1">
        <f t="array" ref="BA20">TREND($AC20:$AD20,$AC$2:$AD$2,BA$2)</f>
        <v>63.255564389861092</v>
      </c>
      <c r="BB20" cm="1">
        <f t="array" ref="BB20">TREND($AC20:$AD20,$AC$2:$AD$2,BB$2)</f>
        <v>62.422218723226479</v>
      </c>
      <c r="BC20" cm="1">
        <f t="array" ref="BC20">TREND($AC20:$AD20,$AC$2:$AD$2,BC$2)</f>
        <v>61.588873056592092</v>
      </c>
      <c r="BD20" cm="1">
        <f t="array" ref="BD20">TREND($AC20:$AD20,$AC$2:$AD$2,BD$2)</f>
        <v>60.755527389957479</v>
      </c>
      <c r="BE20" cm="1">
        <f t="array" ref="BE20">TREND($AD20:$AE20,$AD$2:$AE$2,BE$2)</f>
        <v>59.922181723322865</v>
      </c>
      <c r="BF20" cm="1">
        <f t="array" ref="BF20">TREND($AD20:$AE20,$AD$2:$AE$2,BF$2)</f>
        <v>57.669584458831196</v>
      </c>
      <c r="BG20" cm="1">
        <f t="array" ref="BG20">TREND($AD20:$AE20,$AD$2:$AE$2,BG$2)</f>
        <v>55.416987194338617</v>
      </c>
      <c r="BH20" cm="1">
        <f t="array" ref="BH20">TREND($AD20:$AE20,$AD$2:$AE$2,BH$2)</f>
        <v>53.164389929846038</v>
      </c>
      <c r="BI20" cm="1">
        <f t="array" ref="BI20">TREND($AD20:$AE20,$AD$2:$AE$2,BI$2)</f>
        <v>50.91179266535346</v>
      </c>
      <c r="BJ20" cm="1">
        <f t="array" ref="BJ20">TREND($AD20:$AE20,$AD$2:$AE$2,BJ$2)</f>
        <v>48.65919540086179</v>
      </c>
      <c r="BK20" cm="1">
        <f t="array" ref="BK20">TREND($AD20:$AE20,$AD$2:$AE$2,BK$2)</f>
        <v>46.406598136369212</v>
      </c>
      <c r="BL20" cm="1">
        <f t="array" ref="BL20">TREND($AD20:$AE20,$AD$2:$AE$2,BL$2)</f>
        <v>44.154000871876633</v>
      </c>
      <c r="BM20" cm="1">
        <f t="array" ref="BM20">TREND($AD20:$AE20,$AD$2:$AE$2,BM$2)</f>
        <v>41.901403607384964</v>
      </c>
    </row>
    <row r="21" spans="2:65">
      <c r="D21" t="s">
        <v>101</v>
      </c>
      <c r="E21">
        <v>-7.2150072150061682E-12</v>
      </c>
      <c r="F21">
        <v>1.366478639205912E-10</v>
      </c>
      <c r="G21">
        <v>1.3596530715775118E-10</v>
      </c>
      <c r="H21">
        <v>1.3528615976935091E-10</v>
      </c>
      <c r="I21">
        <v>1.3461040472554805E-10</v>
      </c>
      <c r="J21">
        <v>1.339380250815644E-10</v>
      </c>
      <c r="K21">
        <v>1.3326900397726098E-10</v>
      </c>
      <c r="L21">
        <v>1.3260332463671532E-10</v>
      </c>
      <c r="M21">
        <v>1.3194097036780076E-10</v>
      </c>
      <c r="N21">
        <v>1.3128192456176788E-10</v>
      </c>
      <c r="V21" t="s">
        <v>100</v>
      </c>
      <c r="W21">
        <v>81.030868105111878</v>
      </c>
      <c r="X21">
        <v>81.030868105111878</v>
      </c>
      <c r="Y21">
        <v>121.58476740682403</v>
      </c>
      <c r="Z21">
        <v>177.15731264585747</v>
      </c>
      <c r="AA21">
        <v>245.18277463501852</v>
      </c>
      <c r="AB21">
        <v>326.72350547885833</v>
      </c>
      <c r="AC21">
        <v>413.47683907416456</v>
      </c>
      <c r="AD21">
        <v>509.97601466657665</v>
      </c>
      <c r="AE21">
        <v>608.23994251076476</v>
      </c>
      <c r="AG21" cm="1">
        <f t="array" ref="AG21">TREND($Y21:$Z21,$Y$2:$Z$2,AG$2)</f>
        <v>132.69927645463031</v>
      </c>
      <c r="AH21" cm="1">
        <f t="array" ref="AH21">TREND($Y21:$Z21,$Y$2:$Z$2,AH$2)</f>
        <v>143.81378550243971</v>
      </c>
      <c r="AI21" cm="1">
        <f t="array" ref="AI21">TREND($Y21:$Z21,$Y$2:$Z$2,AI$2)</f>
        <v>154.92829455024548</v>
      </c>
      <c r="AJ21" cm="1">
        <f t="array" ref="AJ21">TREND($Y21:$Z21,$Y$2:$Z$2,AJ$2)</f>
        <v>166.04280359805125</v>
      </c>
      <c r="AK21" cm="1">
        <f t="array" ref="AK21">TREND($Z21:$AA21,$Z$2:$AA$2,AK$2)</f>
        <v>177.15731264585702</v>
      </c>
      <c r="AL21" cm="1">
        <f t="array" ref="AL21">TREND($Z21:$AA21,$Z$2:$AA$2,AL$2)</f>
        <v>190.7624050436898</v>
      </c>
      <c r="AM21" cm="1">
        <f t="array" ref="AM21">TREND($Z21:$AA21,$Z$2:$AA$2,AM$2)</f>
        <v>204.36749744152257</v>
      </c>
      <c r="AN21" cm="1">
        <f t="array" ref="AN21">TREND($Z21:$AA21,$Z$2:$AA$2,AN$2)</f>
        <v>217.97258983935535</v>
      </c>
      <c r="AO21" cm="1">
        <f t="array" ref="AO21">TREND($Z21:$AA21,$Z$2:$AA$2,AO$2)</f>
        <v>231.57768223718449</v>
      </c>
      <c r="AP21" cm="1">
        <f t="array" ref="AP21">TREND($AA21:$AB21,$AA$2:$AB$2,AP$2)</f>
        <v>245.18277463502454</v>
      </c>
      <c r="AQ21" cm="1">
        <f t="array" ref="AQ21">TREND($AA21:$AB21,$AA$2:$AB$2,AQ$2)</f>
        <v>261.49092080379341</v>
      </c>
      <c r="AR21" cm="1">
        <f t="array" ref="AR21">TREND($AA21:$AB21,$AA$2:$AB$2,AR$2)</f>
        <v>277.79906697255501</v>
      </c>
      <c r="AS21" cm="1">
        <f t="array" ref="AS21">TREND($AA21:$AB21,$AA$2:$AB$2,AS$2)</f>
        <v>294.10721314132388</v>
      </c>
      <c r="AT21" cm="1">
        <f t="array" ref="AT21">TREND($AA21:$AB21,$AA$2:$AB$2,AT$2)</f>
        <v>310.41535931009275</v>
      </c>
      <c r="AU21" cm="1">
        <f t="array" ref="AU21">TREND($AB21:$AC21,$AB$2:$AC$2,AU$2)</f>
        <v>326.72350547886163</v>
      </c>
      <c r="AV21" cm="1">
        <f t="array" ref="AV21">TREND($AB21:$AC21,$AB$2:$AC$2,AV$2)</f>
        <v>344.07417219792114</v>
      </c>
      <c r="AW21" cm="1">
        <f t="array" ref="AW21">TREND($AB21:$AC21,$AB$2:$AC$2,AW$2)</f>
        <v>361.42483891698794</v>
      </c>
      <c r="AX21" cm="1">
        <f t="array" ref="AX21">TREND($AB21:$AC21,$AB$2:$AC$2,AX$2)</f>
        <v>378.77550563604746</v>
      </c>
      <c r="AY21" cm="1">
        <f t="array" ref="AY21">TREND($AB21:$AC21,$AB$2:$AC$2,AY$2)</f>
        <v>396.12617235510697</v>
      </c>
      <c r="AZ21" cm="1">
        <f t="array" ref="AZ21">TREND($AC21:$AD21,$AC$2:$AD$2,AZ$2)</f>
        <v>413.47683907416649</v>
      </c>
      <c r="BA21" cm="1">
        <f t="array" ref="BA21">TREND($AC21:$AD21,$AC$2:$AD$2,BA$2)</f>
        <v>432.77667419264617</v>
      </c>
      <c r="BB21" cm="1">
        <f t="array" ref="BB21">TREND($AC21:$AD21,$AC$2:$AD$2,BB$2)</f>
        <v>452.07650931113312</v>
      </c>
      <c r="BC21" cm="1">
        <f t="array" ref="BC21">TREND($AC21:$AD21,$AC$2:$AD$2,BC$2)</f>
        <v>471.3763444296128</v>
      </c>
      <c r="BD21" cm="1">
        <f t="array" ref="BD21">TREND($AC21:$AD21,$AC$2:$AD$2,BD$2)</f>
        <v>490.67617954809248</v>
      </c>
      <c r="BE21" cm="1">
        <f t="array" ref="BE21">TREND($AD21:$AE21,$AD$2:$AE$2,BE$2)</f>
        <v>509.97601466657215</v>
      </c>
      <c r="BF21" cm="1">
        <f t="array" ref="BF21">TREND($AD21:$AE21,$AD$2:$AE$2,BF$2)</f>
        <v>529.6288002354122</v>
      </c>
      <c r="BG21" cm="1">
        <f t="array" ref="BG21">TREND($AD21:$AE21,$AD$2:$AE$2,BG$2)</f>
        <v>549.28158580424497</v>
      </c>
      <c r="BH21" cm="1">
        <f t="array" ref="BH21">TREND($AD21:$AE21,$AD$2:$AE$2,BH$2)</f>
        <v>568.93437137308501</v>
      </c>
      <c r="BI21" cm="1">
        <f t="array" ref="BI21">TREND($AD21:$AE21,$AD$2:$AE$2,BI$2)</f>
        <v>588.58715694192506</v>
      </c>
      <c r="BJ21" cm="1">
        <f t="array" ref="BJ21">TREND($AD21:$AE21,$AD$2:$AE$2,BJ$2)</f>
        <v>608.23994251075783</v>
      </c>
      <c r="BK21" cm="1">
        <f t="array" ref="BK21">TREND($AD21:$AE21,$AD$2:$AE$2,BK$2)</f>
        <v>627.89272807959787</v>
      </c>
      <c r="BL21" cm="1">
        <f t="array" ref="BL21">TREND($AD21:$AE21,$AD$2:$AE$2,BL$2)</f>
        <v>647.54551364843792</v>
      </c>
      <c r="BM21" cm="1">
        <f t="array" ref="BM21">TREND($AD21:$AE21,$AD$2:$AE$2,BM$2)</f>
        <v>667.19829921727069</v>
      </c>
    </row>
    <row r="22" spans="2:65">
      <c r="D22" t="s">
        <v>100</v>
      </c>
      <c r="E22">
        <v>-9.1991341991328649E-12</v>
      </c>
      <c r="F22">
        <v>1.4933659414178895E-10</v>
      </c>
      <c r="G22">
        <v>1.4859065710811378E-10</v>
      </c>
      <c r="H22">
        <v>1.478484460336478E-10</v>
      </c>
      <c r="I22">
        <v>1.4710994230720609E-10</v>
      </c>
      <c r="J22">
        <v>1.4637512741056681E-10</v>
      </c>
      <c r="K22">
        <v>1.4564398291800663E-10</v>
      </c>
      <c r="L22">
        <v>1.4491649049583887E-10</v>
      </c>
      <c r="M22">
        <v>1.4419263190195365E-10</v>
      </c>
      <c r="N22">
        <v>1.4347238898536058E-10</v>
      </c>
      <c r="V22" t="s">
        <v>94</v>
      </c>
      <c r="W22">
        <v>87.490125707970677</v>
      </c>
      <c r="X22">
        <v>85.464354005342884</v>
      </c>
      <c r="Y22">
        <v>111.41189383550851</v>
      </c>
      <c r="Z22">
        <v>140.39717027184207</v>
      </c>
      <c r="AA22">
        <v>178.21722931282898</v>
      </c>
      <c r="AB22">
        <v>216.86272676159226</v>
      </c>
      <c r="AC22">
        <v>252.47929485966165</v>
      </c>
      <c r="AD22">
        <v>284.31162817661641</v>
      </c>
      <c r="AE22">
        <v>306.78102100386678</v>
      </c>
      <c r="AG22" cm="1">
        <f t="array" ref="AG22">TREND($Y22:$Z22,$Y$2:$Z$2,AG$2)</f>
        <v>117.20894912277618</v>
      </c>
      <c r="AH22" cm="1">
        <f t="array" ref="AH22">TREND($Y22:$Z22,$Y$2:$Z$2,AH$2)</f>
        <v>123.00600441004281</v>
      </c>
      <c r="AI22" cm="1">
        <f t="array" ref="AI22">TREND($Y22:$Z22,$Y$2:$Z$2,AI$2)</f>
        <v>128.80305969730944</v>
      </c>
      <c r="AJ22" cm="1">
        <f t="array" ref="AJ22">TREND($Y22:$Z22,$Y$2:$Z$2,AJ$2)</f>
        <v>134.60011498457607</v>
      </c>
      <c r="AK22" cm="1">
        <f t="array" ref="AK22">TREND($Z22:$AA22,$Z$2:$AA$2,AK$2)</f>
        <v>140.3971702718427</v>
      </c>
      <c r="AL22" cm="1">
        <f t="array" ref="AL22">TREND($Z22:$AA22,$Z$2:$AA$2,AL$2)</f>
        <v>147.96118208004009</v>
      </c>
      <c r="AM22" cm="1">
        <f t="array" ref="AM22">TREND($Z22:$AA22,$Z$2:$AA$2,AM$2)</f>
        <v>155.52519388823748</v>
      </c>
      <c r="AN22" cm="1">
        <f t="array" ref="AN22">TREND($Z22:$AA22,$Z$2:$AA$2,AN$2)</f>
        <v>163.08920569643487</v>
      </c>
      <c r="AO22" cm="1">
        <f t="array" ref="AO22">TREND($Z22:$AA22,$Z$2:$AA$2,AO$2)</f>
        <v>170.65321750463227</v>
      </c>
      <c r="AP22" cm="1">
        <f t="array" ref="AP22">TREND($AA22:$AB22,$AA$2:$AB$2,AP$2)</f>
        <v>178.21722931282784</v>
      </c>
      <c r="AQ22" cm="1">
        <f t="array" ref="AQ22">TREND($AA22:$AB22,$AA$2:$AB$2,AQ$2)</f>
        <v>185.94632880257996</v>
      </c>
      <c r="AR22" cm="1">
        <f t="array" ref="AR22">TREND($AA22:$AB22,$AA$2:$AB$2,AR$2)</f>
        <v>193.67542829233207</v>
      </c>
      <c r="AS22" cm="1">
        <f t="array" ref="AS22">TREND($AA22:$AB22,$AA$2:$AB$2,AS$2)</f>
        <v>201.40452778208601</v>
      </c>
      <c r="AT22" cm="1">
        <f t="array" ref="AT22">TREND($AA22:$AB22,$AA$2:$AB$2,AT$2)</f>
        <v>209.13362727183812</v>
      </c>
      <c r="AU22" cm="1">
        <f t="array" ref="AU22">TREND($AB22:$AC22,$AB$2:$AC$2,AU$2)</f>
        <v>216.86272676159206</v>
      </c>
      <c r="AV22" cm="1">
        <f t="array" ref="AV22">TREND($AB22:$AC22,$AB$2:$AC$2,AV$2)</f>
        <v>223.98604038120538</v>
      </c>
      <c r="AW22" cm="1">
        <f t="array" ref="AW22">TREND($AB22:$AC22,$AB$2:$AC$2,AW$2)</f>
        <v>231.10935400082053</v>
      </c>
      <c r="AX22" cm="1">
        <f t="array" ref="AX22">TREND($AB22:$AC22,$AB$2:$AC$2,AX$2)</f>
        <v>238.23266762043386</v>
      </c>
      <c r="AY22" cm="1">
        <f t="array" ref="AY22">TREND($AB22:$AC22,$AB$2:$AC$2,AY$2)</f>
        <v>245.35598124004719</v>
      </c>
      <c r="AZ22" cm="1">
        <f t="array" ref="AZ22">TREND($AC22:$AD22,$AC$2:$AD$2,AZ$2)</f>
        <v>252.47929485966233</v>
      </c>
      <c r="BA22" cm="1">
        <f t="array" ref="BA22">TREND($AC22:$AD22,$AC$2:$AD$2,BA$2)</f>
        <v>258.84576152305272</v>
      </c>
      <c r="BB22" cm="1">
        <f t="array" ref="BB22">TREND($AC22:$AD22,$AC$2:$AD$2,BB$2)</f>
        <v>265.2122281864431</v>
      </c>
      <c r="BC22" cm="1">
        <f t="array" ref="BC22">TREND($AC22:$AD22,$AC$2:$AD$2,BC$2)</f>
        <v>271.5786948498353</v>
      </c>
      <c r="BD22" cm="1">
        <f t="array" ref="BD22">TREND($AC22:$AD22,$AC$2:$AD$2,BD$2)</f>
        <v>277.94516151322568</v>
      </c>
      <c r="BE22" cm="1">
        <f t="array" ref="BE22">TREND($AD22:$AE22,$AD$2:$AE$2,BE$2)</f>
        <v>284.31162817661607</v>
      </c>
      <c r="BF22" cm="1">
        <f t="array" ref="BF22">TREND($AD22:$AE22,$AD$2:$AE$2,BF$2)</f>
        <v>288.80550674206643</v>
      </c>
      <c r="BG22" cm="1">
        <f t="array" ref="BG22">TREND($AD22:$AE22,$AD$2:$AE$2,BG$2)</f>
        <v>293.29938530751679</v>
      </c>
      <c r="BH22" cm="1">
        <f t="array" ref="BH22">TREND($AD22:$AE22,$AD$2:$AE$2,BH$2)</f>
        <v>297.79326387296533</v>
      </c>
      <c r="BI22" cm="1">
        <f t="array" ref="BI22">TREND($AD22:$AE22,$AD$2:$AE$2,BI$2)</f>
        <v>302.28714243841569</v>
      </c>
      <c r="BJ22" cm="1">
        <f t="array" ref="BJ22">TREND($AD22:$AE22,$AD$2:$AE$2,BJ$2)</f>
        <v>306.78102100386604</v>
      </c>
      <c r="BK22" cm="1">
        <f t="array" ref="BK22">TREND($AD22:$AE22,$AD$2:$AE$2,BK$2)</f>
        <v>311.2748995693164</v>
      </c>
      <c r="BL22" cm="1">
        <f t="array" ref="BL22">TREND($AD22:$AE22,$AD$2:$AE$2,BL$2)</f>
        <v>315.76877813476676</v>
      </c>
      <c r="BM22" cm="1">
        <f t="array" ref="BM22">TREND($AD22:$AE22,$AD$2:$AE$2,BM$2)</f>
        <v>320.26265670021712</v>
      </c>
    </row>
    <row r="23" spans="2:65">
      <c r="D23" t="s">
        <v>94</v>
      </c>
      <c r="E23">
        <v>-9.7402597402583276E-12</v>
      </c>
      <c r="F23">
        <v>1.9765137459942655E-10</v>
      </c>
      <c r="G23">
        <v>1.9666410499603298E-10</v>
      </c>
      <c r="H23">
        <v>1.9568176680923973E-10</v>
      </c>
      <c r="I23">
        <v>1.947043354065963E-10</v>
      </c>
      <c r="J23">
        <v>1.9373178627869139E-10</v>
      </c>
      <c r="K23">
        <v>1.9276409503853822E-10</v>
      </c>
      <c r="L23">
        <v>1.9180123742096326E-10</v>
      </c>
      <c r="M23">
        <v>1.9084318928199756E-10</v>
      </c>
      <c r="N23">
        <v>1.8988992659827146E-10</v>
      </c>
      <c r="V23" t="s">
        <v>96</v>
      </c>
      <c r="W23">
        <v>0</v>
      </c>
      <c r="X23">
        <v>2.0257717026277966</v>
      </c>
      <c r="Y23">
        <v>10.258714749950776</v>
      </c>
      <c r="Z23">
        <v>25.466363692842013</v>
      </c>
      <c r="AA23">
        <v>49.802751097738131</v>
      </c>
      <c r="AB23">
        <v>85.764920188200307</v>
      </c>
      <c r="AC23">
        <v>133.0878575769967</v>
      </c>
      <c r="AD23">
        <v>194.42835559163234</v>
      </c>
      <c r="AE23">
        <v>268.00572466880573</v>
      </c>
      <c r="AG23" cm="1">
        <f t="array" ref="AG23">TREND($Y23:$Z23,$Y$2:$Z$2,AG$2)</f>
        <v>13.300244538529114</v>
      </c>
      <c r="AH23" cm="1">
        <f t="array" ref="AH23">TREND($Y23:$Z23,$Y$2:$Z$2,AH$2)</f>
        <v>16.341774327107487</v>
      </c>
      <c r="AI23" cm="1">
        <f t="array" ref="AI23">TREND($Y23:$Z23,$Y$2:$Z$2,AI$2)</f>
        <v>19.38330411568586</v>
      </c>
      <c r="AJ23" cm="1">
        <f t="array" ref="AJ23">TREND($Y23:$Z23,$Y$2:$Z$2,AJ$2)</f>
        <v>22.424833904264233</v>
      </c>
      <c r="AK23" cm="1">
        <f t="array" ref="AK23">TREND($Z23:$AA23,$Z$2:$AA$2,AK$2)</f>
        <v>25.466363692841696</v>
      </c>
      <c r="AL23" cm="1">
        <f t="array" ref="AL23">TREND($Z23:$AA23,$Z$2:$AA$2,AL$2)</f>
        <v>30.33364117382007</v>
      </c>
      <c r="AM23" cm="1">
        <f t="array" ref="AM23">TREND($Z23:$AA23,$Z$2:$AA$2,AM$2)</f>
        <v>35.200918654800262</v>
      </c>
      <c r="AN23" cm="1">
        <f t="array" ref="AN23">TREND($Z23:$AA23,$Z$2:$AA$2,AN$2)</f>
        <v>40.068196135778635</v>
      </c>
      <c r="AO23" cm="1">
        <f t="array" ref="AO23">TREND($Z23:$AA23,$Z$2:$AA$2,AO$2)</f>
        <v>44.935473616758827</v>
      </c>
      <c r="AP23" cm="1">
        <f t="array" ref="AP23">TREND($AA23:$AB23,$AA$2:$AB$2,AP$2)</f>
        <v>49.8027510977372</v>
      </c>
      <c r="AQ23" cm="1">
        <f t="array" ref="AQ23">TREND($AA23:$AB23,$AA$2:$AB$2,AQ$2)</f>
        <v>56.995184915829668</v>
      </c>
      <c r="AR23" cm="1">
        <f t="array" ref="AR23">TREND($AA23:$AB23,$AA$2:$AB$2,AR$2)</f>
        <v>64.187618733922136</v>
      </c>
      <c r="AS23" cm="1">
        <f t="array" ref="AS23">TREND($AA23:$AB23,$AA$2:$AB$2,AS$2)</f>
        <v>71.380052552014604</v>
      </c>
      <c r="AT23" cm="1">
        <f t="array" ref="AT23">TREND($AA23:$AB23,$AA$2:$AB$2,AT$2)</f>
        <v>78.572486370107072</v>
      </c>
      <c r="AU23" cm="1">
        <f t="array" ref="AU23">TREND($AB23:$AC23,$AB$2:$AC$2,AU$2)</f>
        <v>85.764920188201359</v>
      </c>
      <c r="AV23" cm="1">
        <f t="array" ref="AV23">TREND($AB23:$AC23,$AB$2:$AC$2,AV$2)</f>
        <v>95.229507665961137</v>
      </c>
      <c r="AW23" cm="1">
        <f t="array" ref="AW23">TREND($AB23:$AC23,$AB$2:$AC$2,AW$2)</f>
        <v>104.69409514372092</v>
      </c>
      <c r="AX23" cm="1">
        <f t="array" ref="AX23">TREND($AB23:$AC23,$AB$2:$AC$2,AX$2)</f>
        <v>114.15868262148069</v>
      </c>
      <c r="AY23" cm="1">
        <f t="array" ref="AY23">TREND($AB23:$AC23,$AB$2:$AC$2,AY$2)</f>
        <v>123.62327009924047</v>
      </c>
      <c r="AZ23" cm="1">
        <f t="array" ref="AZ23">TREND($AC23:$AD23,$AC$2:$AD$2,AZ$2)</f>
        <v>133.08785757700025</v>
      </c>
      <c r="BA23" cm="1">
        <f t="array" ref="BA23">TREND($AC23:$AD23,$AC$2:$AD$2,BA$2)</f>
        <v>145.35595717992692</v>
      </c>
      <c r="BB23" cm="1">
        <f t="array" ref="BB23">TREND($AC23:$AD23,$AC$2:$AD$2,BB$2)</f>
        <v>157.62405678285359</v>
      </c>
      <c r="BC23" cm="1">
        <f t="array" ref="BC23">TREND($AC23:$AD23,$AC$2:$AD$2,BC$2)</f>
        <v>169.89215638578025</v>
      </c>
      <c r="BD23" cm="1">
        <f t="array" ref="BD23">TREND($AC23:$AD23,$AC$2:$AD$2,BD$2)</f>
        <v>182.16025598870692</v>
      </c>
      <c r="BE23" cm="1">
        <f t="array" ref="BE23">TREND($AD23:$AE23,$AD$2:$AE$2,BE$2)</f>
        <v>194.42835559162995</v>
      </c>
      <c r="BF23" cm="1">
        <f t="array" ref="BF23">TREND($AD23:$AE23,$AD$2:$AE$2,BF$2)</f>
        <v>209.14382940706491</v>
      </c>
      <c r="BG23" cm="1">
        <f t="array" ref="BG23">TREND($AD23:$AE23,$AD$2:$AE$2,BG$2)</f>
        <v>223.85930322249988</v>
      </c>
      <c r="BH23" cm="1">
        <f t="array" ref="BH23">TREND($AD23:$AE23,$AD$2:$AE$2,BH$2)</f>
        <v>238.57477703793484</v>
      </c>
      <c r="BI23" cm="1">
        <f t="array" ref="BI23">TREND($AD23:$AE23,$AD$2:$AE$2,BI$2)</f>
        <v>253.2902508533698</v>
      </c>
      <c r="BJ23" cm="1">
        <f t="array" ref="BJ23">TREND($AD23:$AE23,$AD$2:$AE$2,BJ$2)</f>
        <v>268.00572466880476</v>
      </c>
      <c r="BK23" cm="1">
        <f t="array" ref="BK23">TREND($AD23:$AE23,$AD$2:$AE$2,BK$2)</f>
        <v>282.72119848423972</v>
      </c>
      <c r="BL23" cm="1">
        <f t="array" ref="BL23">TREND($AD23:$AE23,$AD$2:$AE$2,BL$2)</f>
        <v>297.43667229967468</v>
      </c>
      <c r="BM23" cm="1">
        <f t="array" ref="BM23">TREND($AD23:$AE23,$AD$2:$AE$2,BM$2)</f>
        <v>312.15214611510964</v>
      </c>
    </row>
    <row r="24" spans="2:65">
      <c r="D24" t="s">
        <v>96</v>
      </c>
      <c r="E24">
        <v>-9.1991341991328649E-12</v>
      </c>
      <c r="F24">
        <v>1.7111484745413318E-11</v>
      </c>
      <c r="G24">
        <v>1.7026012793638041E-11</v>
      </c>
      <c r="H24">
        <v>1.6940967774688814E-11</v>
      </c>
      <c r="I24">
        <v>1.6856347556034037E-11</v>
      </c>
      <c r="J24">
        <v>1.677215001579412E-11</v>
      </c>
      <c r="K24">
        <v>1.6688373042688265E-11</v>
      </c>
      <c r="L24">
        <v>1.6605014535981545E-11</v>
      </c>
      <c r="M24">
        <v>1.6522072405432198E-11</v>
      </c>
      <c r="N24">
        <v>1.6439544571239243E-11</v>
      </c>
      <c r="U24" t="s">
        <v>104</v>
      </c>
      <c r="V24" t="s">
        <v>95</v>
      </c>
      <c r="W24">
        <v>3.1614189474693242</v>
      </c>
      <c r="X24">
        <v>3.1614189474693242</v>
      </c>
      <c r="Y24">
        <v>5.0626412912179592</v>
      </c>
      <c r="Z24">
        <v>7.9872930523793197</v>
      </c>
      <c r="AA24">
        <v>12.551963506376909</v>
      </c>
      <c r="AB24">
        <v>18.708559894247365</v>
      </c>
      <c r="AC24">
        <v>26.172400030186573</v>
      </c>
      <c r="AD24">
        <v>35.348335312287944</v>
      </c>
      <c r="AE24">
        <v>45.808095706239449</v>
      </c>
      <c r="AG24" cm="1">
        <f t="array" ref="AG24">TREND($Y24:$Z24,$Y$2:$Z$2,AG$2)</f>
        <v>5.6475716434501919</v>
      </c>
      <c r="AH24" cm="1">
        <f t="array" ref="AH24">TREND($Y24:$Z24,$Y$2:$Z$2,AH$2)</f>
        <v>6.232501995682469</v>
      </c>
      <c r="AI24" cm="1">
        <f t="array" ref="AI24">TREND($Y24:$Z24,$Y$2:$Z$2,AI$2)</f>
        <v>6.8174323479147461</v>
      </c>
      <c r="AJ24" cm="1">
        <f t="array" ref="AJ24">TREND($Y24:$Z24,$Y$2:$Z$2,AJ$2)</f>
        <v>7.4023627001470231</v>
      </c>
      <c r="AK24" cm="1">
        <f t="array" ref="AK24">TREND($Z24:$AA24,$Z$2:$AA$2,AK$2)</f>
        <v>7.9872930523793002</v>
      </c>
      <c r="AL24" cm="1">
        <f t="array" ref="AL24">TREND($Z24:$AA24,$Z$2:$AA$2,AL$2)</f>
        <v>8.9002271431788813</v>
      </c>
      <c r="AM24" cm="1">
        <f t="array" ref="AM24">TREND($Z24:$AA24,$Z$2:$AA$2,AM$2)</f>
        <v>9.8131612339784624</v>
      </c>
      <c r="AN24" cm="1">
        <f t="array" ref="AN24">TREND($Z24:$AA24,$Z$2:$AA$2,AN$2)</f>
        <v>10.726095324777816</v>
      </c>
      <c r="AO24" cm="1">
        <f t="array" ref="AO24">TREND($Z24:$AA24,$Z$2:$AA$2,AO$2)</f>
        <v>11.639029415577397</v>
      </c>
      <c r="AP24" cm="1">
        <f t="array" ref="AP24">TREND($AA24:$AB24,$AA$2:$AB$2,AP$2)</f>
        <v>12.551963506376978</v>
      </c>
      <c r="AQ24" cm="1">
        <f t="array" ref="AQ24">TREND($AA24:$AB24,$AA$2:$AB$2,AQ$2)</f>
        <v>13.783282783951108</v>
      </c>
      <c r="AR24" cm="1">
        <f t="array" ref="AR24">TREND($AA24:$AB24,$AA$2:$AB$2,AR$2)</f>
        <v>15.014602061525238</v>
      </c>
      <c r="AS24" cm="1">
        <f t="array" ref="AS24">TREND($AA24:$AB24,$AA$2:$AB$2,AS$2)</f>
        <v>16.245921339099368</v>
      </c>
      <c r="AT24" cm="1">
        <f t="array" ref="AT24">TREND($AA24:$AB24,$AA$2:$AB$2,AT$2)</f>
        <v>17.477240616673043</v>
      </c>
      <c r="AU24" cm="1">
        <f t="array" ref="AU24">TREND($AB24:$AC24,$AB$2:$AC$2,AU$2)</f>
        <v>18.708559894247173</v>
      </c>
      <c r="AV24" cm="1">
        <f t="array" ref="AV24">TREND($AB24:$AC24,$AB$2:$AC$2,AV$2)</f>
        <v>20.201327921435222</v>
      </c>
      <c r="AW24" cm="1">
        <f t="array" ref="AW24">TREND($AB24:$AC24,$AB$2:$AC$2,AW$2)</f>
        <v>21.694095948622817</v>
      </c>
      <c r="AX24" cm="1">
        <f t="array" ref="AX24">TREND($AB24:$AC24,$AB$2:$AC$2,AX$2)</f>
        <v>23.186863975810866</v>
      </c>
      <c r="AY24" cm="1">
        <f t="array" ref="AY24">TREND($AB24:$AC24,$AB$2:$AC$2,AY$2)</f>
        <v>24.67963200299846</v>
      </c>
      <c r="AZ24" cm="1">
        <f t="array" ref="AZ24">TREND($AC24:$AD24,$AC$2:$AD$2,AZ$2)</f>
        <v>26.172400030186964</v>
      </c>
      <c r="BA24" cm="1">
        <f t="array" ref="BA24">TREND($AC24:$AD24,$AC$2:$AD$2,BA$2)</f>
        <v>28.007587086607145</v>
      </c>
      <c r="BB24" cm="1">
        <f t="array" ref="BB24">TREND($AC24:$AD24,$AC$2:$AD$2,BB$2)</f>
        <v>29.842774143027327</v>
      </c>
      <c r="BC24" cm="1">
        <f t="array" ref="BC24">TREND($AC24:$AD24,$AC$2:$AD$2,BC$2)</f>
        <v>31.677961199447509</v>
      </c>
      <c r="BD24" cm="1">
        <f t="array" ref="BD24">TREND($AC24:$AD24,$AC$2:$AD$2,BD$2)</f>
        <v>33.513148255868145</v>
      </c>
      <c r="BE24" cm="1">
        <f t="array" ref="BE24">TREND($AD24:$AE24,$AD$2:$AE$2,BE$2)</f>
        <v>35.348335312287418</v>
      </c>
      <c r="BF24" cm="1">
        <f t="array" ref="BF24">TREND($AD24:$AE24,$AD$2:$AE$2,BF$2)</f>
        <v>37.440287391077618</v>
      </c>
      <c r="BG24" cm="1">
        <f t="array" ref="BG24">TREND($AD24:$AE24,$AD$2:$AE$2,BG$2)</f>
        <v>39.532239469868728</v>
      </c>
      <c r="BH24" cm="1">
        <f t="array" ref="BH24">TREND($AD24:$AE24,$AD$2:$AE$2,BH$2)</f>
        <v>41.624191548658928</v>
      </c>
      <c r="BI24" cm="1">
        <f t="array" ref="BI24">TREND($AD24:$AE24,$AD$2:$AE$2,BI$2)</f>
        <v>43.716143627449128</v>
      </c>
      <c r="BJ24" cm="1">
        <f t="array" ref="BJ24">TREND($AD24:$AE24,$AD$2:$AE$2,BJ$2)</f>
        <v>45.808095706239328</v>
      </c>
      <c r="BK24" cm="1">
        <f t="array" ref="BK24">TREND($AD24:$AE24,$AD$2:$AE$2,BK$2)</f>
        <v>47.900047785029528</v>
      </c>
      <c r="BL24" cm="1">
        <f t="array" ref="BL24">TREND($AD24:$AE24,$AD$2:$AE$2,BL$2)</f>
        <v>49.991999863819728</v>
      </c>
      <c r="BM24" cm="1">
        <f t="array" ref="BM24">TREND($AD24:$AE24,$AD$2:$AE$2,BM$2)</f>
        <v>52.083951942609929</v>
      </c>
    </row>
    <row r="25" spans="2:65">
      <c r="C25" t="s">
        <v>104</v>
      </c>
      <c r="D25" t="s">
        <v>95</v>
      </c>
      <c r="E25">
        <v>-9.9900099900085421E-12</v>
      </c>
      <c r="F25">
        <v>3.2019262788493561E-10</v>
      </c>
      <c r="G25">
        <v>3.185932641092868E-10</v>
      </c>
      <c r="H25">
        <v>3.1700188916368616E-10</v>
      </c>
      <c r="I25">
        <v>3.1541846314388779E-10</v>
      </c>
      <c r="J25">
        <v>3.1384294634496746E-10</v>
      </c>
      <c r="K25">
        <v>3.1227529926032753E-10</v>
      </c>
      <c r="L25">
        <v>3.1071548258070571E-10</v>
      </c>
      <c r="M25">
        <v>3.0916345719318996E-10</v>
      </c>
      <c r="N25">
        <v>3.0761918418023719E-10</v>
      </c>
      <c r="V25" t="s">
        <v>101</v>
      </c>
      <c r="W25">
        <v>2.1499976931909153</v>
      </c>
      <c r="X25">
        <v>2.1499976931909153</v>
      </c>
      <c r="Y25">
        <v>2.9978907102493215</v>
      </c>
      <c r="Z25">
        <v>4.0967083720268134</v>
      </c>
      <c r="AA25">
        <v>5.3694510555056771</v>
      </c>
      <c r="AB25">
        <v>6.7077031815960044</v>
      </c>
      <c r="AC25">
        <v>7.510340878227451</v>
      </c>
      <c r="AD25">
        <v>8.1786344448038779</v>
      </c>
      <c r="AE25">
        <v>8.8344184576318909</v>
      </c>
      <c r="AG25" cm="1">
        <f t="array" ref="AG25">TREND($Y25:$Z25,$Y$2:$Z$2,AG$2)</f>
        <v>3.2176542426047945</v>
      </c>
      <c r="AH25" cm="1">
        <f t="array" ref="AH25">TREND($Y25:$Z25,$Y$2:$Z$2,AH$2)</f>
        <v>3.437417774960295</v>
      </c>
      <c r="AI25" cm="1">
        <f t="array" ref="AI25">TREND($Y25:$Z25,$Y$2:$Z$2,AI$2)</f>
        <v>3.6571813073157955</v>
      </c>
      <c r="AJ25" cm="1">
        <f t="array" ref="AJ25">TREND($Y25:$Z25,$Y$2:$Z$2,AJ$2)</f>
        <v>3.876944839671296</v>
      </c>
      <c r="AK25" cm="1">
        <f t="array" ref="AK25">TREND($Z25:$AA25,$Z$2:$AA$2,AK$2)</f>
        <v>4.0967083720267397</v>
      </c>
      <c r="AL25" cm="1">
        <f t="array" ref="AL25">TREND($Z25:$AA25,$Z$2:$AA$2,AL$2)</f>
        <v>4.3512569087225188</v>
      </c>
      <c r="AM25" cm="1">
        <f t="array" ref="AM25">TREND($Z25:$AA25,$Z$2:$AA$2,AM$2)</f>
        <v>4.6058054454182979</v>
      </c>
      <c r="AN25" cm="1">
        <f t="array" ref="AN25">TREND($Z25:$AA25,$Z$2:$AA$2,AN$2)</f>
        <v>4.8603539821140771</v>
      </c>
      <c r="AO25" cm="1">
        <f t="array" ref="AO25">TREND($Z25:$AA25,$Z$2:$AA$2,AO$2)</f>
        <v>5.1149025188098562</v>
      </c>
      <c r="AP25" cm="1">
        <f t="array" ref="AP25">TREND($AA25:$AB25,$AA$2:$AB$2,AP$2)</f>
        <v>5.3694510555056922</v>
      </c>
      <c r="AQ25" cm="1">
        <f t="array" ref="AQ25">TREND($AA25:$AB25,$AA$2:$AB$2,AQ$2)</f>
        <v>5.6371014807236861</v>
      </c>
      <c r="AR25" cm="1">
        <f t="array" ref="AR25">TREND($AA25:$AB25,$AA$2:$AB$2,AR$2)</f>
        <v>5.9047519059417937</v>
      </c>
      <c r="AS25" cm="1">
        <f t="array" ref="AS25">TREND($AA25:$AB25,$AA$2:$AB$2,AS$2)</f>
        <v>6.1724023311599012</v>
      </c>
      <c r="AT25" cm="1">
        <f t="array" ref="AT25">TREND($AA25:$AB25,$AA$2:$AB$2,AT$2)</f>
        <v>6.4400527563778951</v>
      </c>
      <c r="AU25" cm="1">
        <f t="array" ref="AU25">TREND($AB25:$AC25,$AB$2:$AC$2,AU$2)</f>
        <v>6.7077031815960027</v>
      </c>
      <c r="AV25" cm="1">
        <f t="array" ref="AV25">TREND($AB25:$AC25,$AB$2:$AC$2,AV$2)</f>
        <v>6.8682307209222699</v>
      </c>
      <c r="AW25" cm="1">
        <f t="array" ref="AW25">TREND($AB25:$AC25,$AB$2:$AC$2,AW$2)</f>
        <v>7.0287582602485941</v>
      </c>
      <c r="AX25" cm="1">
        <f t="array" ref="AX25">TREND($AB25:$AC25,$AB$2:$AC$2,AX$2)</f>
        <v>7.1892857995748614</v>
      </c>
      <c r="AY25" cm="1">
        <f t="array" ref="AY25">TREND($AB25:$AC25,$AB$2:$AC$2,AY$2)</f>
        <v>7.3498133389011286</v>
      </c>
      <c r="AZ25" cm="1">
        <f t="array" ref="AZ25">TREND($AC25:$AD25,$AC$2:$AD$2,AZ$2)</f>
        <v>7.5103408782274528</v>
      </c>
      <c r="BA25" cm="1">
        <f t="array" ref="BA25">TREND($AC25:$AD25,$AC$2:$AD$2,BA$2)</f>
        <v>7.6439995915426948</v>
      </c>
      <c r="BB25" cm="1">
        <f t="array" ref="BB25">TREND($AC25:$AD25,$AC$2:$AD$2,BB$2)</f>
        <v>7.7776583048579937</v>
      </c>
      <c r="BC25" cm="1">
        <f t="array" ref="BC25">TREND($AC25:$AD25,$AC$2:$AD$2,BC$2)</f>
        <v>7.9113170181732926</v>
      </c>
      <c r="BD25" cm="1">
        <f t="array" ref="BD25">TREND($AC25:$AD25,$AC$2:$AD$2,BD$2)</f>
        <v>8.0449757314885915</v>
      </c>
      <c r="BE25" cm="1">
        <f t="array" ref="BE25">TREND($AD25:$AE25,$AD$2:$AE$2,BE$2)</f>
        <v>8.1786344448038903</v>
      </c>
      <c r="BF25" cm="1">
        <f t="array" ref="BF25">TREND($AD25:$AE25,$AD$2:$AE$2,BF$2)</f>
        <v>8.3097912473695033</v>
      </c>
      <c r="BG25" cm="1">
        <f t="array" ref="BG25">TREND($AD25:$AE25,$AD$2:$AE$2,BG$2)</f>
        <v>8.4409480499351162</v>
      </c>
      <c r="BH25" cm="1">
        <f t="array" ref="BH25">TREND($AD25:$AE25,$AD$2:$AE$2,BH$2)</f>
        <v>8.5721048525007291</v>
      </c>
      <c r="BI25" cm="1">
        <f t="array" ref="BI25">TREND($AD25:$AE25,$AD$2:$AE$2,BI$2)</f>
        <v>8.7032616550662851</v>
      </c>
      <c r="BJ25" cm="1">
        <f t="array" ref="BJ25">TREND($AD25:$AE25,$AD$2:$AE$2,BJ$2)</f>
        <v>8.834418457631898</v>
      </c>
      <c r="BK25" cm="1">
        <f t="array" ref="BK25">TREND($AD25:$AE25,$AD$2:$AE$2,BK$2)</f>
        <v>8.9655752601975109</v>
      </c>
      <c r="BL25" cm="1">
        <f t="array" ref="BL25">TREND($AD25:$AE25,$AD$2:$AE$2,BL$2)</f>
        <v>9.0967320627631238</v>
      </c>
      <c r="BM25" cm="1">
        <f t="array" ref="BM25">TREND($AD25:$AE25,$AD$2:$AE$2,BM$2)</f>
        <v>9.2278888653287368</v>
      </c>
    </row>
    <row r="26" spans="2:65">
      <c r="D26" t="s">
        <v>101</v>
      </c>
      <c r="E26">
        <v>-7.2150072150061682E-12</v>
      </c>
      <c r="F26">
        <v>2.3125023125023127E-10</v>
      </c>
      <c r="G26">
        <v>2.3009513519004046E-10</v>
      </c>
      <c r="H26">
        <v>2.2894580884043999E-10</v>
      </c>
      <c r="I26">
        <v>2.278022233816967E-10</v>
      </c>
      <c r="J26">
        <v>2.2666435013803205E-10</v>
      </c>
      <c r="K26">
        <v>2.2553216057690319E-10</v>
      </c>
      <c r="L26">
        <v>2.2440562630828745E-10</v>
      </c>
      <c r="M26">
        <v>2.2328471908397051E-10</v>
      </c>
      <c r="N26">
        <v>2.2216941079683795E-10</v>
      </c>
      <c r="V26" t="s">
        <v>94</v>
      </c>
      <c r="W26">
        <v>120.67972343456292</v>
      </c>
      <c r="X26">
        <v>120.67972343456292</v>
      </c>
      <c r="Y26">
        <v>168.23846801624859</v>
      </c>
      <c r="Z26">
        <v>229.46719975642011</v>
      </c>
      <c r="AA26">
        <v>298.05683342850824</v>
      </c>
      <c r="AB26">
        <v>373.85178344772845</v>
      </c>
      <c r="AC26">
        <v>446.38166181919286</v>
      </c>
      <c r="AD26">
        <v>519.62052909063277</v>
      </c>
      <c r="AE26">
        <v>584.42132102362086</v>
      </c>
      <c r="AG26" cm="1">
        <f t="array" ref="AG26">TREND($Y26:$Z26,$Y$2:$Z$2,AG$2)</f>
        <v>180.48421436428544</v>
      </c>
      <c r="AH26" cm="1">
        <f t="array" ref="AH26">TREND($Y26:$Z26,$Y$2:$Z$2,AH$2)</f>
        <v>192.72996071232046</v>
      </c>
      <c r="AI26" cm="1">
        <f t="array" ref="AI26">TREND($Y26:$Z26,$Y$2:$Z$2,AI$2)</f>
        <v>204.97570706035549</v>
      </c>
      <c r="AJ26" cm="1">
        <f t="array" ref="AJ26">TREND($Y26:$Z26,$Y$2:$Z$2,AJ$2)</f>
        <v>217.22145340838688</v>
      </c>
      <c r="AK26" cm="1">
        <f t="array" ref="AK26">TREND($Z26:$AA26,$Z$2:$AA$2,AK$2)</f>
        <v>229.46719975642191</v>
      </c>
      <c r="AL26" cm="1">
        <f t="array" ref="AL26">TREND($Z26:$AA26,$Z$2:$AA$2,AL$2)</f>
        <v>243.18512649084005</v>
      </c>
      <c r="AM26" cm="1">
        <f t="array" ref="AM26">TREND($Z26:$AA26,$Z$2:$AA$2,AM$2)</f>
        <v>256.90305322525455</v>
      </c>
      <c r="AN26" cm="1">
        <f t="array" ref="AN26">TREND($Z26:$AA26,$Z$2:$AA$2,AN$2)</f>
        <v>270.6209799596727</v>
      </c>
      <c r="AO26" cm="1">
        <f t="array" ref="AO26">TREND($Z26:$AA26,$Z$2:$AA$2,AO$2)</f>
        <v>284.33890669409084</v>
      </c>
      <c r="AP26" cm="1">
        <f t="array" ref="AP26">TREND($AA26:$AB26,$AA$2:$AB$2,AP$2)</f>
        <v>298.05683342850898</v>
      </c>
      <c r="AQ26" cm="1">
        <f t="array" ref="AQ26">TREND($AA26:$AB26,$AA$2:$AB$2,AQ$2)</f>
        <v>313.21582343235423</v>
      </c>
      <c r="AR26" cm="1">
        <f t="array" ref="AR26">TREND($AA26:$AB26,$AA$2:$AB$2,AR$2)</f>
        <v>328.37481343619584</v>
      </c>
      <c r="AS26" cm="1">
        <f t="array" ref="AS26">TREND($AA26:$AB26,$AA$2:$AB$2,AS$2)</f>
        <v>343.53380344004108</v>
      </c>
      <c r="AT26" cm="1">
        <f t="array" ref="AT26">TREND($AA26:$AB26,$AA$2:$AB$2,AT$2)</f>
        <v>358.69279344388633</v>
      </c>
      <c r="AU26" cm="1">
        <f t="array" ref="AU26">TREND($AB26:$AC26,$AB$2:$AC$2,AU$2)</f>
        <v>373.85178344773158</v>
      </c>
      <c r="AV26" cm="1">
        <f t="array" ref="AV26">TREND($AB26:$AC26,$AB$2:$AC$2,AV$2)</f>
        <v>388.35775912202371</v>
      </c>
      <c r="AW26" cm="1">
        <f t="array" ref="AW26">TREND($AB26:$AC26,$AB$2:$AC$2,AW$2)</f>
        <v>402.86373479631584</v>
      </c>
      <c r="AX26" cm="1">
        <f t="array" ref="AX26">TREND($AB26:$AC26,$AB$2:$AC$2,AX$2)</f>
        <v>417.36971047060797</v>
      </c>
      <c r="AY26" cm="1">
        <f t="array" ref="AY26">TREND($AB26:$AC26,$AB$2:$AC$2,AY$2)</f>
        <v>431.87568614490374</v>
      </c>
      <c r="AZ26" cm="1">
        <f t="array" ref="AZ26">TREND($AC26:$AD26,$AC$2:$AD$2,AZ$2)</f>
        <v>446.38166181919587</v>
      </c>
      <c r="BA26" cm="1">
        <f t="array" ref="BA26">TREND($AC26:$AD26,$AC$2:$AD$2,BA$2)</f>
        <v>461.02943527348179</v>
      </c>
      <c r="BB26" cm="1">
        <f t="array" ref="BB26">TREND($AC26:$AD26,$AC$2:$AD$2,BB$2)</f>
        <v>475.67720872777136</v>
      </c>
      <c r="BC26" cm="1">
        <f t="array" ref="BC26">TREND($AC26:$AD26,$AC$2:$AD$2,BC$2)</f>
        <v>490.32498218205728</v>
      </c>
      <c r="BD26" cm="1">
        <f t="array" ref="BD26">TREND($AC26:$AD26,$AC$2:$AD$2,BD$2)</f>
        <v>504.97275563634685</v>
      </c>
      <c r="BE26" cm="1">
        <f t="array" ref="BE26">TREND($AD26:$AE26,$AD$2:$AE$2,BE$2)</f>
        <v>519.62052909063277</v>
      </c>
      <c r="BF26" cm="1">
        <f t="array" ref="BF26">TREND($AD26:$AE26,$AD$2:$AE$2,BF$2)</f>
        <v>532.58068747723155</v>
      </c>
      <c r="BG26" cm="1">
        <f t="array" ref="BG26">TREND($AD26:$AE26,$AD$2:$AE$2,BG$2)</f>
        <v>545.54084586382669</v>
      </c>
      <c r="BH26" cm="1">
        <f t="array" ref="BH26">TREND($AD26:$AE26,$AD$2:$AE$2,BH$2)</f>
        <v>558.50100425042547</v>
      </c>
      <c r="BI26" cm="1">
        <f t="array" ref="BI26">TREND($AD26:$AE26,$AD$2:$AE$2,BI$2)</f>
        <v>571.46116263702424</v>
      </c>
      <c r="BJ26" cm="1">
        <f t="array" ref="BJ26">TREND($AD26:$AE26,$AD$2:$AE$2,BJ$2)</f>
        <v>584.42132102361938</v>
      </c>
      <c r="BK26" cm="1">
        <f t="array" ref="BK26">TREND($AD26:$AE26,$AD$2:$AE$2,BK$2)</f>
        <v>597.38147941021816</v>
      </c>
      <c r="BL26" cm="1">
        <f t="array" ref="BL26">TREND($AD26:$AE26,$AD$2:$AE$2,BL$2)</f>
        <v>610.34163779681694</v>
      </c>
      <c r="BM26" cm="1">
        <f t="array" ref="BM26">TREND($AD26:$AE26,$AD$2:$AE$2,BM$2)</f>
        <v>623.30179618341208</v>
      </c>
    </row>
    <row r="27" spans="2:65">
      <c r="D27" t="s">
        <v>94</v>
      </c>
      <c r="E27">
        <v>-9.7402597402583276E-12</v>
      </c>
      <c r="F27">
        <v>3.7462537462537471E-10</v>
      </c>
      <c r="G27">
        <v>3.7275411900786565E-10</v>
      </c>
      <c r="H27">
        <v>3.7089221032151292E-10</v>
      </c>
      <c r="I27">
        <v>3.6903960187834884E-10</v>
      </c>
      <c r="J27">
        <v>3.6719624722361209E-10</v>
      </c>
      <c r="K27">
        <v>3.6536210013458328E-10</v>
      </c>
      <c r="L27">
        <v>3.6353711461942582E-10</v>
      </c>
      <c r="M27">
        <v>3.6172124491603236E-10</v>
      </c>
      <c r="N27">
        <v>3.5991444549087762E-10</v>
      </c>
      <c r="V27" t="s">
        <v>96</v>
      </c>
      <c r="W27">
        <v>0</v>
      </c>
      <c r="X27">
        <v>0</v>
      </c>
      <c r="Y27">
        <v>5.6870645167005121</v>
      </c>
      <c r="Z27">
        <v>16.103413412055083</v>
      </c>
      <c r="AA27">
        <v>32.687404964523189</v>
      </c>
      <c r="AB27">
        <v>57.038292360510255</v>
      </c>
      <c r="AC27">
        <v>88.900815319927204</v>
      </c>
      <c r="AD27">
        <v>129.95711511870564</v>
      </c>
      <c r="AE27">
        <v>178.9378738524978</v>
      </c>
      <c r="AG27" cm="1">
        <f t="array" ref="AG27">TREND($Y27:$Z27,$Y$2:$Z$2,AG$2)</f>
        <v>7.7703342957720452</v>
      </c>
      <c r="AH27" cm="1">
        <f t="array" ref="AH27">TREND($Y27:$Z27,$Y$2:$Z$2,AH$2)</f>
        <v>9.8536040748431333</v>
      </c>
      <c r="AI27" cm="1">
        <f t="array" ref="AI27">TREND($Y27:$Z27,$Y$2:$Z$2,AI$2)</f>
        <v>11.936873853913312</v>
      </c>
      <c r="AJ27" cm="1">
        <f t="array" ref="AJ27">TREND($Y27:$Z27,$Y$2:$Z$2,AJ$2)</f>
        <v>14.0201436329844</v>
      </c>
      <c r="AK27" cm="1">
        <f t="array" ref="AK27">TREND($Z27:$AA27,$Z$2:$AA$2,AK$2)</f>
        <v>16.103413412054579</v>
      </c>
      <c r="AL27" cm="1">
        <f t="array" ref="AL27">TREND($Z27:$AA27,$Z$2:$AA$2,AL$2)</f>
        <v>19.420211722548629</v>
      </c>
      <c r="AM27" cm="1">
        <f t="array" ref="AM27">TREND($Z27:$AA27,$Z$2:$AA$2,AM$2)</f>
        <v>22.73701003304177</v>
      </c>
      <c r="AN27" cm="1">
        <f t="array" ref="AN27">TREND($Z27:$AA27,$Z$2:$AA$2,AN$2)</f>
        <v>26.05380834353582</v>
      </c>
      <c r="AO27" cm="1">
        <f t="array" ref="AO27">TREND($Z27:$AA27,$Z$2:$AA$2,AO$2)</f>
        <v>29.370606654028961</v>
      </c>
      <c r="AP27" cm="1">
        <f t="array" ref="AP27">TREND($AA27:$AB27,$AA$2:$AB$2,AP$2)</f>
        <v>32.687404964523012</v>
      </c>
      <c r="AQ27" cm="1">
        <f t="array" ref="AQ27">TREND($AA27:$AB27,$AA$2:$AB$2,AQ$2)</f>
        <v>37.557582443720094</v>
      </c>
      <c r="AR27" cm="1">
        <f t="array" ref="AR27">TREND($AA27:$AB27,$AA$2:$AB$2,AR$2)</f>
        <v>42.427759922918995</v>
      </c>
      <c r="AS27" cm="1">
        <f t="array" ref="AS27">TREND($AA27:$AB27,$AA$2:$AB$2,AS$2)</f>
        <v>47.297937402116077</v>
      </c>
      <c r="AT27" cm="1">
        <f t="array" ref="AT27">TREND($AA27:$AB27,$AA$2:$AB$2,AT$2)</f>
        <v>52.168114881313159</v>
      </c>
      <c r="AU27" cm="1">
        <f t="array" ref="AU27">TREND($AB27:$AC27,$AB$2:$AC$2,AU$2)</f>
        <v>57.038292360510241</v>
      </c>
      <c r="AV27" cm="1">
        <f t="array" ref="AV27">TREND($AB27:$AC27,$AB$2:$AC$2,AV$2)</f>
        <v>63.410796952393866</v>
      </c>
      <c r="AW27" cm="1">
        <f t="array" ref="AW27">TREND($AB27:$AC27,$AB$2:$AC$2,AW$2)</f>
        <v>69.783301544277492</v>
      </c>
      <c r="AX27" cm="1">
        <f t="array" ref="AX27">TREND($AB27:$AC27,$AB$2:$AC$2,AX$2)</f>
        <v>76.155806136161118</v>
      </c>
      <c r="AY27" cm="1">
        <f t="array" ref="AY27">TREND($AB27:$AC27,$AB$2:$AC$2,AY$2)</f>
        <v>82.528310728044744</v>
      </c>
      <c r="AZ27" cm="1">
        <f t="array" ref="AZ27">TREND($AC27:$AD27,$AC$2:$AD$2,AZ$2)</f>
        <v>88.900815319924732</v>
      </c>
      <c r="BA27" cm="1">
        <f t="array" ref="BA27">TREND($AC27:$AD27,$AC$2:$AD$2,BA$2)</f>
        <v>97.112075279681449</v>
      </c>
      <c r="BB27" cm="1">
        <f t="array" ref="BB27">TREND($AC27:$AD27,$AC$2:$AD$2,BB$2)</f>
        <v>105.32333523943817</v>
      </c>
      <c r="BC27" cm="1">
        <f t="array" ref="BC27">TREND($AC27:$AD27,$AC$2:$AD$2,BC$2)</f>
        <v>113.53459519919124</v>
      </c>
      <c r="BD27" cm="1">
        <f t="array" ref="BD27">TREND($AC27:$AD27,$AC$2:$AD$2,BD$2)</f>
        <v>121.74585515894796</v>
      </c>
      <c r="BE27" cm="1">
        <f t="array" ref="BE27">TREND($AD27:$AE27,$AD$2:$AE$2,BE$2)</f>
        <v>129.95711511870468</v>
      </c>
      <c r="BF27" cm="1">
        <f t="array" ref="BF27">TREND($AD27:$AE27,$AD$2:$AE$2,BF$2)</f>
        <v>139.75326686546396</v>
      </c>
      <c r="BG27" cm="1">
        <f t="array" ref="BG27">TREND($AD27:$AE27,$AD$2:$AE$2,BG$2)</f>
        <v>149.54941861222323</v>
      </c>
      <c r="BH27" cm="1">
        <f t="array" ref="BH27">TREND($AD27:$AE27,$AD$2:$AE$2,BH$2)</f>
        <v>159.34557035898251</v>
      </c>
      <c r="BI27" cm="1">
        <f t="array" ref="BI27">TREND($AD27:$AE27,$AD$2:$AE$2,BI$2)</f>
        <v>169.14172210573815</v>
      </c>
      <c r="BJ27" cm="1">
        <f t="array" ref="BJ27">TREND($AD27:$AE27,$AD$2:$AE$2,BJ$2)</f>
        <v>178.93787385249743</v>
      </c>
      <c r="BK27" cm="1">
        <f t="array" ref="BK27">TREND($AD27:$AE27,$AD$2:$AE$2,BK$2)</f>
        <v>188.73402559925671</v>
      </c>
      <c r="BL27" cm="1">
        <f t="array" ref="BL27">TREND($AD27:$AE27,$AD$2:$AE$2,BL$2)</f>
        <v>198.53017734601599</v>
      </c>
      <c r="BM27" cm="1">
        <f t="array" ref="BM27">TREND($AD27:$AE27,$AD$2:$AE$2,BM$2)</f>
        <v>208.32632909277527</v>
      </c>
    </row>
    <row r="28" spans="2:65">
      <c r="D28" t="s">
        <v>96</v>
      </c>
      <c r="E28">
        <v>-9.1991341991328649E-12</v>
      </c>
      <c r="F28">
        <v>2.661786515953183E-11</v>
      </c>
      <c r="G28">
        <v>2.6484908790103619E-11</v>
      </c>
      <c r="H28">
        <v>2.6352616538404819E-11</v>
      </c>
      <c r="I28">
        <v>2.6220985087164051E-11</v>
      </c>
      <c r="J28">
        <v>2.6090011135679735E-11</v>
      </c>
      <c r="K28">
        <v>2.5959691399737302E-11</v>
      </c>
      <c r="L28">
        <v>2.5830022611526842E-11</v>
      </c>
      <c r="M28">
        <v>2.5701001519561192E-11</v>
      </c>
      <c r="N28">
        <v>2.557262488859437E-11</v>
      </c>
      <c r="T28" t="s">
        <v>105</v>
      </c>
      <c r="V28" t="s">
        <v>94</v>
      </c>
      <c r="W28">
        <v>521.23907488652435</v>
      </c>
      <c r="X28">
        <v>517.73612411443764</v>
      </c>
      <c r="Y28">
        <v>656.29747428493329</v>
      </c>
      <c r="Z28">
        <v>825.68503458436294</v>
      </c>
      <c r="AA28">
        <v>1006.9588482445897</v>
      </c>
      <c r="AB28">
        <v>1209.3418089228765</v>
      </c>
      <c r="AC28">
        <v>1395.0583141309721</v>
      </c>
      <c r="AD28">
        <v>1583.0084934046981</v>
      </c>
      <c r="AE28">
        <v>1750.4254485494507</v>
      </c>
      <c r="AG28" cm="1">
        <f t="array" ref="AG28">TREND($Y28:$Z28,$Y$2:$Z$2,AG$2)</f>
        <v>690.1749863448058</v>
      </c>
      <c r="AH28" cm="1">
        <f t="array" ref="AH28">TREND($Y28:$Z28,$Y$2:$Z$2,AH$2)</f>
        <v>724.05249840469332</v>
      </c>
      <c r="AI28" cm="1">
        <f t="array" ref="AI28">TREND($Y28:$Z28,$Y$2:$Z$2,AI$2)</f>
        <v>757.93001046458085</v>
      </c>
      <c r="AJ28" cm="1">
        <f t="array" ref="AJ28">TREND($Y28:$Z28,$Y$2:$Z$2,AJ$2)</f>
        <v>791.80752252446837</v>
      </c>
      <c r="AK28" cm="1">
        <f t="array" ref="AK28">TREND($Z28:$AA28,$Z$2:$AA$2,AK$2)</f>
        <v>825.68503458435589</v>
      </c>
      <c r="AL28" cm="1">
        <f t="array" ref="AL28">TREND($Z28:$AA28,$Z$2:$AA$2,AL$2)</f>
        <v>861.93979731640138</v>
      </c>
      <c r="AM28" cm="1">
        <f t="array" ref="AM28">TREND($Z28:$AA28,$Z$2:$AA$2,AM$2)</f>
        <v>898.19456004844687</v>
      </c>
      <c r="AN28" cm="1">
        <f t="array" ref="AN28">TREND($Z28:$AA28,$Z$2:$AA$2,AN$2)</f>
        <v>934.44932278049237</v>
      </c>
      <c r="AO28" cm="1">
        <f t="array" ref="AO28">TREND($Z28:$AA28,$Z$2:$AA$2,AO$2)</f>
        <v>970.70408551253786</v>
      </c>
      <c r="AP28" cm="1">
        <f t="array" ref="AP28">TREND($AA28:$AB28,$AA$2:$AB$2,AP$2)</f>
        <v>1006.9588482445979</v>
      </c>
      <c r="AQ28" cm="1">
        <f t="array" ref="AQ28">TREND($AA28:$AB28,$AA$2:$AB$2,AQ$2)</f>
        <v>1047.4354403802572</v>
      </c>
      <c r="AR28" cm="1">
        <f t="array" ref="AR28">TREND($AA28:$AB28,$AA$2:$AB$2,AR$2)</f>
        <v>1087.9120325159165</v>
      </c>
      <c r="AS28" cm="1">
        <f t="array" ref="AS28">TREND($AA28:$AB28,$AA$2:$AB$2,AS$2)</f>
        <v>1128.3886246515613</v>
      </c>
      <c r="AT28" cm="1">
        <f t="array" ref="AT28">TREND($AA28:$AB28,$AA$2:$AB$2,AT$2)</f>
        <v>1168.8652167872206</v>
      </c>
      <c r="AU28" cm="1">
        <f t="array" ref="AU28">TREND($AB28:$AC28,$AB$2:$AC$2,AU$2)</f>
        <v>1209.3418089228653</v>
      </c>
      <c r="AV28" cm="1">
        <f t="array" ref="AV28">TREND($AB28:$AC28,$AB$2:$AC$2,AV$2)</f>
        <v>1246.4851099644875</v>
      </c>
      <c r="AW28" cm="1">
        <f t="array" ref="AW28">TREND($AB28:$AC28,$AB$2:$AC$2,AW$2)</f>
        <v>1283.6284110061097</v>
      </c>
      <c r="AX28" cm="1">
        <f t="array" ref="AX28">TREND($AB28:$AC28,$AB$2:$AC$2,AX$2)</f>
        <v>1320.7717120477319</v>
      </c>
      <c r="AY28" cm="1">
        <f t="array" ref="AY28">TREND($AB28:$AC28,$AB$2:$AC$2,AY$2)</f>
        <v>1357.915013089354</v>
      </c>
      <c r="AZ28" cm="1">
        <f t="array" ref="AZ28">TREND($AC28:$AD28,$AC$2:$AD$2,AZ$2)</f>
        <v>1395.0583141309762</v>
      </c>
      <c r="BA28" cm="1">
        <f t="array" ref="BA28">TREND($AC28:$AD28,$AC$2:$AD$2,BA$2)</f>
        <v>1432.6483499857131</v>
      </c>
      <c r="BB28" cm="1">
        <f t="array" ref="BB28">TREND($AC28:$AD28,$AC$2:$AD$2,BB$2)</f>
        <v>1470.2383858404646</v>
      </c>
      <c r="BC28" cm="1">
        <f t="array" ref="BC28">TREND($AC28:$AD28,$AC$2:$AD$2,BC$2)</f>
        <v>1507.8284216952015</v>
      </c>
      <c r="BD28" cm="1">
        <f t="array" ref="BD28">TREND($AC28:$AD28,$AC$2:$AD$2,BD$2)</f>
        <v>1545.418457549953</v>
      </c>
      <c r="BE28" cm="1">
        <f t="array" ref="BE28">TREND($AD28:$AE28,$AD$2:$AE$2,BE$2)</f>
        <v>1583.0084934046899</v>
      </c>
      <c r="BF28" cm="1">
        <f t="array" ref="BF28">TREND($AD28:$AE28,$AD$2:$AE$2,BF$2)</f>
        <v>1616.4918844336353</v>
      </c>
      <c r="BG28" cm="1">
        <f t="array" ref="BG28">TREND($AD28:$AE28,$AD$2:$AE$2,BG$2)</f>
        <v>1649.9752754625952</v>
      </c>
      <c r="BH28" cm="1">
        <f t="array" ref="BH28">TREND($AD28:$AE28,$AD$2:$AE$2,BH$2)</f>
        <v>1683.4586664915405</v>
      </c>
      <c r="BI28" cm="1">
        <f t="array" ref="BI28">TREND($AD28:$AE28,$AD$2:$AE$2,BI$2)</f>
        <v>1716.9420575204858</v>
      </c>
      <c r="BJ28" cm="1">
        <f t="array" ref="BJ28">TREND($AD28:$AE28,$AD$2:$AE$2,BJ$2)</f>
        <v>1750.4254485494457</v>
      </c>
      <c r="BK28" cm="1">
        <f t="array" ref="BK28">TREND($AD28:$AE28,$AD$2:$AE$2,BK$2)</f>
        <v>1783.9088395783911</v>
      </c>
      <c r="BL28" cm="1">
        <f t="array" ref="BL28">TREND($AD28:$AE28,$AD$2:$AE$2,BL$2)</f>
        <v>1817.3922306073364</v>
      </c>
      <c r="BM28" cm="1">
        <f t="array" ref="BM28">TREND($AD28:$AE28,$AD$2:$AE$2,BM$2)</f>
        <v>1850.8756216362963</v>
      </c>
    </row>
    <row r="29" spans="2:65">
      <c r="B29" t="s">
        <v>105</v>
      </c>
      <c r="D29" t="s">
        <v>94</v>
      </c>
      <c r="E29">
        <v>-4.0941825509179906E-10</v>
      </c>
      <c r="F29">
        <v>2.794588352458351E-11</v>
      </c>
      <c r="G29">
        <v>2.2078419488873954E-11</v>
      </c>
      <c r="H29">
        <v>1.7442876933838291E-11</v>
      </c>
      <c r="I29">
        <v>1.3780603991257232E-11</v>
      </c>
      <c r="J29">
        <v>1.088725484243076E-11</v>
      </c>
      <c r="K29">
        <v>8.6013877243139687E-12</v>
      </c>
      <c r="L29">
        <v>6.7954568763874844E-12</v>
      </c>
      <c r="M29">
        <v>5.3686958010633148E-12</v>
      </c>
      <c r="N29">
        <v>4.2414947410684372E-12</v>
      </c>
      <c r="V29" t="s">
        <v>96</v>
      </c>
      <c r="W29">
        <v>529.6461567395329</v>
      </c>
      <c r="X29">
        <v>533.14910751161995</v>
      </c>
      <c r="Y29">
        <v>685.82415001963386</v>
      </c>
      <c r="Z29">
        <v>880.27578067258537</v>
      </c>
      <c r="AA29">
        <v>1090.8720855983056</v>
      </c>
      <c r="AB29">
        <v>1310.1202929997828</v>
      </c>
      <c r="AC29">
        <v>1511.3131736418864</v>
      </c>
      <c r="AD29">
        <v>1714.9258678550896</v>
      </c>
      <c r="AE29">
        <v>1896.2942359285717</v>
      </c>
      <c r="AG29" cm="1">
        <f t="array" ref="AG29">TREND($Y29:$Z29,$Y$2:$Z$2,AG$2)</f>
        <v>724.71447615022771</v>
      </c>
      <c r="AH29" cm="1">
        <f t="array" ref="AH29">TREND($Y29:$Z29,$Y$2:$Z$2,AH$2)</f>
        <v>763.60480228082452</v>
      </c>
      <c r="AI29" cm="1">
        <f t="array" ref="AI29">TREND($Y29:$Z29,$Y$2:$Z$2,AI$2)</f>
        <v>802.49512841142132</v>
      </c>
      <c r="AJ29" cm="1">
        <f t="array" ref="AJ29">TREND($Y29:$Z29,$Y$2:$Z$2,AJ$2)</f>
        <v>841.38545454200357</v>
      </c>
      <c r="AK29" cm="1">
        <f t="array" ref="AK29">TREND($Z29:$AA29,$Z$2:$AA$2,AK$2)</f>
        <v>880.27578067258582</v>
      </c>
      <c r="AL29" cm="1">
        <f t="array" ref="AL29">TREND($Z29:$AA29,$Z$2:$AA$2,AL$2)</f>
        <v>922.39504165772814</v>
      </c>
      <c r="AM29" cm="1">
        <f t="array" ref="AM29">TREND($Z29:$AA29,$Z$2:$AA$2,AM$2)</f>
        <v>964.51430264287046</v>
      </c>
      <c r="AN29" cm="1">
        <f t="array" ref="AN29">TREND($Z29:$AA29,$Z$2:$AA$2,AN$2)</f>
        <v>1006.6335636280128</v>
      </c>
      <c r="AO29" cm="1">
        <f t="array" ref="AO29">TREND($Z29:$AA29,$Z$2:$AA$2,AO$2)</f>
        <v>1048.7528246131551</v>
      </c>
      <c r="AP29" cm="1">
        <f t="array" ref="AP29">TREND($AA29:$AB29,$AA$2:$AB$2,AP$2)</f>
        <v>1090.8720855982974</v>
      </c>
      <c r="AQ29" cm="1">
        <f t="array" ref="AQ29">TREND($AA29:$AB29,$AA$2:$AB$2,AQ$2)</f>
        <v>1134.7217270785914</v>
      </c>
      <c r="AR29" cm="1">
        <f t="array" ref="AR29">TREND($AA29:$AB29,$AA$2:$AB$2,AR$2)</f>
        <v>1178.5713685588853</v>
      </c>
      <c r="AS29" cm="1">
        <f t="array" ref="AS29">TREND($AA29:$AB29,$AA$2:$AB$2,AS$2)</f>
        <v>1222.4210100391792</v>
      </c>
      <c r="AT29" cm="1">
        <f t="array" ref="AT29">TREND($AA29:$AB29,$AA$2:$AB$2,AT$2)</f>
        <v>1266.2706515194732</v>
      </c>
      <c r="AU29" cm="1">
        <f t="array" ref="AU29">TREND($AB29:$AC29,$AB$2:$AC$2,AU$2)</f>
        <v>1310.1202929997817</v>
      </c>
      <c r="AV29" cm="1">
        <f t="array" ref="AV29">TREND($AB29:$AC29,$AB$2:$AC$2,AV$2)</f>
        <v>1350.3588691281911</v>
      </c>
      <c r="AW29" cm="1">
        <f t="array" ref="AW29">TREND($AB29:$AC29,$AB$2:$AC$2,AW$2)</f>
        <v>1390.5974452566152</v>
      </c>
      <c r="AX29" cm="1">
        <f t="array" ref="AX29">TREND($AB29:$AC29,$AB$2:$AC$2,AX$2)</f>
        <v>1430.8360213850392</v>
      </c>
      <c r="AY29" cm="1">
        <f t="array" ref="AY29">TREND($AB29:$AC29,$AB$2:$AC$2,AY$2)</f>
        <v>1471.0745975134632</v>
      </c>
      <c r="AZ29" cm="1">
        <f t="array" ref="AZ29">TREND($AC29:$AD29,$AC$2:$AD$2,AZ$2)</f>
        <v>1511.3131736418727</v>
      </c>
      <c r="BA29" cm="1">
        <f t="array" ref="BA29">TREND($AC29:$AD29,$AC$2:$AD$2,BA$2)</f>
        <v>1552.0357124845177</v>
      </c>
      <c r="BB29" cm="1">
        <f t="array" ref="BB29">TREND($AC29:$AD29,$AC$2:$AD$2,BB$2)</f>
        <v>1592.7582513271627</v>
      </c>
      <c r="BC29" cm="1">
        <f t="array" ref="BC29">TREND($AC29:$AD29,$AC$2:$AD$2,BC$2)</f>
        <v>1633.4807901697932</v>
      </c>
      <c r="BD29" cm="1">
        <f t="array" ref="BD29">TREND($AC29:$AD29,$AC$2:$AD$2,BD$2)</f>
        <v>1674.2033290124382</v>
      </c>
      <c r="BE29" cm="1">
        <f t="array" ref="BE29">TREND($AD29:$AE29,$AD$2:$AE$2,BE$2)</f>
        <v>1714.9258678550832</v>
      </c>
      <c r="BF29" cm="1">
        <f t="array" ref="BF29">TREND($AD29:$AE29,$AD$2:$AE$2,BF$2)</f>
        <v>1751.199541469774</v>
      </c>
      <c r="BG29" cm="1">
        <f t="array" ref="BG29">TREND($AD29:$AE29,$AD$2:$AE$2,BG$2)</f>
        <v>1787.4732150844648</v>
      </c>
      <c r="BH29" cm="1">
        <f t="array" ref="BH29">TREND($AD29:$AE29,$AD$2:$AE$2,BH$2)</f>
        <v>1823.7468886991701</v>
      </c>
      <c r="BI29" cm="1">
        <f t="array" ref="BI29">TREND($AD29:$AE29,$AD$2:$AE$2,BI$2)</f>
        <v>1860.0205623138609</v>
      </c>
      <c r="BJ29" cm="1">
        <f t="array" ref="BJ29">TREND($AD29:$AE29,$AD$2:$AE$2,BJ$2)</f>
        <v>1896.2942359285662</v>
      </c>
      <c r="BK29" cm="1">
        <f t="array" ref="BK29">TREND($AD29:$AE29,$AD$2:$AE$2,BK$2)</f>
        <v>1932.567909543257</v>
      </c>
      <c r="BL29" cm="1">
        <f t="array" ref="BL29">TREND($AD29:$AE29,$AD$2:$AE$2,BL$2)</f>
        <v>1968.8415831579478</v>
      </c>
      <c r="BM29" cm="1">
        <f t="array" ref="BM29">TREND($AD29:$AE29,$AD$2:$AE$2,BM$2)</f>
        <v>2005.1152567726531</v>
      </c>
    </row>
    <row r="30" spans="2:65">
      <c r="D30" t="s">
        <v>96</v>
      </c>
      <c r="E30">
        <v>-1.6328243953803725E-11</v>
      </c>
      <c r="F30">
        <v>1.3594478917872764E-10</v>
      </c>
      <c r="G30">
        <v>1.2484609076893422E-10</v>
      </c>
      <c r="H30">
        <v>1.1465350363516482E-10</v>
      </c>
      <c r="I30">
        <v>1.0529305174759836E-10</v>
      </c>
      <c r="J30">
        <v>9.6696798569722029E-11</v>
      </c>
      <c r="K30">
        <v>8.8802353986730842E-11</v>
      </c>
      <c r="L30">
        <v>8.1552421488893961E-11</v>
      </c>
      <c r="M30">
        <v>7.4894382323423544E-11</v>
      </c>
      <c r="N30">
        <v>6.877991359669201E-11</v>
      </c>
      <c r="T30" t="s">
        <v>106</v>
      </c>
      <c r="V30" t="s">
        <v>106</v>
      </c>
      <c r="W30">
        <v>55.380023644905904</v>
      </c>
      <c r="X30">
        <v>55.380023644905904</v>
      </c>
      <c r="Y30">
        <v>90.512554769095331</v>
      </c>
      <c r="Z30">
        <v>139.94953603182239</v>
      </c>
      <c r="AA30">
        <v>202.41491681167571</v>
      </c>
      <c r="AB30">
        <v>279.15220336581035</v>
      </c>
      <c r="AC30">
        <v>363.20787724311458</v>
      </c>
      <c r="AD30">
        <v>458.42386091139826</v>
      </c>
      <c r="AE30">
        <v>557.58973553108683</v>
      </c>
      <c r="AG30" cm="1">
        <f t="array" ref="AG30">TREND($Y30:$Z30,$Y$2:$Z$2,AG$2)</f>
        <v>100.39995102164175</v>
      </c>
      <c r="AH30" cm="1">
        <f t="array" ref="AH30">TREND($Y30:$Z30,$Y$2:$Z$2,AH$2)</f>
        <v>110.28734727418851</v>
      </c>
      <c r="AI30" cm="1">
        <f t="array" ref="AI30">TREND($Y30:$Z30,$Y$2:$Z$2,AI$2)</f>
        <v>120.17474352673162</v>
      </c>
      <c r="AJ30" cm="1">
        <f t="array" ref="AJ30">TREND($Y30:$Z30,$Y$2:$Z$2,AJ$2)</f>
        <v>130.06213977927837</v>
      </c>
      <c r="AK30" cm="1">
        <f t="array" ref="AK30">TREND($Z30:$AA30,$Z$2:$AA$2,AK$2)</f>
        <v>139.94953603182148</v>
      </c>
      <c r="AL30" cm="1">
        <f t="array" ref="AL30">TREND($Z30:$AA30,$Z$2:$AA$2,AL$2)</f>
        <v>152.44261218779138</v>
      </c>
      <c r="AM30" cm="1">
        <f t="array" ref="AM30">TREND($Z30:$AA30,$Z$2:$AA$2,AM$2)</f>
        <v>164.93568834376129</v>
      </c>
      <c r="AN30" cm="1">
        <f t="array" ref="AN30">TREND($Z30:$AA30,$Z$2:$AA$2,AN$2)</f>
        <v>177.42876449973119</v>
      </c>
      <c r="AO30" cm="1">
        <f t="array" ref="AO30">TREND($Z30:$AA30,$Z$2:$AA$2,AO$2)</f>
        <v>189.92184065570109</v>
      </c>
      <c r="AP30" cm="1">
        <f t="array" ref="AP30">TREND($AA30:$AB30,$AA$2:$AB$2,AP$2)</f>
        <v>202.41491681167827</v>
      </c>
      <c r="AQ30" cm="1">
        <f t="array" ref="AQ30">TREND($AA30:$AB30,$AA$2:$AB$2,AQ$2)</f>
        <v>217.76237412250339</v>
      </c>
      <c r="AR30" cm="1">
        <f t="array" ref="AR30">TREND($AA30:$AB30,$AA$2:$AB$2,AR$2)</f>
        <v>233.10983143333215</v>
      </c>
      <c r="AS30" cm="1">
        <f t="array" ref="AS30">TREND($AA30:$AB30,$AA$2:$AB$2,AS$2)</f>
        <v>248.45728874415727</v>
      </c>
      <c r="AT30" cm="1">
        <f t="array" ref="AT30">TREND($AA30:$AB30,$AA$2:$AB$2,AT$2)</f>
        <v>263.80474605498603</v>
      </c>
      <c r="AU30" cm="1">
        <f t="array" ref="AU30">TREND($AB30:$AC30,$AB$2:$AC$2,AU$2)</f>
        <v>279.15220336581115</v>
      </c>
      <c r="AV30" cm="1">
        <f t="array" ref="AV30">TREND($AB30:$AC30,$AB$2:$AC$2,AV$2)</f>
        <v>295.96333814127138</v>
      </c>
      <c r="AW30" cm="1">
        <f t="array" ref="AW30">TREND($AB30:$AC30,$AB$2:$AC$2,AW$2)</f>
        <v>312.77447291673161</v>
      </c>
      <c r="AX30" cm="1">
        <f t="array" ref="AX30">TREND($AB30:$AC30,$AB$2:$AC$2,AX$2)</f>
        <v>329.58560769219184</v>
      </c>
      <c r="AY30" cm="1">
        <f t="array" ref="AY30">TREND($AB30:$AC30,$AB$2:$AC$2,AY$2)</f>
        <v>346.39674246765207</v>
      </c>
      <c r="AZ30" cm="1">
        <f t="array" ref="AZ30">TREND($AC30:$AD30,$AC$2:$AD$2,AZ$2)</f>
        <v>363.20787724311231</v>
      </c>
      <c r="BA30" cm="1">
        <f t="array" ref="BA30">TREND($AC30:$AD30,$AC$2:$AD$2,BA$2)</f>
        <v>382.25107397676766</v>
      </c>
      <c r="BB30" cm="1">
        <f t="array" ref="BB30">TREND($AC30:$AD30,$AC$2:$AD$2,BB$2)</f>
        <v>401.29427071042301</v>
      </c>
      <c r="BC30" cm="1">
        <f t="array" ref="BC30">TREND($AC30:$AD30,$AC$2:$AD$2,BC$2)</f>
        <v>420.33746744407836</v>
      </c>
      <c r="BD30" cm="1">
        <f t="array" ref="BD30">TREND($AC30:$AD30,$AC$2:$AD$2,BD$2)</f>
        <v>439.38066417774098</v>
      </c>
      <c r="BE30" cm="1">
        <f t="array" ref="BE30">TREND($AD30:$AE30,$AD$2:$AE$2,BE$2)</f>
        <v>458.42386091139633</v>
      </c>
      <c r="BF30" cm="1">
        <f t="array" ref="BF30">TREND($AD30:$AE30,$AD$2:$AE$2,BF$2)</f>
        <v>478.25703583533323</v>
      </c>
      <c r="BG30" cm="1">
        <f t="array" ref="BG30">TREND($AD30:$AE30,$AD$2:$AE$2,BG$2)</f>
        <v>498.0902107592774</v>
      </c>
      <c r="BH30" cm="1">
        <f t="array" ref="BH30">TREND($AD30:$AE30,$AD$2:$AE$2,BH$2)</f>
        <v>517.92338568321429</v>
      </c>
      <c r="BI30" cm="1">
        <f t="array" ref="BI30">TREND($AD30:$AE30,$AD$2:$AE$2,BI$2)</f>
        <v>537.75656060715119</v>
      </c>
      <c r="BJ30" cm="1">
        <f t="array" ref="BJ30">TREND($AD30:$AE30,$AD$2:$AE$2,BJ$2)</f>
        <v>557.58973553108808</v>
      </c>
      <c r="BK30" cm="1">
        <f t="array" ref="BK30">TREND($AD30:$AE30,$AD$2:$AE$2,BK$2)</f>
        <v>577.42291045502498</v>
      </c>
      <c r="BL30" cm="1">
        <f t="array" ref="BL30">TREND($AD30:$AE30,$AD$2:$AE$2,BL$2)</f>
        <v>597.25608537896187</v>
      </c>
      <c r="BM30" cm="1">
        <f t="array" ref="BM30">TREND($AD30:$AE30,$AD$2:$AE$2,BM$2)</f>
        <v>617.08926030289877</v>
      </c>
    </row>
    <row r="31" spans="2:65">
      <c r="B31" t="s">
        <v>106</v>
      </c>
      <c r="D31" t="s">
        <v>106</v>
      </c>
      <c r="E31">
        <v>-2.5076388888888355E-11</v>
      </c>
      <c r="F31">
        <v>3.509360335139069E-10</v>
      </c>
      <c r="G31">
        <v>3.4654933309498314E-10</v>
      </c>
      <c r="H31">
        <v>3.4221746643129591E-10</v>
      </c>
      <c r="I31">
        <v>3.3793974810090482E-10</v>
      </c>
      <c r="J31">
        <v>3.3371550124964364E-10</v>
      </c>
      <c r="K31">
        <v>3.2954405748402317E-10</v>
      </c>
      <c r="L31">
        <v>3.2542475676547297E-10</v>
      </c>
      <c r="M31">
        <v>3.2135694730590467E-10</v>
      </c>
      <c r="N31">
        <v>3.1733998546458092E-10</v>
      </c>
      <c r="T31" t="s">
        <v>107</v>
      </c>
      <c r="W31">
        <v>7285.73847857691</v>
      </c>
      <c r="X31">
        <v>7285.7384785769109</v>
      </c>
      <c r="Y31">
        <v>9258.6395912346088</v>
      </c>
      <c r="Z31">
        <v>11710.409748500057</v>
      </c>
      <c r="AA31">
        <v>14329.527602118544</v>
      </c>
      <c r="AB31">
        <v>17125.295582660758</v>
      </c>
      <c r="AC31">
        <v>19658.964347479945</v>
      </c>
      <c r="AD31">
        <v>22199.392433261673</v>
      </c>
      <c r="AE31">
        <v>24428.749626790268</v>
      </c>
      <c r="AG31" cm="1">
        <f t="array" ref="AG31">TREND($Y31:$Z31,$Y$2:$Z$2,AG$2)</f>
        <v>9748.9936226877617</v>
      </c>
      <c r="AH31" cm="1">
        <f t="array" ref="AH31">TREND($Y31:$Z31,$Y$2:$Z$2,AH$2)</f>
        <v>10239.347654140787</v>
      </c>
      <c r="AI31" cm="1">
        <f t="array" ref="AI31">TREND($Y31:$Z31,$Y$2:$Z$2,AI$2)</f>
        <v>10729.701685593929</v>
      </c>
      <c r="AJ31" cm="1">
        <f t="array" ref="AJ31">TREND($Y31:$Z31,$Y$2:$Z$2,AJ$2)</f>
        <v>11220.055717046955</v>
      </c>
      <c r="AK31" cm="1">
        <f t="array" ref="AK31">TREND($Z31:$AA31,$Z$2:$AA$2,AK$2)</f>
        <v>11710.40974849998</v>
      </c>
      <c r="AL31" cm="1">
        <f t="array" ref="AL31">TREND($Z31:$AA31,$Z$2:$AA$2,AL$2)</f>
        <v>12234.233319223626</v>
      </c>
      <c r="AM31" cm="1">
        <f t="array" ref="AM31">TREND($Z31:$AA31,$Z$2:$AA$2,AM$2)</f>
        <v>12758.056889947504</v>
      </c>
      <c r="AN31" cm="1">
        <f t="array" ref="AN31">TREND($Z31:$AA31,$Z$2:$AA$2,AN$2)</f>
        <v>13281.880460671149</v>
      </c>
      <c r="AO31" cm="1">
        <f t="array" ref="AO31">TREND($Z31:$AA31,$Z$2:$AA$2,AO$2)</f>
        <v>13805.704031394795</v>
      </c>
      <c r="AP31" cm="1">
        <f t="array" ref="AP31">TREND($AA31:$AB31,$AA$2:$AB$2,AP$2)</f>
        <v>14329.52760211844</v>
      </c>
      <c r="AQ31" cm="1">
        <f t="array" ref="AQ31">TREND($AA31:$AB31,$AA$2:$AB$2,AQ$2)</f>
        <v>14888.681198226986</v>
      </c>
      <c r="AR31" cm="1">
        <f t="array" ref="AR31">TREND($AA31:$AB31,$AA$2:$AB$2,AR$2)</f>
        <v>15447.8347943353</v>
      </c>
      <c r="AS31" cm="1">
        <f t="array" ref="AS31">TREND($AA31:$AB31,$AA$2:$AB$2,AS$2)</f>
        <v>16006.988390443847</v>
      </c>
      <c r="AT31" cm="1">
        <f t="array" ref="AT31">TREND($AA31:$AB31,$AA$2:$AB$2,AT$2)</f>
        <v>16566.141986552393</v>
      </c>
      <c r="AU31" cm="1">
        <f t="array" ref="AU31">TREND($AB31:$AC31,$AB$2:$AC$2,AU$2)</f>
        <v>17125.295582660823</v>
      </c>
      <c r="AV31" cm="1">
        <f t="array" ref="AV31">TREND($AB31:$AC31,$AB$2:$AC$2,AV$2)</f>
        <v>17632.029335624655</v>
      </c>
      <c r="AW31" cm="1">
        <f t="array" ref="AW31">TREND($AB31:$AC31,$AB$2:$AC$2,AW$2)</f>
        <v>18138.763088588486</v>
      </c>
      <c r="AX31" cm="1">
        <f t="array" ref="AX31">TREND($AB31:$AC31,$AB$2:$AC$2,AX$2)</f>
        <v>18645.496841552318</v>
      </c>
      <c r="AY31" cm="1">
        <f t="array" ref="AY31">TREND($AB31:$AC31,$AB$2:$AC$2,AY$2)</f>
        <v>19152.23059451615</v>
      </c>
      <c r="AZ31" cm="1">
        <f t="array" ref="AZ31">TREND($AC31:$AD31,$AC$2:$AD$2,AZ$2)</f>
        <v>19658.964347479865</v>
      </c>
      <c r="BA31" cm="1">
        <f t="array" ref="BA31">TREND($AC31:$AD31,$AC$2:$AD$2,BA$2)</f>
        <v>20167.049964636215</v>
      </c>
      <c r="BB31" cm="1">
        <f t="array" ref="BB31">TREND($AC31:$AD31,$AC$2:$AD$2,BB$2)</f>
        <v>20675.135581792565</v>
      </c>
      <c r="BC31" cm="1">
        <f t="array" ref="BC31">TREND($AC31:$AD31,$AC$2:$AD$2,BC$2)</f>
        <v>21183.221198948915</v>
      </c>
      <c r="BD31" cm="1">
        <f t="array" ref="BD31">TREND($AC31:$AD31,$AC$2:$AD$2,BD$2)</f>
        <v>21691.306816105265</v>
      </c>
      <c r="BE31" cm="1">
        <f t="array" ref="BE31">TREND($AD31:$AE31,$AD$2:$AE$2,BE$2)</f>
        <v>22199.392433261732</v>
      </c>
      <c r="BF31" cm="1">
        <f t="array" ref="BF31">TREND($AD31:$AE31,$AD$2:$AE$2,BF$2)</f>
        <v>22645.263871967443</v>
      </c>
      <c r="BG31" cm="1">
        <f t="array" ref="BG31">TREND($AD31:$AE31,$AD$2:$AE$2,BG$2)</f>
        <v>23091.135310673155</v>
      </c>
      <c r="BH31" cm="1">
        <f t="array" ref="BH31">TREND($AD31:$AE31,$AD$2:$AE$2,BH$2)</f>
        <v>23537.006749378867</v>
      </c>
      <c r="BI31" cm="1">
        <f t="array" ref="BI31">TREND($AD31:$AE31,$AD$2:$AE$2,BI$2)</f>
        <v>23982.878188084578</v>
      </c>
      <c r="BJ31" cm="1">
        <f t="array" ref="BJ31">TREND($AD31:$AE31,$AD$2:$AE$2,BJ$2)</f>
        <v>24428.74962679029</v>
      </c>
      <c r="BK31" cm="1">
        <f t="array" ref="BK31">TREND($AD31:$AE31,$AD$2:$AE$2,BK$2)</f>
        <v>24874.621065496001</v>
      </c>
      <c r="BL31" cm="1">
        <f t="array" ref="BL31">TREND($AD31:$AE31,$AD$2:$AE$2,BL$2)</f>
        <v>25320.492504201713</v>
      </c>
      <c r="BM31" cm="1">
        <f t="array" ref="BM31">TREND($AD31:$AE31,$AD$2:$AE$2,BM$2)</f>
        <v>25766.363942907425</v>
      </c>
    </row>
    <row r="33" spans="1:24" ht="45">
      <c r="A33" s="1" t="s">
        <v>108</v>
      </c>
      <c r="Q33" s="24" t="s">
        <v>2</v>
      </c>
      <c r="R33" s="24" t="s">
        <v>3</v>
      </c>
      <c r="S33" s="24" t="s">
        <v>4</v>
      </c>
      <c r="T33" s="24" t="s">
        <v>5</v>
      </c>
      <c r="U33" s="24" t="s">
        <v>6</v>
      </c>
      <c r="V33" s="24" t="s">
        <v>52</v>
      </c>
      <c r="W33" s="24" t="s">
        <v>53</v>
      </c>
      <c r="X33" s="24"/>
    </row>
    <row r="34" spans="1:24">
      <c r="A34">
        <v>3</v>
      </c>
      <c r="B34" t="s">
        <v>87</v>
      </c>
    </row>
    <row r="35" spans="1:24">
      <c r="B35" t="s">
        <v>89</v>
      </c>
      <c r="C35" t="s">
        <v>90</v>
      </c>
      <c r="D35" t="s">
        <v>91</v>
      </c>
      <c r="E35">
        <v>2007</v>
      </c>
      <c r="F35">
        <v>2012</v>
      </c>
      <c r="G35">
        <v>2017</v>
      </c>
      <c r="H35">
        <v>2022</v>
      </c>
      <c r="I35">
        <v>2027</v>
      </c>
      <c r="J35">
        <v>2032</v>
      </c>
      <c r="K35">
        <v>2037</v>
      </c>
      <c r="L35">
        <v>2042</v>
      </c>
      <c r="M35">
        <v>2047</v>
      </c>
      <c r="N35">
        <v>2052</v>
      </c>
      <c r="P35">
        <v>2018</v>
      </c>
    </row>
    <row r="36" spans="1:24">
      <c r="B36" t="s">
        <v>92</v>
      </c>
      <c r="C36" t="s">
        <v>93</v>
      </c>
      <c r="D36" t="s">
        <v>94</v>
      </c>
      <c r="E36" s="4">
        <f>1/(E4*About!$B$54)*About!$B$55</f>
        <v>-1.869697811645445E-2</v>
      </c>
      <c r="F36" s="4">
        <f>1/(F4*About!$B$54)*About!$B$55</f>
        <v>4.4408722477139494E-3</v>
      </c>
      <c r="G36" s="4">
        <f>1/(G4*About!$B$54)*About!$B$55</f>
        <v>4.4631657830940365E-3</v>
      </c>
      <c r="H36" s="4">
        <f>1/(H4*About!$B$54)*About!$B$55</f>
        <v>4.4855712338123781E-3</v>
      </c>
      <c r="I36" s="4">
        <f>1/(I4*About!$B$54)*About!$B$55</f>
        <v>4.5080891616929583E-3</v>
      </c>
      <c r="J36" s="4">
        <f>1/(J4*About!$B$54)*About!$B$55</f>
        <v>4.5307201313801683E-3</v>
      </c>
      <c r="K36" s="4">
        <f>1/(K4*About!$B$54)*About!$B$55</f>
        <v>4.553464710352958E-3</v>
      </c>
      <c r="L36" s="4">
        <f>1/(L4*About!$B$54)*About!$B$55</f>
        <v>4.576323468939064E-3</v>
      </c>
      <c r="M36" s="4">
        <f>1/(M4*About!$B$54)*About!$B$55</f>
        <v>4.5992969803293152E-3</v>
      </c>
      <c r="N36" s="4">
        <f>1/(N4*About!$B$54)*About!$B$55</f>
        <v>4.6223858205920098E-3</v>
      </c>
      <c r="P36" cm="1">
        <f t="array" ref="P36">TREND(G36:H36,$G$35:$H$35,P$35)</f>
        <v>4.4676468732377048E-3</v>
      </c>
      <c r="Q36" t="s">
        <v>5</v>
      </c>
    </row>
    <row r="37" spans="1:24">
      <c r="D37" t="s">
        <v>95</v>
      </c>
      <c r="E37" s="4">
        <f>1/(E5*About!$B$54)*About!$B$55</f>
        <v>-1.8229553663543088E-2</v>
      </c>
      <c r="F37" s="4">
        <f>1/(F5*About!$B$54)*About!$B$55</f>
        <v>2.8711547020076199E-3</v>
      </c>
      <c r="G37" s="4">
        <f>1/(G5*About!$B$54)*About!$B$55</f>
        <v>2.8855681292265321E-3</v>
      </c>
      <c r="H37" s="4">
        <f>1/(H5*About!$B$54)*About!$B$55</f>
        <v>2.9000539130077871E-3</v>
      </c>
      <c r="I37" s="4">
        <f>1/(I5*About!$B$54)*About!$B$55</f>
        <v>2.9146124165871415E-3</v>
      </c>
      <c r="J37" s="4">
        <f>1/(J5*About!$B$54)*About!$B$55</f>
        <v>2.9292440050238222E-3</v>
      </c>
      <c r="K37" s="4">
        <f>1/(K5*About!$B$54)*About!$B$55</f>
        <v>2.9439490452096823E-3</v>
      </c>
      <c r="L37" s="4">
        <f>1/(L5*About!$B$54)*About!$B$55</f>
        <v>2.9587279058784035E-3</v>
      </c>
      <c r="M37" s="4">
        <f>1/(M5*About!$B$54)*About!$B$55</f>
        <v>2.9735809576147388E-3</v>
      </c>
      <c r="N37" s="4">
        <f>1/(N5*About!$B$54)*About!$B$55</f>
        <v>2.9885085728638063E-3</v>
      </c>
      <c r="P37" cm="1">
        <f t="array" ref="P37">TREND(G37:H37,$G$35:$H$35,P$35)</f>
        <v>2.8884652859827832E-3</v>
      </c>
      <c r="Q37" t="s">
        <v>3</v>
      </c>
    </row>
    <row r="38" spans="1:24">
      <c r="D38" t="s">
        <v>96</v>
      </c>
      <c r="E38" s="4">
        <f>1/(E6*About!$B$54)*About!$B$55</f>
        <v>-1.9796800358598831E-2</v>
      </c>
      <c r="F38" s="4">
        <f>1/(F6*About!$B$54)*About!$B$55</f>
        <v>6.8417742039307622E-3</v>
      </c>
      <c r="G38" s="4">
        <f>1/(G6*About!$B$54)*About!$B$55</f>
        <v>6.8761204599745865E-3</v>
      </c>
      <c r="H38" s="4">
        <f>1/(H6*About!$B$54)*About!$B$55</f>
        <v>6.9106391369824867E-3</v>
      </c>
      <c r="I38" s="4">
        <f>1/(I6*About!$B$54)*About!$B$55</f>
        <v>6.9453311005215502E-3</v>
      </c>
      <c r="J38" s="4">
        <f>1/(J6*About!$B$54)*About!$B$55</f>
        <v>6.9801972205040834E-3</v>
      </c>
      <c r="K38" s="4">
        <f>1/(K6*About!$B$54)*About!$B$55</f>
        <v>7.01523837120942E-3</v>
      </c>
      <c r="L38" s="4">
        <f>1/(L6*About!$B$54)*About!$B$55</f>
        <v>7.0504554313058467E-3</v>
      </c>
      <c r="M38" s="4">
        <f>1/(M6*About!$B$54)*About!$B$55</f>
        <v>7.0858492838726389E-3</v>
      </c>
      <c r="N38" s="4">
        <f>1/(N6*About!$B$54)*About!$B$55</f>
        <v>7.1214208164221962E-3</v>
      </c>
      <c r="P38" cm="1">
        <f t="array" ref="P38">TREND(G38:H38,$G$35:$H$35,P$35)</f>
        <v>6.8830241953761664E-3</v>
      </c>
      <c r="Q38" t="s">
        <v>2</v>
      </c>
    </row>
    <row r="39" spans="1:24">
      <c r="D39" t="s">
        <v>97</v>
      </c>
      <c r="E39" s="4">
        <f>1/(E7*About!$B$54)*About!$B$55</f>
        <v>-1.4722095812592017E-2</v>
      </c>
      <c r="F39" s="4">
        <f>1/(F7*About!$B$54)*About!$B$55</f>
        <v>1.2804850069607265E-3</v>
      </c>
      <c r="G39" s="4">
        <f>1/(G7*About!$B$54)*About!$B$55</f>
        <v>1.3649048829618802E-3</v>
      </c>
      <c r="H39" s="4">
        <f>1/(H7*About!$B$54)*About!$B$55</f>
        <v>1.454890396534196E-3</v>
      </c>
      <c r="I39" s="4">
        <f>1/(I7*About!$B$54)*About!$B$55</f>
        <v>1.550808479294265E-3</v>
      </c>
      <c r="J39" s="4">
        <f>1/(J7*About!$B$54)*About!$B$55</f>
        <v>1.6530502539436225E-3</v>
      </c>
      <c r="K39" s="4">
        <f>1/(K7*About!$B$54)*About!$B$55</f>
        <v>1.7620326291397396E-3</v>
      </c>
      <c r="L39" s="4">
        <f>1/(L7*About!$B$54)*About!$B$55</f>
        <v>1.8781999995137416E-3</v>
      </c>
      <c r="M39" s="4">
        <f>1/(M7*About!$B$54)*About!$B$55</f>
        <v>2.0020260577669801E-3</v>
      </c>
      <c r="N39" s="4">
        <f>1/(N7*About!$B$54)*About!$B$55</f>
        <v>2.1340157262355864E-3</v>
      </c>
      <c r="P39" cm="1">
        <f t="array" ref="P39">TREND(G39:H39,$G$35:$H$35,P$35)</f>
        <v>1.382901985676345E-3</v>
      </c>
    </row>
    <row r="40" spans="1:24">
      <c r="C40" t="s">
        <v>98</v>
      </c>
      <c r="D40" t="s">
        <v>94</v>
      </c>
      <c r="E40" s="4">
        <f>1/(E8*About!$B$54)*About!$B$55</f>
        <v>-1.869697811645445E-2</v>
      </c>
      <c r="F40" s="4">
        <f>1/(F8*About!$B$54)*About!$B$55</f>
        <v>1.3087884681516216E-3</v>
      </c>
      <c r="G40" s="4">
        <f>1/(G8*About!$B$54)*About!$B$55</f>
        <v>1.3153586913853136E-3</v>
      </c>
      <c r="H40" s="4">
        <f>1/(H8*About!$B$54)*About!$B$55</f>
        <v>1.3219618976673675E-3</v>
      </c>
      <c r="I40" s="4">
        <f>1/(I8*About!$B$54)*About!$B$55</f>
        <v>1.3285982525753353E-3</v>
      </c>
      <c r="J40" s="4">
        <f>1/(J8*About!$B$54)*About!$B$55</f>
        <v>1.3352679225179815E-3</v>
      </c>
      <c r="K40" s="4">
        <f>1/(K8*About!$B$54)*About!$B$55</f>
        <v>1.3419710747394566E-3</v>
      </c>
      <c r="L40" s="4">
        <f>1/(L8*About!$B$54)*About!$B$55</f>
        <v>1.3487078773234888E-3</v>
      </c>
      <c r="M40" s="4">
        <f>1/(M8*About!$B$54)*About!$B$55</f>
        <v>1.3554784991976019E-3</v>
      </c>
      <c r="N40" s="4">
        <f>1/(N8*About!$B$54)*About!$B$55</f>
        <v>1.362283110137348E-3</v>
      </c>
      <c r="P40" cm="1">
        <f t="array" ref="P40">TREND(G40:H40,$G$35:$H$35,P$35)</f>
        <v>1.3166793326417243E-3</v>
      </c>
      <c r="Q40" t="s">
        <v>5</v>
      </c>
    </row>
    <row r="41" spans="1:24">
      <c r="D41" t="s">
        <v>95</v>
      </c>
      <c r="E41" s="4">
        <f>1/(E9*About!$B$54)*About!$B$55</f>
        <v>-1.8229553663543088E-2</v>
      </c>
      <c r="F41" s="4">
        <f>1/(F9*About!$B$54)*About!$B$55</f>
        <v>1.276068756447831E-3</v>
      </c>
      <c r="G41" s="4">
        <f>1/(G9*About!$B$54)*About!$B$55</f>
        <v>1.2824747241006807E-3</v>
      </c>
      <c r="H41" s="4">
        <f>1/(H9*About!$B$54)*About!$B$55</f>
        <v>1.288912850225683E-3</v>
      </c>
      <c r="I41" s="4">
        <f>1/(I9*About!$B$54)*About!$B$55</f>
        <v>1.2953832962609515E-3</v>
      </c>
      <c r="J41" s="4">
        <f>1/(J9*About!$B$54)*About!$B$55</f>
        <v>1.3018862244550317E-3</v>
      </c>
      <c r="K41" s="4">
        <f>1/(K9*About!$B$54)*About!$B$55</f>
        <v>1.30842179787097E-3</v>
      </c>
      <c r="L41" s="4">
        <f>1/(L9*About!$B$54)*About!$B$55</f>
        <v>1.3149901803904014E-3</v>
      </c>
      <c r="M41" s="4">
        <f>1/(M9*About!$B$54)*About!$B$55</f>
        <v>1.3215915367176614E-3</v>
      </c>
      <c r="N41" s="4">
        <f>1/(N9*About!$B$54)*About!$B$55</f>
        <v>1.3282260323839138E-3</v>
      </c>
      <c r="P41" cm="1">
        <f t="array" ref="P41">TREND(G41:H41,$G$35:$H$35,P$35)</f>
        <v>1.2837623493256812E-3</v>
      </c>
      <c r="Q41" t="s">
        <v>3</v>
      </c>
    </row>
    <row r="42" spans="1:24" ht="30">
      <c r="C42" t="s">
        <v>99</v>
      </c>
      <c r="D42" t="s">
        <v>100</v>
      </c>
      <c r="E42" s="4">
        <f>1/(E10*About!$B$54)*About!$B$55</f>
        <v>-2.1493332921325528E-3</v>
      </c>
      <c r="F42" s="4">
        <f>1/(F10*About!$B$54)*About!$B$55</f>
        <v>8.5522177549134527E-4</v>
      </c>
      <c r="G42" s="4">
        <f>1/(G10*About!$B$54)*About!$B$55</f>
        <v>8.964657854916273E-4</v>
      </c>
      <c r="H42" s="4">
        <f>1/(H10*About!$B$54)*About!$B$55</f>
        <v>9.3969883320078407E-4</v>
      </c>
      <c r="I42" s="4">
        <f>1/(I10*About!$B$54)*About!$B$55</f>
        <v>9.8501684214825198E-4</v>
      </c>
      <c r="J42" s="4">
        <f>1/(J10*About!$B$54)*About!$B$55</f>
        <v>1.0325203618810931E-3</v>
      </c>
      <c r="K42" s="4">
        <f>1/(K10*About!$B$54)*About!$B$55</f>
        <v>1.0823147910587786E-3</v>
      </c>
      <c r="L42" s="4">
        <f>1/(L10*About!$B$54)*About!$B$55</f>
        <v>1.1345106113069651E-3</v>
      </c>
      <c r="M42" s="4">
        <f>1/(M10*About!$B$54)*About!$B$55</f>
        <v>1.1892236323491237E-3</v>
      </c>
      <c r="N42" s="4">
        <f>1/(N10*About!$B$54)*About!$B$55</f>
        <v>1.2465752489599139E-3</v>
      </c>
      <c r="P42" cm="1">
        <f t="array" ref="P42">TREND(G42:H42,$G$35:$H$35,P$35)</f>
        <v>9.0511239503345692E-4</v>
      </c>
      <c r="Q42" s="24" t="s">
        <v>4</v>
      </c>
    </row>
    <row r="43" spans="1:24">
      <c r="D43" t="s">
        <v>94</v>
      </c>
      <c r="E43" s="4">
        <f>1/(E11*About!$B$54)*About!$B$55</f>
        <v>-2.0752563643088064E-3</v>
      </c>
      <c r="F43" s="4">
        <f>1/(F11*About!$B$54)*About!$B$55</f>
        <v>6.7309121219226258E-4</v>
      </c>
      <c r="G43" s="4">
        <f>1/(G11*About!$B$54)*About!$B$55</f>
        <v>7.0480931690733385E-4</v>
      </c>
      <c r="H43" s="4">
        <f>1/(H11*About!$B$54)*About!$B$55</f>
        <v>7.3802207516785779E-4</v>
      </c>
      <c r="I43" s="4">
        <f>1/(I11*About!$B$54)*About!$B$55</f>
        <v>7.7279991959397357E-4</v>
      </c>
      <c r="J43" s="4">
        <f>1/(J11*About!$B$54)*About!$B$55</f>
        <v>8.0921660180505986E-4</v>
      </c>
      <c r="K43" s="4">
        <f>1/(K11*About!$B$54)*About!$B$55</f>
        <v>8.4734934882106975E-4</v>
      </c>
      <c r="L43" s="4">
        <f>1/(L11*About!$B$54)*About!$B$55</f>
        <v>8.872790268339766E-4</v>
      </c>
      <c r="M43" s="4">
        <f>1/(M11*About!$B$54)*About!$B$55</f>
        <v>9.2909031269662406E-4</v>
      </c>
      <c r="N43" s="4">
        <f>1/(N11*About!$B$54)*About!$B$55</f>
        <v>9.728718734926552E-4</v>
      </c>
      <c r="P43" cm="1">
        <f t="array" ref="P43">TREND(G43:H43,$G$35:$H$35,P$35)</f>
        <v>7.1145186855943801E-4</v>
      </c>
      <c r="Q43" t="s">
        <v>5</v>
      </c>
    </row>
    <row r="44" spans="1:24">
      <c r="D44" t="s">
        <v>95</v>
      </c>
      <c r="E44" s="4">
        <f>1/(E12*About!$B$54)*About!$B$55</f>
        <v>-1.8438904238240114E-3</v>
      </c>
      <c r="F44" s="4">
        <f>1/(F12*About!$B$54)*About!$B$55</f>
        <v>7.8751671826494713E-4</v>
      </c>
      <c r="G44" s="4">
        <f>1/(G12*About!$B$54)*About!$B$55</f>
        <v>8.2842686404785502E-4</v>
      </c>
      <c r="H44" s="4">
        <f>1/(H12*About!$B$54)*About!$B$55</f>
        <v>8.714622218918682E-4</v>
      </c>
      <c r="I44" s="4">
        <f>1/(I12*About!$B$54)*About!$B$55</f>
        <v>9.1673319292654126E-4</v>
      </c>
      <c r="J44" s="4">
        <f>1/(J12*About!$B$54)*About!$B$55</f>
        <v>9.6435591343117181E-4</v>
      </c>
      <c r="K44" s="4">
        <f>1/(K12*About!$B$54)*About!$B$55</f>
        <v>1.0144525527660151E-3</v>
      </c>
      <c r="L44" s="4">
        <f>1/(L12*About!$B$54)*About!$B$55</f>
        <v>1.0671516267805156E-3</v>
      </c>
      <c r="M44" s="4">
        <f>1/(M12*About!$B$54)*About!$B$55</f>
        <v>1.1225883275025571E-3</v>
      </c>
      <c r="N44" s="4">
        <f>1/(N12*About!$B$54)*About!$B$55</f>
        <v>1.1809048699545097E-3</v>
      </c>
      <c r="P44" cm="1">
        <f t="array" ref="P44">TREND(G44:H44,$G$35:$H$35,P$35)</f>
        <v>8.3703393561665798E-4</v>
      </c>
      <c r="Q44" t="s">
        <v>3</v>
      </c>
    </row>
    <row r="45" spans="1:24" ht="30">
      <c r="D45" t="s">
        <v>101</v>
      </c>
      <c r="E45" s="4">
        <f>1/(E13*About!$B$54)*About!$B$55</f>
        <v>-2.7249680502021518E-3</v>
      </c>
      <c r="F45" s="4">
        <f>1/(F13*About!$B$54)*About!$B$55</f>
        <v>1.0904077637514651E-3</v>
      </c>
      <c r="G45" s="4">
        <f>1/(G13*About!$B$54)*About!$B$55</f>
        <v>1.1433061265922462E-3</v>
      </c>
      <c r="H45" s="4">
        <f>1/(H13*About!$B$54)*About!$B$55</f>
        <v>1.1987707191355816E-3</v>
      </c>
      <c r="I45" s="4">
        <f>1/(I13*About!$B$54)*About!$B$55</f>
        <v>1.256926035496839E-3</v>
      </c>
      <c r="J45" s="4">
        <f>1/(J13*About!$B$54)*About!$B$55</f>
        <v>1.317902609307158E-3</v>
      </c>
      <c r="K45" s="4">
        <f>1/(K13*About!$B$54)*About!$B$55</f>
        <v>1.3818373067052156E-3</v>
      </c>
      <c r="L45" s="4">
        <f>1/(L13*About!$B$54)*About!$B$55</f>
        <v>1.4488736335427418E-3</v>
      </c>
      <c r="M45" s="4">
        <f>1/(M13*About!$B$54)*About!$B$55</f>
        <v>1.5191620574933381E-3</v>
      </c>
      <c r="N45" s="4">
        <f>1/(N13*About!$B$54)*About!$B$55</f>
        <v>1.5928603457875752E-3</v>
      </c>
      <c r="P45" cm="1">
        <f t="array" ref="P45">TREND(G45:H45,$G$35:$H$35,P$35)</f>
        <v>1.154399045100913E-3</v>
      </c>
      <c r="Q45" s="24" t="s">
        <v>52</v>
      </c>
    </row>
    <row r="46" spans="1:24" ht="45">
      <c r="D46" t="s">
        <v>96</v>
      </c>
      <c r="E46" s="4">
        <f>1/(E14*About!$B$54)*About!$B$55</f>
        <v>-1.9796800358598831E-2</v>
      </c>
      <c r="F46" s="4">
        <f>1/(F14*About!$B$54)*About!$B$55</f>
        <v>6.8417742039307622E-3</v>
      </c>
      <c r="G46" s="4">
        <f>1/(G14*About!$B$54)*About!$B$55</f>
        <v>6.8761204599745865E-3</v>
      </c>
      <c r="H46" s="4">
        <f>1/(H14*About!$B$54)*About!$B$55</f>
        <v>6.9106391369824867E-3</v>
      </c>
      <c r="I46" s="4">
        <f>1/(I14*About!$B$54)*About!$B$55</f>
        <v>6.9453311005215502E-3</v>
      </c>
      <c r="J46" s="4">
        <f>1/(J14*About!$B$54)*About!$B$55</f>
        <v>6.9801972205040834E-3</v>
      </c>
      <c r="K46" s="4">
        <f>1/(K14*About!$B$54)*About!$B$55</f>
        <v>7.01523837120942E-3</v>
      </c>
      <c r="L46" s="4">
        <f>1/(L14*About!$B$54)*About!$B$55</f>
        <v>7.0504554313058467E-3</v>
      </c>
      <c r="M46" s="4">
        <f>1/(M14*About!$B$54)*About!$B$55</f>
        <v>7.0858492838726389E-3</v>
      </c>
      <c r="N46" s="4">
        <f>1/(N14*About!$B$54)*About!$B$55</f>
        <v>7.1214208164221962E-3</v>
      </c>
      <c r="P46" cm="1">
        <f t="array" ref="P46">TREND(G46:H46,$G$35:$H$35,P$35)</f>
        <v>6.8830241953761664E-3</v>
      </c>
      <c r="Q46" s="24" t="s">
        <v>2</v>
      </c>
    </row>
    <row r="47" spans="1:24">
      <c r="D47" t="s">
        <v>97</v>
      </c>
      <c r="E47" s="4">
        <f>1/(E15*About!$B$54)*About!$B$55</f>
        <v>-1.256675543555562E-2</v>
      </c>
      <c r="F47" s="4">
        <f>1/(F15*About!$B$54)*About!$B$55</f>
        <v>2.3976532976050908E-3</v>
      </c>
      <c r="G47" s="4">
        <f>1/(G15*About!$B$54)*About!$B$55</f>
        <v>2.5849550285545597E-3</v>
      </c>
      <c r="H47" s="4">
        <f>1/(H15*About!$B$54)*About!$B$55</f>
        <v>2.7868885406926217E-3</v>
      </c>
      <c r="I47" s="4">
        <f>1/(I15*About!$B$54)*About!$B$55</f>
        <v>3.0045968507958196E-3</v>
      </c>
      <c r="J47" s="4">
        <f>1/(J15*About!$B$54)*About!$B$55</f>
        <v>3.2393122667074945E-3</v>
      </c>
      <c r="K47" s="4">
        <f>1/(K15*About!$B$54)*About!$B$55</f>
        <v>3.4923633626462581E-3</v>
      </c>
      <c r="L47" s="4">
        <f>1/(L15*About!$B$54)*About!$B$55</f>
        <v>3.7651824994170023E-3</v>
      </c>
      <c r="M47" s="4">
        <f>1/(M15*About!$B$54)*About!$B$55</f>
        <v>4.0593139320915543E-3</v>
      </c>
      <c r="N47" s="4">
        <f>1/(N15*About!$B$54)*About!$B$55</f>
        <v>4.3764225510513873E-3</v>
      </c>
      <c r="P47" cm="1">
        <f t="array" ref="P47">TREND(G47:H47,$G$35:$H$35,P$35)</f>
        <v>2.6253417309821808E-3</v>
      </c>
    </row>
    <row r="48" spans="1:24" ht="30">
      <c r="C48" t="s">
        <v>102</v>
      </c>
      <c r="D48" t="s">
        <v>100</v>
      </c>
      <c r="E48" s="4">
        <f>1/(E16*About!$B$54)*About!$B$55</f>
        <v>-1.9796800358598831E-2</v>
      </c>
      <c r="F48" s="4">
        <f>1/(F16*About!$B$54)*About!$B$55</f>
        <v>1.2669952229501413E-3</v>
      </c>
      <c r="G48" s="4">
        <f>1/(G16*About!$B$54)*About!$B$55</f>
        <v>1.2733556407360344E-3</v>
      </c>
      <c r="H48" s="4">
        <f>1/(H16*About!$B$54)*About!$B$55</f>
        <v>1.27974798833009E-3</v>
      </c>
      <c r="I48" s="4">
        <f>1/(I16*About!$B$54)*About!$B$55</f>
        <v>1.2861724260225093E-3</v>
      </c>
      <c r="J48" s="4">
        <f>1/(J16*About!$B$54)*About!$B$55</f>
        <v>1.2926291149081635E-3</v>
      </c>
      <c r="K48" s="4">
        <f>1/(K16*About!$B$54)*About!$B$55</f>
        <v>1.2991182168906332E-3</v>
      </c>
      <c r="L48" s="4">
        <f>1/(L16*About!$B$54)*About!$B$55</f>
        <v>1.3056398946862679E-3</v>
      </c>
      <c r="M48" s="4">
        <f>1/(M16*About!$B$54)*About!$B$55</f>
        <v>1.3121943118282659E-3</v>
      </c>
      <c r="N48" s="4">
        <f>1/(N16*About!$B$54)*About!$B$55</f>
        <v>1.3187816326707769E-3</v>
      </c>
      <c r="P48" cm="1">
        <f t="array" ref="P48">TREND(G48:H48,$G$35:$H$35,P$35)</f>
        <v>1.2746341102548456E-3</v>
      </c>
      <c r="Q48" s="24" t="s">
        <v>4</v>
      </c>
    </row>
    <row r="49" spans="2:17" ht="30">
      <c r="D49" t="s">
        <v>100</v>
      </c>
      <c r="E49" s="4">
        <f>1/(E17*About!$B$54)*About!$B$55</f>
        <v>-1.9796800358598831E-2</v>
      </c>
      <c r="F49" s="4">
        <f>1/(F17*About!$B$54)*About!$B$55</f>
        <v>1.7421184315564444E-3</v>
      </c>
      <c r="G49" s="4">
        <f>1/(G17*About!$B$54)*About!$B$55</f>
        <v>1.7508640060120474E-3</v>
      </c>
      <c r="H49" s="4">
        <f>1/(H17*About!$B$54)*About!$B$55</f>
        <v>1.7596534839538741E-3</v>
      </c>
      <c r="I49" s="4">
        <f>1/(I17*About!$B$54)*About!$B$55</f>
        <v>1.7684870857809503E-3</v>
      </c>
      <c r="J49" s="4">
        <f>1/(J17*About!$B$54)*About!$B$55</f>
        <v>1.7773650329987248E-3</v>
      </c>
      <c r="K49" s="4">
        <f>1/(K17*About!$B$54)*About!$B$55</f>
        <v>1.7862875482246203E-3</v>
      </c>
      <c r="L49" s="4">
        <f>1/(L17*About!$B$54)*About!$B$55</f>
        <v>1.7952548551936182E-3</v>
      </c>
      <c r="M49" s="4">
        <f>1/(M17*About!$B$54)*About!$B$55</f>
        <v>1.8042671787638664E-3</v>
      </c>
      <c r="N49" s="4">
        <f>1/(N17*About!$B$54)*About!$B$55</f>
        <v>1.8133247449223181E-3</v>
      </c>
      <c r="P49" cm="1">
        <f t="array" ref="P49">TREND(G49:H49,$G$35:$H$35,P$35)</f>
        <v>1.7526219016004126E-3</v>
      </c>
      <c r="Q49" s="24" t="s">
        <v>4</v>
      </c>
    </row>
    <row r="50" spans="2:17" ht="30">
      <c r="D50" t="s">
        <v>100</v>
      </c>
      <c r="E50" s="4">
        <f>1/(E18*About!$B$54)*About!$B$55</f>
        <v>-1.9796800358598831E-2</v>
      </c>
      <c r="F50" s="4">
        <f>1/(F18*About!$B$54)*About!$B$55</f>
        <v>1.5837440286876768E-3</v>
      </c>
      <c r="G50" s="4">
        <f>1/(G18*About!$B$54)*About!$B$55</f>
        <v>1.5916945509200434E-3</v>
      </c>
      <c r="H50" s="4">
        <f>1/(H18*About!$B$54)*About!$B$55</f>
        <v>1.5996849854126129E-3</v>
      </c>
      <c r="I50" s="4">
        <f>1/(I18*About!$B$54)*About!$B$55</f>
        <v>1.6077155325281368E-3</v>
      </c>
      <c r="J50" s="4">
        <f>1/(J18*About!$B$54)*About!$B$55</f>
        <v>1.6157863936352049E-3</v>
      </c>
      <c r="K50" s="4">
        <f>1/(K18*About!$B$54)*About!$B$55</f>
        <v>1.6238977711132917E-3</v>
      </c>
      <c r="L50" s="4">
        <f>1/(L18*About!$B$54)*About!$B$55</f>
        <v>1.6320498683578351E-3</v>
      </c>
      <c r="M50" s="4">
        <f>1/(M18*About!$B$54)*About!$B$55</f>
        <v>1.640242889785333E-3</v>
      </c>
      <c r="N50" s="4">
        <f>1/(N18*About!$B$54)*About!$B$55</f>
        <v>1.6484770408384712E-3</v>
      </c>
      <c r="P50" cm="1">
        <f t="array" ref="P50">TREND(G50:H50,$G$35:$H$35,P$35)</f>
        <v>1.5932926378185576E-3</v>
      </c>
      <c r="Q50" s="24" t="s">
        <v>4</v>
      </c>
    </row>
    <row r="51" spans="2:17" ht="45">
      <c r="D51" t="s">
        <v>96</v>
      </c>
      <c r="E51" s="4">
        <f>1/(E19*About!$B$54)*About!$B$55</f>
        <v>-1.9796800358598831E-2</v>
      </c>
      <c r="F51" s="4">
        <f>1/(F19*About!$B$54)*About!$B$55</f>
        <v>2.1285519745562372E-2</v>
      </c>
      <c r="G51" s="4">
        <f>1/(G19*About!$B$54)*About!$B$55</f>
        <v>2.1392374764365379E-2</v>
      </c>
      <c r="H51" s="4">
        <f>1/(H19*About!$B$54)*About!$B$55</f>
        <v>2.149976620394551E-2</v>
      </c>
      <c r="I51" s="4">
        <f>1/(I19*About!$B$54)*About!$B$55</f>
        <v>2.1607696757178153E-2</v>
      </c>
      <c r="J51" s="4">
        <f>1/(J19*About!$B$54)*About!$B$55</f>
        <v>2.1716169130457142E-2</v>
      </c>
      <c r="K51" s="4">
        <f>1/(K19*About!$B$54)*About!$B$55</f>
        <v>2.1825186043762636E-2</v>
      </c>
      <c r="L51" s="4">
        <f>1/(L19*About!$B$54)*About!$B$55</f>
        <v>2.19347502307293E-2</v>
      </c>
      <c r="M51" s="4">
        <f>1/(M19*About!$B$54)*About!$B$55</f>
        <v>2.2044864438714871E-2</v>
      </c>
      <c r="N51" s="4">
        <f>1/(N19*About!$B$54)*About!$B$55</f>
        <v>2.2155531428869044E-2</v>
      </c>
      <c r="P51" cm="1">
        <f t="array" ref="P51">TREND(G51:H51,$G$35:$H$35,P$35)</f>
        <v>2.1413853052281405E-2</v>
      </c>
      <c r="Q51" s="24" t="s">
        <v>2</v>
      </c>
    </row>
    <row r="52" spans="2:17" ht="45">
      <c r="C52" t="s">
        <v>103</v>
      </c>
      <c r="D52" t="s">
        <v>95</v>
      </c>
      <c r="E52" s="4">
        <f>1/(E20*About!$B$54)*About!$B$55</f>
        <v>-1.8229553663543088E-2</v>
      </c>
      <c r="F52" s="4">
        <f>1/(F20*About!$B$54)*About!$B$55</f>
        <v>1.1229405056740916E-3</v>
      </c>
      <c r="G52" s="4">
        <f>1/(G20*About!$B$54)*About!$B$55</f>
        <v>1.128577757208599E-3</v>
      </c>
      <c r="H52" s="4">
        <f>1/(H20*About!$B$54)*About!$B$55</f>
        <v>1.1342433081986012E-3</v>
      </c>
      <c r="I52" s="4">
        <f>1/(I20*About!$B$54)*About!$B$55</f>
        <v>1.1399373007096377E-3</v>
      </c>
      <c r="J52" s="4">
        <f>1/(J20*About!$B$54)*About!$B$55</f>
        <v>1.1456598775204283E-3</v>
      </c>
      <c r="K52" s="4">
        <f>1/(K20*About!$B$54)*About!$B$55</f>
        <v>1.1514111821264536E-3</v>
      </c>
      <c r="L52" s="4">
        <f>1/(L20*About!$B$54)*About!$B$55</f>
        <v>1.1571913587435534E-3</v>
      </c>
      <c r="M52" s="4">
        <f>1/(M20*About!$B$54)*About!$B$55</f>
        <v>1.1630005523115424E-3</v>
      </c>
      <c r="N52" s="4">
        <f>1/(N20*About!$B$54)*About!$B$55</f>
        <v>1.1688389084978446E-3</v>
      </c>
      <c r="P52" cm="1">
        <f t="array" ref="P52">TREND(G52:H52,$G$35:$H$35,P$35)</f>
        <v>1.1297108674065996E-3</v>
      </c>
      <c r="Q52" s="24" t="s">
        <v>3</v>
      </c>
    </row>
    <row r="53" spans="2:17" ht="30">
      <c r="D53" t="s">
        <v>101</v>
      </c>
      <c r="E53" s="4">
        <f>1/(E21*About!$B$54)*About!$B$55</f>
        <v>-2.524092045721351E-2</v>
      </c>
      <c r="F53" s="4">
        <f>1/(F21*About!$B$54)*About!$B$55</f>
        <v>1.3327206001406799E-3</v>
      </c>
      <c r="G53" s="4">
        <f>1/(G21*About!$B$54)*About!$B$55</f>
        <v>1.3394109645992166E-3</v>
      </c>
      <c r="H53" s="4">
        <f>1/(H21*About!$B$54)*About!$B$55</f>
        <v>1.3461349152247139E-3</v>
      </c>
      <c r="I53" s="4">
        <f>1/(I21*About!$B$54)*About!$B$55</f>
        <v>1.3528926206224272E-3</v>
      </c>
      <c r="J53" s="4">
        <f>1/(J21*About!$B$54)*About!$B$55</f>
        <v>1.3596842502440246E-3</v>
      </c>
      <c r="K53" s="4">
        <f>1/(K21*About!$B$54)*About!$B$55</f>
        <v>1.3665099743918351E-3</v>
      </c>
      <c r="L53" s="4">
        <f>1/(L21*About!$B$54)*About!$B$55</f>
        <v>1.3733699642231184E-3</v>
      </c>
      <c r="M53" s="4">
        <f>1/(M21*About!$B$54)*About!$B$55</f>
        <v>1.3802643917543579E-3</v>
      </c>
      <c r="N53" s="4">
        <f>1/(N21*About!$B$54)*About!$B$55</f>
        <v>1.3871934298655736E-3</v>
      </c>
      <c r="P53" cm="1">
        <f t="array" ref="P53">TREND(G53:H53,$G$35:$H$35,P$35)</f>
        <v>1.3407557547243161E-3</v>
      </c>
      <c r="Q53" s="24" t="s">
        <v>52</v>
      </c>
    </row>
    <row r="54" spans="2:17" ht="30">
      <c r="D54" t="s">
        <v>100</v>
      </c>
      <c r="E54" s="4">
        <f>1/(E22*About!$B$54)*About!$B$55</f>
        <v>-1.9796800358598831E-2</v>
      </c>
      <c r="F54" s="4">
        <f>1/(F22*About!$B$54)*About!$B$55</f>
        <v>1.219482902089511E-3</v>
      </c>
      <c r="G54" s="4">
        <f>1/(G22*About!$B$54)*About!$B$55</f>
        <v>1.2256048042084333E-3</v>
      </c>
      <c r="H54" s="4">
        <f>1/(H22*About!$B$54)*About!$B$55</f>
        <v>1.2317574387677116E-3</v>
      </c>
      <c r="I54" s="4">
        <f>1/(I22*About!$B$54)*About!$B$55</f>
        <v>1.2379409600466653E-3</v>
      </c>
      <c r="J54" s="4">
        <f>1/(J22*About!$B$54)*About!$B$55</f>
        <v>1.2441555230991077E-3</v>
      </c>
      <c r="K54" s="4">
        <f>1/(K22*About!$B$54)*About!$B$55</f>
        <v>1.2504012837572347E-3</v>
      </c>
      <c r="L54" s="4">
        <f>1/(L22*About!$B$54)*About!$B$55</f>
        <v>1.2566783986355332E-3</v>
      </c>
      <c r="M54" s="4">
        <f>1/(M22*About!$B$54)*About!$B$55</f>
        <v>1.262987025134707E-3</v>
      </c>
      <c r="N54" s="4">
        <f>1/(N22*About!$B$54)*About!$B$55</f>
        <v>1.2693273214456232E-3</v>
      </c>
      <c r="P54" cm="1">
        <f t="array" ref="P54">TREND(G54:H54,$G$35:$H$35,P$35)</f>
        <v>1.2268353311202886E-3</v>
      </c>
      <c r="Q54" s="24" t="s">
        <v>4</v>
      </c>
    </row>
    <row r="55" spans="2:17" ht="30">
      <c r="D55" t="s">
        <v>94</v>
      </c>
      <c r="E55" s="4">
        <f>1/(E23*About!$B$54)*About!$B$55</f>
        <v>-1.869697811645445E-2</v>
      </c>
      <c r="F55" s="4">
        <f>1/(F23*About!$B$54)*About!$B$55</f>
        <v>9.2138708157874156E-4</v>
      </c>
      <c r="G55" s="4">
        <f>1/(G23*About!$B$54)*About!$B$55</f>
        <v>9.2601251873526073E-4</v>
      </c>
      <c r="H55" s="4">
        <f>1/(H23*About!$B$54)*About!$B$55</f>
        <v>9.306611759578267E-4</v>
      </c>
      <c r="I55" s="4">
        <f>1/(I23*About!$B$54)*About!$B$55</f>
        <v>9.3533316981303603E-4</v>
      </c>
      <c r="J55" s="4">
        <f>1/(J23*About!$B$54)*About!$B$55</f>
        <v>9.4002861745265897E-4</v>
      </c>
      <c r="K55" s="4">
        <f>1/(K23*About!$B$54)*About!$B$55</f>
        <v>9.4474763661657728E-4</v>
      </c>
      <c r="L55" s="4">
        <f>1/(L23*About!$B$54)*About!$B$55</f>
        <v>9.4949034563573595E-4</v>
      </c>
      <c r="M55" s="4">
        <f>1/(M23*About!$B$54)*About!$B$55</f>
        <v>9.542568634351115E-4</v>
      </c>
      <c r="N55" s="4">
        <f>1/(N23*About!$B$54)*About!$B$55</f>
        <v>9.5904730953669259E-4</v>
      </c>
      <c r="P55" cm="1">
        <f t="array" ref="P55">TREND(G55:H55,$G$35:$H$35,P$35)</f>
        <v>9.2694225017977386E-4</v>
      </c>
      <c r="Q55" s="24" t="s">
        <v>5</v>
      </c>
    </row>
    <row r="56" spans="2:17" ht="45">
      <c r="D56" t="s">
        <v>96</v>
      </c>
      <c r="E56" s="4">
        <f>1/(E24*About!$B$54)*About!$B$55</f>
        <v>-1.9796800358598831E-2</v>
      </c>
      <c r="F56" s="4">
        <f>1/(F24*About!$B$54)*About!$B$55</f>
        <v>1.0642759872781186E-2</v>
      </c>
      <c r="G56" s="4">
        <f>1/(G24*About!$B$54)*About!$B$55</f>
        <v>1.0696187382182689E-2</v>
      </c>
      <c r="H56" s="4">
        <f>1/(H24*About!$B$54)*About!$B$55</f>
        <v>1.0749883101972755E-2</v>
      </c>
      <c r="I56" s="4">
        <f>1/(I24*About!$B$54)*About!$B$55</f>
        <v>1.0803848378589076E-2</v>
      </c>
      <c r="J56" s="4">
        <f>1/(J24*About!$B$54)*About!$B$55</f>
        <v>1.0858084565228571E-2</v>
      </c>
      <c r="K56" s="4">
        <f>1/(K24*About!$B$54)*About!$B$55</f>
        <v>1.0912593021881318E-2</v>
      </c>
      <c r="L56" s="4">
        <f>1/(L24*About!$B$54)*About!$B$55</f>
        <v>1.096737511536465E-2</v>
      </c>
      <c r="M56" s="4">
        <f>1/(M24*About!$B$54)*About!$B$55</f>
        <v>1.1022432219357435E-2</v>
      </c>
      <c r="N56" s="4">
        <f>1/(N24*About!$B$54)*About!$B$55</f>
        <v>1.1077765714434522E-2</v>
      </c>
      <c r="P56" cm="1">
        <f t="array" ref="P56">TREND(G56:H56,$G$35:$H$35,P$35)</f>
        <v>1.0706926526140702E-2</v>
      </c>
      <c r="Q56" s="24" t="s">
        <v>2</v>
      </c>
    </row>
    <row r="57" spans="2:17" ht="45">
      <c r="C57" t="s">
        <v>104</v>
      </c>
      <c r="D57" t="s">
        <v>95</v>
      </c>
      <c r="E57" s="4">
        <f>1/(E25*About!$B$54)*About!$B$55</f>
        <v>-1.8229553663543088E-2</v>
      </c>
      <c r="F57" s="4">
        <f>1/(F25*About!$B$54)*About!$B$55</f>
        <v>5.6876207430246186E-4</v>
      </c>
      <c r="G57" s="4">
        <f>1/(G25*About!$B$54)*About!$B$55</f>
        <v>5.7161730559916052E-4</v>
      </c>
      <c r="H57" s="4">
        <f>1/(H25*About!$B$54)*About!$B$55</f>
        <v>5.7448687038630462E-4</v>
      </c>
      <c r="I57" s="4">
        <f>1/(I25*About!$B$54)*About!$B$55</f>
        <v>5.7737084061916706E-4</v>
      </c>
      <c r="J57" s="4">
        <f>1/(J25*About!$B$54)*About!$B$55</f>
        <v>5.8026928861424287E-4</v>
      </c>
      <c r="K57" s="4">
        <f>1/(K25*About!$B$54)*About!$B$55</f>
        <v>5.8318228705106078E-4</v>
      </c>
      <c r="L57" s="4">
        <f>1/(L25*About!$B$54)*About!$B$55</f>
        <v>5.8610990897400752E-4</v>
      </c>
      <c r="M57" s="4">
        <f>1/(M25*About!$B$54)*About!$B$55</f>
        <v>5.8905222779415773E-4</v>
      </c>
      <c r="N57" s="4">
        <f>1/(N25*About!$B$54)*About!$B$55</f>
        <v>5.9200931729111591E-4</v>
      </c>
      <c r="P57" cm="1">
        <f t="array" ref="P57">TREND(G57:H57,$G$35:$H$35,P$35)</f>
        <v>5.7219121855658938E-4</v>
      </c>
      <c r="Q57" s="24" t="s">
        <v>3</v>
      </c>
    </row>
    <row r="58" spans="2:17" ht="30">
      <c r="D58" t="s">
        <v>101</v>
      </c>
      <c r="E58" s="4">
        <f>1/(E26*About!$B$54)*About!$B$55</f>
        <v>-2.524092045721351E-2</v>
      </c>
      <c r="F58" s="4">
        <f>1/(F26*About!$B$54)*About!$B$55</f>
        <v>7.8751671826494713E-4</v>
      </c>
      <c r="G58" s="4">
        <f>1/(G26*About!$B$54)*About!$B$55</f>
        <v>7.9147011544499152E-4</v>
      </c>
      <c r="H58" s="4">
        <f>1/(H26*About!$B$54)*About!$B$55</f>
        <v>7.9544335899642184E-4</v>
      </c>
      <c r="I58" s="4">
        <f>1/(I26*About!$B$54)*About!$B$55</f>
        <v>7.9943654854961604E-4</v>
      </c>
      <c r="J58" s="4">
        <f>1/(J26*About!$B$54)*About!$B$55</f>
        <v>8.0344978423510559E-4</v>
      </c>
      <c r="K58" s="4">
        <f>1/(K26*About!$B$54)*About!$B$55</f>
        <v>8.0748316668608432E-4</v>
      </c>
      <c r="L58" s="4">
        <f>1/(L26*About!$B$54)*About!$B$55</f>
        <v>8.1153679704093365E-4</v>
      </c>
      <c r="M58" s="4">
        <f>1/(M26*About!$B$54)*About!$B$55</f>
        <v>8.156107769457569E-4</v>
      </c>
      <c r="N58" s="4">
        <f>1/(N26*About!$B$54)*About!$B$55</f>
        <v>8.1970520855692986E-4</v>
      </c>
      <c r="P58" cm="1">
        <f t="array" ref="P58">TREND(G58:H58,$G$35:$H$35,P$35)</f>
        <v>7.9226476415527767E-4</v>
      </c>
      <c r="Q58" s="24" t="s">
        <v>52</v>
      </c>
    </row>
    <row r="59" spans="2:17" ht="30">
      <c r="D59" t="s">
        <v>94</v>
      </c>
      <c r="E59" s="4">
        <f>1/(E27*About!$B$54)*About!$B$55</f>
        <v>-1.869697811645445E-2</v>
      </c>
      <c r="F59" s="4">
        <f>1/(F27*About!$B$54)*About!$B$55</f>
        <v>4.8612143102774513E-4</v>
      </c>
      <c r="G59" s="4">
        <f>1/(G27*About!$B$54)*About!$B$55</f>
        <v>4.8856179965740202E-4</v>
      </c>
      <c r="H59" s="4">
        <f>1/(H27*About!$B$54)*About!$B$55</f>
        <v>4.9101441913359351E-4</v>
      </c>
      <c r="I59" s="4">
        <f>1/(I27*About!$B$54)*About!$B$55</f>
        <v>4.9347935095655289E-4</v>
      </c>
      <c r="J59" s="4">
        <f>1/(J27*About!$B$54)*About!$B$55</f>
        <v>4.959566569352501E-4</v>
      </c>
      <c r="K59" s="4">
        <f>1/(K27*About!$B$54)*About!$B$55</f>
        <v>4.9844639918894085E-4</v>
      </c>
      <c r="L59" s="4">
        <f>1/(L27*About!$B$54)*About!$B$55</f>
        <v>5.0094864014872426E-4</v>
      </c>
      <c r="M59" s="4">
        <f>1/(M27*About!$B$54)*About!$B$55</f>
        <v>5.0346344255910904E-4</v>
      </c>
      <c r="N59" s="4">
        <f>1/(N27*About!$B$54)*About!$B$55</f>
        <v>5.0599086947958609E-4</v>
      </c>
      <c r="P59" cm="1">
        <f t="array" ref="P59">TREND(G59:H59,$G$35:$H$35,P$35)</f>
        <v>4.8905232355264021E-4</v>
      </c>
      <c r="Q59" s="24" t="s">
        <v>5</v>
      </c>
    </row>
    <row r="60" spans="2:17" ht="45">
      <c r="D60" t="s">
        <v>96</v>
      </c>
      <c r="E60" s="4">
        <f>1/(E28*About!$B$54)*About!$B$55</f>
        <v>-1.9796800358598831E-2</v>
      </c>
      <c r="F60" s="4">
        <f>1/(F28*About!$B$54)*About!$B$55</f>
        <v>6.8417742039307622E-3</v>
      </c>
      <c r="G60" s="4">
        <f>1/(G28*About!$B$54)*About!$B$55</f>
        <v>6.8761204599745865E-3</v>
      </c>
      <c r="H60" s="4">
        <f>1/(H28*About!$B$54)*About!$B$55</f>
        <v>6.9106391369824867E-3</v>
      </c>
      <c r="I60" s="4">
        <f>1/(I28*About!$B$54)*About!$B$55</f>
        <v>6.9453311005215502E-3</v>
      </c>
      <c r="J60" s="4">
        <f>1/(J28*About!$B$54)*About!$B$55</f>
        <v>6.9801972205040834E-3</v>
      </c>
      <c r="K60" s="4">
        <f>1/(K28*About!$B$54)*About!$B$55</f>
        <v>7.01523837120942E-3</v>
      </c>
      <c r="L60" s="4">
        <f>1/(L28*About!$B$54)*About!$B$55</f>
        <v>7.0504554313058467E-3</v>
      </c>
      <c r="M60" s="4">
        <f>1/(M28*About!$B$54)*About!$B$55</f>
        <v>7.0858492838726389E-3</v>
      </c>
      <c r="N60" s="4">
        <f>1/(N28*About!$B$54)*About!$B$55</f>
        <v>7.1214208164221962E-3</v>
      </c>
      <c r="P60" cm="1">
        <f t="array" ref="P60">TREND(G60:H60,$G$35:$H$35,P$35)</f>
        <v>6.8830241953761664E-3</v>
      </c>
      <c r="Q60" s="24" t="s">
        <v>2</v>
      </c>
    </row>
    <row r="61" spans="2:17" ht="30">
      <c r="B61" t="s">
        <v>105</v>
      </c>
      <c r="D61" t="s">
        <v>94</v>
      </c>
      <c r="E61" s="4">
        <f>1/(E29*About!$B$54)*About!$B$55</f>
        <v>-4.4481021778415596E-4</v>
      </c>
      <c r="F61" s="4">
        <f>1/(F29*About!$B$54)*About!$B$55</f>
        <v>6.5166457539977303E-3</v>
      </c>
      <c r="G61" s="4">
        <f>1/(G29*About!$B$54)*About!$B$55</f>
        <v>8.248480979535934E-3</v>
      </c>
      <c r="H61" s="4">
        <f>1/(H29*About!$B$54)*About!$B$55</f>
        <v>1.0440561147278492E-2</v>
      </c>
      <c r="I61" s="4">
        <f>1/(I29*About!$B$54)*About!$B$55</f>
        <v>1.3215198936688818E-2</v>
      </c>
      <c r="J61" s="4">
        <f>1/(J29*About!$B$54)*About!$B$55</f>
        <v>1.6727212309061042E-2</v>
      </c>
      <c r="K61" s="4">
        <f>1/(K29*About!$B$54)*About!$B$55</f>
        <v>2.1172562968810631E-2</v>
      </c>
      <c r="L61" s="4">
        <f>1/(L29*About!$B$54)*About!$B$55</f>
        <v>2.6799290544391643E-2</v>
      </c>
      <c r="M61" s="4">
        <f>1/(M29*About!$B$54)*About!$B$55</f>
        <v>3.3921352589230923E-2</v>
      </c>
      <c r="N61" s="4">
        <f>1/(N29*About!$B$54)*About!$B$55</f>
        <v>4.2936142640676168E-2</v>
      </c>
      <c r="P61" cm="1">
        <f t="array" ref="P61">TREND(G61:H61,$G$35:$H$35,P$35)</f>
        <v>8.6868970130844492E-3</v>
      </c>
      <c r="Q61" s="24" t="s">
        <v>5</v>
      </c>
    </row>
    <row r="62" spans="2:17" ht="45">
      <c r="D62" t="s">
        <v>96</v>
      </c>
      <c r="E62" s="4">
        <f>1/(E30*About!$B$54)*About!$B$55</f>
        <v>-1.1153276722679555E-2</v>
      </c>
      <c r="F62" s="4">
        <f>1/(F30*About!$B$54)*About!$B$55</f>
        <v>1.3396131202407938E-3</v>
      </c>
      <c r="G62" s="4">
        <f>1/(G30*About!$B$54)*About!$B$55</f>
        <v>1.458703449107179E-3</v>
      </c>
      <c r="H62" s="4">
        <f>1/(H30*About!$B$54)*About!$B$55</f>
        <v>1.5883807946392066E-3</v>
      </c>
      <c r="I62" s="4">
        <f>1/(I30*About!$B$54)*About!$B$55</f>
        <v>1.7295863325221372E-3</v>
      </c>
      <c r="J62" s="4">
        <f>1/(J30*About!$B$54)*About!$B$55</f>
        <v>1.883344908062097E-3</v>
      </c>
      <c r="K62" s="4">
        <f>1/(K30*About!$B$54)*About!$B$55</f>
        <v>2.0507724743355818E-3</v>
      </c>
      <c r="L62" s="4">
        <f>1/(L30*About!$B$54)*About!$B$55</f>
        <v>2.2330841915833609E-3</v>
      </c>
      <c r="M62" s="4">
        <f>1/(M30*About!$B$54)*About!$B$55</f>
        <v>2.4316032466327655E-3</v>
      </c>
      <c r="N62" s="4">
        <f>1/(N30*About!$B$54)*About!$B$55</f>
        <v>2.6477704563582214E-3</v>
      </c>
      <c r="P62" cm="1">
        <f t="array" ref="P62">TREND(G62:H62,$G$35:$H$35,P$35)</f>
        <v>1.4846389182135919E-3</v>
      </c>
      <c r="Q62" s="24" t="s">
        <v>2</v>
      </c>
    </row>
    <row r="63" spans="2:17" ht="30">
      <c r="B63" t="s">
        <v>106</v>
      </c>
      <c r="D63" t="s">
        <v>106</v>
      </c>
      <c r="E63" s="4">
        <f>1/(E31*About!$B$54)*About!$B$55</f>
        <v>-7.2623464255209763E-3</v>
      </c>
      <c r="F63" s="4">
        <f>1/(F31*About!$B$54)*About!$B$55</f>
        <v>5.1893623287611326E-4</v>
      </c>
      <c r="G63" s="4">
        <f>1/(G31*About!$B$54)*About!$B$55</f>
        <v>5.2550504595049428E-4</v>
      </c>
      <c r="H63" s="4">
        <f>1/(H31*About!$B$54)*About!$B$55</f>
        <v>5.3215700855746247E-4</v>
      </c>
      <c r="I63" s="4">
        <f>1/(I31*About!$B$54)*About!$B$55</f>
        <v>5.3889317322274662E-4</v>
      </c>
      <c r="J63" s="4">
        <f>1/(J31*About!$B$54)*About!$B$55</f>
        <v>5.4571460579518625E-4</v>
      </c>
      <c r="K63" s="4">
        <f>1/(K31*About!$B$54)*About!$B$55</f>
        <v>5.526223856153784E-4</v>
      </c>
      <c r="L63" s="4">
        <f>1/(L31*About!$B$54)*About!$B$55</f>
        <v>5.5961760568645899E-4</v>
      </c>
      <c r="M63" s="4">
        <f>1/(M31*About!$B$54)*About!$B$55</f>
        <v>5.6670137284704671E-4</v>
      </c>
      <c r="N63" s="4">
        <f>1/(N31*About!$B$54)*About!$B$55</f>
        <v>5.738748079463764E-4</v>
      </c>
      <c r="P63" cm="1">
        <f t="array" ref="P63">TREND(G63:H63,$G$35:$H$35,P$35)</f>
        <v>5.2683543847188794E-4</v>
      </c>
      <c r="Q63" s="24" t="s">
        <v>5</v>
      </c>
    </row>
    <row r="65" spans="1:35">
      <c r="A65" s="1" t="s">
        <v>109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35">
      <c r="A66" t="s">
        <v>89</v>
      </c>
      <c r="B66" t="s">
        <v>90</v>
      </c>
      <c r="C66" t="s">
        <v>91</v>
      </c>
      <c r="D66">
        <v>2019</v>
      </c>
      <c r="E66">
        <v>2020</v>
      </c>
      <c r="F66">
        <v>2021</v>
      </c>
      <c r="G66">
        <v>2022</v>
      </c>
      <c r="H66">
        <v>2023</v>
      </c>
      <c r="I66">
        <v>2024</v>
      </c>
      <c r="J66">
        <v>2025</v>
      </c>
      <c r="K66">
        <v>2026</v>
      </c>
      <c r="L66">
        <v>2027</v>
      </c>
      <c r="M66">
        <v>2028</v>
      </c>
      <c r="N66">
        <v>2029</v>
      </c>
      <c r="O66">
        <v>2030</v>
      </c>
      <c r="P66">
        <v>2031</v>
      </c>
      <c r="Q66">
        <v>2032</v>
      </c>
      <c r="R66">
        <v>2033</v>
      </c>
      <c r="S66">
        <v>2034</v>
      </c>
      <c r="T66">
        <v>2035</v>
      </c>
      <c r="U66">
        <v>2036</v>
      </c>
      <c r="V66">
        <v>2037</v>
      </c>
      <c r="W66">
        <v>2038</v>
      </c>
      <c r="X66">
        <v>2039</v>
      </c>
      <c r="Y66">
        <v>2040</v>
      </c>
      <c r="Z66">
        <v>2041</v>
      </c>
      <c r="AA66">
        <v>2042</v>
      </c>
      <c r="AB66">
        <v>2043</v>
      </c>
      <c r="AC66">
        <v>2044</v>
      </c>
      <c r="AD66">
        <v>2045</v>
      </c>
      <c r="AE66">
        <v>2046</v>
      </c>
      <c r="AF66">
        <v>2047</v>
      </c>
      <c r="AG66">
        <v>2048</v>
      </c>
      <c r="AH66">
        <v>2049</v>
      </c>
      <c r="AI66">
        <v>2050</v>
      </c>
    </row>
    <row r="67" spans="1:35">
      <c r="A67" t="s">
        <v>92</v>
      </c>
      <c r="B67" t="s">
        <v>93</v>
      </c>
      <c r="C67" t="s">
        <v>94</v>
      </c>
      <c r="D67" s="4" cm="1">
        <f t="array" ref="D67">TREND($G36:$H36,$G$35:$H$35,D$66)</f>
        <v>4.472127963381374E-3</v>
      </c>
      <c r="E67" s="4" cm="1">
        <f t="array" ref="E67">TREND($G36:$H36,$G$35:$H$35,E$66)</f>
        <v>4.4766090535250415E-3</v>
      </c>
      <c r="F67" s="4" cm="1">
        <f t="array" ref="F67">TREND($G36:$H36,$G$35:$H$35,F$66)</f>
        <v>4.4810901436687089E-3</v>
      </c>
      <c r="G67" s="4" cm="1">
        <f t="array" ref="G67">TREND($H36:$I36,$H$35:$I$35,G$66)</f>
        <v>4.4855712338123781E-3</v>
      </c>
      <c r="H67" s="4" cm="1">
        <f t="array" ref="H67">TREND($H36:$I36,$H$35:$I$35,H$66)</f>
        <v>4.4900748193884947E-3</v>
      </c>
      <c r="I67" s="4" cm="1">
        <f t="array" ref="I67">TREND($H36:$I36,$H$35:$I$35,I$66)</f>
        <v>4.4945784049646095E-3</v>
      </c>
      <c r="J67" s="4" cm="1">
        <f t="array" ref="J67">TREND($H36:$I36,$H$35:$I$35,J$66)</f>
        <v>4.4990819905407261E-3</v>
      </c>
      <c r="K67" s="4" cm="1">
        <f t="array" ref="K67">TREND($H36:$I36,$H$35:$I$35,K$66)</f>
        <v>4.5035855761168427E-3</v>
      </c>
      <c r="L67" s="4" cm="1">
        <f t="array" ref="L67">TREND($I36:$J36,$I$35:$J$35,L$66)</f>
        <v>4.5080891616929575E-3</v>
      </c>
      <c r="M67" s="4" cm="1">
        <f t="array" ref="M67">TREND($I36:$J36,$I$35:$J$35,M$66)</f>
        <v>4.5126153556303995E-3</v>
      </c>
      <c r="N67" s="4" cm="1">
        <f t="array" ref="N67">TREND($I36:$J36,$I$35:$J$35,N$66)</f>
        <v>4.5171415495678414E-3</v>
      </c>
      <c r="O67" s="4" cm="1">
        <f t="array" ref="O67">TREND($I36:$J36,$I$35:$J$35,O$66)</f>
        <v>4.5216677435052834E-3</v>
      </c>
      <c r="P67" s="4" cm="1">
        <f t="array" ref="P67">TREND($I36:$J36,$I$35:$J$35,P$66)</f>
        <v>4.5261939374427254E-3</v>
      </c>
      <c r="Q67" s="4" cm="1">
        <f t="array" ref="Q67">TREND($J36:$K36,$J$35:$K$35,Q$66)</f>
        <v>4.5307201313801674E-3</v>
      </c>
      <c r="R67" s="4" cm="1">
        <f t="array" ref="R67">TREND($J36:$K36,$J$35:$K$35,R$66)</f>
        <v>4.5352690471747257E-3</v>
      </c>
      <c r="S67" s="4" cm="1">
        <f t="array" ref="S67">TREND($J36:$K36,$J$35:$K$35,S$66)</f>
        <v>4.539817962969284E-3</v>
      </c>
      <c r="T67" s="4" cm="1">
        <f t="array" ref="T67">TREND($J36:$K36,$J$35:$K$35,T$66)</f>
        <v>4.5443668787638423E-3</v>
      </c>
      <c r="U67" s="4" cm="1">
        <f t="array" ref="U67">TREND($J36:$K36,$J$35:$K$35,U$66)</f>
        <v>4.5489157945583988E-3</v>
      </c>
      <c r="V67" s="4" cm="1">
        <f t="array" ref="V67">TREND($K36:$L36,$K$35:$L$35,V$66)</f>
        <v>4.5534647103529571E-3</v>
      </c>
      <c r="W67" s="4" cm="1">
        <f t="array" ref="W67">TREND($K36:$L36,$K$35:$L$35,W$66)</f>
        <v>4.5580364620701787E-3</v>
      </c>
      <c r="X67" s="4" cm="1">
        <f t="array" ref="X67">TREND($K36:$L36,$K$35:$L$35,X$66)</f>
        <v>4.5626082137874002E-3</v>
      </c>
      <c r="Y67" s="4" cm="1">
        <f t="array" ref="Y67">TREND($K36:$L36,$K$35:$L$35,Y$66)</f>
        <v>4.5671799655046218E-3</v>
      </c>
      <c r="Z67" s="4" cm="1">
        <f t="array" ref="Z67">TREND($K36:$L36,$K$35:$L$35,Z$66)</f>
        <v>4.5717517172218416E-3</v>
      </c>
      <c r="AA67" s="4" cm="1">
        <f t="array" ref="AA67">TREND($L36:$M36,$L$35:$M$35,AA$66)</f>
        <v>4.5763234689390631E-3</v>
      </c>
      <c r="AB67" s="4" cm="1">
        <f t="array" ref="AB67">TREND($L36:$M36,$L$35:$M$35,AB$66)</f>
        <v>4.5809181712171149E-3</v>
      </c>
      <c r="AC67" s="4" cm="1">
        <f t="array" ref="AC67">TREND($L36:$M36,$L$35:$M$35,AC$66)</f>
        <v>4.585512873495165E-3</v>
      </c>
      <c r="AD67" s="4" cm="1">
        <f t="array" ref="AD67">TREND($L36:$M36,$L$35:$M$35,AD$66)</f>
        <v>4.5901075757732151E-3</v>
      </c>
      <c r="AE67" s="4" cm="1">
        <f t="array" ref="AE67">TREND($L36:$M36,$L$35:$M$35,AE$66)</f>
        <v>4.5947022780512652E-3</v>
      </c>
      <c r="AF67" s="4" cm="1">
        <f t="array" ref="AF67">TREND($L36:$M36,$L$35:$M$35,AF$66)</f>
        <v>4.5992969803293152E-3</v>
      </c>
      <c r="AG67" s="4" cm="1">
        <f t="array" ref="AG67">TREND($L36:$M36,$L$35:$M$35,AG$66)</f>
        <v>4.6038916826073653E-3</v>
      </c>
      <c r="AH67" s="4" cm="1">
        <f t="array" ref="AH67">TREND($L36:$M36,$L$35:$M$35,AH$66)</f>
        <v>4.6084863848854154E-3</v>
      </c>
      <c r="AI67" s="4" cm="1">
        <f t="array" ref="AI67">TREND($L36:$M36,$L$35:$M$35,AI$66)</f>
        <v>4.6130810871634655E-3</v>
      </c>
    </row>
    <row r="68" spans="1:35">
      <c r="C68" t="s">
        <v>95</v>
      </c>
      <c r="D68" s="4" cm="1">
        <f t="array" ref="D68">TREND($G37:$H37,$G$35:$H$35,D$66)</f>
        <v>2.8913624427390344E-3</v>
      </c>
      <c r="E68" s="4" cm="1">
        <f t="array" ref="E68">TREND($G37:$H37,$G$35:$H$35,E$66)</f>
        <v>2.8942595994952856E-3</v>
      </c>
      <c r="F68" s="4" cm="1">
        <f t="array" ref="F68">TREND($G37:$H37,$G$35:$H$35,F$66)</f>
        <v>2.8971567562515359E-3</v>
      </c>
      <c r="G68" s="4" cm="1">
        <f t="array" ref="G68">TREND($H37:$I37,$H$35:$I$35,G$66)</f>
        <v>2.9000539130077871E-3</v>
      </c>
      <c r="H68" s="4" cm="1">
        <f t="array" ref="H68">TREND($H37:$I37,$H$35:$I$35,H$66)</f>
        <v>2.9029656137236582E-3</v>
      </c>
      <c r="I68" s="4" cm="1">
        <f t="array" ref="I68">TREND($H37:$I37,$H$35:$I$35,I$66)</f>
        <v>2.9058773144395285E-3</v>
      </c>
      <c r="J68" s="4" cm="1">
        <f t="array" ref="J68">TREND($H37:$I37,$H$35:$I$35,J$66)</f>
        <v>2.9087890151553997E-3</v>
      </c>
      <c r="K68" s="4" cm="1">
        <f t="array" ref="K68">TREND($H37:$I37,$H$35:$I$35,K$66)</f>
        <v>2.9117007158712708E-3</v>
      </c>
      <c r="L68" s="4" cm="1">
        <f t="array" ref="L68">TREND($I37:$J37,$I$35:$J$35,L$66)</f>
        <v>2.9146124165871415E-3</v>
      </c>
      <c r="M68" s="4" cm="1">
        <f t="array" ref="M68">TREND($I37:$J37,$I$35:$J$35,M$66)</f>
        <v>2.9175387342744775E-3</v>
      </c>
      <c r="N68" s="4" cm="1">
        <f t="array" ref="N68">TREND($I37:$J37,$I$35:$J$35,N$66)</f>
        <v>2.9204650519618135E-3</v>
      </c>
      <c r="O68" s="4" cm="1">
        <f t="array" ref="O68">TREND($I37:$J37,$I$35:$J$35,O$66)</f>
        <v>2.9233913696491494E-3</v>
      </c>
      <c r="P68" s="4" cm="1">
        <f t="array" ref="P68">TREND($I37:$J37,$I$35:$J$35,P$66)</f>
        <v>2.9263176873364862E-3</v>
      </c>
      <c r="Q68" s="4" cm="1">
        <f t="array" ref="Q68">TREND($J37:$K37,$J$35:$K$35,Q$66)</f>
        <v>2.9292440050238222E-3</v>
      </c>
      <c r="R68" s="4" cm="1">
        <f t="array" ref="R68">TREND($J37:$K37,$J$35:$K$35,R$66)</f>
        <v>2.932185013060994E-3</v>
      </c>
      <c r="S68" s="4" cm="1">
        <f t="array" ref="S68">TREND($J37:$K37,$J$35:$K$35,S$66)</f>
        <v>2.9351260210981659E-3</v>
      </c>
      <c r="T68" s="4" cm="1">
        <f t="array" ref="T68">TREND($J37:$K37,$J$35:$K$35,T$66)</f>
        <v>2.9380670291353377E-3</v>
      </c>
      <c r="U68" s="4" cm="1">
        <f t="array" ref="U68">TREND($J37:$K37,$J$35:$K$35,U$66)</f>
        <v>2.9410080371725105E-3</v>
      </c>
      <c r="V68" s="4" cm="1">
        <f t="array" ref="V68">TREND($K37:$L37,$K$35:$L$35,V$66)</f>
        <v>2.9439490452096827E-3</v>
      </c>
      <c r="W68" s="4" cm="1">
        <f t="array" ref="W68">TREND($K37:$L37,$K$35:$L$35,W$66)</f>
        <v>2.9469048173434266E-3</v>
      </c>
      <c r="X68" s="4" cm="1">
        <f t="array" ref="X68">TREND($K37:$L37,$K$35:$L$35,X$66)</f>
        <v>2.9498605894771705E-3</v>
      </c>
      <c r="Y68" s="4" cm="1">
        <f t="array" ref="Y68">TREND($K37:$L37,$K$35:$L$35,Y$66)</f>
        <v>2.9528163616109153E-3</v>
      </c>
      <c r="Z68" s="4" cm="1">
        <f t="array" ref="Z68">TREND($K37:$L37,$K$35:$L$35,Z$66)</f>
        <v>2.9557721337446592E-3</v>
      </c>
      <c r="AA68" s="4" cm="1">
        <f t="array" ref="AA68">TREND($L37:$M37,$L$35:$M$35,AA$66)</f>
        <v>2.9587279058784031E-3</v>
      </c>
      <c r="AB68" s="4" cm="1">
        <f t="array" ref="AB68">TREND($L37:$M37,$L$35:$M$35,AB$66)</f>
        <v>2.9616985162256703E-3</v>
      </c>
      <c r="AC68" s="4" cm="1">
        <f t="array" ref="AC68">TREND($L37:$M37,$L$35:$M$35,AC$66)</f>
        <v>2.9646691265729375E-3</v>
      </c>
      <c r="AD68" s="4" cm="1">
        <f t="array" ref="AD68">TREND($L37:$M37,$L$35:$M$35,AD$66)</f>
        <v>2.9676397369202048E-3</v>
      </c>
      <c r="AE68" s="4" cm="1">
        <f t="array" ref="AE68">TREND($L37:$M37,$L$35:$M$35,AE$66)</f>
        <v>2.9706103472674711E-3</v>
      </c>
      <c r="AF68" s="4" cm="1">
        <f t="array" ref="AF68">TREND($L37:$M37,$L$35:$M$35,AF$66)</f>
        <v>2.9735809576147383E-3</v>
      </c>
      <c r="AG68" s="4" cm="1">
        <f t="array" ref="AG68">TREND($L37:$M37,$L$35:$M$35,AG$66)</f>
        <v>2.9765515679620056E-3</v>
      </c>
      <c r="AH68" s="4" cm="1">
        <f t="array" ref="AH68">TREND($L37:$M37,$L$35:$M$35,AH$66)</f>
        <v>2.9795221783092728E-3</v>
      </c>
      <c r="AI68" s="4" cm="1">
        <f t="array" ref="AI68">TREND($L37:$M37,$L$35:$M$35,AI$66)</f>
        <v>2.98249278865654E-3</v>
      </c>
    </row>
    <row r="69" spans="1:35">
      <c r="C69" t="s">
        <v>96</v>
      </c>
      <c r="D69" s="4" cm="1">
        <f t="array" ref="D69">TREND($G38:$H38,$G$35:$H$35,D$66)</f>
        <v>6.8899279307777471E-3</v>
      </c>
      <c r="E69" s="4" cm="1">
        <f t="array" ref="E69">TREND($G38:$H38,$G$35:$H$35,E$66)</f>
        <v>6.8968316661793261E-3</v>
      </c>
      <c r="F69" s="4" cm="1">
        <f t="array" ref="F69">TREND($G38:$H38,$G$35:$H$35,F$66)</f>
        <v>6.9037354015809068E-3</v>
      </c>
      <c r="G69" s="4" cm="1">
        <f t="array" ref="G69">TREND($H38:$I38,$H$35:$I$35,G$66)</f>
        <v>6.9106391369824858E-3</v>
      </c>
      <c r="H69" s="4" cm="1">
        <f t="array" ref="H69">TREND($H38:$I38,$H$35:$I$35,H$66)</f>
        <v>6.9175775296902997E-3</v>
      </c>
      <c r="I69" s="4" cm="1">
        <f t="array" ref="I69">TREND($H38:$I38,$H$35:$I$35,I$66)</f>
        <v>6.9245159223981119E-3</v>
      </c>
      <c r="J69" s="4" cm="1">
        <f t="array" ref="J69">TREND($H38:$I38,$H$35:$I$35,J$66)</f>
        <v>6.9314543151059241E-3</v>
      </c>
      <c r="K69" s="4" cm="1">
        <f t="array" ref="K69">TREND($H38:$I38,$H$35:$I$35,K$66)</f>
        <v>6.9383927078137363E-3</v>
      </c>
      <c r="L69" s="4" cm="1">
        <f t="array" ref="L69">TREND($I38:$J38,$I$35:$J$35,L$66)</f>
        <v>6.9453311005215502E-3</v>
      </c>
      <c r="M69" s="4" cm="1">
        <f t="array" ref="M69">TREND($I38:$J38,$I$35:$J$35,M$66)</f>
        <v>6.952304324518056E-3</v>
      </c>
      <c r="N69" s="4" cm="1">
        <f t="array" ref="N69">TREND($I38:$J38,$I$35:$J$35,N$66)</f>
        <v>6.9592775485145617E-3</v>
      </c>
      <c r="O69" s="4" cm="1">
        <f t="array" ref="O69">TREND($I38:$J38,$I$35:$J$35,O$66)</f>
        <v>6.9662507725110692E-3</v>
      </c>
      <c r="P69" s="4" cm="1">
        <f t="array" ref="P69">TREND($I38:$J38,$I$35:$J$35,P$66)</f>
        <v>6.9732239965075767E-3</v>
      </c>
      <c r="Q69" s="4" cm="1">
        <f t="array" ref="Q69">TREND($J38:$K38,$J$35:$K$35,Q$66)</f>
        <v>6.9801972205040834E-3</v>
      </c>
      <c r="R69" s="4" cm="1">
        <f t="array" ref="R69">TREND($J38:$K38,$J$35:$K$35,R$66)</f>
        <v>6.9872054506451503E-3</v>
      </c>
      <c r="S69" s="4" cm="1">
        <f t="array" ref="S69">TREND($J38:$K38,$J$35:$K$35,S$66)</f>
        <v>6.9942136807862173E-3</v>
      </c>
      <c r="T69" s="4" cm="1">
        <f t="array" ref="T69">TREND($J38:$K38,$J$35:$K$35,T$66)</f>
        <v>7.0012219109272843E-3</v>
      </c>
      <c r="U69" s="4" cm="1">
        <f t="array" ref="U69">TREND($J38:$K38,$J$35:$K$35,U$66)</f>
        <v>7.008230141068353E-3</v>
      </c>
      <c r="V69" s="4" cm="1">
        <f t="array" ref="V69">TREND($K38:$L38,$K$35:$L$35,V$66)</f>
        <v>7.0152383712094209E-3</v>
      </c>
      <c r="W69" s="4" cm="1">
        <f t="array" ref="W69">TREND($K38:$L38,$K$35:$L$35,W$66)</f>
        <v>7.0222817832287059E-3</v>
      </c>
      <c r="X69" s="4" cm="1">
        <f t="array" ref="X69">TREND($K38:$L38,$K$35:$L$35,X$66)</f>
        <v>7.0293251952479908E-3</v>
      </c>
      <c r="Y69" s="4" cm="1">
        <f t="array" ref="Y69">TREND($K38:$L38,$K$35:$L$35,Y$66)</f>
        <v>7.0363686072672758E-3</v>
      </c>
      <c r="Z69" s="4" cm="1">
        <f t="array" ref="Z69">TREND($K38:$L38,$K$35:$L$35,Z$66)</f>
        <v>7.0434120192865626E-3</v>
      </c>
      <c r="AA69" s="4" cm="1">
        <f t="array" ref="AA69">TREND($L38:$M38,$L$35:$M$35,AA$66)</f>
        <v>7.0504554313058476E-3</v>
      </c>
      <c r="AB69" s="4" cm="1">
        <f t="array" ref="AB69">TREND($L38:$M38,$L$35:$M$35,AB$66)</f>
        <v>7.0575342018192062E-3</v>
      </c>
      <c r="AC69" s="4" cm="1">
        <f t="array" ref="AC69">TREND($L38:$M38,$L$35:$M$35,AC$66)</f>
        <v>7.0646129723325631E-3</v>
      </c>
      <c r="AD69" s="4" cm="1">
        <f t="array" ref="AD69">TREND($L38:$M38,$L$35:$M$35,AD$66)</f>
        <v>7.0716917428459217E-3</v>
      </c>
      <c r="AE69" s="4" cm="1">
        <f t="array" ref="AE69">TREND($L38:$M38,$L$35:$M$35,AE$66)</f>
        <v>7.0787705133592803E-3</v>
      </c>
      <c r="AF69" s="4" cm="1">
        <f t="array" ref="AF69">TREND($L38:$M38,$L$35:$M$35,AF$66)</f>
        <v>7.0858492838726389E-3</v>
      </c>
      <c r="AG69" s="4" cm="1">
        <f t="array" ref="AG69">TREND($L38:$M38,$L$35:$M$35,AG$66)</f>
        <v>7.0929280543859975E-3</v>
      </c>
      <c r="AH69" s="4" cm="1">
        <f t="array" ref="AH69">TREND($L38:$M38,$L$35:$M$35,AH$66)</f>
        <v>7.1000068248993561E-3</v>
      </c>
      <c r="AI69" s="4" cm="1">
        <f t="array" ref="AI69">TREND($L38:$M38,$L$35:$M$35,AI$66)</f>
        <v>7.1070855954127148E-3</v>
      </c>
    </row>
    <row r="70" spans="1:35">
      <c r="C70" t="s">
        <v>97</v>
      </c>
      <c r="D70" s="4" cm="1">
        <f t="array" ref="D70">TREND($G39:$H39,$G$35:$H$35,D$66)</f>
        <v>1.4008990883908126E-3</v>
      </c>
      <c r="E70" s="4" cm="1">
        <f t="array" ref="E70">TREND($G39:$H39,$G$35:$H$35,E$66)</f>
        <v>1.4188961911052733E-3</v>
      </c>
      <c r="F70" s="4" cm="1">
        <f t="array" ref="F70">TREND($G39:$H39,$G$35:$H$35,F$66)</f>
        <v>1.436893293819734E-3</v>
      </c>
      <c r="G70" s="4" cm="1">
        <f t="array" ref="G70">TREND($H39:$I39,$H$35:$I$35,G$66)</f>
        <v>1.4548903965341947E-3</v>
      </c>
      <c r="H70" s="4" cm="1">
        <f t="array" ref="H70">TREND($H39:$I39,$H$35:$I$35,H$66)</f>
        <v>1.4740740130862115E-3</v>
      </c>
      <c r="I70" s="4" cm="1">
        <f t="array" ref="I70">TREND($H39:$I39,$H$35:$I$35,I$66)</f>
        <v>1.4932576296382213E-3</v>
      </c>
      <c r="J70" s="4" cm="1">
        <f t="array" ref="J70">TREND($H39:$I39,$H$35:$I$35,J$66)</f>
        <v>1.5124412461902381E-3</v>
      </c>
      <c r="K70" s="4" cm="1">
        <f t="array" ref="K70">TREND($H39:$I39,$H$35:$I$35,K$66)</f>
        <v>1.5316248627422549E-3</v>
      </c>
      <c r="L70" s="4" cm="1">
        <f t="array" ref="L70">TREND($I39:$J39,$I$35:$J$35,L$66)</f>
        <v>1.5508084792942647E-3</v>
      </c>
      <c r="M70" s="4" cm="1">
        <f t="array" ref="M70">TREND($I39:$J39,$I$35:$J$35,M$66)</f>
        <v>1.5712568342241343E-3</v>
      </c>
      <c r="N70" s="4" cm="1">
        <f t="array" ref="N70">TREND($I39:$J39,$I$35:$J$35,N$66)</f>
        <v>1.5917051891540107E-3</v>
      </c>
      <c r="O70" s="4" cm="1">
        <f t="array" ref="O70">TREND($I39:$J39,$I$35:$J$35,O$66)</f>
        <v>1.6121535440838802E-3</v>
      </c>
      <c r="P70" s="4" cm="1">
        <f t="array" ref="P70">TREND($I39:$J39,$I$35:$J$35,P$66)</f>
        <v>1.6326018990137497E-3</v>
      </c>
      <c r="Q70" s="4" cm="1">
        <f t="array" ref="Q70">TREND($J39:$K39,$J$35:$K$35,Q$66)</f>
        <v>1.6530502539436193E-3</v>
      </c>
      <c r="R70" s="4" cm="1">
        <f t="array" ref="R70">TREND($J39:$K39,$J$35:$K$35,R$66)</f>
        <v>1.67484672898284E-3</v>
      </c>
      <c r="S70" s="4" cm="1">
        <f t="array" ref="S70">TREND($J39:$K39,$J$35:$K$35,S$66)</f>
        <v>1.6966432040220678E-3</v>
      </c>
      <c r="T70" s="4" cm="1">
        <f t="array" ref="T70">TREND($J39:$K39,$J$35:$K$35,T$66)</f>
        <v>1.7184396790612885E-3</v>
      </c>
      <c r="U70" s="4" cm="1">
        <f t="array" ref="U70">TREND($J39:$K39,$J$35:$K$35,U$66)</f>
        <v>1.7402361541005093E-3</v>
      </c>
      <c r="V70" s="4" cm="1">
        <f t="array" ref="V70">TREND($K39:$L39,$K$35:$L$35,V$66)</f>
        <v>1.762032629139744E-3</v>
      </c>
      <c r="W70" s="4" cm="1">
        <f t="array" ref="W70">TREND($K39:$L39,$K$35:$L$35,W$66)</f>
        <v>1.7852661032145417E-3</v>
      </c>
      <c r="X70" s="4" cm="1">
        <f t="array" ref="X70">TREND($K39:$L39,$K$35:$L$35,X$66)</f>
        <v>1.8084995772893464E-3</v>
      </c>
      <c r="Y70" s="4" cm="1">
        <f t="array" ref="Y70">TREND($K39:$L39,$K$35:$L$35,Y$66)</f>
        <v>1.8317330513641442E-3</v>
      </c>
      <c r="Z70" s="4" cm="1">
        <f t="array" ref="Z70">TREND($K39:$L39,$K$35:$L$35,Z$66)</f>
        <v>1.8549665254389419E-3</v>
      </c>
      <c r="AA70" s="4" cm="1">
        <f t="array" ref="AA70">TREND($L39:$M39,$L$35:$M$35,AA$66)</f>
        <v>1.8781999995137397E-3</v>
      </c>
      <c r="AB70" s="4" cm="1">
        <f t="array" ref="AB70">TREND($L39:$M39,$L$35:$M$35,AB$66)</f>
        <v>1.902965211164391E-3</v>
      </c>
      <c r="AC70" s="4" cm="1">
        <f t="array" ref="AC70">TREND($L39:$M39,$L$35:$M$35,AC$66)</f>
        <v>1.9277304228150355E-3</v>
      </c>
      <c r="AD70" s="4" cm="1">
        <f t="array" ref="AD70">TREND($L39:$M39,$L$35:$M$35,AD$66)</f>
        <v>1.9524956344656869E-3</v>
      </c>
      <c r="AE70" s="4" cm="1">
        <f t="array" ref="AE70">TREND($L39:$M39,$L$35:$M$35,AE$66)</f>
        <v>1.9772608461163313E-3</v>
      </c>
      <c r="AF70" s="4" cm="1">
        <f t="array" ref="AF70">TREND($L39:$M39,$L$35:$M$35,AF$66)</f>
        <v>2.0020260577669827E-3</v>
      </c>
      <c r="AG70" s="4" cm="1">
        <f t="array" ref="AG70">TREND($L39:$M39,$L$35:$M$35,AG$66)</f>
        <v>2.0267912694176271E-3</v>
      </c>
      <c r="AH70" s="4" cm="1">
        <f t="array" ref="AH70">TREND($L39:$M39,$L$35:$M$35,AH$66)</f>
        <v>2.0515564810682715E-3</v>
      </c>
      <c r="AI70" s="4" cm="1">
        <f t="array" ref="AI70">TREND($L39:$M39,$L$35:$M$35,AI$66)</f>
        <v>2.0763216927189229E-3</v>
      </c>
    </row>
    <row r="71" spans="1:35">
      <c r="B71" t="s">
        <v>98</v>
      </c>
      <c r="C71" t="s">
        <v>94</v>
      </c>
      <c r="D71" s="4" cm="1">
        <f t="array" ref="D71">TREND($G40:$H40,$G$35:$H$35,D$66)</f>
        <v>1.3179999738981351E-3</v>
      </c>
      <c r="E71" s="4" cm="1">
        <f t="array" ref="E71">TREND($G40:$H40,$G$35:$H$35,E$66)</f>
        <v>1.3193206151545459E-3</v>
      </c>
      <c r="F71" s="4" cm="1">
        <f t="array" ref="F71">TREND($G40:$H40,$G$35:$H$35,F$66)</f>
        <v>1.3206412564109567E-3</v>
      </c>
      <c r="G71" s="4" cm="1">
        <f t="array" ref="G71">TREND($H40:$I40,$H$35:$I$35,G$66)</f>
        <v>1.3219618976673675E-3</v>
      </c>
      <c r="H71" s="4" cm="1">
        <f t="array" ref="H71">TREND($H40:$I40,$H$35:$I$35,H$66)</f>
        <v>1.3232891686489612E-3</v>
      </c>
      <c r="I71" s="4" cm="1">
        <f t="array" ref="I71">TREND($H40:$I40,$H$35:$I$35,I$66)</f>
        <v>1.3246164396305544E-3</v>
      </c>
      <c r="J71" s="4" cm="1">
        <f t="array" ref="J71">TREND($H40:$I40,$H$35:$I$35,J$66)</f>
        <v>1.3259437106121481E-3</v>
      </c>
      <c r="K71" s="4" cm="1">
        <f t="array" ref="K71">TREND($H40:$I40,$H$35:$I$35,K$66)</f>
        <v>1.3272709815937418E-3</v>
      </c>
      <c r="L71" s="4" cm="1">
        <f t="array" ref="L71">TREND($I40:$J40,$I$35:$J$35,L$66)</f>
        <v>1.3285982525753351E-3</v>
      </c>
      <c r="M71" s="4" cm="1">
        <f t="array" ref="M71">TREND($I40:$J40,$I$35:$J$35,M$66)</f>
        <v>1.3299321865638644E-3</v>
      </c>
      <c r="N71" s="4" cm="1">
        <f t="array" ref="N71">TREND($I40:$J40,$I$35:$J$35,N$66)</f>
        <v>1.3312661205523938E-3</v>
      </c>
      <c r="O71" s="4" cm="1">
        <f t="array" ref="O71">TREND($I40:$J40,$I$35:$J$35,O$66)</f>
        <v>1.3326000545409228E-3</v>
      </c>
      <c r="P71" s="4" cm="1">
        <f t="array" ref="P71">TREND($I40:$J40,$I$35:$J$35,P$66)</f>
        <v>1.3339339885294521E-3</v>
      </c>
      <c r="Q71" s="4" cm="1">
        <f t="array" ref="Q71">TREND($J40:$K40,$J$35:$K$35,Q$66)</f>
        <v>1.3352679225179815E-3</v>
      </c>
      <c r="R71" s="4" cm="1">
        <f t="array" ref="R71">TREND($J40:$K40,$J$35:$K$35,R$66)</f>
        <v>1.3366085529622766E-3</v>
      </c>
      <c r="S71" s="4" cm="1">
        <f t="array" ref="S71">TREND($J40:$K40,$J$35:$K$35,S$66)</f>
        <v>1.3379491834065713E-3</v>
      </c>
      <c r="T71" s="4" cm="1">
        <f t="array" ref="T71">TREND($J40:$K40,$J$35:$K$35,T$66)</f>
        <v>1.3392898138508665E-3</v>
      </c>
      <c r="U71" s="4" cm="1">
        <f t="array" ref="U71">TREND($J40:$K40,$J$35:$K$35,U$66)</f>
        <v>1.3406304442951616E-3</v>
      </c>
      <c r="V71" s="4" cm="1">
        <f t="array" ref="V71">TREND($K40:$L40,$K$35:$L$35,V$66)</f>
        <v>1.3419710747394563E-3</v>
      </c>
      <c r="W71" s="4" cm="1">
        <f t="array" ref="W71">TREND($K40:$L40,$K$35:$L$35,W$66)</f>
        <v>1.3433184352562629E-3</v>
      </c>
      <c r="X71" s="4" cm="1">
        <f t="array" ref="X71">TREND($K40:$L40,$K$35:$L$35,X$66)</f>
        <v>1.3446657957730695E-3</v>
      </c>
      <c r="Y71" s="4" cm="1">
        <f t="array" ref="Y71">TREND($K40:$L40,$K$35:$L$35,Y$66)</f>
        <v>1.3460131562898756E-3</v>
      </c>
      <c r="Z71" s="4" cm="1">
        <f t="array" ref="Z71">TREND($K40:$L40,$K$35:$L$35,Z$66)</f>
        <v>1.3473605168066822E-3</v>
      </c>
      <c r="AA71" s="4" cm="1">
        <f t="array" ref="AA71">TREND($L40:$M40,$L$35:$M$35,AA$66)</f>
        <v>1.3487078773234886E-3</v>
      </c>
      <c r="AB71" s="4" cm="1">
        <f t="array" ref="AB71">TREND($L40:$M40,$L$35:$M$35,AB$66)</f>
        <v>1.3500620016983114E-3</v>
      </c>
      <c r="AC71" s="4" cm="1">
        <f t="array" ref="AC71">TREND($L40:$M40,$L$35:$M$35,AC$66)</f>
        <v>1.3514161260731342E-3</v>
      </c>
      <c r="AD71" s="4" cm="1">
        <f t="array" ref="AD71">TREND($L40:$M40,$L$35:$M$35,AD$66)</f>
        <v>1.3527702504479565E-3</v>
      </c>
      <c r="AE71" s="4" cm="1">
        <f t="array" ref="AE71">TREND($L40:$M40,$L$35:$M$35,AE$66)</f>
        <v>1.3541243748227793E-3</v>
      </c>
      <c r="AF71" s="4" cm="1">
        <f t="array" ref="AF71">TREND($L40:$M40,$L$35:$M$35,AF$66)</f>
        <v>1.3554784991976017E-3</v>
      </c>
      <c r="AG71" s="4" cm="1">
        <f t="array" ref="AG71">TREND($L40:$M40,$L$35:$M$35,AG$66)</f>
        <v>1.3568326235724245E-3</v>
      </c>
      <c r="AH71" s="4" cm="1">
        <f t="array" ref="AH71">TREND($L40:$M40,$L$35:$M$35,AH$66)</f>
        <v>1.3581867479472473E-3</v>
      </c>
      <c r="AI71" s="4" cm="1">
        <f t="array" ref="AI71">TREND($L40:$M40,$L$35:$M$35,AI$66)</f>
        <v>1.3595408723220696E-3</v>
      </c>
    </row>
    <row r="72" spans="1:35">
      <c r="C72" t="s">
        <v>95</v>
      </c>
      <c r="D72" s="4" cm="1">
        <f t="array" ref="D72">TREND($G41:$H41,$G$35:$H$35,D$66)</f>
        <v>1.2850499745506818E-3</v>
      </c>
      <c r="E72" s="4" cm="1">
        <f t="array" ref="E72">TREND($G41:$H41,$G$35:$H$35,E$66)</f>
        <v>1.2863375997756821E-3</v>
      </c>
      <c r="F72" s="4" cm="1">
        <f t="array" ref="F72">TREND($G41:$H41,$G$35:$H$35,F$66)</f>
        <v>1.2876252250006827E-3</v>
      </c>
      <c r="G72" s="4" cm="1">
        <f t="array" ref="G72">TREND($H41:$I41,$H$35:$I$35,G$66)</f>
        <v>1.288912850225683E-3</v>
      </c>
      <c r="H72" s="4" cm="1">
        <f t="array" ref="H72">TREND($H41:$I41,$H$35:$I$35,H$66)</f>
        <v>1.2902069394327368E-3</v>
      </c>
      <c r="I72" s="4" cm="1">
        <f t="array" ref="I72">TREND($H41:$I41,$H$35:$I$35,I$66)</f>
        <v>1.2915010286397902E-3</v>
      </c>
      <c r="J72" s="4" cm="1">
        <f t="array" ref="J72">TREND($H41:$I41,$H$35:$I$35,J$66)</f>
        <v>1.2927951178468441E-3</v>
      </c>
      <c r="K72" s="4" cm="1">
        <f t="array" ref="K72">TREND($H41:$I41,$H$35:$I$35,K$66)</f>
        <v>1.2940892070538979E-3</v>
      </c>
      <c r="L72" s="4" cm="1">
        <f t="array" ref="L72">TREND($I41:$J41,$I$35:$J$35,L$66)</f>
        <v>1.2953832962609513E-3</v>
      </c>
      <c r="M72" s="4" cm="1">
        <f t="array" ref="M72">TREND($I41:$J41,$I$35:$J$35,M$66)</f>
        <v>1.2966838818997675E-3</v>
      </c>
      <c r="N72" s="4" cm="1">
        <f t="array" ref="N72">TREND($I41:$J41,$I$35:$J$35,N$66)</f>
        <v>1.2979844675385837E-3</v>
      </c>
      <c r="O72" s="4" cm="1">
        <f t="array" ref="O72">TREND($I41:$J41,$I$35:$J$35,O$66)</f>
        <v>1.2992850531773994E-3</v>
      </c>
      <c r="P72" s="4" cm="1">
        <f t="array" ref="P72">TREND($I41:$J41,$I$35:$J$35,P$66)</f>
        <v>1.3005856388162156E-3</v>
      </c>
      <c r="Q72" s="4" cm="1">
        <f t="array" ref="Q72">TREND($J41:$K41,$J$35:$K$35,Q$66)</f>
        <v>1.3018862244550317E-3</v>
      </c>
      <c r="R72" s="4" cm="1">
        <f t="array" ref="R72">TREND($J41:$K41,$J$35:$K$35,R$66)</f>
        <v>1.3031933391382195E-3</v>
      </c>
      <c r="S72" s="4" cm="1">
        <f t="array" ref="S72">TREND($J41:$K41,$J$35:$K$35,S$66)</f>
        <v>1.3045004538214072E-3</v>
      </c>
      <c r="T72" s="4" cm="1">
        <f t="array" ref="T72">TREND($J41:$K41,$J$35:$K$35,T$66)</f>
        <v>1.3058075685045949E-3</v>
      </c>
      <c r="U72" s="4" cm="1">
        <f t="array" ref="U72">TREND($J41:$K41,$J$35:$K$35,U$66)</f>
        <v>1.3071146831877822E-3</v>
      </c>
      <c r="V72" s="4" cm="1">
        <f t="array" ref="V72">TREND($K41:$L41,$K$35:$L$35,V$66)</f>
        <v>1.3084217978709695E-3</v>
      </c>
      <c r="W72" s="4" cm="1">
        <f t="array" ref="W72">TREND($K41:$L41,$K$35:$L$35,W$66)</f>
        <v>1.309735474374856E-3</v>
      </c>
      <c r="X72" s="4" cm="1">
        <f t="array" ref="X72">TREND($K41:$L41,$K$35:$L$35,X$66)</f>
        <v>1.3110491508787426E-3</v>
      </c>
      <c r="Y72" s="4" cm="1">
        <f t="array" ref="Y72">TREND($K41:$L41,$K$35:$L$35,Y$66)</f>
        <v>1.3123628273826286E-3</v>
      </c>
      <c r="Z72" s="4" cm="1">
        <f t="array" ref="Z72">TREND($K41:$L41,$K$35:$L$35,Z$66)</f>
        <v>1.3136765038865147E-3</v>
      </c>
      <c r="AA72" s="4" cm="1">
        <f t="array" ref="AA72">TREND($L41:$M41,$L$35:$M$35,AA$66)</f>
        <v>1.3149901803904017E-3</v>
      </c>
      <c r="AB72" s="4" cm="1">
        <f t="array" ref="AB72">TREND($L41:$M41,$L$35:$M$35,AB$66)</f>
        <v>1.3163104516558536E-3</v>
      </c>
      <c r="AC72" s="4" cm="1">
        <f t="array" ref="AC72">TREND($L41:$M41,$L$35:$M$35,AC$66)</f>
        <v>1.3176307229213055E-3</v>
      </c>
      <c r="AD72" s="4" cm="1">
        <f t="array" ref="AD72">TREND($L41:$M41,$L$35:$M$35,AD$66)</f>
        <v>1.3189509941867574E-3</v>
      </c>
      <c r="AE72" s="4" cm="1">
        <f t="array" ref="AE72">TREND($L41:$M41,$L$35:$M$35,AE$66)</f>
        <v>1.3202712654522097E-3</v>
      </c>
      <c r="AF72" s="4" cm="1">
        <f t="array" ref="AF72">TREND($L41:$M41,$L$35:$M$35,AF$66)</f>
        <v>1.3215915367176616E-3</v>
      </c>
      <c r="AG72" s="4" cm="1">
        <f t="array" ref="AG72">TREND($L41:$M41,$L$35:$M$35,AG$66)</f>
        <v>1.3229118079831135E-3</v>
      </c>
      <c r="AH72" s="4" cm="1">
        <f t="array" ref="AH72">TREND($L41:$M41,$L$35:$M$35,AH$66)</f>
        <v>1.3242320792485654E-3</v>
      </c>
      <c r="AI72" s="4" cm="1">
        <f t="array" ref="AI72">TREND($L41:$M41,$L$35:$M$35,AI$66)</f>
        <v>1.3255523505140174E-3</v>
      </c>
    </row>
    <row r="73" spans="1:35">
      <c r="B73" t="s">
        <v>99</v>
      </c>
      <c r="C73" t="s">
        <v>100</v>
      </c>
      <c r="D73" s="4" cm="1">
        <f t="array" ref="D73">TREND($G42:$H42,$G$35:$H$35,D$66)</f>
        <v>9.1375900457528816E-4</v>
      </c>
      <c r="E73" s="4" cm="1">
        <f t="array" ref="E73">TREND($G42:$H42,$G$35:$H$35,E$66)</f>
        <v>9.2240561411711941E-4</v>
      </c>
      <c r="F73" s="4" cm="1">
        <f t="array" ref="F73">TREND($G42:$H42,$G$35:$H$35,F$66)</f>
        <v>9.3105222365895066E-4</v>
      </c>
      <c r="G73" s="4" cm="1">
        <f t="array" ref="G73">TREND($H42:$I42,$H$35:$I$35,G$66)</f>
        <v>9.396988332007819E-4</v>
      </c>
      <c r="H73" s="4" cm="1">
        <f t="array" ref="H73">TREND($H42:$I42,$H$35:$I$35,H$66)</f>
        <v>9.4876243499027527E-4</v>
      </c>
      <c r="I73" s="4" cm="1">
        <f t="array" ref="I73">TREND($H42:$I42,$H$35:$I$35,I$66)</f>
        <v>9.578260367797721E-4</v>
      </c>
      <c r="J73" s="4" cm="1">
        <f t="array" ref="J73">TREND($H42:$I42,$H$35:$I$35,J$66)</f>
        <v>9.6688963856926546E-4</v>
      </c>
      <c r="K73" s="4" cm="1">
        <f t="array" ref="K73">TREND($H42:$I42,$H$35:$I$35,K$66)</f>
        <v>9.7595324035875883E-4</v>
      </c>
      <c r="L73" s="4" cm="1">
        <f t="array" ref="L73">TREND($I42:$J42,$I$35:$J$35,L$66)</f>
        <v>9.8501684214825219E-4</v>
      </c>
      <c r="M73" s="4" cm="1">
        <f t="array" ref="M73">TREND($I42:$J42,$I$35:$J$35,M$66)</f>
        <v>9.9451754609482246E-4</v>
      </c>
      <c r="N73" s="4" cm="1">
        <f t="array" ref="N73">TREND($I42:$J42,$I$35:$J$35,N$66)</f>
        <v>1.0040182500413893E-3</v>
      </c>
      <c r="O73" s="4" cm="1">
        <f t="array" ref="O73">TREND($I42:$J42,$I$35:$J$35,O$66)</f>
        <v>1.0135189539879595E-3</v>
      </c>
      <c r="P73" s="4" cm="1">
        <f t="array" ref="P73">TREND($I42:$J42,$I$35:$J$35,P$66)</f>
        <v>1.0230196579345263E-3</v>
      </c>
      <c r="Q73" s="4" cm="1">
        <f t="array" ref="Q73">TREND($J42:$K42,$J$35:$K$35,Q$66)</f>
        <v>1.0325203618810931E-3</v>
      </c>
      <c r="R73" s="4" cm="1">
        <f t="array" ref="R73">TREND($J42:$K42,$J$35:$K$35,R$66)</f>
        <v>1.0424792477166309E-3</v>
      </c>
      <c r="S73" s="4" cm="1">
        <f t="array" ref="S73">TREND($J42:$K42,$J$35:$K$35,S$66)</f>
        <v>1.0524381335521686E-3</v>
      </c>
      <c r="T73" s="4" cm="1">
        <f t="array" ref="T73">TREND($J42:$K42,$J$35:$K$35,T$66)</f>
        <v>1.0623970193877029E-3</v>
      </c>
      <c r="U73" s="4" cm="1">
        <f t="array" ref="U73">TREND($J42:$K42,$J$35:$K$35,U$66)</f>
        <v>1.0723559052232406E-3</v>
      </c>
      <c r="V73" s="4" cm="1">
        <f t="array" ref="V73">TREND($K42:$L42,$K$35:$L$35,V$66)</f>
        <v>1.0823147910587784E-3</v>
      </c>
      <c r="W73" s="4" cm="1">
        <f t="array" ref="W73">TREND($K42:$L42,$K$35:$L$35,W$66)</f>
        <v>1.0927539551084144E-3</v>
      </c>
      <c r="X73" s="4" cm="1">
        <f t="array" ref="X73">TREND($K42:$L42,$K$35:$L$35,X$66)</f>
        <v>1.1031931191580538E-3</v>
      </c>
      <c r="Y73" s="4" cm="1">
        <f t="array" ref="Y73">TREND($K42:$L42,$K$35:$L$35,Y$66)</f>
        <v>1.1136322832076898E-3</v>
      </c>
      <c r="Z73" s="4" cm="1">
        <f t="array" ref="Z73">TREND($K42:$L42,$K$35:$L$35,Z$66)</f>
        <v>1.1240714472573257E-3</v>
      </c>
      <c r="AA73" s="4" cm="1">
        <f t="array" ref="AA73">TREND($L42:$M42,$L$35:$M$35,AA$66)</f>
        <v>1.1345106113069686E-3</v>
      </c>
      <c r="AB73" s="4" cm="1">
        <f t="array" ref="AB73">TREND($L42:$M42,$L$35:$M$35,AB$66)</f>
        <v>1.1454532155153983E-3</v>
      </c>
      <c r="AC73" s="4" cm="1">
        <f t="array" ref="AC73">TREND($L42:$M42,$L$35:$M$35,AC$66)</f>
        <v>1.1563958197238315E-3</v>
      </c>
      <c r="AD73" s="4" cm="1">
        <f t="array" ref="AD73">TREND($L42:$M42,$L$35:$M$35,AD$66)</f>
        <v>1.1673384239322612E-3</v>
      </c>
      <c r="AE73" s="4" cm="1">
        <f t="array" ref="AE73">TREND($L42:$M42,$L$35:$M$35,AE$66)</f>
        <v>1.1782810281406944E-3</v>
      </c>
      <c r="AF73" s="4" cm="1">
        <f t="array" ref="AF73">TREND($L42:$M42,$L$35:$M$35,AF$66)</f>
        <v>1.1892236323491241E-3</v>
      </c>
      <c r="AG73" s="4" cm="1">
        <f t="array" ref="AG73">TREND($L42:$M42,$L$35:$M$35,AG$66)</f>
        <v>1.2001662365575573E-3</v>
      </c>
      <c r="AH73" s="4" cm="1">
        <f t="array" ref="AH73">TREND($L42:$M42,$L$35:$M$35,AH$66)</f>
        <v>1.2111088407659905E-3</v>
      </c>
      <c r="AI73" s="4" cm="1">
        <f t="array" ref="AI73">TREND($L42:$M42,$L$35:$M$35,AI$66)</f>
        <v>1.2220514449744202E-3</v>
      </c>
    </row>
    <row r="74" spans="1:35">
      <c r="C74" t="s">
        <v>94</v>
      </c>
      <c r="D74" s="4" cm="1">
        <f t="array" ref="D74">TREND($G43:$H43,$G$35:$H$35,D$66)</f>
        <v>7.1809442021154163E-4</v>
      </c>
      <c r="E74" s="4" cm="1">
        <f t="array" ref="E74">TREND($G43:$H43,$G$35:$H$35,E$66)</f>
        <v>7.2473697186364698E-4</v>
      </c>
      <c r="F74" s="4" cm="1">
        <f t="array" ref="F74">TREND($G43:$H43,$G$35:$H$35,F$66)</f>
        <v>7.3137952351575233E-4</v>
      </c>
      <c r="G74" s="4" cm="1">
        <f t="array" ref="G74">TREND($H43:$I43,$H$35:$I$35,G$66)</f>
        <v>7.3802207516785769E-4</v>
      </c>
      <c r="H74" s="4" cm="1">
        <f t="array" ref="H74">TREND($H43:$I43,$H$35:$I$35,H$66)</f>
        <v>7.449776440530808E-4</v>
      </c>
      <c r="I74" s="4" cm="1">
        <f t="array" ref="I74">TREND($H43:$I43,$H$35:$I$35,I$66)</f>
        <v>7.5193321293830391E-4</v>
      </c>
      <c r="J74" s="4" cm="1">
        <f t="array" ref="J74">TREND($H43:$I43,$H$35:$I$35,J$66)</f>
        <v>7.5888878182352702E-4</v>
      </c>
      <c r="K74" s="4" cm="1">
        <f t="array" ref="K74">TREND($H43:$I43,$H$35:$I$35,K$66)</f>
        <v>7.6584435070875014E-4</v>
      </c>
      <c r="L74" s="4" cm="1">
        <f t="array" ref="L74">TREND($I43:$J43,$I$35:$J$35,L$66)</f>
        <v>7.7279991959397498E-4</v>
      </c>
      <c r="M74" s="4" cm="1">
        <f t="array" ref="M74">TREND($I43:$J43,$I$35:$J$35,M$66)</f>
        <v>7.8008325603619137E-4</v>
      </c>
      <c r="N74" s="4" cm="1">
        <f t="array" ref="N74">TREND($I43:$J43,$I$35:$J$35,N$66)</f>
        <v>7.873665924784095E-4</v>
      </c>
      <c r="O74" s="4" cm="1">
        <f t="array" ref="O74">TREND($I43:$J43,$I$35:$J$35,O$66)</f>
        <v>7.9464992892062589E-4</v>
      </c>
      <c r="P74" s="4" cm="1">
        <f t="array" ref="P74">TREND($I43:$J43,$I$35:$J$35,P$66)</f>
        <v>8.0193326536284401E-4</v>
      </c>
      <c r="Q74" s="4" cm="1">
        <f t="array" ref="Q74">TREND($J43:$K43,$J$35:$K$35,Q$66)</f>
        <v>8.0921660180505867E-4</v>
      </c>
      <c r="R74" s="4" cm="1">
        <f t="array" ref="R74">TREND($J43:$K43,$J$35:$K$35,R$66)</f>
        <v>8.1684315120826058E-4</v>
      </c>
      <c r="S74" s="4" cm="1">
        <f t="array" ref="S74">TREND($J43:$K43,$J$35:$K$35,S$66)</f>
        <v>8.2446970061146249E-4</v>
      </c>
      <c r="T74" s="4" cm="1">
        <f t="array" ref="T74">TREND($J43:$K43,$J$35:$K$35,T$66)</f>
        <v>8.3209625001466614E-4</v>
      </c>
      <c r="U74" s="4" cm="1">
        <f t="array" ref="U74">TREND($J43:$K43,$J$35:$K$35,U$66)</f>
        <v>8.3972279941786805E-4</v>
      </c>
      <c r="V74" s="4" cm="1">
        <f t="array" ref="V74">TREND($K43:$L43,$K$35:$L$35,V$66)</f>
        <v>8.473493488210717E-4</v>
      </c>
      <c r="W74" s="4" cm="1">
        <f t="array" ref="W74">TREND($K43:$L43,$K$35:$L$35,W$66)</f>
        <v>8.5533528442365177E-4</v>
      </c>
      <c r="X74" s="4" cm="1">
        <f t="array" ref="X74">TREND($K43:$L43,$K$35:$L$35,X$66)</f>
        <v>8.6332122002623531E-4</v>
      </c>
      <c r="Y74" s="4" cm="1">
        <f t="array" ref="Y74">TREND($K43:$L43,$K$35:$L$35,Y$66)</f>
        <v>8.7130715562881537E-4</v>
      </c>
      <c r="Z74" s="4" cm="1">
        <f t="array" ref="Z74">TREND($K43:$L43,$K$35:$L$35,Z$66)</f>
        <v>8.7929309123139544E-4</v>
      </c>
      <c r="AA74" s="4" cm="1">
        <f t="array" ref="AA74">TREND($L43:$M43,$L$35:$M$35,AA$66)</f>
        <v>8.8727902683397725E-4</v>
      </c>
      <c r="AB74" s="4" cm="1">
        <f t="array" ref="AB74">TREND($L43:$M43,$L$35:$M$35,AB$66)</f>
        <v>8.9564128400650492E-4</v>
      </c>
      <c r="AC74" s="4" cm="1">
        <f t="array" ref="AC74">TREND($L43:$M43,$L$35:$M$35,AC$66)</f>
        <v>9.0400354117903606E-4</v>
      </c>
      <c r="AD74" s="4" cm="1">
        <f t="array" ref="AD74">TREND($L43:$M43,$L$35:$M$35,AD$66)</f>
        <v>9.1236579835156373E-4</v>
      </c>
      <c r="AE74" s="4" cm="1">
        <f t="array" ref="AE74">TREND($L43:$M43,$L$35:$M$35,AE$66)</f>
        <v>9.2072805552409487E-4</v>
      </c>
      <c r="AF74" s="4" cm="1">
        <f t="array" ref="AF74">TREND($L43:$M43,$L$35:$M$35,AF$66)</f>
        <v>9.2909031269662254E-4</v>
      </c>
      <c r="AG74" s="4" cm="1">
        <f t="array" ref="AG74">TREND($L43:$M43,$L$35:$M$35,AG$66)</f>
        <v>9.3745256986915368E-4</v>
      </c>
      <c r="AH74" s="4" cm="1">
        <f t="array" ref="AH74">TREND($L43:$M43,$L$35:$M$35,AH$66)</f>
        <v>9.4581482704168482E-4</v>
      </c>
      <c r="AI74" s="4" cm="1">
        <f t="array" ref="AI74">TREND($L43:$M43,$L$35:$M$35,AI$66)</f>
        <v>9.5417708421421249E-4</v>
      </c>
    </row>
    <row r="75" spans="1:35">
      <c r="C75" t="s">
        <v>95</v>
      </c>
      <c r="D75" s="4" cm="1">
        <f t="array" ref="D75">TREND($G44:$H44,$G$35:$H$35,D$66)</f>
        <v>8.456410071854617E-4</v>
      </c>
      <c r="E75" s="4" cm="1">
        <f t="array" ref="E75">TREND($G44:$H44,$G$35:$H$35,E$66)</f>
        <v>8.5424807875426542E-4</v>
      </c>
      <c r="F75" s="4" cm="1">
        <f t="array" ref="F75">TREND($G44:$H44,$G$35:$H$35,F$66)</f>
        <v>8.6285515032306567E-4</v>
      </c>
      <c r="G75" s="4" cm="1">
        <f t="array" ref="G75">TREND($H44:$I44,$H$35:$I$35,G$66)</f>
        <v>8.7146222189186592E-4</v>
      </c>
      <c r="H75" s="4" cm="1">
        <f t="array" ref="H75">TREND($H44:$I44,$H$35:$I$35,H$66)</f>
        <v>8.8051641609880257E-4</v>
      </c>
      <c r="I75" s="4" cm="1">
        <f t="array" ref="I75">TREND($H44:$I44,$H$35:$I$35,I$66)</f>
        <v>8.8957061030573575E-4</v>
      </c>
      <c r="J75" s="4" cm="1">
        <f t="array" ref="J75">TREND($H44:$I44,$H$35:$I$35,J$66)</f>
        <v>8.986248045126724E-4</v>
      </c>
      <c r="K75" s="4" cm="1">
        <f t="array" ref="K75">TREND($H44:$I44,$H$35:$I$35,K$66)</f>
        <v>9.0767899871960558E-4</v>
      </c>
      <c r="L75" s="4" cm="1">
        <f t="array" ref="L75">TREND($I44:$J44,$I$35:$J$35,L$66)</f>
        <v>9.1673319292654223E-4</v>
      </c>
      <c r="M75" s="4" cm="1">
        <f t="array" ref="M75">TREND($I44:$J44,$I$35:$J$35,M$66)</f>
        <v>9.2625773702746661E-4</v>
      </c>
      <c r="N75" s="4" cm="1">
        <f t="array" ref="N75">TREND($I44:$J44,$I$35:$J$35,N$66)</f>
        <v>9.3578228112839446E-4</v>
      </c>
      <c r="O75" s="4" cm="1">
        <f t="array" ref="O75">TREND($I44:$J44,$I$35:$J$35,O$66)</f>
        <v>9.4530682522931883E-4</v>
      </c>
      <c r="P75" s="4" cm="1">
        <f t="array" ref="P75">TREND($I44:$J44,$I$35:$J$35,P$66)</f>
        <v>9.5483136933024668E-4</v>
      </c>
      <c r="Q75" s="4" cm="1">
        <f t="array" ref="Q75">TREND($J44:$K44,$J$35:$K$35,Q$66)</f>
        <v>9.6435591343117105E-4</v>
      </c>
      <c r="R75" s="4" cm="1">
        <f t="array" ref="R75">TREND($J44:$K44,$J$35:$K$35,R$66)</f>
        <v>9.7437524129813727E-4</v>
      </c>
      <c r="S75" s="4" cm="1">
        <f t="array" ref="S75">TREND($J44:$K44,$J$35:$K$35,S$66)</f>
        <v>9.8439456916510695E-4</v>
      </c>
      <c r="T75" s="4" cm="1">
        <f t="array" ref="T75">TREND($J44:$K44,$J$35:$K$35,T$66)</f>
        <v>9.9441389703207664E-4</v>
      </c>
      <c r="U75" s="4" cm="1">
        <f t="array" ref="U75">TREND($J44:$K44,$J$35:$K$35,U$66)</f>
        <v>1.0044332248990463E-3</v>
      </c>
      <c r="V75" s="4" cm="1">
        <f t="array" ref="V75">TREND($K44:$L44,$K$35:$L$35,V$66)</f>
        <v>1.014452552766016E-3</v>
      </c>
      <c r="W75" s="4" cm="1">
        <f t="array" ref="W75">TREND($K44:$L44,$K$35:$L$35,W$66)</f>
        <v>1.0249923675689152E-3</v>
      </c>
      <c r="X75" s="4" cm="1">
        <f t="array" ref="X75">TREND($K44:$L44,$K$35:$L$35,X$66)</f>
        <v>1.0355321823718178E-3</v>
      </c>
      <c r="Y75" s="4" cm="1">
        <f t="array" ref="Y75">TREND($K44:$L44,$K$35:$L$35,Y$66)</f>
        <v>1.0460719971747169E-3</v>
      </c>
      <c r="Z75" s="4" cm="1">
        <f t="array" ref="Z75">TREND($K44:$L44,$K$35:$L$35,Z$66)</f>
        <v>1.0566118119776161E-3</v>
      </c>
      <c r="AA75" s="4" cm="1">
        <f t="array" ref="AA75">TREND($L44:$M44,$L$35:$M$35,AA$66)</f>
        <v>1.0671516267805152E-3</v>
      </c>
      <c r="AB75" s="4" cm="1">
        <f t="array" ref="AB75">TREND($L44:$M44,$L$35:$M$35,AB$66)</f>
        <v>1.0782389669249243E-3</v>
      </c>
      <c r="AC75" s="4" cm="1">
        <f t="array" ref="AC75">TREND($L44:$M44,$L$35:$M$35,AC$66)</f>
        <v>1.0893263070693333E-3</v>
      </c>
      <c r="AD75" s="4" cm="1">
        <f t="array" ref="AD75">TREND($L44:$M44,$L$35:$M$35,AD$66)</f>
        <v>1.1004136472137424E-3</v>
      </c>
      <c r="AE75" s="4" cm="1">
        <f t="array" ref="AE75">TREND($L44:$M44,$L$35:$M$35,AE$66)</f>
        <v>1.111500987358148E-3</v>
      </c>
      <c r="AF75" s="4" cm="1">
        <f t="array" ref="AF75">TREND($L44:$M44,$L$35:$M$35,AF$66)</f>
        <v>1.1225883275025571E-3</v>
      </c>
      <c r="AG75" s="4" cm="1">
        <f t="array" ref="AG75">TREND($L44:$M44,$L$35:$M$35,AG$66)</f>
        <v>1.1336756676469661E-3</v>
      </c>
      <c r="AH75" s="4" cm="1">
        <f t="array" ref="AH75">TREND($L44:$M44,$L$35:$M$35,AH$66)</f>
        <v>1.1447630077913752E-3</v>
      </c>
      <c r="AI75" s="4" cm="1">
        <f t="array" ref="AI75">TREND($L44:$M44,$L$35:$M$35,AI$66)</f>
        <v>1.1558503479357843E-3</v>
      </c>
    </row>
    <row r="76" spans="1:35">
      <c r="C76" t="s">
        <v>101</v>
      </c>
      <c r="D76" s="4" cm="1">
        <f t="array" ref="D76">TREND($G45:$H45,$G$35:$H$35,D$66)</f>
        <v>1.1654919636095787E-3</v>
      </c>
      <c r="E76" s="4" cm="1">
        <f t="array" ref="E76">TREND($G45:$H45,$G$35:$H$35,E$66)</f>
        <v>1.1765848821182479E-3</v>
      </c>
      <c r="F76" s="4" cm="1">
        <f t="array" ref="F76">TREND($G45:$H45,$G$35:$H$35,F$66)</f>
        <v>1.1876778006269136E-3</v>
      </c>
      <c r="G76" s="4" cm="1">
        <f t="array" ref="G76">TREND($H45:$I45,$H$35:$I$35,G$66)</f>
        <v>1.1987707191355827E-3</v>
      </c>
      <c r="H76" s="4" cm="1">
        <f t="array" ref="H76">TREND($H45:$I45,$H$35:$I$35,H$66)</f>
        <v>1.2104017824078328E-3</v>
      </c>
      <c r="I76" s="4" cm="1">
        <f t="array" ref="I76">TREND($H45:$I45,$H$35:$I$35,I$66)</f>
        <v>1.2220328456800829E-3</v>
      </c>
      <c r="J76" s="4" cm="1">
        <f t="array" ref="J76">TREND($H45:$I45,$H$35:$I$35,J$66)</f>
        <v>1.2336639089523364E-3</v>
      </c>
      <c r="K76" s="4" cm="1">
        <f t="array" ref="K76">TREND($H45:$I45,$H$35:$I$35,K$66)</f>
        <v>1.2452949722245865E-3</v>
      </c>
      <c r="L76" s="4" cm="1">
        <f t="array" ref="L76">TREND($I45:$J45,$I$35:$J$35,L$66)</f>
        <v>1.2569260354968366E-3</v>
      </c>
      <c r="M76" s="4" cm="1">
        <f t="array" ref="M76">TREND($I45:$J45,$I$35:$J$35,M$66)</f>
        <v>1.2691213502589033E-3</v>
      </c>
      <c r="N76" s="4" cm="1">
        <f t="array" ref="N76">TREND($I45:$J45,$I$35:$J$35,N$66)</f>
        <v>1.2813166650209665E-3</v>
      </c>
      <c r="O76" s="4" cm="1">
        <f t="array" ref="O76">TREND($I45:$J45,$I$35:$J$35,O$66)</f>
        <v>1.2935119797830297E-3</v>
      </c>
      <c r="P76" s="4" cm="1">
        <f t="array" ref="P76">TREND($I45:$J45,$I$35:$J$35,P$66)</f>
        <v>1.3057072945450929E-3</v>
      </c>
      <c r="Q76" s="4" cm="1">
        <f t="array" ref="Q76">TREND($J45:$K45,$J$35:$K$35,Q$66)</f>
        <v>1.3179026093071596E-3</v>
      </c>
      <c r="R76" s="4" cm="1">
        <f t="array" ref="R76">TREND($J45:$K45,$J$35:$K$35,R$66)</f>
        <v>1.3306895487867725E-3</v>
      </c>
      <c r="S76" s="4" cm="1">
        <f t="array" ref="S76">TREND($J45:$K45,$J$35:$K$35,S$66)</f>
        <v>1.3434764882663854E-3</v>
      </c>
      <c r="T76" s="4" cm="1">
        <f t="array" ref="T76">TREND($J45:$K45,$J$35:$K$35,T$66)</f>
        <v>1.3562634277459948E-3</v>
      </c>
      <c r="U76" s="4" cm="1">
        <f t="array" ref="U76">TREND($J45:$K45,$J$35:$K$35,U$66)</f>
        <v>1.3690503672256077E-3</v>
      </c>
      <c r="V76" s="4" cm="1">
        <f t="array" ref="V76">TREND($K45:$L45,$K$35:$L$35,V$66)</f>
        <v>1.3818373067052171E-3</v>
      </c>
      <c r="W76" s="4" cm="1">
        <f t="array" ref="W76">TREND($K45:$L45,$K$35:$L$35,W$66)</f>
        <v>1.3952445720727229E-3</v>
      </c>
      <c r="X76" s="4" cm="1">
        <f t="array" ref="X76">TREND($K45:$L45,$K$35:$L$35,X$66)</f>
        <v>1.4086518374402252E-3</v>
      </c>
      <c r="Y76" s="4" cm="1">
        <f t="array" ref="Y76">TREND($K45:$L45,$K$35:$L$35,Y$66)</f>
        <v>1.4220591028077309E-3</v>
      </c>
      <c r="Z76" s="4" cm="1">
        <f t="array" ref="Z76">TREND($K45:$L45,$K$35:$L$35,Z$66)</f>
        <v>1.4354663681752367E-3</v>
      </c>
      <c r="AA76" s="4" cm="1">
        <f t="array" ref="AA76">TREND($L45:$M45,$L$35:$M$35,AA$66)</f>
        <v>1.4488736335427424E-3</v>
      </c>
      <c r="AB76" s="4" cm="1">
        <f t="array" ref="AB76">TREND($L45:$M45,$L$35:$M$35,AB$66)</f>
        <v>1.4629313183328642E-3</v>
      </c>
      <c r="AC76" s="4" cm="1">
        <f t="array" ref="AC76">TREND($L45:$M45,$L$35:$M$35,AC$66)</f>
        <v>1.4769890031229825E-3</v>
      </c>
      <c r="AD76" s="4" cm="1">
        <f t="array" ref="AD76">TREND($L45:$M45,$L$35:$M$35,AD$66)</f>
        <v>1.4910466879131008E-3</v>
      </c>
      <c r="AE76" s="4" cm="1">
        <f t="array" ref="AE76">TREND($L45:$M45,$L$35:$M$35,AE$66)</f>
        <v>1.5051043727032191E-3</v>
      </c>
      <c r="AF76" s="4" cm="1">
        <f t="array" ref="AF76">TREND($L45:$M45,$L$35:$M$35,AF$66)</f>
        <v>1.5191620574933409E-3</v>
      </c>
      <c r="AG76" s="4" cm="1">
        <f t="array" ref="AG76">TREND($L45:$M45,$L$35:$M$35,AG$66)</f>
        <v>1.5332197422834593E-3</v>
      </c>
      <c r="AH76" s="4" cm="1">
        <f t="array" ref="AH76">TREND($L45:$M45,$L$35:$M$35,AH$66)</f>
        <v>1.5472774270735776E-3</v>
      </c>
      <c r="AI76" s="4" cm="1">
        <f t="array" ref="AI76">TREND($L45:$M45,$L$35:$M$35,AI$66)</f>
        <v>1.5613351118636994E-3</v>
      </c>
    </row>
    <row r="77" spans="1:35">
      <c r="C77" t="s">
        <v>96</v>
      </c>
      <c r="D77" s="4" cm="1">
        <f t="array" ref="D77">TREND($G46:$H46,$G$35:$H$35,D$66)</f>
        <v>6.8899279307777471E-3</v>
      </c>
      <c r="E77" s="4" cm="1">
        <f t="array" ref="E77">TREND($G46:$H46,$G$35:$H$35,E$66)</f>
        <v>6.8968316661793261E-3</v>
      </c>
      <c r="F77" s="4" cm="1">
        <f t="array" ref="F77">TREND($G46:$H46,$G$35:$H$35,F$66)</f>
        <v>6.9037354015809068E-3</v>
      </c>
      <c r="G77" s="4" cm="1">
        <f t="array" ref="G77">TREND($H46:$I46,$H$35:$I$35,G$66)</f>
        <v>6.9106391369824858E-3</v>
      </c>
      <c r="H77" s="4" cm="1">
        <f t="array" ref="H77">TREND($H46:$I46,$H$35:$I$35,H$66)</f>
        <v>6.9175775296902997E-3</v>
      </c>
      <c r="I77" s="4" cm="1">
        <f t="array" ref="I77">TREND($H46:$I46,$H$35:$I$35,I$66)</f>
        <v>6.9245159223981119E-3</v>
      </c>
      <c r="J77" s="4" cm="1">
        <f t="array" ref="J77">TREND($H46:$I46,$H$35:$I$35,J$66)</f>
        <v>6.9314543151059241E-3</v>
      </c>
      <c r="K77" s="4" cm="1">
        <f t="array" ref="K77">TREND($H46:$I46,$H$35:$I$35,K$66)</f>
        <v>6.9383927078137363E-3</v>
      </c>
      <c r="L77" s="4" cm="1">
        <f t="array" ref="L77">TREND($I46:$J46,$I$35:$J$35,L$66)</f>
        <v>6.9453311005215502E-3</v>
      </c>
      <c r="M77" s="4" cm="1">
        <f t="array" ref="M77">TREND($I46:$J46,$I$35:$J$35,M$66)</f>
        <v>6.952304324518056E-3</v>
      </c>
      <c r="N77" s="4" cm="1">
        <f t="array" ref="N77">TREND($I46:$J46,$I$35:$J$35,N$66)</f>
        <v>6.9592775485145617E-3</v>
      </c>
      <c r="O77" s="4" cm="1">
        <f t="array" ref="O77">TREND($I46:$J46,$I$35:$J$35,O$66)</f>
        <v>6.9662507725110692E-3</v>
      </c>
      <c r="P77" s="4" cm="1">
        <f t="array" ref="P77">TREND($I46:$J46,$I$35:$J$35,P$66)</f>
        <v>6.9732239965075767E-3</v>
      </c>
      <c r="Q77" s="4" cm="1">
        <f t="array" ref="Q77">TREND($J46:$K46,$J$35:$K$35,Q$66)</f>
        <v>6.9801972205040834E-3</v>
      </c>
      <c r="R77" s="4" cm="1">
        <f t="array" ref="R77">TREND($J46:$K46,$J$35:$K$35,R$66)</f>
        <v>6.9872054506451503E-3</v>
      </c>
      <c r="S77" s="4" cm="1">
        <f t="array" ref="S77">TREND($J46:$K46,$J$35:$K$35,S$66)</f>
        <v>6.9942136807862173E-3</v>
      </c>
      <c r="T77" s="4" cm="1">
        <f t="array" ref="T77">TREND($J46:$K46,$J$35:$K$35,T$66)</f>
        <v>7.0012219109272843E-3</v>
      </c>
      <c r="U77" s="4" cm="1">
        <f t="array" ref="U77">TREND($J46:$K46,$J$35:$K$35,U$66)</f>
        <v>7.008230141068353E-3</v>
      </c>
      <c r="V77" s="4" cm="1">
        <f t="array" ref="V77">TREND($K46:$L46,$K$35:$L$35,V$66)</f>
        <v>7.0152383712094209E-3</v>
      </c>
      <c r="W77" s="4" cm="1">
        <f t="array" ref="W77">TREND($K46:$L46,$K$35:$L$35,W$66)</f>
        <v>7.0222817832287059E-3</v>
      </c>
      <c r="X77" s="4" cm="1">
        <f t="array" ref="X77">TREND($K46:$L46,$K$35:$L$35,X$66)</f>
        <v>7.0293251952479908E-3</v>
      </c>
      <c r="Y77" s="4" cm="1">
        <f t="array" ref="Y77">TREND($K46:$L46,$K$35:$L$35,Y$66)</f>
        <v>7.0363686072672758E-3</v>
      </c>
      <c r="Z77" s="4" cm="1">
        <f t="array" ref="Z77">TREND($K46:$L46,$K$35:$L$35,Z$66)</f>
        <v>7.0434120192865626E-3</v>
      </c>
      <c r="AA77" s="4" cm="1">
        <f t="array" ref="AA77">TREND($L46:$M46,$L$35:$M$35,AA$66)</f>
        <v>7.0504554313058476E-3</v>
      </c>
      <c r="AB77" s="4" cm="1">
        <f t="array" ref="AB77">TREND($L46:$M46,$L$35:$M$35,AB$66)</f>
        <v>7.0575342018192062E-3</v>
      </c>
      <c r="AC77" s="4" cm="1">
        <f t="array" ref="AC77">TREND($L46:$M46,$L$35:$M$35,AC$66)</f>
        <v>7.0646129723325631E-3</v>
      </c>
      <c r="AD77" s="4" cm="1">
        <f t="array" ref="AD77">TREND($L46:$M46,$L$35:$M$35,AD$66)</f>
        <v>7.0716917428459217E-3</v>
      </c>
      <c r="AE77" s="4" cm="1">
        <f t="array" ref="AE77">TREND($L46:$M46,$L$35:$M$35,AE$66)</f>
        <v>7.0787705133592803E-3</v>
      </c>
      <c r="AF77" s="4" cm="1">
        <f t="array" ref="AF77">TREND($L46:$M46,$L$35:$M$35,AF$66)</f>
        <v>7.0858492838726389E-3</v>
      </c>
      <c r="AG77" s="4" cm="1">
        <f t="array" ref="AG77">TREND($L46:$M46,$L$35:$M$35,AG$66)</f>
        <v>7.0929280543859975E-3</v>
      </c>
      <c r="AH77" s="4" cm="1">
        <f t="array" ref="AH77">TREND($L46:$M46,$L$35:$M$35,AH$66)</f>
        <v>7.1000068248993561E-3</v>
      </c>
      <c r="AI77" s="4" cm="1">
        <f t="array" ref="AI77">TREND($L46:$M46,$L$35:$M$35,AI$66)</f>
        <v>7.1070855954127148E-3</v>
      </c>
    </row>
    <row r="78" spans="1:35">
      <c r="C78" t="s">
        <v>97</v>
      </c>
      <c r="D78" s="4" cm="1">
        <f t="array" ref="D78">TREND($G47:$H47,$G$35:$H$35,D$66)</f>
        <v>2.6657284334098003E-3</v>
      </c>
      <c r="E78" s="4" cm="1">
        <f t="array" ref="E78">TREND($G47:$H47,$G$35:$H$35,E$66)</f>
        <v>2.7061151358374058E-3</v>
      </c>
      <c r="F78" s="4" cm="1">
        <f t="array" ref="F78">TREND($G47:$H47,$G$35:$H$35,F$66)</f>
        <v>2.7465018382650253E-3</v>
      </c>
      <c r="G78" s="4" cm="1">
        <f t="array" ref="G78">TREND($H47:$I47,$H$35:$I$35,G$66)</f>
        <v>2.7868885406926169E-3</v>
      </c>
      <c r="H78" s="4" cm="1">
        <f t="array" ref="H78">TREND($H47:$I47,$H$35:$I$35,H$66)</f>
        <v>2.8304302027132577E-3</v>
      </c>
      <c r="I78" s="4" cm="1">
        <f t="array" ref="I78">TREND($H47:$I47,$H$35:$I$35,I$66)</f>
        <v>2.8739718647338985E-3</v>
      </c>
      <c r="J78" s="4" cm="1">
        <f t="array" ref="J78">TREND($H47:$I47,$H$35:$I$35,J$66)</f>
        <v>2.9175135267545393E-3</v>
      </c>
      <c r="K78" s="4" cm="1">
        <f t="array" ref="K78">TREND($H47:$I47,$H$35:$I$35,K$66)</f>
        <v>2.9610551887751801E-3</v>
      </c>
      <c r="L78" s="4" cm="1">
        <f t="array" ref="L78">TREND($I47:$J47,$I$35:$J$35,L$66)</f>
        <v>3.0045968507958071E-3</v>
      </c>
      <c r="M78" s="4" cm="1">
        <f t="array" ref="M78">TREND($I47:$J47,$I$35:$J$35,M$66)</f>
        <v>3.0515399339781507E-3</v>
      </c>
      <c r="N78" s="4" cm="1">
        <f t="array" ref="N78">TREND($I47:$J47,$I$35:$J$35,N$66)</f>
        <v>3.0984830171604805E-3</v>
      </c>
      <c r="O78" s="4" cm="1">
        <f t="array" ref="O78">TREND($I47:$J47,$I$35:$J$35,O$66)</f>
        <v>3.1454261003428102E-3</v>
      </c>
      <c r="P78" s="4" cm="1">
        <f t="array" ref="P78">TREND($I47:$J47,$I$35:$J$35,P$66)</f>
        <v>3.1923691835251539E-3</v>
      </c>
      <c r="Q78" s="4" cm="1">
        <f t="array" ref="Q78">TREND($J47:$K47,$J$35:$K$35,Q$66)</f>
        <v>3.2393122667074975E-3</v>
      </c>
      <c r="R78" s="4" cm="1">
        <f t="array" ref="R78">TREND($J47:$K47,$J$35:$K$35,R$66)</f>
        <v>3.2899224858952414E-3</v>
      </c>
      <c r="S78" s="4" cm="1">
        <f t="array" ref="S78">TREND($J47:$K47,$J$35:$K$35,S$66)</f>
        <v>3.3405327050829992E-3</v>
      </c>
      <c r="T78" s="4" cm="1">
        <f t="array" ref="T78">TREND($J47:$K47,$J$35:$K$35,T$66)</f>
        <v>3.3911429242707569E-3</v>
      </c>
      <c r="U78" s="4" cm="1">
        <f t="array" ref="U78">TREND($J47:$K47,$J$35:$K$35,U$66)</f>
        <v>3.4417531434585008E-3</v>
      </c>
      <c r="V78" s="4" cm="1">
        <f t="array" ref="V78">TREND($K47:$L47,$K$35:$L$35,V$66)</f>
        <v>3.4923633626462586E-3</v>
      </c>
      <c r="W78" s="4" cm="1">
        <f t="array" ref="W78">TREND($K47:$L47,$K$35:$L$35,W$66)</f>
        <v>3.5469271900004096E-3</v>
      </c>
      <c r="X78" s="4" cm="1">
        <f t="array" ref="X78">TREND($K47:$L47,$K$35:$L$35,X$66)</f>
        <v>3.6014910173545467E-3</v>
      </c>
      <c r="Y78" s="4" cm="1">
        <f t="array" ref="Y78">TREND($K47:$L47,$K$35:$L$35,Y$66)</f>
        <v>3.6560548447086977E-3</v>
      </c>
      <c r="Z78" s="4" cm="1">
        <f t="array" ref="Z78">TREND($K47:$L47,$K$35:$L$35,Z$66)</f>
        <v>3.7106186720628487E-3</v>
      </c>
      <c r="AA78" s="4" cm="1">
        <f t="array" ref="AA78">TREND($L47:$M47,$L$35:$M$35,AA$66)</f>
        <v>3.7651824994170136E-3</v>
      </c>
      <c r="AB78" s="4" cm="1">
        <f t="array" ref="AB78">TREND($L47:$M47,$L$35:$M$35,AB$66)</f>
        <v>3.8240087859519184E-3</v>
      </c>
      <c r="AC78" s="4" cm="1">
        <f t="array" ref="AC78">TREND($L47:$M47,$L$35:$M$35,AC$66)</f>
        <v>3.8828350724868232E-3</v>
      </c>
      <c r="AD78" s="4" cm="1">
        <f t="array" ref="AD78">TREND($L47:$M47,$L$35:$M$35,AD$66)</f>
        <v>3.941661359021742E-3</v>
      </c>
      <c r="AE78" s="4" cm="1">
        <f t="array" ref="AE78">TREND($L47:$M47,$L$35:$M$35,AE$66)</f>
        <v>4.0004876455566468E-3</v>
      </c>
      <c r="AF78" s="4" cm="1">
        <f t="array" ref="AF78">TREND($L47:$M47,$L$35:$M$35,AF$66)</f>
        <v>4.0593139320915655E-3</v>
      </c>
      <c r="AG78" s="4" cm="1">
        <f t="array" ref="AG78">TREND($L47:$M47,$L$35:$M$35,AG$66)</f>
        <v>4.1181402186264704E-3</v>
      </c>
      <c r="AH78" s="4" cm="1">
        <f t="array" ref="AH78">TREND($L47:$M47,$L$35:$M$35,AH$66)</f>
        <v>4.1769665051613752E-3</v>
      </c>
      <c r="AI78" s="4" cm="1">
        <f t="array" ref="AI78">TREND($L47:$M47,$L$35:$M$35,AI$66)</f>
        <v>4.235792791696294E-3</v>
      </c>
    </row>
    <row r="79" spans="1:35">
      <c r="B79" t="s">
        <v>102</v>
      </c>
      <c r="C79" t="s">
        <v>100</v>
      </c>
      <c r="D79" s="4" cm="1">
        <f t="array" ref="D79">TREND($G48:$H48,$G$35:$H$35,D$66)</f>
        <v>1.2759125797736565E-3</v>
      </c>
      <c r="E79" s="4" cm="1">
        <f t="array" ref="E79">TREND($G48:$H48,$G$35:$H$35,E$66)</f>
        <v>1.2771910492924679E-3</v>
      </c>
      <c r="F79" s="4" cm="1">
        <f t="array" ref="F79">TREND($G48:$H48,$G$35:$H$35,F$66)</f>
        <v>1.2784695188112788E-3</v>
      </c>
      <c r="G79" s="4" cm="1">
        <f t="array" ref="G79">TREND($H48:$I48,$H$35:$I$35,G$66)</f>
        <v>1.27974798833009E-3</v>
      </c>
      <c r="H79" s="4" cm="1">
        <f t="array" ref="H79">TREND($H48:$I48,$H$35:$I$35,H$66)</f>
        <v>1.2810328758685739E-3</v>
      </c>
      <c r="I79" s="4" cm="1">
        <f t="array" ref="I79">TREND($H48:$I48,$H$35:$I$35,I$66)</f>
        <v>1.2823177634070579E-3</v>
      </c>
      <c r="J79" s="4" cm="1">
        <f t="array" ref="J79">TREND($H48:$I48,$H$35:$I$35,J$66)</f>
        <v>1.2836026509455418E-3</v>
      </c>
      <c r="K79" s="4" cm="1">
        <f t="array" ref="K79">TREND($H48:$I48,$H$35:$I$35,K$66)</f>
        <v>1.2848875384840253E-3</v>
      </c>
      <c r="L79" s="4" cm="1">
        <f t="array" ref="L79">TREND($I48:$J48,$I$35:$J$35,L$66)</f>
        <v>1.2861724260225093E-3</v>
      </c>
      <c r="M79" s="4" cm="1">
        <f t="array" ref="M79">TREND($I48:$J48,$I$35:$J$35,M$66)</f>
        <v>1.2874637637996403E-3</v>
      </c>
      <c r="N79" s="4" cm="1">
        <f t="array" ref="N79">TREND($I48:$J48,$I$35:$J$35,N$66)</f>
        <v>1.2887551015767712E-3</v>
      </c>
      <c r="O79" s="4" cm="1">
        <f t="array" ref="O79">TREND($I48:$J48,$I$35:$J$35,O$66)</f>
        <v>1.2900464393539018E-3</v>
      </c>
      <c r="P79" s="4" cm="1">
        <f t="array" ref="P79">TREND($I48:$J48,$I$35:$J$35,P$66)</f>
        <v>1.2913377771310327E-3</v>
      </c>
      <c r="Q79" s="4" cm="1">
        <f t="array" ref="Q79">TREND($J48:$K48,$J$35:$K$35,Q$66)</f>
        <v>1.2926291149081637E-3</v>
      </c>
      <c r="R79" s="4" cm="1">
        <f t="array" ref="R79">TREND($J48:$K48,$J$35:$K$35,R$66)</f>
        <v>1.2939269353046574E-3</v>
      </c>
      <c r="S79" s="4" cm="1">
        <f t="array" ref="S79">TREND($J48:$K48,$J$35:$K$35,S$66)</f>
        <v>1.2952247557011516E-3</v>
      </c>
      <c r="T79" s="4" cm="1">
        <f t="array" ref="T79">TREND($J48:$K48,$J$35:$K$35,T$66)</f>
        <v>1.2965225760976458E-3</v>
      </c>
      <c r="U79" s="4" cm="1">
        <f t="array" ref="U79">TREND($J48:$K48,$J$35:$K$35,U$66)</f>
        <v>1.2978203964941395E-3</v>
      </c>
      <c r="V79" s="4" cm="1">
        <f t="array" ref="V79">TREND($K48:$L48,$K$35:$L$35,V$66)</f>
        <v>1.2991182168906328E-3</v>
      </c>
      <c r="W79" s="4" cm="1">
        <f t="array" ref="W79">TREND($K48:$L48,$K$35:$L$35,W$66)</f>
        <v>1.3004225524497598E-3</v>
      </c>
      <c r="X79" s="4" cm="1">
        <f t="array" ref="X79">TREND($K48:$L48,$K$35:$L$35,X$66)</f>
        <v>1.3017268880088869E-3</v>
      </c>
      <c r="Y79" s="4" cm="1">
        <f t="array" ref="Y79">TREND($K48:$L48,$K$35:$L$35,Y$66)</f>
        <v>1.3030312235680136E-3</v>
      </c>
      <c r="Z79" s="4" cm="1">
        <f t="array" ref="Z79">TREND($K48:$L48,$K$35:$L$35,Z$66)</f>
        <v>1.3043355591271406E-3</v>
      </c>
      <c r="AA79" s="4" cm="1">
        <f t="array" ref="AA79">TREND($L48:$M48,$L$35:$M$35,AA$66)</f>
        <v>1.3056398946862681E-3</v>
      </c>
      <c r="AB79" s="4" cm="1">
        <f t="array" ref="AB79">TREND($L48:$M48,$L$35:$M$35,AB$66)</f>
        <v>1.306950778114668E-3</v>
      </c>
      <c r="AC79" s="4" cm="1">
        <f t="array" ref="AC79">TREND($L48:$M48,$L$35:$M$35,AC$66)</f>
        <v>1.3082616615430675E-3</v>
      </c>
      <c r="AD79" s="4" cm="1">
        <f t="array" ref="AD79">TREND($L48:$M48,$L$35:$M$35,AD$66)</f>
        <v>1.309572544971467E-3</v>
      </c>
      <c r="AE79" s="4" cm="1">
        <f t="array" ref="AE79">TREND($L48:$M48,$L$35:$M$35,AE$66)</f>
        <v>1.3108834283998665E-3</v>
      </c>
      <c r="AF79" s="4" cm="1">
        <f t="array" ref="AF79">TREND($L48:$M48,$L$35:$M$35,AF$66)</f>
        <v>1.3121943118282664E-3</v>
      </c>
      <c r="AG79" s="4" cm="1">
        <f t="array" ref="AG79">TREND($L48:$M48,$L$35:$M$35,AG$66)</f>
        <v>1.3135051952566658E-3</v>
      </c>
      <c r="AH79" s="4" cm="1">
        <f t="array" ref="AH79">TREND($L48:$M48,$L$35:$M$35,AH$66)</f>
        <v>1.3148160786850653E-3</v>
      </c>
      <c r="AI79" s="4" cm="1">
        <f t="array" ref="AI79">TREND($L48:$M48,$L$35:$M$35,AI$66)</f>
        <v>1.3161269621134652E-3</v>
      </c>
    </row>
    <row r="80" spans="1:35">
      <c r="C80" t="s">
        <v>100</v>
      </c>
      <c r="D80" s="4" cm="1">
        <f t="array" ref="D80">TREND($G49:$H49,$G$35:$H$35,D$66)</f>
        <v>1.754379797188778E-3</v>
      </c>
      <c r="E80" s="4" cm="1">
        <f t="array" ref="E80">TREND($G49:$H49,$G$35:$H$35,E$66)</f>
        <v>1.7561376927771434E-3</v>
      </c>
      <c r="F80" s="4" cm="1">
        <f t="array" ref="F80">TREND($G49:$H49,$G$35:$H$35,F$66)</f>
        <v>1.7578955883655084E-3</v>
      </c>
      <c r="G80" s="4" cm="1">
        <f t="array" ref="G80">TREND($H49:$I49,$H$35:$I$35,G$66)</f>
        <v>1.7596534839538743E-3</v>
      </c>
      <c r="H80" s="4" cm="1">
        <f t="array" ref="H80">TREND($H49:$I49,$H$35:$I$35,H$66)</f>
        <v>1.7614202043192894E-3</v>
      </c>
      <c r="I80" s="4" cm="1">
        <f t="array" ref="I80">TREND($H49:$I49,$H$35:$I$35,I$66)</f>
        <v>1.7631869246847046E-3</v>
      </c>
      <c r="J80" s="4" cm="1">
        <f t="array" ref="J80">TREND($H49:$I49,$H$35:$I$35,J$66)</f>
        <v>1.7649536450501198E-3</v>
      </c>
      <c r="K80" s="4" cm="1">
        <f t="array" ref="K80">TREND($H49:$I49,$H$35:$I$35,K$66)</f>
        <v>1.7667203654155353E-3</v>
      </c>
      <c r="L80" s="4" cm="1">
        <f t="array" ref="L80">TREND($I49:$J49,$I$35:$J$35,L$66)</f>
        <v>1.7684870857809501E-3</v>
      </c>
      <c r="M80" s="4" cm="1">
        <f t="array" ref="M80">TREND($I49:$J49,$I$35:$J$35,M$66)</f>
        <v>1.7702626752245051E-3</v>
      </c>
      <c r="N80" s="4" cm="1">
        <f t="array" ref="N80">TREND($I49:$J49,$I$35:$J$35,N$66)</f>
        <v>1.7720382646680601E-3</v>
      </c>
      <c r="O80" s="4" cm="1">
        <f t="array" ref="O80">TREND($I49:$J49,$I$35:$J$35,O$66)</f>
        <v>1.7738138541116147E-3</v>
      </c>
      <c r="P80" s="4" cm="1">
        <f t="array" ref="P80">TREND($I49:$J49,$I$35:$J$35,P$66)</f>
        <v>1.7755894435551698E-3</v>
      </c>
      <c r="Q80" s="4" cm="1">
        <f t="array" ref="Q80">TREND($J49:$K49,$J$35:$K$35,Q$66)</f>
        <v>1.7773650329987248E-3</v>
      </c>
      <c r="R80" s="4" cm="1">
        <f t="array" ref="R80">TREND($J49:$K49,$J$35:$K$35,R$66)</f>
        <v>1.779149536043904E-3</v>
      </c>
      <c r="S80" s="4" cm="1">
        <f t="array" ref="S80">TREND($J49:$K49,$J$35:$K$35,S$66)</f>
        <v>1.7809340390890832E-3</v>
      </c>
      <c r="T80" s="4" cm="1">
        <f t="array" ref="T80">TREND($J49:$K49,$J$35:$K$35,T$66)</f>
        <v>1.7827185421342624E-3</v>
      </c>
      <c r="U80" s="4" cm="1">
        <f t="array" ref="U80">TREND($J49:$K49,$J$35:$K$35,U$66)</f>
        <v>1.7845030451794411E-3</v>
      </c>
      <c r="V80" s="4" cm="1">
        <f t="array" ref="V80">TREND($K49:$L49,$K$35:$L$35,V$66)</f>
        <v>1.7862875482246205E-3</v>
      </c>
      <c r="W80" s="4" cm="1">
        <f t="array" ref="W80">TREND($K49:$L49,$K$35:$L$35,W$66)</f>
        <v>1.78808100961842E-3</v>
      </c>
      <c r="X80" s="4" cm="1">
        <f t="array" ref="X80">TREND($K49:$L49,$K$35:$L$35,X$66)</f>
        <v>1.7898744710122194E-3</v>
      </c>
      <c r="Y80" s="4" cm="1">
        <f t="array" ref="Y80">TREND($K49:$L49,$K$35:$L$35,Y$66)</f>
        <v>1.7916679324060192E-3</v>
      </c>
      <c r="Z80" s="4" cm="1">
        <f t="array" ref="Z80">TREND($K49:$L49,$K$35:$L$35,Z$66)</f>
        <v>1.7934613937998186E-3</v>
      </c>
      <c r="AA80" s="4" cm="1">
        <f t="array" ref="AA80">TREND($L49:$M49,$L$35:$M$35,AA$66)</f>
        <v>1.7952548551936182E-3</v>
      </c>
      <c r="AB80" s="4" cm="1">
        <f t="array" ref="AB80">TREND($L49:$M49,$L$35:$M$35,AB$66)</f>
        <v>1.797057319907668E-3</v>
      </c>
      <c r="AC80" s="4" cm="1">
        <f t="array" ref="AC80">TREND($L49:$M49,$L$35:$M$35,AC$66)</f>
        <v>1.7988597846217173E-3</v>
      </c>
      <c r="AD80" s="4" cm="1">
        <f t="array" ref="AD80">TREND($L49:$M49,$L$35:$M$35,AD$66)</f>
        <v>1.8006622493357671E-3</v>
      </c>
      <c r="AE80" s="4" cm="1">
        <f t="array" ref="AE80">TREND($L49:$M49,$L$35:$M$35,AE$66)</f>
        <v>1.8024647140498168E-3</v>
      </c>
      <c r="AF80" s="4" cm="1">
        <f t="array" ref="AF80">TREND($L49:$M49,$L$35:$M$35,AF$66)</f>
        <v>1.8042671787638661E-3</v>
      </c>
      <c r="AG80" s="4" cm="1">
        <f t="array" ref="AG80">TREND($L49:$M49,$L$35:$M$35,AG$66)</f>
        <v>1.8060696434779159E-3</v>
      </c>
      <c r="AH80" s="4" cm="1">
        <f t="array" ref="AH80">TREND($L49:$M49,$L$35:$M$35,AH$66)</f>
        <v>1.8078721081919657E-3</v>
      </c>
      <c r="AI80" s="4" cm="1">
        <f t="array" ref="AI80">TREND($L49:$M49,$L$35:$M$35,AI$66)</f>
        <v>1.809674572906015E-3</v>
      </c>
    </row>
    <row r="81" spans="1:35">
      <c r="C81" t="s">
        <v>100</v>
      </c>
      <c r="D81" s="4" cm="1">
        <f t="array" ref="D81">TREND($G50:$H50,$G$35:$H$35,D$66)</f>
        <v>1.5948907247170714E-3</v>
      </c>
      <c r="E81" s="4" cm="1">
        <f t="array" ref="E81">TREND($G50:$H50,$G$35:$H$35,E$66)</f>
        <v>1.5964888116155856E-3</v>
      </c>
      <c r="F81" s="4" cm="1">
        <f t="array" ref="F81">TREND($G50:$H50,$G$35:$H$35,F$66)</f>
        <v>1.5980868985140994E-3</v>
      </c>
      <c r="G81" s="4" cm="1">
        <f t="array" ref="G81">TREND($H50:$I50,$H$35:$I$35,G$66)</f>
        <v>1.5996849854126129E-3</v>
      </c>
      <c r="H81" s="4" cm="1">
        <f t="array" ref="H81">TREND($H50:$I50,$H$35:$I$35,H$66)</f>
        <v>1.6012910948357175E-3</v>
      </c>
      <c r="I81" s="4" cm="1">
        <f t="array" ref="I81">TREND($H50:$I50,$H$35:$I$35,I$66)</f>
        <v>1.6028972042588221E-3</v>
      </c>
      <c r="J81" s="4" cm="1">
        <f t="array" ref="J81">TREND($H50:$I50,$H$35:$I$35,J$66)</f>
        <v>1.6045033136819272E-3</v>
      </c>
      <c r="K81" s="4" cm="1">
        <f t="array" ref="K81">TREND($H50:$I50,$H$35:$I$35,K$66)</f>
        <v>1.6061094231050318E-3</v>
      </c>
      <c r="L81" s="4" cm="1">
        <f t="array" ref="L81">TREND($I50:$J50,$I$35:$J$35,L$66)</f>
        <v>1.6077155325281371E-3</v>
      </c>
      <c r="M81" s="4" cm="1">
        <f t="array" ref="M81">TREND($I50:$J50,$I$35:$J$35,M$66)</f>
        <v>1.6093297047495504E-3</v>
      </c>
      <c r="N81" s="4" cm="1">
        <f t="array" ref="N81">TREND($I50:$J50,$I$35:$J$35,N$66)</f>
        <v>1.6109438769709643E-3</v>
      </c>
      <c r="O81" s="4" cm="1">
        <f t="array" ref="O81">TREND($I50:$J50,$I$35:$J$35,O$66)</f>
        <v>1.6125580491923776E-3</v>
      </c>
      <c r="P81" s="4" cm="1">
        <f t="array" ref="P81">TREND($I50:$J50,$I$35:$J$35,P$66)</f>
        <v>1.6141722214137915E-3</v>
      </c>
      <c r="Q81" s="4" cm="1">
        <f t="array" ref="Q81">TREND($J50:$K50,$J$35:$K$35,Q$66)</f>
        <v>1.6157863936352049E-3</v>
      </c>
      <c r="R81" s="4" cm="1">
        <f t="array" ref="R81">TREND($J50:$K50,$J$35:$K$35,R$66)</f>
        <v>1.6174086691308222E-3</v>
      </c>
      <c r="S81" s="4" cm="1">
        <f t="array" ref="S81">TREND($J50:$K50,$J$35:$K$35,S$66)</f>
        <v>1.6190309446264396E-3</v>
      </c>
      <c r="T81" s="4" cm="1">
        <f t="array" ref="T81">TREND($J50:$K50,$J$35:$K$35,T$66)</f>
        <v>1.620653220122057E-3</v>
      </c>
      <c r="U81" s="4" cm="1">
        <f t="array" ref="U81">TREND($J50:$K50,$J$35:$K$35,U$66)</f>
        <v>1.6222754956176744E-3</v>
      </c>
      <c r="V81" s="4" cm="1">
        <f t="array" ref="V81">TREND($K50:$L50,$K$35:$L$35,V$66)</f>
        <v>1.6238977711132917E-3</v>
      </c>
      <c r="W81" s="4" cm="1">
        <f t="array" ref="W81">TREND($K50:$L50,$K$35:$L$35,W$66)</f>
        <v>1.6255281905622004E-3</v>
      </c>
      <c r="X81" s="4" cm="1">
        <f t="array" ref="X81">TREND($K50:$L50,$K$35:$L$35,X$66)</f>
        <v>1.627158610011109E-3</v>
      </c>
      <c r="Y81" s="4" cm="1">
        <f t="array" ref="Y81">TREND($K50:$L50,$K$35:$L$35,Y$66)</f>
        <v>1.6287890294600176E-3</v>
      </c>
      <c r="Z81" s="4" cm="1">
        <f t="array" ref="Z81">TREND($K50:$L50,$K$35:$L$35,Z$66)</f>
        <v>1.6304194489089262E-3</v>
      </c>
      <c r="AA81" s="4" cm="1">
        <f t="array" ref="AA81">TREND($L50:$M50,$L$35:$M$35,AA$66)</f>
        <v>1.6320498683578351E-3</v>
      </c>
      <c r="AB81" s="4" cm="1">
        <f t="array" ref="AB81">TREND($L50:$M50,$L$35:$M$35,AB$66)</f>
        <v>1.6336884726433347E-3</v>
      </c>
      <c r="AC81" s="4" cm="1">
        <f t="array" ref="AC81">TREND($L50:$M50,$L$35:$M$35,AC$66)</f>
        <v>1.6353270769288344E-3</v>
      </c>
      <c r="AD81" s="4" cm="1">
        <f t="array" ref="AD81">TREND($L50:$M50,$L$35:$M$35,AD$66)</f>
        <v>1.6369656812143341E-3</v>
      </c>
      <c r="AE81" s="4" cm="1">
        <f t="array" ref="AE81">TREND($L50:$M50,$L$35:$M$35,AE$66)</f>
        <v>1.6386042854998333E-3</v>
      </c>
      <c r="AF81" s="4" cm="1">
        <f t="array" ref="AF81">TREND($L50:$M50,$L$35:$M$35,AF$66)</f>
        <v>1.640242889785333E-3</v>
      </c>
      <c r="AG81" s="4" cm="1">
        <f t="array" ref="AG81">TREND($L50:$M50,$L$35:$M$35,AG$66)</f>
        <v>1.6418814940708326E-3</v>
      </c>
      <c r="AH81" s="4" cm="1">
        <f t="array" ref="AH81">TREND($L50:$M50,$L$35:$M$35,AH$66)</f>
        <v>1.6435200983563323E-3</v>
      </c>
      <c r="AI81" s="4" cm="1">
        <f t="array" ref="AI81">TREND($L50:$M50,$L$35:$M$35,AI$66)</f>
        <v>1.645158702641832E-3</v>
      </c>
    </row>
    <row r="82" spans="1:35">
      <c r="C82" t="s">
        <v>96</v>
      </c>
      <c r="D82" s="4" cm="1">
        <f t="array" ref="D82">TREND($G51:$H51,$G$35:$H$35,D$66)</f>
        <v>2.1435331340197435E-2</v>
      </c>
      <c r="E82" s="4" cm="1">
        <f t="array" ref="E82">TREND($G51:$H51,$G$35:$H$35,E$66)</f>
        <v>2.1456809628113457E-2</v>
      </c>
      <c r="F82" s="4" cm="1">
        <f t="array" ref="F82">TREND($G51:$H51,$G$35:$H$35,F$66)</f>
        <v>2.1478287916029487E-2</v>
      </c>
      <c r="G82" s="4" cm="1">
        <f t="array" ref="G82">TREND($H51:$I51,$H$35:$I$35,G$66)</f>
        <v>2.149976620394551E-2</v>
      </c>
      <c r="H82" s="4" cm="1">
        <f t="array" ref="H82">TREND($H51:$I51,$H$35:$I$35,H$66)</f>
        <v>2.152135231459204E-2</v>
      </c>
      <c r="I82" s="4" cm="1">
        <f t="array" ref="I82">TREND($H51:$I51,$H$35:$I$35,I$66)</f>
        <v>2.1542938425238564E-2</v>
      </c>
      <c r="J82" s="4" cm="1">
        <f t="array" ref="J82">TREND($H51:$I51,$H$35:$I$35,J$66)</f>
        <v>2.1564524535885095E-2</v>
      </c>
      <c r="K82" s="4" cm="1">
        <f t="array" ref="K82">TREND($H51:$I51,$H$35:$I$35,K$66)</f>
        <v>2.1586110646531625E-2</v>
      </c>
      <c r="L82" s="4" cm="1">
        <f t="array" ref="L82">TREND($I51:$J51,$I$35:$J$35,L$66)</f>
        <v>2.1607696757178153E-2</v>
      </c>
      <c r="M82" s="4" cm="1">
        <f t="array" ref="M82">TREND($I51:$J51,$I$35:$J$35,M$66)</f>
        <v>2.1629391231833949E-2</v>
      </c>
      <c r="N82" s="4" cm="1">
        <f t="array" ref="N82">TREND($I51:$J51,$I$35:$J$35,N$66)</f>
        <v>2.1651085706489746E-2</v>
      </c>
      <c r="O82" s="4" cm="1">
        <f t="array" ref="O82">TREND($I51:$J51,$I$35:$J$35,O$66)</f>
        <v>2.1672780181145542E-2</v>
      </c>
      <c r="P82" s="4" cm="1">
        <f t="array" ref="P82">TREND($I51:$J51,$I$35:$J$35,P$66)</f>
        <v>2.1694474655801346E-2</v>
      </c>
      <c r="Q82" s="4" cm="1">
        <f t="array" ref="Q82">TREND($J51:$K51,$J$35:$K$35,Q$66)</f>
        <v>2.1716169130457139E-2</v>
      </c>
      <c r="R82" s="4" cm="1">
        <f t="array" ref="R82">TREND($J51:$K51,$J$35:$K$35,R$66)</f>
        <v>2.1737972513118237E-2</v>
      </c>
      <c r="S82" s="4" cm="1">
        <f t="array" ref="S82">TREND($J51:$K51,$J$35:$K$35,S$66)</f>
        <v>2.1759775895779342E-2</v>
      </c>
      <c r="T82" s="4" cm="1">
        <f t="array" ref="T82">TREND($J51:$K51,$J$35:$K$35,T$66)</f>
        <v>2.178157927844044E-2</v>
      </c>
      <c r="U82" s="4" cm="1">
        <f t="array" ref="U82">TREND($J51:$K51,$J$35:$K$35,U$66)</f>
        <v>2.1803382661101538E-2</v>
      </c>
      <c r="V82" s="4" cm="1">
        <f t="array" ref="V82">TREND($K51:$L51,$K$35:$L$35,V$66)</f>
        <v>2.1825186043762632E-2</v>
      </c>
      <c r="W82" s="4" cm="1">
        <f t="array" ref="W82">TREND($K51:$L51,$K$35:$L$35,W$66)</f>
        <v>2.1847098881155966E-2</v>
      </c>
      <c r="X82" s="4" cm="1">
        <f t="array" ref="X82">TREND($K51:$L51,$K$35:$L$35,X$66)</f>
        <v>2.1869011718549301E-2</v>
      </c>
      <c r="Y82" s="4" cm="1">
        <f t="array" ref="Y82">TREND($K51:$L51,$K$35:$L$35,Y$66)</f>
        <v>2.1890924555942635E-2</v>
      </c>
      <c r="Z82" s="4" cm="1">
        <f t="array" ref="Z82">TREND($K51:$L51,$K$35:$L$35,Z$66)</f>
        <v>2.1912837393335962E-2</v>
      </c>
      <c r="AA82" s="4" cm="1">
        <f t="array" ref="AA82">TREND($L51:$M51,$L$35:$M$35,AA$66)</f>
        <v>2.19347502307293E-2</v>
      </c>
      <c r="AB82" s="4" cm="1">
        <f t="array" ref="AB82">TREND($L51:$M51,$L$35:$M$35,AB$66)</f>
        <v>2.1956773072326408E-2</v>
      </c>
      <c r="AC82" s="4" cm="1">
        <f t="array" ref="AC82">TREND($L51:$M51,$L$35:$M$35,AC$66)</f>
        <v>2.1978795913923523E-2</v>
      </c>
      <c r="AD82" s="4" cm="1">
        <f t="array" ref="AD82">TREND($L51:$M51,$L$35:$M$35,AD$66)</f>
        <v>2.2000818755520637E-2</v>
      </c>
      <c r="AE82" s="4" cm="1">
        <f t="array" ref="AE82">TREND($L51:$M51,$L$35:$M$35,AE$66)</f>
        <v>2.2022841597117752E-2</v>
      </c>
      <c r="AF82" s="4" cm="1">
        <f t="array" ref="AF82">TREND($L51:$M51,$L$35:$M$35,AF$66)</f>
        <v>2.2044864438714867E-2</v>
      </c>
      <c r="AG82" s="4" cm="1">
        <f t="array" ref="AG82">TREND($L51:$M51,$L$35:$M$35,AG$66)</f>
        <v>2.2066887280311982E-2</v>
      </c>
      <c r="AH82" s="4" cm="1">
        <f t="array" ref="AH82">TREND($L51:$M51,$L$35:$M$35,AH$66)</f>
        <v>2.2088910121909097E-2</v>
      </c>
      <c r="AI82" s="4" cm="1">
        <f t="array" ref="AI82">TREND($L51:$M51,$L$35:$M$35,AI$66)</f>
        <v>2.2110932963506212E-2</v>
      </c>
    </row>
    <row r="83" spans="1:35">
      <c r="B83" t="s">
        <v>103</v>
      </c>
      <c r="C83" t="s">
        <v>95</v>
      </c>
      <c r="D83" s="4" cm="1">
        <f t="array" ref="D83">TREND($G52:$H52,$G$35:$H$35,D$66)</f>
        <v>1.1308439776046E-3</v>
      </c>
      <c r="E83" s="4" cm="1">
        <f t="array" ref="E83">TREND($G52:$H52,$G$35:$H$35,E$66)</f>
        <v>1.1319770878026004E-3</v>
      </c>
      <c r="F83" s="4" cm="1">
        <f t="array" ref="F83">TREND($G52:$H52,$G$35:$H$35,F$66)</f>
        <v>1.1331101980006008E-3</v>
      </c>
      <c r="G83" s="4" cm="1">
        <f t="array" ref="G83">TREND($H52:$I52,$H$35:$I$35,G$66)</f>
        <v>1.1342433081986012E-3</v>
      </c>
      <c r="H83" s="4" cm="1">
        <f t="array" ref="H83">TREND($H52:$I52,$H$35:$I$35,H$66)</f>
        <v>1.1353821067008087E-3</v>
      </c>
      <c r="I83" s="4" cm="1">
        <f t="array" ref="I83">TREND($H52:$I52,$H$35:$I$35,I$66)</f>
        <v>1.1365209052030156E-3</v>
      </c>
      <c r="J83" s="4" cm="1">
        <f t="array" ref="J83">TREND($H52:$I52,$H$35:$I$35,J$66)</f>
        <v>1.1376597037052231E-3</v>
      </c>
      <c r="K83" s="4" cm="1">
        <f t="array" ref="K83">TREND($H52:$I52,$H$35:$I$35,K$66)</f>
        <v>1.1387985022074305E-3</v>
      </c>
      <c r="L83" s="4" cm="1">
        <f t="array" ref="L83">TREND($I52:$J52,$I$35:$J$35,L$66)</f>
        <v>1.1399373007096377E-3</v>
      </c>
      <c r="M83" s="4" cm="1">
        <f t="array" ref="M83">TREND($I52:$J52,$I$35:$J$35,M$66)</f>
        <v>1.1410818160717958E-3</v>
      </c>
      <c r="N83" s="4" cm="1">
        <f t="array" ref="N83">TREND($I52:$J52,$I$35:$J$35,N$66)</f>
        <v>1.1422263314339539E-3</v>
      </c>
      <c r="O83" s="4" cm="1">
        <f t="array" ref="O83">TREND($I52:$J52,$I$35:$J$35,O$66)</f>
        <v>1.1433708467961121E-3</v>
      </c>
      <c r="P83" s="4" cm="1">
        <f t="array" ref="P83">TREND($I52:$J52,$I$35:$J$35,P$66)</f>
        <v>1.1445153621582702E-3</v>
      </c>
      <c r="Q83" s="4" cm="1">
        <f t="array" ref="Q83">TREND($J52:$K52,$J$35:$K$35,Q$66)</f>
        <v>1.1456598775204283E-3</v>
      </c>
      <c r="R83" s="4" cm="1">
        <f t="array" ref="R83">TREND($J52:$K52,$J$35:$K$35,R$66)</f>
        <v>1.1468101384416332E-3</v>
      </c>
      <c r="S83" s="4" cm="1">
        <f t="array" ref="S83">TREND($J52:$K52,$J$35:$K$35,S$66)</f>
        <v>1.1479603993628381E-3</v>
      </c>
      <c r="T83" s="4" cm="1">
        <f t="array" ref="T83">TREND($J52:$K52,$J$35:$K$35,T$66)</f>
        <v>1.1491106602840434E-3</v>
      </c>
      <c r="U83" s="4" cm="1">
        <f t="array" ref="U83">TREND($J52:$K52,$J$35:$K$35,U$66)</f>
        <v>1.1502609212052483E-3</v>
      </c>
      <c r="V83" s="4" cm="1">
        <f t="array" ref="V83">TREND($K52:$L52,$K$35:$L$35,V$66)</f>
        <v>1.1514111821264536E-3</v>
      </c>
      <c r="W83" s="4" cm="1">
        <f t="array" ref="W83">TREND($K52:$L52,$K$35:$L$35,W$66)</f>
        <v>1.1525672174498736E-3</v>
      </c>
      <c r="X83" s="4" cm="1">
        <f t="array" ref="X83">TREND($K52:$L52,$K$35:$L$35,X$66)</f>
        <v>1.1537232527732936E-3</v>
      </c>
      <c r="Y83" s="4" cm="1">
        <f t="array" ref="Y83">TREND($K52:$L52,$K$35:$L$35,Y$66)</f>
        <v>1.1548792880967135E-3</v>
      </c>
      <c r="Z83" s="4" cm="1">
        <f t="array" ref="Z83">TREND($K52:$L52,$K$35:$L$35,Z$66)</f>
        <v>1.1560353234201335E-3</v>
      </c>
      <c r="AA83" s="4" cm="1">
        <f t="array" ref="AA83">TREND($L52:$M52,$L$35:$M$35,AA$66)</f>
        <v>1.1571913587435536E-3</v>
      </c>
      <c r="AB83" s="4" cm="1">
        <f t="array" ref="AB83">TREND($L52:$M52,$L$35:$M$35,AB$66)</f>
        <v>1.1583531974571517E-3</v>
      </c>
      <c r="AC83" s="4" cm="1">
        <f t="array" ref="AC83">TREND($L52:$M52,$L$35:$M$35,AC$66)</f>
        <v>1.1595150361707494E-3</v>
      </c>
      <c r="AD83" s="4" cm="1">
        <f t="array" ref="AD83">TREND($L52:$M52,$L$35:$M$35,AD$66)</f>
        <v>1.1606768748843471E-3</v>
      </c>
      <c r="AE83" s="4" cm="1">
        <f t="array" ref="AE83">TREND($L52:$M52,$L$35:$M$35,AE$66)</f>
        <v>1.1618387135979447E-3</v>
      </c>
      <c r="AF83" s="4" cm="1">
        <f t="array" ref="AF83">TREND($L52:$M52,$L$35:$M$35,AF$66)</f>
        <v>1.1630005523115428E-3</v>
      </c>
      <c r="AG83" s="4" cm="1">
        <f t="array" ref="AG83">TREND($L52:$M52,$L$35:$M$35,AG$66)</f>
        <v>1.1641623910251405E-3</v>
      </c>
      <c r="AH83" s="4" cm="1">
        <f t="array" ref="AH83">TREND($L52:$M52,$L$35:$M$35,AH$66)</f>
        <v>1.1653242297387382E-3</v>
      </c>
      <c r="AI83" s="4" cm="1">
        <f t="array" ref="AI83">TREND($L52:$M52,$L$35:$M$35,AI$66)</f>
        <v>1.1664860684523362E-3</v>
      </c>
    </row>
    <row r="84" spans="1:35">
      <c r="C84" t="s">
        <v>101</v>
      </c>
      <c r="D84" s="4" cm="1">
        <f t="array" ref="D84">TREND($G53:$H53,$G$35:$H$35,D$66)</f>
        <v>1.3421005448494155E-3</v>
      </c>
      <c r="E84" s="4" cm="1">
        <f t="array" ref="E84">TREND($G53:$H53,$G$35:$H$35,E$66)</f>
        <v>1.3434453349745149E-3</v>
      </c>
      <c r="F84" s="4" cm="1">
        <f t="array" ref="F84">TREND($G53:$H53,$G$35:$H$35,F$66)</f>
        <v>1.3447901250996147E-3</v>
      </c>
      <c r="G84" s="4" cm="1">
        <f t="array" ref="G84">TREND($H53:$I53,$H$35:$I$35,G$66)</f>
        <v>1.3461349152247136E-3</v>
      </c>
      <c r="H84" s="4" cm="1">
        <f t="array" ref="H84">TREND($H53:$I53,$H$35:$I$35,H$66)</f>
        <v>1.3474864563042565E-3</v>
      </c>
      <c r="I84" s="4" cm="1">
        <f t="array" ref="I84">TREND($H53:$I53,$H$35:$I$35,I$66)</f>
        <v>1.3488379973837993E-3</v>
      </c>
      <c r="J84" s="4" cm="1">
        <f t="array" ref="J84">TREND($H53:$I53,$H$35:$I$35,J$66)</f>
        <v>1.3501895384633417E-3</v>
      </c>
      <c r="K84" s="4" cm="1">
        <f t="array" ref="K84">TREND($H53:$I53,$H$35:$I$35,K$66)</f>
        <v>1.3515410795428846E-3</v>
      </c>
      <c r="L84" s="4" cm="1">
        <f t="array" ref="L84">TREND($I53:$J53,$I$35:$J$35,L$66)</f>
        <v>1.352892620622427E-3</v>
      </c>
      <c r="M84" s="4" cm="1">
        <f t="array" ref="M84">TREND($I53:$J53,$I$35:$J$35,M$66)</f>
        <v>1.3542509465467466E-3</v>
      </c>
      <c r="N84" s="4" cm="1">
        <f t="array" ref="N84">TREND($I53:$J53,$I$35:$J$35,N$66)</f>
        <v>1.3556092724710661E-3</v>
      </c>
      <c r="O84" s="4" cm="1">
        <f t="array" ref="O84">TREND($I53:$J53,$I$35:$J$35,O$66)</f>
        <v>1.3569675983953857E-3</v>
      </c>
      <c r="P84" s="4" cm="1">
        <f t="array" ref="P84">TREND($I53:$J53,$I$35:$J$35,P$66)</f>
        <v>1.3583259243197048E-3</v>
      </c>
      <c r="Q84" s="4" cm="1">
        <f t="array" ref="Q84">TREND($J53:$K53,$J$35:$K$35,Q$66)</f>
        <v>1.3596842502440246E-3</v>
      </c>
      <c r="R84" s="4" cm="1">
        <f t="array" ref="R84">TREND($J53:$K53,$J$35:$K$35,R$66)</f>
        <v>1.3610493950735867E-3</v>
      </c>
      <c r="S84" s="4" cm="1">
        <f t="array" ref="S84">TREND($J53:$K53,$J$35:$K$35,S$66)</f>
        <v>1.3624145399031488E-3</v>
      </c>
      <c r="T84" s="4" cm="1">
        <f t="array" ref="T84">TREND($J53:$K53,$J$35:$K$35,T$66)</f>
        <v>1.3637796847327109E-3</v>
      </c>
      <c r="U84" s="4" cm="1">
        <f t="array" ref="U84">TREND($J53:$K53,$J$35:$K$35,U$66)</f>
        <v>1.365144829562273E-3</v>
      </c>
      <c r="V84" s="4" cm="1">
        <f t="array" ref="V84">TREND($K53:$L53,$K$35:$L$35,V$66)</f>
        <v>1.3665099743918356E-3</v>
      </c>
      <c r="W84" s="4" cm="1">
        <f t="array" ref="W84">TREND($K53:$L53,$K$35:$L$35,W$66)</f>
        <v>1.3678819723580921E-3</v>
      </c>
      <c r="X84" s="4" cm="1">
        <f t="array" ref="X84">TREND($K53:$L53,$K$35:$L$35,X$66)</f>
        <v>1.3692539703243486E-3</v>
      </c>
      <c r="Y84" s="4" cm="1">
        <f t="array" ref="Y84">TREND($K53:$L53,$K$35:$L$35,Y$66)</f>
        <v>1.3706259682906056E-3</v>
      </c>
      <c r="Z84" s="4" cm="1">
        <f t="array" ref="Z84">TREND($K53:$L53,$K$35:$L$35,Z$66)</f>
        <v>1.3719979662568621E-3</v>
      </c>
      <c r="AA84" s="4" cm="1">
        <f t="array" ref="AA84">TREND($L53:$M53,$L$35:$M$35,AA$66)</f>
        <v>1.3733699642231182E-3</v>
      </c>
      <c r="AB84" s="4" cm="1">
        <f t="array" ref="AB84">TREND($L53:$M53,$L$35:$M$35,AB$66)</f>
        <v>1.3747488497293662E-3</v>
      </c>
      <c r="AC84" s="4" cm="1">
        <f t="array" ref="AC84">TREND($L53:$M53,$L$35:$M$35,AC$66)</f>
        <v>1.3761277352356141E-3</v>
      </c>
      <c r="AD84" s="4" cm="1">
        <f t="array" ref="AD84">TREND($L53:$M53,$L$35:$M$35,AD$66)</f>
        <v>1.3775066207418621E-3</v>
      </c>
      <c r="AE84" s="4" cm="1">
        <f t="array" ref="AE84">TREND($L53:$M53,$L$35:$M$35,AE$66)</f>
        <v>1.3788855062481097E-3</v>
      </c>
      <c r="AF84" s="4" cm="1">
        <f t="array" ref="AF84">TREND($L53:$M53,$L$35:$M$35,AF$66)</f>
        <v>1.3802643917543577E-3</v>
      </c>
      <c r="AG84" s="4" cm="1">
        <f t="array" ref="AG84">TREND($L53:$M53,$L$35:$M$35,AG$66)</f>
        <v>1.3816432772606056E-3</v>
      </c>
      <c r="AH84" s="4" cm="1">
        <f t="array" ref="AH84">TREND($L53:$M53,$L$35:$M$35,AH$66)</f>
        <v>1.3830221627668536E-3</v>
      </c>
      <c r="AI84" s="4" cm="1">
        <f t="array" ref="AI84">TREND($L53:$M53,$L$35:$M$35,AI$66)</f>
        <v>1.3844010482731016E-3</v>
      </c>
    </row>
    <row r="85" spans="1:35">
      <c r="C85" t="s">
        <v>100</v>
      </c>
      <c r="D85" s="4" cm="1">
        <f t="array" ref="D85">TREND($G54:$H54,$G$35:$H$35,D$66)</f>
        <v>1.2280658580321444E-3</v>
      </c>
      <c r="E85" s="4" cm="1">
        <f t="array" ref="E85">TREND($G54:$H54,$G$35:$H$35,E$66)</f>
        <v>1.2292963849439998E-3</v>
      </c>
      <c r="F85" s="4" cm="1">
        <f t="array" ref="F85">TREND($G54:$H54,$G$35:$H$35,F$66)</f>
        <v>1.2305269118558556E-3</v>
      </c>
      <c r="G85" s="4" cm="1">
        <f t="array" ref="G85">TREND($H54:$I54,$H$35:$I$35,G$66)</f>
        <v>1.2317574387677118E-3</v>
      </c>
      <c r="H85" s="4" cm="1">
        <f t="array" ref="H85">TREND($H54:$I54,$H$35:$I$35,H$66)</f>
        <v>1.2329941430235026E-3</v>
      </c>
      <c r="I85" s="4" cm="1">
        <f t="array" ref="I85">TREND($H54:$I54,$H$35:$I$35,I$66)</f>
        <v>1.234230847279293E-3</v>
      </c>
      <c r="J85" s="4" cm="1">
        <f t="array" ref="J85">TREND($H54:$I54,$H$35:$I$35,J$66)</f>
        <v>1.2354675515350837E-3</v>
      </c>
      <c r="K85" s="4" cm="1">
        <f t="array" ref="K85">TREND($H54:$I54,$H$35:$I$35,K$66)</f>
        <v>1.2367042557908745E-3</v>
      </c>
      <c r="L85" s="4" cm="1">
        <f t="array" ref="L85">TREND($I54:$J54,$I$35:$J$35,L$66)</f>
        <v>1.2379409600466653E-3</v>
      </c>
      <c r="M85" s="4" cm="1">
        <f t="array" ref="M85">TREND($I54:$J54,$I$35:$J$35,M$66)</f>
        <v>1.2391838726571536E-3</v>
      </c>
      <c r="N85" s="4" cm="1">
        <f t="array" ref="N85">TREND($I54:$J54,$I$35:$J$35,N$66)</f>
        <v>1.2404267852676419E-3</v>
      </c>
      <c r="O85" s="4" cm="1">
        <f t="array" ref="O85">TREND($I54:$J54,$I$35:$J$35,O$66)</f>
        <v>1.2416696978781307E-3</v>
      </c>
      <c r="P85" s="4" cm="1">
        <f t="array" ref="P85">TREND($I54:$J54,$I$35:$J$35,P$66)</f>
        <v>1.242912610488619E-3</v>
      </c>
      <c r="Q85" s="4" cm="1">
        <f t="array" ref="Q85">TREND($J54:$K54,$J$35:$K$35,Q$66)</f>
        <v>1.2441555230991077E-3</v>
      </c>
      <c r="R85" s="4" cm="1">
        <f t="array" ref="R85">TREND($J54:$K54,$J$35:$K$35,R$66)</f>
        <v>1.2454046752307332E-3</v>
      </c>
      <c r="S85" s="4" cm="1">
        <f t="array" ref="S85">TREND($J54:$K54,$J$35:$K$35,S$66)</f>
        <v>1.2466538273623587E-3</v>
      </c>
      <c r="T85" s="4" cm="1">
        <f t="array" ref="T85">TREND($J54:$K54,$J$35:$K$35,T$66)</f>
        <v>1.2479029794939841E-3</v>
      </c>
      <c r="U85" s="4" cm="1">
        <f t="array" ref="U85">TREND($J54:$K54,$J$35:$K$35,U$66)</f>
        <v>1.2491521316256092E-3</v>
      </c>
      <c r="V85" s="4" cm="1">
        <f t="array" ref="V85">TREND($K54:$L54,$K$35:$L$35,V$66)</f>
        <v>1.2504012837572347E-3</v>
      </c>
      <c r="W85" s="4" cm="1">
        <f t="array" ref="W85">TREND($K54:$L54,$K$35:$L$35,W$66)</f>
        <v>1.2516567067328943E-3</v>
      </c>
      <c r="X85" s="4" cm="1">
        <f t="array" ref="X85">TREND($K54:$L54,$K$35:$L$35,X$66)</f>
        <v>1.2529121297085539E-3</v>
      </c>
      <c r="Y85" s="4" cm="1">
        <f t="array" ref="Y85">TREND($K54:$L54,$K$35:$L$35,Y$66)</f>
        <v>1.2541675526842135E-3</v>
      </c>
      <c r="Z85" s="4" cm="1">
        <f t="array" ref="Z85">TREND($K54:$L54,$K$35:$L$35,Z$66)</f>
        <v>1.2554229756598736E-3</v>
      </c>
      <c r="AA85" s="4" cm="1">
        <f t="array" ref="AA85">TREND($L54:$M54,$L$35:$M$35,AA$66)</f>
        <v>1.2566783986355332E-3</v>
      </c>
      <c r="AB85" s="4" cm="1">
        <f t="array" ref="AB85">TREND($L54:$M54,$L$35:$M$35,AB$66)</f>
        <v>1.257940123935368E-3</v>
      </c>
      <c r="AC85" s="4" cm="1">
        <f t="array" ref="AC85">TREND($L54:$M54,$L$35:$M$35,AC$66)</f>
        <v>1.2592018492352027E-3</v>
      </c>
      <c r="AD85" s="4" cm="1">
        <f t="array" ref="AD85">TREND($L54:$M54,$L$35:$M$35,AD$66)</f>
        <v>1.2604635745350375E-3</v>
      </c>
      <c r="AE85" s="4" cm="1">
        <f t="array" ref="AE85">TREND($L54:$M54,$L$35:$M$35,AE$66)</f>
        <v>1.2617252998348722E-3</v>
      </c>
      <c r="AF85" s="4" cm="1">
        <f t="array" ref="AF85">TREND($L54:$M54,$L$35:$M$35,AF$66)</f>
        <v>1.262987025134707E-3</v>
      </c>
      <c r="AG85" s="4" cm="1">
        <f t="array" ref="AG85">TREND($L54:$M54,$L$35:$M$35,AG$66)</f>
        <v>1.2642487504345417E-3</v>
      </c>
      <c r="AH85" s="4" cm="1">
        <f t="array" ref="AH85">TREND($L54:$M54,$L$35:$M$35,AH$66)</f>
        <v>1.2655104757343764E-3</v>
      </c>
      <c r="AI85" s="4" cm="1">
        <f t="array" ref="AI85">TREND($L54:$M54,$L$35:$M$35,AI$66)</f>
        <v>1.2667722010342112E-3</v>
      </c>
    </row>
    <row r="86" spans="1:35">
      <c r="C86" t="s">
        <v>94</v>
      </c>
      <c r="D86" s="4" cm="1">
        <f t="array" ref="D86">TREND($G55:$H55,$G$35:$H$35,D$66)</f>
        <v>9.278719816242871E-4</v>
      </c>
      <c r="E86" s="4" cm="1">
        <f t="array" ref="E86">TREND($G55:$H55,$G$35:$H$35,E$66)</f>
        <v>9.2880171306880034E-4</v>
      </c>
      <c r="F86" s="4" cm="1">
        <f t="array" ref="F86">TREND($G55:$H55,$G$35:$H$35,F$66)</f>
        <v>9.2973144451331336E-4</v>
      </c>
      <c r="G86" s="4" cm="1">
        <f t="array" ref="G86">TREND($H55:$I55,$H$35:$I$35,G$66)</f>
        <v>9.306611759578266E-4</v>
      </c>
      <c r="H86" s="4" cm="1">
        <f t="array" ref="H86">TREND($H55:$I55,$H$35:$I$35,H$66)</f>
        <v>9.3159557472886857E-4</v>
      </c>
      <c r="I86" s="4" cm="1">
        <f t="array" ref="I86">TREND($H55:$I55,$H$35:$I$35,I$66)</f>
        <v>9.3252997349991032E-4</v>
      </c>
      <c r="J86" s="4" cm="1">
        <f t="array" ref="J86">TREND($H55:$I55,$H$35:$I$35,J$66)</f>
        <v>9.334643722709523E-4</v>
      </c>
      <c r="K86" s="4" cm="1">
        <f t="array" ref="K86">TREND($H55:$I55,$H$35:$I$35,K$66)</f>
        <v>9.3439877104199405E-4</v>
      </c>
      <c r="L86" s="4" cm="1">
        <f t="array" ref="L86">TREND($I55:$J55,$I$35:$J$35,L$66)</f>
        <v>9.3533316981303613E-4</v>
      </c>
      <c r="M86" s="4" cm="1">
        <f t="array" ref="M86">TREND($I55:$J55,$I$35:$J$35,M$66)</f>
        <v>9.3627225934096064E-4</v>
      </c>
      <c r="N86" s="4" cm="1">
        <f t="array" ref="N86">TREND($I55:$J55,$I$35:$J$35,N$66)</f>
        <v>9.3721134886888514E-4</v>
      </c>
      <c r="O86" s="4" cm="1">
        <f t="array" ref="O86">TREND($I55:$J55,$I$35:$J$35,O$66)</f>
        <v>9.3815043839680986E-4</v>
      </c>
      <c r="P86" s="4" cm="1">
        <f t="array" ref="P86">TREND($I55:$J55,$I$35:$J$35,P$66)</f>
        <v>9.3908952792473436E-4</v>
      </c>
      <c r="Q86" s="4" cm="1">
        <f t="array" ref="Q86">TREND($J55:$K55,$J$35:$K$35,Q$66)</f>
        <v>9.4002861745265875E-4</v>
      </c>
      <c r="R86" s="4" cm="1">
        <f t="array" ref="R86">TREND($J55:$K55,$J$35:$K$35,R$66)</f>
        <v>9.409724212854425E-4</v>
      </c>
      <c r="S86" s="4" cm="1">
        <f t="array" ref="S86">TREND($J55:$K55,$J$35:$K$35,S$66)</f>
        <v>9.4191622511822625E-4</v>
      </c>
      <c r="T86" s="4" cm="1">
        <f t="array" ref="T86">TREND($J55:$K55,$J$35:$K$35,T$66)</f>
        <v>9.4286002895100978E-4</v>
      </c>
      <c r="U86" s="4" cm="1">
        <f t="array" ref="U86">TREND($J55:$K55,$J$35:$K$35,U$66)</f>
        <v>9.4380383278379353E-4</v>
      </c>
      <c r="V86" s="4" cm="1">
        <f t="array" ref="V86">TREND($K55:$L55,$K$35:$L$35,V$66)</f>
        <v>9.4474763661657728E-4</v>
      </c>
      <c r="W86" s="4" cm="1">
        <f t="array" ref="W86">TREND($K55:$L55,$K$35:$L$35,W$66)</f>
        <v>9.4569617842040908E-4</v>
      </c>
      <c r="X86" s="4" cm="1">
        <f t="array" ref="X86">TREND($K55:$L55,$K$35:$L$35,X$66)</f>
        <v>9.4664472022424088E-4</v>
      </c>
      <c r="Y86" s="4" cm="1">
        <f t="array" ref="Y86">TREND($K55:$L55,$K$35:$L$35,Y$66)</f>
        <v>9.4759326202807246E-4</v>
      </c>
      <c r="Z86" s="4" cm="1">
        <f t="array" ref="Z86">TREND($K55:$L55,$K$35:$L$35,Z$66)</f>
        <v>9.4854180383190426E-4</v>
      </c>
      <c r="AA86" s="4" cm="1">
        <f t="array" ref="AA86">TREND($L55:$M55,$L$35:$M$35,AA$66)</f>
        <v>9.4949034563573584E-4</v>
      </c>
      <c r="AB86" s="4" cm="1">
        <f t="array" ref="AB86">TREND($L55:$M55,$L$35:$M$35,AB$66)</f>
        <v>9.5044364919561115E-4</v>
      </c>
      <c r="AC86" s="4" cm="1">
        <f t="array" ref="AC86">TREND($L55:$M55,$L$35:$M$35,AC$66)</f>
        <v>9.5139695275548624E-4</v>
      </c>
      <c r="AD86" s="4" cm="1">
        <f t="array" ref="AD86">TREND($L55:$M55,$L$35:$M$35,AD$66)</f>
        <v>9.5235025631536132E-4</v>
      </c>
      <c r="AE86" s="4" cm="1">
        <f t="array" ref="AE86">TREND($L55:$M55,$L$35:$M$35,AE$66)</f>
        <v>9.5330355987523641E-4</v>
      </c>
      <c r="AF86" s="4" cm="1">
        <f t="array" ref="AF86">TREND($L55:$M55,$L$35:$M$35,AF$66)</f>
        <v>9.542568634351115E-4</v>
      </c>
      <c r="AG86" s="4" cm="1">
        <f t="array" ref="AG86">TREND($L55:$M55,$L$35:$M$35,AG$66)</f>
        <v>9.5521016699498659E-4</v>
      </c>
      <c r="AH86" s="4" cm="1">
        <f t="array" ref="AH86">TREND($L55:$M55,$L$35:$M$35,AH$66)</f>
        <v>9.5616347055486189E-4</v>
      </c>
      <c r="AI86" s="4" cm="1">
        <f t="array" ref="AI86">TREND($L55:$M55,$L$35:$M$35,AI$66)</f>
        <v>9.5711677411473677E-4</v>
      </c>
    </row>
    <row r="87" spans="1:35">
      <c r="C87" t="s">
        <v>96</v>
      </c>
      <c r="D87" s="4" cm="1">
        <f t="array" ref="D87">TREND($G56:$H56,$G$35:$H$35,D$66)</f>
        <v>1.0717665670098717E-2</v>
      </c>
      <c r="E87" s="4" cm="1">
        <f t="array" ref="E87">TREND($G56:$H56,$G$35:$H$35,E$66)</f>
        <v>1.0728404814056729E-2</v>
      </c>
      <c r="F87" s="4" cm="1">
        <f t="array" ref="F87">TREND($G56:$H56,$G$35:$H$35,F$66)</f>
        <v>1.0739143958014744E-2</v>
      </c>
      <c r="G87" s="4" cm="1">
        <f t="array" ref="G87">TREND($H56:$I56,$H$35:$I$35,G$66)</f>
        <v>1.0749883101972755E-2</v>
      </c>
      <c r="H87" s="4" cm="1">
        <f t="array" ref="H87">TREND($H56:$I56,$H$35:$I$35,H$66)</f>
        <v>1.076067615729602E-2</v>
      </c>
      <c r="I87" s="4" cm="1">
        <f t="array" ref="I87">TREND($H56:$I56,$H$35:$I$35,I$66)</f>
        <v>1.0771469212619282E-2</v>
      </c>
      <c r="J87" s="4" cm="1">
        <f t="array" ref="J87">TREND($H56:$I56,$H$35:$I$35,J$66)</f>
        <v>1.0782262267942547E-2</v>
      </c>
      <c r="K87" s="4" cm="1">
        <f t="array" ref="K87">TREND($H56:$I56,$H$35:$I$35,K$66)</f>
        <v>1.0793055323265813E-2</v>
      </c>
      <c r="L87" s="4" cm="1">
        <f t="array" ref="L87">TREND($I56:$J56,$I$35:$J$35,L$66)</f>
        <v>1.0803848378589076E-2</v>
      </c>
      <c r="M87" s="4" cm="1">
        <f t="array" ref="M87">TREND($I56:$J56,$I$35:$J$35,M$66)</f>
        <v>1.0814695615916975E-2</v>
      </c>
      <c r="N87" s="4" cm="1">
        <f t="array" ref="N87">TREND($I56:$J56,$I$35:$J$35,N$66)</f>
        <v>1.0825542853244873E-2</v>
      </c>
      <c r="O87" s="4" cm="1">
        <f t="array" ref="O87">TREND($I56:$J56,$I$35:$J$35,O$66)</f>
        <v>1.0836390090572771E-2</v>
      </c>
      <c r="P87" s="4" cm="1">
        <f t="array" ref="P87">TREND($I56:$J56,$I$35:$J$35,P$66)</f>
        <v>1.0847237327900673E-2</v>
      </c>
      <c r="Q87" s="4" cm="1">
        <f t="array" ref="Q87">TREND($J56:$K56,$J$35:$K$35,Q$66)</f>
        <v>1.0858084565228569E-2</v>
      </c>
      <c r="R87" s="4" cm="1">
        <f t="array" ref="R87">TREND($J56:$K56,$J$35:$K$35,R$66)</f>
        <v>1.0868986256559118E-2</v>
      </c>
      <c r="S87" s="4" cm="1">
        <f t="array" ref="S87">TREND($J56:$K56,$J$35:$K$35,S$66)</f>
        <v>1.0879887947889671E-2</v>
      </c>
      <c r="T87" s="4" cm="1">
        <f t="array" ref="T87">TREND($J56:$K56,$J$35:$K$35,T$66)</f>
        <v>1.089078963922022E-2</v>
      </c>
      <c r="U87" s="4" cm="1">
        <f t="array" ref="U87">TREND($J56:$K56,$J$35:$K$35,U$66)</f>
        <v>1.0901691330550769E-2</v>
      </c>
      <c r="V87" s="4" cm="1">
        <f t="array" ref="V87">TREND($K56:$L56,$K$35:$L$35,V$66)</f>
        <v>1.0912593021881316E-2</v>
      </c>
      <c r="W87" s="4" cm="1">
        <f t="array" ref="W87">TREND($K56:$L56,$K$35:$L$35,W$66)</f>
        <v>1.0923549440577983E-2</v>
      </c>
      <c r="X87" s="4" cm="1">
        <f t="array" ref="X87">TREND($K56:$L56,$K$35:$L$35,X$66)</f>
        <v>1.093450585927465E-2</v>
      </c>
      <c r="Y87" s="4" cm="1">
        <f t="array" ref="Y87">TREND($K56:$L56,$K$35:$L$35,Y$66)</f>
        <v>1.0945462277971317E-2</v>
      </c>
      <c r="Z87" s="4" cm="1">
        <f t="array" ref="Z87">TREND($K56:$L56,$K$35:$L$35,Z$66)</f>
        <v>1.0956418696667981E-2</v>
      </c>
      <c r="AA87" s="4" cm="1">
        <f t="array" ref="AA87">TREND($L56:$M56,$L$35:$M$35,AA$66)</f>
        <v>1.096737511536465E-2</v>
      </c>
      <c r="AB87" s="4" cm="1">
        <f t="array" ref="AB87">TREND($L56:$M56,$L$35:$M$35,AB$66)</f>
        <v>1.0978386536163204E-2</v>
      </c>
      <c r="AC87" s="4" cm="1">
        <f t="array" ref="AC87">TREND($L56:$M56,$L$35:$M$35,AC$66)</f>
        <v>1.0989397956961761E-2</v>
      </c>
      <c r="AD87" s="4" cm="1">
        <f t="array" ref="AD87">TREND($L56:$M56,$L$35:$M$35,AD$66)</f>
        <v>1.1000409377760319E-2</v>
      </c>
      <c r="AE87" s="4" cm="1">
        <f t="array" ref="AE87">TREND($L56:$M56,$L$35:$M$35,AE$66)</f>
        <v>1.1011420798558876E-2</v>
      </c>
      <c r="AF87" s="4" cm="1">
        <f t="array" ref="AF87">TREND($L56:$M56,$L$35:$M$35,AF$66)</f>
        <v>1.1022432219357434E-2</v>
      </c>
      <c r="AG87" s="4" cm="1">
        <f t="array" ref="AG87">TREND($L56:$M56,$L$35:$M$35,AG$66)</f>
        <v>1.1033443640155991E-2</v>
      </c>
      <c r="AH87" s="4" cm="1">
        <f t="array" ref="AH87">TREND($L56:$M56,$L$35:$M$35,AH$66)</f>
        <v>1.1044455060954549E-2</v>
      </c>
      <c r="AI87" s="4" cm="1">
        <f t="array" ref="AI87">TREND($L56:$M56,$L$35:$M$35,AI$66)</f>
        <v>1.1055466481753106E-2</v>
      </c>
    </row>
    <row r="88" spans="1:35">
      <c r="B88" t="s">
        <v>104</v>
      </c>
      <c r="C88" t="s">
        <v>95</v>
      </c>
      <c r="D88" s="4" cm="1">
        <f t="array" ref="D88">TREND($G57:$H57,$G$35:$H$35,D$66)</f>
        <v>5.7276513151401824E-4</v>
      </c>
      <c r="E88" s="4" cm="1">
        <f t="array" ref="E88">TREND($G57:$H57,$G$35:$H$35,E$66)</f>
        <v>5.7333904447144711E-4</v>
      </c>
      <c r="F88" s="4" cm="1">
        <f t="array" ref="F88">TREND($G57:$H57,$G$35:$H$35,F$66)</f>
        <v>5.7391295742887575E-4</v>
      </c>
      <c r="G88" s="4" cm="1">
        <f t="array" ref="G88">TREND($H57:$I57,$H$35:$I$35,G$66)</f>
        <v>5.7448687038630462E-4</v>
      </c>
      <c r="H88" s="4" cm="1">
        <f t="array" ref="H88">TREND($H57:$I57,$H$35:$I$35,H$66)</f>
        <v>5.7506366443287721E-4</v>
      </c>
      <c r="I88" s="4" cm="1">
        <f t="array" ref="I88">TREND($H57:$I57,$H$35:$I$35,I$66)</f>
        <v>5.7564045847944959E-4</v>
      </c>
      <c r="J88" s="4" cm="1">
        <f t="array" ref="J88">TREND($H57:$I57,$H$35:$I$35,J$66)</f>
        <v>5.7621725252602219E-4</v>
      </c>
      <c r="K88" s="4" cm="1">
        <f t="array" ref="K88">TREND($H57:$I57,$H$35:$I$35,K$66)</f>
        <v>5.7679404657259457E-4</v>
      </c>
      <c r="L88" s="4" cm="1">
        <f t="array" ref="L88">TREND($I57:$J57,$I$35:$J$35,L$66)</f>
        <v>5.7737084061916706E-4</v>
      </c>
      <c r="M88" s="4" cm="1">
        <f t="array" ref="M88">TREND($I57:$J57,$I$35:$J$35,M$66)</f>
        <v>5.7795053021818222E-4</v>
      </c>
      <c r="N88" s="4" cm="1">
        <f t="array" ref="N88">TREND($I57:$J57,$I$35:$J$35,N$66)</f>
        <v>5.7853021981719738E-4</v>
      </c>
      <c r="O88" s="4" cm="1">
        <f t="array" ref="O88">TREND($I57:$J57,$I$35:$J$35,O$66)</f>
        <v>5.7910990941621254E-4</v>
      </c>
      <c r="P88" s="4" cm="1">
        <f t="array" ref="P88">TREND($I57:$J57,$I$35:$J$35,P$66)</f>
        <v>5.7968959901522771E-4</v>
      </c>
      <c r="Q88" s="4" cm="1">
        <f t="array" ref="Q88">TREND($J57:$K57,$J$35:$K$35,Q$66)</f>
        <v>5.8026928861424287E-4</v>
      </c>
      <c r="R88" s="4" cm="1">
        <f t="array" ref="R88">TREND($J57:$K57,$J$35:$K$35,R$66)</f>
        <v>5.8085188830160649E-4</v>
      </c>
      <c r="S88" s="4" cm="1">
        <f t="array" ref="S88">TREND($J57:$K57,$J$35:$K$35,S$66)</f>
        <v>5.8143448798897012E-4</v>
      </c>
      <c r="T88" s="4" cm="1">
        <f t="array" ref="T88">TREND($J57:$K57,$J$35:$K$35,T$66)</f>
        <v>5.8201708767633374E-4</v>
      </c>
      <c r="U88" s="4" cm="1">
        <f t="array" ref="U88">TREND($J57:$K57,$J$35:$K$35,U$66)</f>
        <v>5.8259968736369715E-4</v>
      </c>
      <c r="V88" s="4" cm="1">
        <f t="array" ref="V88">TREND($K57:$L57,$K$35:$L$35,V$66)</f>
        <v>5.8318228705106067E-4</v>
      </c>
      <c r="W88" s="4" cm="1">
        <f t="array" ref="W88">TREND($K57:$L57,$K$35:$L$35,W$66)</f>
        <v>5.8376781143565002E-4</v>
      </c>
      <c r="X88" s="4" cm="1">
        <f t="array" ref="X88">TREND($K57:$L57,$K$35:$L$35,X$66)</f>
        <v>5.8435333582023937E-4</v>
      </c>
      <c r="Y88" s="4" cm="1">
        <f t="array" ref="Y88">TREND($K57:$L57,$K$35:$L$35,Y$66)</f>
        <v>5.8493886020482872E-4</v>
      </c>
      <c r="Z88" s="4" cm="1">
        <f t="array" ref="Z88">TREND($K57:$L57,$K$35:$L$35,Z$66)</f>
        <v>5.8552438458941806E-4</v>
      </c>
      <c r="AA88" s="4" cm="1">
        <f t="array" ref="AA88">TREND($L57:$M57,$L$35:$M$35,AA$66)</f>
        <v>5.8610990897400763E-4</v>
      </c>
      <c r="AB88" s="4" cm="1">
        <f t="array" ref="AB88">TREND($L57:$M57,$L$35:$M$35,AB$66)</f>
        <v>5.8669837273803778E-4</v>
      </c>
      <c r="AC88" s="4" cm="1">
        <f t="array" ref="AC88">TREND($L57:$M57,$L$35:$M$35,AC$66)</f>
        <v>5.8728683650206772E-4</v>
      </c>
      <c r="AD88" s="4" cm="1">
        <f t="array" ref="AD88">TREND($L57:$M57,$L$35:$M$35,AD$66)</f>
        <v>5.8787530026609787E-4</v>
      </c>
      <c r="AE88" s="4" cm="1">
        <f t="array" ref="AE88">TREND($L57:$M57,$L$35:$M$35,AE$66)</f>
        <v>5.884637640301278E-4</v>
      </c>
      <c r="AF88" s="4" cm="1">
        <f t="array" ref="AF88">TREND($L57:$M57,$L$35:$M$35,AF$66)</f>
        <v>5.8905222779415795E-4</v>
      </c>
      <c r="AG88" s="4" cm="1">
        <f t="array" ref="AG88">TREND($L57:$M57,$L$35:$M$35,AG$66)</f>
        <v>5.8964069155818788E-4</v>
      </c>
      <c r="AH88" s="4" cm="1">
        <f t="array" ref="AH88">TREND($L57:$M57,$L$35:$M$35,AH$66)</f>
        <v>5.9022915532221782E-4</v>
      </c>
      <c r="AI88" s="4" cm="1">
        <f t="array" ref="AI88">TREND($L57:$M57,$L$35:$M$35,AI$66)</f>
        <v>5.9081761908624797E-4</v>
      </c>
    </row>
    <row r="89" spans="1:35">
      <c r="C89" t="s">
        <v>101</v>
      </c>
      <c r="D89" s="4" cm="1">
        <f t="array" ref="D89">TREND($G58:$H58,$G$35:$H$35,D$66)</f>
        <v>7.9305941286556382E-4</v>
      </c>
      <c r="E89" s="4" cm="1">
        <f t="array" ref="E89">TREND($G58:$H58,$G$35:$H$35,E$66)</f>
        <v>7.9385406157584976E-4</v>
      </c>
      <c r="F89" s="4" cm="1">
        <f t="array" ref="F89">TREND($G58:$H58,$G$35:$H$35,F$66)</f>
        <v>7.9464871028613591E-4</v>
      </c>
      <c r="G89" s="4" cm="1">
        <f t="array" ref="G89">TREND($H58:$I58,$H$35:$I$35,G$66)</f>
        <v>7.9544335899642184E-4</v>
      </c>
      <c r="H89" s="4" cm="1">
        <f t="array" ref="H89">TREND($H58:$I58,$H$35:$I$35,H$66)</f>
        <v>7.9624199690706064E-4</v>
      </c>
      <c r="I89" s="4" cm="1">
        <f t="array" ref="I89">TREND($H58:$I58,$H$35:$I$35,I$66)</f>
        <v>7.9704063481769944E-4</v>
      </c>
      <c r="J89" s="4" cm="1">
        <f t="array" ref="J89">TREND($H58:$I58,$H$35:$I$35,J$66)</f>
        <v>7.9783927272833823E-4</v>
      </c>
      <c r="K89" s="4" cm="1">
        <f t="array" ref="K89">TREND($H58:$I58,$H$35:$I$35,K$66)</f>
        <v>7.9863791063897725E-4</v>
      </c>
      <c r="L89" s="4" cm="1">
        <f t="array" ref="L89">TREND($I58:$J58,$I$35:$J$35,L$66)</f>
        <v>7.9943654854961604E-4</v>
      </c>
      <c r="M89" s="4" cm="1">
        <f t="array" ref="M89">TREND($I58:$J58,$I$35:$J$35,M$66)</f>
        <v>8.0023919568671391E-4</v>
      </c>
      <c r="N89" s="4" cm="1">
        <f t="array" ref="N89">TREND($I58:$J58,$I$35:$J$35,N$66)</f>
        <v>8.0104184282381178E-4</v>
      </c>
      <c r="O89" s="4" cm="1">
        <f t="array" ref="O89">TREND($I58:$J58,$I$35:$J$35,O$66)</f>
        <v>8.0184448996090964E-4</v>
      </c>
      <c r="P89" s="4" cm="1">
        <f t="array" ref="P89">TREND($I58:$J58,$I$35:$J$35,P$66)</f>
        <v>8.0264713709800773E-4</v>
      </c>
      <c r="Q89" s="4" cm="1">
        <f t="array" ref="Q89">TREND($J58:$K58,$J$35:$K$35,Q$66)</f>
        <v>8.0344978423510548E-4</v>
      </c>
      <c r="R89" s="4" cm="1">
        <f t="array" ref="R89">TREND($J58:$K58,$J$35:$K$35,R$66)</f>
        <v>8.0425646072530127E-4</v>
      </c>
      <c r="S89" s="4" cm="1">
        <f t="array" ref="S89">TREND($J58:$K58,$J$35:$K$35,S$66)</f>
        <v>8.0506313721549706E-4</v>
      </c>
      <c r="T89" s="4" cm="1">
        <f t="array" ref="T89">TREND($J58:$K58,$J$35:$K$35,T$66)</f>
        <v>8.0586981370569285E-4</v>
      </c>
      <c r="U89" s="4" cm="1">
        <f t="array" ref="U89">TREND($J58:$K58,$J$35:$K$35,U$66)</f>
        <v>8.0667649019588842E-4</v>
      </c>
      <c r="V89" s="4" cm="1">
        <f t="array" ref="V89">TREND($K58:$L58,$K$35:$L$35,V$66)</f>
        <v>8.0748316668608454E-4</v>
      </c>
      <c r="W89" s="4" cm="1">
        <f t="array" ref="W89">TREND($K58:$L58,$K$35:$L$35,W$66)</f>
        <v>8.0829389275705434E-4</v>
      </c>
      <c r="X89" s="4" cm="1">
        <f t="array" ref="X89">TREND($K58:$L58,$K$35:$L$35,X$66)</f>
        <v>8.0910461882802414E-4</v>
      </c>
      <c r="Y89" s="4" cm="1">
        <f t="array" ref="Y89">TREND($K58:$L58,$K$35:$L$35,Y$66)</f>
        <v>8.0991534489899416E-4</v>
      </c>
      <c r="Z89" s="4" cm="1">
        <f t="array" ref="Z89">TREND($K58:$L58,$K$35:$L$35,Z$66)</f>
        <v>8.1072607096996396E-4</v>
      </c>
      <c r="AA89" s="4" cm="1">
        <f t="array" ref="AA89">TREND($L58:$M58,$L$35:$M$35,AA$66)</f>
        <v>8.1153679704093354E-4</v>
      </c>
      <c r="AB89" s="4" cm="1">
        <f t="array" ref="AB89">TREND($L58:$M58,$L$35:$M$35,AB$66)</f>
        <v>8.1235159302189808E-4</v>
      </c>
      <c r="AC89" s="4" cm="1">
        <f t="array" ref="AC89">TREND($L58:$M58,$L$35:$M$35,AC$66)</f>
        <v>8.1316638900286284E-4</v>
      </c>
      <c r="AD89" s="4" cm="1">
        <f t="array" ref="AD89">TREND($L58:$M58,$L$35:$M$35,AD$66)</f>
        <v>8.139811849838276E-4</v>
      </c>
      <c r="AE89" s="4" cm="1">
        <f t="array" ref="AE89">TREND($L58:$M58,$L$35:$M$35,AE$66)</f>
        <v>8.1479598096479214E-4</v>
      </c>
      <c r="AF89" s="4" cm="1">
        <f t="array" ref="AF89">TREND($L58:$M58,$L$35:$M$35,AF$66)</f>
        <v>8.1561077694575668E-4</v>
      </c>
      <c r="AG89" s="4" cm="1">
        <f t="array" ref="AG89">TREND($L58:$M58,$L$35:$M$35,AG$66)</f>
        <v>8.1642557292672144E-4</v>
      </c>
      <c r="AH89" s="4" cm="1">
        <f t="array" ref="AH89">TREND($L58:$M58,$L$35:$M$35,AH$66)</f>
        <v>8.1724036890768619E-4</v>
      </c>
      <c r="AI89" s="4" cm="1">
        <f t="array" ref="AI89">TREND($L58:$M58,$L$35:$M$35,AI$66)</f>
        <v>8.1805516488865073E-4</v>
      </c>
    </row>
    <row r="90" spans="1:35">
      <c r="C90" t="s">
        <v>94</v>
      </c>
      <c r="D90" s="4" cm="1">
        <f t="array" ref="D90">TREND($G59:$H59,$G$35:$H$35,D$66)</f>
        <v>4.8954284744787851E-4</v>
      </c>
      <c r="E90" s="4" cm="1">
        <f t="array" ref="E90">TREND($G59:$H59,$G$35:$H$35,E$66)</f>
        <v>4.9003337134311681E-4</v>
      </c>
      <c r="F90" s="4" cm="1">
        <f t="array" ref="F90">TREND($G59:$H59,$G$35:$H$35,F$66)</f>
        <v>4.9052389523835511E-4</v>
      </c>
      <c r="G90" s="4" cm="1">
        <f t="array" ref="G90">TREND($H59:$I59,$H$35:$I$35,G$66)</f>
        <v>4.9101441913359362E-4</v>
      </c>
      <c r="H90" s="4" cm="1">
        <f t="array" ref="H90">TREND($H59:$I59,$H$35:$I$35,H$66)</f>
        <v>4.9150740549818556E-4</v>
      </c>
      <c r="I90" s="4" cm="1">
        <f t="array" ref="I90">TREND($H59:$I59,$H$35:$I$35,I$66)</f>
        <v>4.9200039186277729E-4</v>
      </c>
      <c r="J90" s="4" cm="1">
        <f t="array" ref="J90">TREND($H59:$I59,$H$35:$I$35,J$66)</f>
        <v>4.9249337822736923E-4</v>
      </c>
      <c r="K90" s="4" cm="1">
        <f t="array" ref="K90">TREND($H59:$I59,$H$35:$I$35,K$66)</f>
        <v>4.9298636459196117E-4</v>
      </c>
      <c r="L90" s="4" cm="1">
        <f t="array" ref="L90">TREND($I59:$J59,$I$35:$J$35,L$66)</f>
        <v>4.9347935095655289E-4</v>
      </c>
      <c r="M90" s="4" cm="1">
        <f t="array" ref="M90">TREND($I59:$J59,$I$35:$J$35,M$66)</f>
        <v>4.9397481215229236E-4</v>
      </c>
      <c r="N90" s="4" cm="1">
        <f t="array" ref="N90">TREND($I59:$J59,$I$35:$J$35,N$66)</f>
        <v>4.9447027334803182E-4</v>
      </c>
      <c r="O90" s="4" cm="1">
        <f t="array" ref="O90">TREND($I59:$J59,$I$35:$J$35,O$66)</f>
        <v>4.9496573454377128E-4</v>
      </c>
      <c r="P90" s="4" cm="1">
        <f t="array" ref="P90">TREND($I59:$J59,$I$35:$J$35,P$66)</f>
        <v>4.9546119573951075E-4</v>
      </c>
      <c r="Q90" s="4" cm="1">
        <f t="array" ref="Q90">TREND($J59:$K59,$J$35:$K$35,Q$66)</f>
        <v>4.9595665693524999E-4</v>
      </c>
      <c r="R90" s="4" cm="1">
        <f t="array" ref="R90">TREND($J59:$K59,$J$35:$K$35,R$66)</f>
        <v>4.9645460538598821E-4</v>
      </c>
      <c r="S90" s="4" cm="1">
        <f t="array" ref="S90">TREND($J59:$K59,$J$35:$K$35,S$66)</f>
        <v>4.969525538367262E-4</v>
      </c>
      <c r="T90" s="4" cm="1">
        <f t="array" ref="T90">TREND($J59:$K59,$J$35:$K$35,T$66)</f>
        <v>4.9745050228746442E-4</v>
      </c>
      <c r="U90" s="4" cm="1">
        <f t="array" ref="U90">TREND($J59:$K59,$J$35:$K$35,U$66)</f>
        <v>4.9794845073820263E-4</v>
      </c>
      <c r="V90" s="4" cm="1">
        <f t="array" ref="V90">TREND($K59:$L59,$K$35:$L$35,V$66)</f>
        <v>4.9844639918894085E-4</v>
      </c>
      <c r="W90" s="4" cm="1">
        <f t="array" ref="W90">TREND($K59:$L59,$K$35:$L$35,W$66)</f>
        <v>4.9894684738089755E-4</v>
      </c>
      <c r="X90" s="4" cm="1">
        <f t="array" ref="X90">TREND($K59:$L59,$K$35:$L$35,X$66)</f>
        <v>4.9944729557285425E-4</v>
      </c>
      <c r="Y90" s="4" cm="1">
        <f t="array" ref="Y90">TREND($K59:$L59,$K$35:$L$35,Y$66)</f>
        <v>4.9994774376481096E-4</v>
      </c>
      <c r="Z90" s="4" cm="1">
        <f t="array" ref="Z90">TREND($K59:$L59,$K$35:$L$35,Z$66)</f>
        <v>5.0044819195676766E-4</v>
      </c>
      <c r="AA90" s="4" cm="1">
        <f t="array" ref="AA90">TREND($L59:$M59,$L$35:$M$35,AA$66)</f>
        <v>5.0094864014872415E-4</v>
      </c>
      <c r="AB90" s="4" cm="1">
        <f t="array" ref="AB90">TREND($L59:$M59,$L$35:$M$35,AB$66)</f>
        <v>5.0145160063080115E-4</v>
      </c>
      <c r="AC90" s="4" cm="1">
        <f t="array" ref="AC90">TREND($L59:$M59,$L$35:$M$35,AC$66)</f>
        <v>5.0195456111287815E-4</v>
      </c>
      <c r="AD90" s="4" cm="1">
        <f t="array" ref="AD90">TREND($L59:$M59,$L$35:$M$35,AD$66)</f>
        <v>5.0245752159495515E-4</v>
      </c>
      <c r="AE90" s="4" cm="1">
        <f t="array" ref="AE90">TREND($L59:$M59,$L$35:$M$35,AE$66)</f>
        <v>5.0296048207703194E-4</v>
      </c>
      <c r="AF90" s="4" cm="1">
        <f t="array" ref="AF90">TREND($L59:$M59,$L$35:$M$35,AF$66)</f>
        <v>5.0346344255910894E-4</v>
      </c>
      <c r="AG90" s="4" cm="1">
        <f t="array" ref="AG90">TREND($L59:$M59,$L$35:$M$35,AG$66)</f>
        <v>5.0396640304118594E-4</v>
      </c>
      <c r="AH90" s="4" cm="1">
        <f t="array" ref="AH90">TREND($L59:$M59,$L$35:$M$35,AH$66)</f>
        <v>5.0446936352326294E-4</v>
      </c>
      <c r="AI90" s="4" cm="1">
        <f t="array" ref="AI90">TREND($L59:$M59,$L$35:$M$35,AI$66)</f>
        <v>5.0497232400533994E-4</v>
      </c>
    </row>
    <row r="91" spans="1:35">
      <c r="C91" t="s">
        <v>96</v>
      </c>
      <c r="D91" s="4" cm="1">
        <f t="array" ref="D91">TREND($G60:$H60,$G$35:$H$35,D$66)</f>
        <v>6.8899279307777471E-3</v>
      </c>
      <c r="E91" s="4" cm="1">
        <f t="array" ref="E91">TREND($G60:$H60,$G$35:$H$35,E$66)</f>
        <v>6.8968316661793261E-3</v>
      </c>
      <c r="F91" s="4" cm="1">
        <f t="array" ref="F91">TREND($G60:$H60,$G$35:$H$35,F$66)</f>
        <v>6.9037354015809068E-3</v>
      </c>
      <c r="G91" s="4" cm="1">
        <f t="array" ref="G91">TREND($H60:$I60,$H$35:$I$35,G$66)</f>
        <v>6.9106391369824858E-3</v>
      </c>
      <c r="H91" s="4" cm="1">
        <f t="array" ref="H91">TREND($H60:$I60,$H$35:$I$35,H$66)</f>
        <v>6.9175775296902997E-3</v>
      </c>
      <c r="I91" s="4" cm="1">
        <f t="array" ref="I91">TREND($H60:$I60,$H$35:$I$35,I$66)</f>
        <v>6.9245159223981119E-3</v>
      </c>
      <c r="J91" s="4" cm="1">
        <f t="array" ref="J91">TREND($H60:$I60,$H$35:$I$35,J$66)</f>
        <v>6.9314543151059241E-3</v>
      </c>
      <c r="K91" s="4" cm="1">
        <f t="array" ref="K91">TREND($H60:$I60,$H$35:$I$35,K$66)</f>
        <v>6.9383927078137363E-3</v>
      </c>
      <c r="L91" s="4" cm="1">
        <f t="array" ref="L91">TREND($I60:$J60,$I$35:$J$35,L$66)</f>
        <v>6.9453311005215502E-3</v>
      </c>
      <c r="M91" s="4" cm="1">
        <f t="array" ref="M91">TREND($I60:$J60,$I$35:$J$35,M$66)</f>
        <v>6.952304324518056E-3</v>
      </c>
      <c r="N91" s="4" cm="1">
        <f t="array" ref="N91">TREND($I60:$J60,$I$35:$J$35,N$66)</f>
        <v>6.9592775485145617E-3</v>
      </c>
      <c r="O91" s="4" cm="1">
        <f t="array" ref="O91">TREND($I60:$J60,$I$35:$J$35,O$66)</f>
        <v>6.9662507725110692E-3</v>
      </c>
      <c r="P91" s="4" cm="1">
        <f t="array" ref="P91">TREND($I60:$J60,$I$35:$J$35,P$66)</f>
        <v>6.9732239965075767E-3</v>
      </c>
      <c r="Q91" s="4" cm="1">
        <f t="array" ref="Q91">TREND($J60:$K60,$J$35:$K$35,Q$66)</f>
        <v>6.9801972205040834E-3</v>
      </c>
      <c r="R91" s="4" cm="1">
        <f t="array" ref="R91">TREND($J60:$K60,$J$35:$K$35,R$66)</f>
        <v>6.9872054506451503E-3</v>
      </c>
      <c r="S91" s="4" cm="1">
        <f t="array" ref="S91">TREND($J60:$K60,$J$35:$K$35,S$66)</f>
        <v>6.9942136807862173E-3</v>
      </c>
      <c r="T91" s="4" cm="1">
        <f t="array" ref="T91">TREND($J60:$K60,$J$35:$K$35,T$66)</f>
        <v>7.0012219109272843E-3</v>
      </c>
      <c r="U91" s="4" cm="1">
        <f t="array" ref="U91">TREND($J60:$K60,$J$35:$K$35,U$66)</f>
        <v>7.008230141068353E-3</v>
      </c>
      <c r="V91" s="4" cm="1">
        <f t="array" ref="V91">TREND($K60:$L60,$K$35:$L$35,V$66)</f>
        <v>7.0152383712094209E-3</v>
      </c>
      <c r="W91" s="4" cm="1">
        <f t="array" ref="W91">TREND($K60:$L60,$K$35:$L$35,W$66)</f>
        <v>7.0222817832287059E-3</v>
      </c>
      <c r="X91" s="4" cm="1">
        <f t="array" ref="X91">TREND($K60:$L60,$K$35:$L$35,X$66)</f>
        <v>7.0293251952479908E-3</v>
      </c>
      <c r="Y91" s="4" cm="1">
        <f t="array" ref="Y91">TREND($K60:$L60,$K$35:$L$35,Y$66)</f>
        <v>7.0363686072672758E-3</v>
      </c>
      <c r="Z91" s="4" cm="1">
        <f t="array" ref="Z91">TREND($K60:$L60,$K$35:$L$35,Z$66)</f>
        <v>7.0434120192865626E-3</v>
      </c>
      <c r="AA91" s="4" cm="1">
        <f t="array" ref="AA91">TREND($L60:$M60,$L$35:$M$35,AA$66)</f>
        <v>7.0504554313058476E-3</v>
      </c>
      <c r="AB91" s="4" cm="1">
        <f t="array" ref="AB91">TREND($L60:$M60,$L$35:$M$35,AB$66)</f>
        <v>7.0575342018192062E-3</v>
      </c>
      <c r="AC91" s="4" cm="1">
        <f t="array" ref="AC91">TREND($L60:$M60,$L$35:$M$35,AC$66)</f>
        <v>7.0646129723325631E-3</v>
      </c>
      <c r="AD91" s="4" cm="1">
        <f t="array" ref="AD91">TREND($L60:$M60,$L$35:$M$35,AD$66)</f>
        <v>7.0716917428459217E-3</v>
      </c>
      <c r="AE91" s="4" cm="1">
        <f t="array" ref="AE91">TREND($L60:$M60,$L$35:$M$35,AE$66)</f>
        <v>7.0787705133592803E-3</v>
      </c>
      <c r="AF91" s="4" cm="1">
        <f t="array" ref="AF91">TREND($L60:$M60,$L$35:$M$35,AF$66)</f>
        <v>7.0858492838726389E-3</v>
      </c>
      <c r="AG91" s="4" cm="1">
        <f t="array" ref="AG91">TREND($L60:$M60,$L$35:$M$35,AG$66)</f>
        <v>7.0929280543859975E-3</v>
      </c>
      <c r="AH91" s="4" cm="1">
        <f t="array" ref="AH91">TREND($L60:$M60,$L$35:$M$35,AH$66)</f>
        <v>7.1000068248993561E-3</v>
      </c>
      <c r="AI91" s="4" cm="1">
        <f t="array" ref="AI91">TREND($L60:$M60,$L$35:$M$35,AI$66)</f>
        <v>7.1070855954127148E-3</v>
      </c>
    </row>
    <row r="92" spans="1:35">
      <c r="A92" t="s">
        <v>105</v>
      </c>
      <c r="C92" t="s">
        <v>94</v>
      </c>
      <c r="D92" s="4" cm="1">
        <f t="array" ref="D92">TREND($G61:$H61,$G$35:$H$35,D$66)</f>
        <v>9.125313046632999E-3</v>
      </c>
      <c r="E92" s="4" cm="1">
        <f t="array" ref="E92">TREND($G61:$H61,$G$35:$H$35,E$66)</f>
        <v>9.5637290801815489E-3</v>
      </c>
      <c r="F92" s="4" cm="1">
        <f t="array" ref="F92">TREND($G61:$H61,$G$35:$H$35,F$66)</f>
        <v>1.0002145113729988E-2</v>
      </c>
      <c r="G92" s="4" cm="1">
        <f t="array" ref="G92">TREND($H61:$I61,$H$35:$I$35,G$66)</f>
        <v>1.0440561147278649E-2</v>
      </c>
      <c r="H92" s="4" cm="1">
        <f t="array" ref="H92">TREND($H61:$I61,$H$35:$I$35,H$66)</f>
        <v>1.099548870516065E-2</v>
      </c>
      <c r="I92" s="4" cm="1">
        <f t="array" ref="I92">TREND($H61:$I61,$H$35:$I$35,I$66)</f>
        <v>1.1550416263042651E-2</v>
      </c>
      <c r="J92" s="4" cm="1">
        <f t="array" ref="J92">TREND($H61:$I61,$H$35:$I$35,J$66)</f>
        <v>1.2105343820924652E-2</v>
      </c>
      <c r="K92" s="4" cm="1">
        <f t="array" ref="K92">TREND($H61:$I61,$H$35:$I$35,K$66)</f>
        <v>1.2660271378806875E-2</v>
      </c>
      <c r="L92" s="4" cm="1">
        <f t="array" ref="L92">TREND($I61:$J61,$I$35:$J$35,L$66)</f>
        <v>1.3215198936688877E-2</v>
      </c>
      <c r="M92" s="4" cm="1">
        <f t="array" ref="M92">TREND($I61:$J61,$I$35:$J$35,M$66)</f>
        <v>1.3917601611163288E-2</v>
      </c>
      <c r="N92" s="4" cm="1">
        <f t="array" ref="N92">TREND($I61:$J61,$I$35:$J$35,N$66)</f>
        <v>1.46200042856377E-2</v>
      </c>
      <c r="O92" s="4" cm="1">
        <f t="array" ref="O92">TREND($I61:$J61,$I$35:$J$35,O$66)</f>
        <v>1.5322406960112112E-2</v>
      </c>
      <c r="P92" s="4" cm="1">
        <f t="array" ref="P92">TREND($I61:$J61,$I$35:$J$35,P$66)</f>
        <v>1.6024809634586523E-2</v>
      </c>
      <c r="Q92" s="4" cm="1">
        <f t="array" ref="Q92">TREND($J61:$K61,$J$35:$K$35,Q$66)</f>
        <v>1.6727212309060935E-2</v>
      </c>
      <c r="R92" s="4" cm="1">
        <f t="array" ref="R92">TREND($J61:$K61,$J$35:$K$35,R$66)</f>
        <v>1.7616282441010878E-2</v>
      </c>
      <c r="S92" s="4" cm="1">
        <f t="array" ref="S92">TREND($J61:$K61,$J$35:$K$35,S$66)</f>
        <v>1.850535257296082E-2</v>
      </c>
      <c r="T92" s="4" cm="1">
        <f t="array" ref="T92">TREND($J61:$K61,$J$35:$K$35,T$66)</f>
        <v>1.9394422704910541E-2</v>
      </c>
      <c r="U92" s="4" cm="1">
        <f t="array" ref="U92">TREND($J61:$K61,$J$35:$K$35,U$66)</f>
        <v>2.0283492836860484E-2</v>
      </c>
      <c r="V92" s="4" cm="1">
        <f t="array" ref="V92">TREND($K61:$L61,$K$35:$L$35,V$66)</f>
        <v>2.1172562968810649E-2</v>
      </c>
      <c r="W92" s="4" cm="1">
        <f t="array" ref="W92">TREND($K61:$L61,$K$35:$L$35,W$66)</f>
        <v>2.2297908483926765E-2</v>
      </c>
      <c r="X92" s="4" cm="1">
        <f t="array" ref="X92">TREND($K61:$L61,$K$35:$L$35,X$66)</f>
        <v>2.3423253999042881E-2</v>
      </c>
      <c r="Y92" s="4" cm="1">
        <f t="array" ref="Y92">TREND($K61:$L61,$K$35:$L$35,Y$66)</f>
        <v>2.4548599514158997E-2</v>
      </c>
      <c r="Z92" s="4" cm="1">
        <f t="array" ref="Z92">TREND($K61:$L61,$K$35:$L$35,Z$66)</f>
        <v>2.5673945029275558E-2</v>
      </c>
      <c r="AA92" s="4" cm="1">
        <f t="array" ref="AA92">TREND($L61:$M61,$L$35:$M$35,AA$66)</f>
        <v>2.6799290544391674E-2</v>
      </c>
      <c r="AB92" s="4" cm="1">
        <f t="array" ref="AB92">TREND($L61:$M61,$L$35:$M$35,AB$66)</f>
        <v>2.8223702953359631E-2</v>
      </c>
      <c r="AC92" s="4" cm="1">
        <f t="array" ref="AC92">TREND($L61:$M61,$L$35:$M$35,AC$66)</f>
        <v>2.9648115362327587E-2</v>
      </c>
      <c r="AD92" s="4" cm="1">
        <f t="array" ref="AD92">TREND($L61:$M61,$L$35:$M$35,AD$66)</f>
        <v>3.1072527771295544E-2</v>
      </c>
      <c r="AE92" s="4" cm="1">
        <f t="array" ref="AE92">TREND($L61:$M61,$L$35:$M$35,AE$66)</f>
        <v>3.2496940180263056E-2</v>
      </c>
      <c r="AF92" s="4" cm="1">
        <f t="array" ref="AF92">TREND($L61:$M61,$L$35:$M$35,AF$66)</f>
        <v>3.3921352589231013E-2</v>
      </c>
      <c r="AG92" s="4" cm="1">
        <f t="array" ref="AG92">TREND($L61:$M61,$L$35:$M$35,AG$66)</f>
        <v>3.534576499819897E-2</v>
      </c>
      <c r="AH92" s="4" cm="1">
        <f t="array" ref="AH92">TREND($L61:$M61,$L$35:$M$35,AH$66)</f>
        <v>3.6770177407166926E-2</v>
      </c>
      <c r="AI92" s="4" cm="1">
        <f t="array" ref="AI92">TREND($L61:$M61,$L$35:$M$35,AI$66)</f>
        <v>3.8194589816134883E-2</v>
      </c>
    </row>
    <row r="93" spans="1:35">
      <c r="C93" t="s">
        <v>96</v>
      </c>
      <c r="D93" s="4" cm="1">
        <f t="array" ref="D93">TREND($G62:$H62,$G$35:$H$35,D$66)</f>
        <v>1.5105743873199962E-3</v>
      </c>
      <c r="E93" s="4" cm="1">
        <f t="array" ref="E93">TREND($G62:$H62,$G$35:$H$35,E$66)</f>
        <v>1.5365098564264004E-3</v>
      </c>
      <c r="F93" s="4" cm="1">
        <f t="array" ref="F93">TREND($G62:$H62,$G$35:$H$35,F$66)</f>
        <v>1.5624453255328047E-3</v>
      </c>
      <c r="G93" s="4" cm="1">
        <f t="array" ref="G93">TREND($H62:$I62,$H$35:$I$35,G$66)</f>
        <v>1.588380794639202E-3</v>
      </c>
      <c r="H93" s="4" cm="1">
        <f t="array" ref="H93">TREND($H62:$I62,$H$35:$I$35,H$66)</f>
        <v>1.6166219022157868E-3</v>
      </c>
      <c r="I93" s="4" cm="1">
        <f t="array" ref="I93">TREND($H62:$I62,$H$35:$I$35,I$66)</f>
        <v>1.6448630097923786E-3</v>
      </c>
      <c r="J93" s="4" cm="1">
        <f t="array" ref="J93">TREND($H62:$I62,$H$35:$I$35,J$66)</f>
        <v>1.6731041173689634E-3</v>
      </c>
      <c r="K93" s="4" cm="1">
        <f t="array" ref="K93">TREND($H62:$I62,$H$35:$I$35,K$66)</f>
        <v>1.7013452249455482E-3</v>
      </c>
      <c r="L93" s="4" cm="1">
        <f t="array" ref="L93">TREND($I62:$J62,$I$35:$J$35,L$66)</f>
        <v>1.72958633252214E-3</v>
      </c>
      <c r="M93" s="4" cm="1">
        <f t="array" ref="M93">TREND($I62:$J62,$I$35:$J$35,M$66)</f>
        <v>1.7603380476301292E-3</v>
      </c>
      <c r="N93" s="4" cm="1">
        <f t="array" ref="N93">TREND($I62:$J62,$I$35:$J$35,N$66)</f>
        <v>1.7910897627381184E-3</v>
      </c>
      <c r="O93" s="4" cm="1">
        <f t="array" ref="O93">TREND($I62:$J62,$I$35:$J$35,O$66)</f>
        <v>1.8218414778461145E-3</v>
      </c>
      <c r="P93" s="4" cm="1">
        <f t="array" ref="P93">TREND($I62:$J62,$I$35:$J$35,P$66)</f>
        <v>1.8525931929541037E-3</v>
      </c>
      <c r="Q93" s="4" cm="1">
        <f t="array" ref="Q93">TREND($J62:$K62,$J$35:$K$35,Q$66)</f>
        <v>1.8833449080620929E-3</v>
      </c>
      <c r="R93" s="4" cm="1">
        <f t="array" ref="R93">TREND($J62:$K62,$J$35:$K$35,R$66)</f>
        <v>1.9168304213167953E-3</v>
      </c>
      <c r="S93" s="4" cm="1">
        <f t="array" ref="S93">TREND($J62:$K62,$J$35:$K$35,S$66)</f>
        <v>1.9503159345714838E-3</v>
      </c>
      <c r="T93" s="4" cm="1">
        <f t="array" ref="T93">TREND($J62:$K62,$J$35:$K$35,T$66)</f>
        <v>1.9838014478261862E-3</v>
      </c>
      <c r="U93" s="4" cm="1">
        <f t="array" ref="U93">TREND($J62:$K62,$J$35:$K$35,U$66)</f>
        <v>2.0172869610808886E-3</v>
      </c>
      <c r="V93" s="4" cm="1">
        <f t="array" ref="V93">TREND($K62:$L62,$K$35:$L$35,V$66)</f>
        <v>2.0507724743355771E-3</v>
      </c>
      <c r="W93" s="4" cm="1">
        <f t="array" ref="W93">TREND($K62:$L62,$K$35:$L$35,W$66)</f>
        <v>2.0872348177851385E-3</v>
      </c>
      <c r="X93" s="4" cm="1">
        <f t="array" ref="X93">TREND($K62:$L62,$K$35:$L$35,X$66)</f>
        <v>2.1236971612347E-3</v>
      </c>
      <c r="Y93" s="4" cm="1">
        <f t="array" ref="Y93">TREND($K62:$L62,$K$35:$L$35,Y$66)</f>
        <v>2.1601595046842476E-3</v>
      </c>
      <c r="Z93" s="4" cm="1">
        <f t="array" ref="Z93">TREND($K62:$L62,$K$35:$L$35,Z$66)</f>
        <v>2.196621848133809E-3</v>
      </c>
      <c r="AA93" s="4" cm="1">
        <f t="array" ref="AA93">TREND($L62:$M62,$L$35:$M$35,AA$66)</f>
        <v>2.2330841915833566E-3</v>
      </c>
      <c r="AB93" s="4" cm="1">
        <f t="array" ref="AB93">TREND($L62:$M62,$L$35:$M$35,AB$66)</f>
        <v>2.2727880025932429E-3</v>
      </c>
      <c r="AC93" s="4" cm="1">
        <f t="array" ref="AC93">TREND($L62:$M62,$L$35:$M$35,AC$66)</f>
        <v>2.3124918136031292E-3</v>
      </c>
      <c r="AD93" s="4" cm="1">
        <f t="array" ref="AD93">TREND($L62:$M62,$L$35:$M$35,AD$66)</f>
        <v>2.3521956246130016E-3</v>
      </c>
      <c r="AE93" s="4" cm="1">
        <f t="array" ref="AE93">TREND($L62:$M62,$L$35:$M$35,AE$66)</f>
        <v>2.3918994356228879E-3</v>
      </c>
      <c r="AF93" s="4" cm="1">
        <f t="array" ref="AF93">TREND($L62:$M62,$L$35:$M$35,AF$66)</f>
        <v>2.4316032466327603E-3</v>
      </c>
      <c r="AG93" s="4" cm="1">
        <f t="array" ref="AG93">TREND($L62:$M62,$L$35:$M$35,AG$66)</f>
        <v>2.4713070576426466E-3</v>
      </c>
      <c r="AH93" s="4" cm="1">
        <f t="array" ref="AH93">TREND($L62:$M62,$L$35:$M$35,AH$66)</f>
        <v>2.5110108686525329E-3</v>
      </c>
      <c r="AI93" s="4" cm="1">
        <f t="array" ref="AI93">TREND($L62:$M62,$L$35:$M$35,AI$66)</f>
        <v>2.5507146796624053E-3</v>
      </c>
    </row>
    <row r="94" spans="1:35">
      <c r="A94" t="s">
        <v>106</v>
      </c>
      <c r="C94" t="s">
        <v>106</v>
      </c>
      <c r="D94" s="4" cm="1">
        <f t="array" ref="D94">TREND($G63:$H63,$G$35:$H$35,D$66)</f>
        <v>5.2816583099328171E-4</v>
      </c>
      <c r="E94" s="4" cm="1">
        <f t="array" ref="E94">TREND($G63:$H63,$G$35:$H$35,E$66)</f>
        <v>5.2949622351467504E-4</v>
      </c>
      <c r="F94" s="4" cm="1">
        <f t="array" ref="F94">TREND($G63:$H63,$G$35:$H$35,F$66)</f>
        <v>5.3082661603606881E-4</v>
      </c>
      <c r="G94" s="4" cm="1">
        <f t="array" ref="G94">TREND($H63:$I63,$H$35:$I$35,G$66)</f>
        <v>5.3215700855746215E-4</v>
      </c>
      <c r="H94" s="4" cm="1">
        <f t="array" ref="H94">TREND($H63:$I63,$H$35:$I$35,H$66)</f>
        <v>5.3350424149051874E-4</v>
      </c>
      <c r="I94" s="4" cm="1">
        <f t="array" ref="I94">TREND($H63:$I63,$H$35:$I$35,I$66)</f>
        <v>5.3485147442357576E-4</v>
      </c>
      <c r="J94" s="4" cm="1">
        <f t="array" ref="J94">TREND($H63:$I63,$H$35:$I$35,J$66)</f>
        <v>5.3619870735663235E-4</v>
      </c>
      <c r="K94" s="4" cm="1">
        <f t="array" ref="K94">TREND($H63:$I63,$H$35:$I$35,K$66)</f>
        <v>5.3754594028968938E-4</v>
      </c>
      <c r="L94" s="4" cm="1">
        <f t="array" ref="L94">TREND($I63:$J63,$I$35:$J$35,L$66)</f>
        <v>5.3889317322274683E-4</v>
      </c>
      <c r="M94" s="4" cm="1">
        <f t="array" ref="M94">TREND($I63:$J63,$I$35:$J$35,M$66)</f>
        <v>5.4025745973723454E-4</v>
      </c>
      <c r="N94" s="4" cm="1">
        <f t="array" ref="N94">TREND($I63:$J63,$I$35:$J$35,N$66)</f>
        <v>5.4162174625172269E-4</v>
      </c>
      <c r="O94" s="4" cm="1">
        <f t="array" ref="O94">TREND($I63:$J63,$I$35:$J$35,O$66)</f>
        <v>5.4298603276621039E-4</v>
      </c>
      <c r="P94" s="4" cm="1">
        <f t="array" ref="P94">TREND($I63:$J63,$I$35:$J$35,P$66)</f>
        <v>5.4435031928069854E-4</v>
      </c>
      <c r="Q94" s="4" cm="1">
        <f t="array" ref="Q94">TREND($J63:$K63,$J$35:$K$35,Q$66)</f>
        <v>5.4571460579518625E-4</v>
      </c>
      <c r="R94" s="4" cm="1">
        <f t="array" ref="R94">TREND($J63:$K63,$J$35:$K$35,R$66)</f>
        <v>5.4709616175922489E-4</v>
      </c>
      <c r="S94" s="4" cm="1">
        <f t="array" ref="S94">TREND($J63:$K63,$J$35:$K$35,S$66)</f>
        <v>5.4847771772326311E-4</v>
      </c>
      <c r="T94" s="4" cm="1">
        <f t="array" ref="T94">TREND($J63:$K63,$J$35:$K$35,T$66)</f>
        <v>5.4985927368730175E-4</v>
      </c>
      <c r="U94" s="4" cm="1">
        <f t="array" ref="U94">TREND($J63:$K63,$J$35:$K$35,U$66)</f>
        <v>5.5124082965133997E-4</v>
      </c>
      <c r="V94" s="4" cm="1">
        <f t="array" ref="V94">TREND($K63:$L63,$K$35:$L$35,V$66)</f>
        <v>5.5262238561537861E-4</v>
      </c>
      <c r="W94" s="4" cm="1">
        <f t="array" ref="W94">TREND($K63:$L63,$K$35:$L$35,W$66)</f>
        <v>5.5402142962959451E-4</v>
      </c>
      <c r="X94" s="4" cm="1">
        <f t="array" ref="X94">TREND($K63:$L63,$K$35:$L$35,X$66)</f>
        <v>5.5542047364381085E-4</v>
      </c>
      <c r="Y94" s="4" cm="1">
        <f t="array" ref="Y94">TREND($K63:$L63,$K$35:$L$35,Y$66)</f>
        <v>5.5681951765802675E-4</v>
      </c>
      <c r="Z94" s="4" cm="1">
        <f t="array" ref="Z94">TREND($K63:$L63,$K$35:$L$35,Z$66)</f>
        <v>5.5821856167224309E-4</v>
      </c>
      <c r="AA94" s="4" cm="1">
        <f t="array" ref="AA94">TREND($L63:$M63,$L$35:$M$35,AA$66)</f>
        <v>5.5961760568645899E-4</v>
      </c>
      <c r="AB94" s="4" cm="1">
        <f t="array" ref="AB94">TREND($L63:$M63,$L$35:$M$35,AB$66)</f>
        <v>5.6103435911857621E-4</v>
      </c>
      <c r="AC94" s="4" cm="1">
        <f t="array" ref="AC94">TREND($L63:$M63,$L$35:$M$35,AC$66)</f>
        <v>5.6245111255069386E-4</v>
      </c>
      <c r="AD94" s="4" cm="1">
        <f t="array" ref="AD94">TREND($L63:$M63,$L$35:$M$35,AD$66)</f>
        <v>5.6386786598281152E-4</v>
      </c>
      <c r="AE94" s="4" cm="1">
        <f t="array" ref="AE94">TREND($L63:$M63,$L$35:$M$35,AE$66)</f>
        <v>5.6528461941492917E-4</v>
      </c>
      <c r="AF94" s="4" cm="1">
        <f t="array" ref="AF94">TREND($L63:$M63,$L$35:$M$35,AF$66)</f>
        <v>5.6670137284704639E-4</v>
      </c>
      <c r="AG94" s="4" cm="1">
        <f t="array" ref="AG94">TREND($L63:$M63,$L$35:$M$35,AG$66)</f>
        <v>5.6811812627916404E-4</v>
      </c>
      <c r="AH94" s="4" cm="1">
        <f t="array" ref="AH94">TREND($L63:$M63,$L$35:$M$35,AH$66)</f>
        <v>5.695348797112817E-4</v>
      </c>
      <c r="AI94" s="4" cm="1">
        <f t="array" ref="AI94">TREND($L63:$M63,$L$35:$M$35,AI$66)</f>
        <v>5.7095163314339892E-4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7262-4029-4AAE-B0E1-EABCDA81007D}">
  <dimension ref="A1:AI38"/>
  <sheetViews>
    <sheetView zoomScale="85" zoomScaleNormal="85" workbookViewId="0">
      <selection activeCell="F13" sqref="F13"/>
    </sheetView>
  </sheetViews>
  <sheetFormatPr defaultRowHeight="15"/>
  <cols>
    <col min="1" max="1" width="12.7109375" customWidth="1"/>
    <col min="3" max="3" width="13.5703125" customWidth="1"/>
    <col min="5" max="5" width="12.7109375" bestFit="1" customWidth="1"/>
  </cols>
  <sheetData>
    <row r="1" spans="1:24">
      <c r="A1" s="1" t="s">
        <v>110</v>
      </c>
      <c r="S1" s="1"/>
    </row>
    <row r="2" spans="1:24">
      <c r="A2" t="s">
        <v>111</v>
      </c>
      <c r="L2" s="25" t="s">
        <v>112</v>
      </c>
    </row>
    <row r="3" spans="1:24">
      <c r="A3" t="s">
        <v>89</v>
      </c>
      <c r="B3" t="s">
        <v>113</v>
      </c>
      <c r="C3" t="s">
        <v>91</v>
      </c>
      <c r="D3">
        <v>2007</v>
      </c>
      <c r="E3">
        <v>2012</v>
      </c>
      <c r="F3">
        <v>2017</v>
      </c>
      <c r="G3">
        <v>2022</v>
      </c>
      <c r="H3">
        <v>2027</v>
      </c>
      <c r="I3">
        <v>2032</v>
      </c>
      <c r="J3">
        <v>2037</v>
      </c>
      <c r="K3">
        <v>2042</v>
      </c>
      <c r="L3">
        <v>2047</v>
      </c>
    </row>
    <row r="4" spans="1:24">
      <c r="A4" t="s">
        <v>92</v>
      </c>
      <c r="B4" t="s">
        <v>114</v>
      </c>
      <c r="C4" t="s">
        <v>94</v>
      </c>
      <c r="D4">
        <v>-1.4116433665441241E-2</v>
      </c>
      <c r="E4">
        <v>3.3160572831189374E-10</v>
      </c>
      <c r="F4">
        <v>3.0820027697791785E-10</v>
      </c>
      <c r="G4">
        <v>2.8644683314977088E-10</v>
      </c>
      <c r="H4">
        <v>2.6622879455559859E-10</v>
      </c>
      <c r="I4">
        <v>2.4743778896472613E-10</v>
      </c>
      <c r="J4">
        <v>2.299730932935061E-10</v>
      </c>
      <c r="K4">
        <v>2.1374109371193554E-10</v>
      </c>
      <c r="L4">
        <v>1.9865478385711856E-10</v>
      </c>
    </row>
    <row r="5" spans="1:24">
      <c r="B5" t="s">
        <v>115</v>
      </c>
      <c r="C5" t="s">
        <v>94</v>
      </c>
      <c r="D5">
        <v>-1.0890099999010805E-2</v>
      </c>
      <c r="E5">
        <v>4.8764726947538159E-10</v>
      </c>
      <c r="F5">
        <v>4.6109463183122423E-10</v>
      </c>
      <c r="G5">
        <v>4.3598779858297874E-10</v>
      </c>
      <c r="H5">
        <v>4.1224804495839263E-10</v>
      </c>
      <c r="I5">
        <v>3.8980093278842465E-10</v>
      </c>
      <c r="J5">
        <v>3.6857607709955647E-10</v>
      </c>
      <c r="K5">
        <v>3.4850692541527002E-10</v>
      </c>
      <c r="L5">
        <v>3.2953054907466957E-10</v>
      </c>
    </row>
    <row r="6" spans="1:24">
      <c r="A6" t="s">
        <v>105</v>
      </c>
      <c r="C6" t="s">
        <v>94</v>
      </c>
      <c r="D6">
        <v>-4.0266189613835657E-3</v>
      </c>
      <c r="E6">
        <v>5.1679542579793442E-11</v>
      </c>
      <c r="F6">
        <v>5.0639073449456315E-11</v>
      </c>
      <c r="G6">
        <v>4.9619552182763933E-11</v>
      </c>
      <c r="H6">
        <v>4.8620557034391541E-11</v>
      </c>
      <c r="I6">
        <v>4.764167475005298E-11</v>
      </c>
      <c r="J6">
        <v>4.6682500395549823E-11</v>
      </c>
      <c r="K6">
        <v>4.5742637189262238E-11</v>
      </c>
      <c r="L6">
        <v>4.4821696338012374E-11</v>
      </c>
    </row>
    <row r="7" spans="1:24">
      <c r="C7" t="s">
        <v>96</v>
      </c>
      <c r="D7">
        <v>-1.1242893467328652E-2</v>
      </c>
      <c r="E7">
        <v>1.4547414491458901E-11</v>
      </c>
      <c r="F7">
        <v>1.3729639334696174E-11</v>
      </c>
      <c r="G7">
        <v>1.2957834972772003E-11</v>
      </c>
      <c r="H7">
        <v>1.2229417181941498E-11</v>
      </c>
      <c r="I7">
        <v>1.1541947009221063E-11</v>
      </c>
      <c r="J7">
        <v>1.0893122606069939E-11</v>
      </c>
      <c r="K7">
        <v>1.0280771521136971E-11</v>
      </c>
      <c r="L7">
        <v>9.7028434262665236E-12</v>
      </c>
    </row>
    <row r="8" spans="1:24">
      <c r="A8" t="s">
        <v>106</v>
      </c>
      <c r="C8" t="s">
        <v>106</v>
      </c>
      <c r="D8">
        <v>-2.4999999999999467E-3</v>
      </c>
      <c r="E8">
        <v>2.4731492094017047E-9</v>
      </c>
      <c r="F8">
        <v>2.4422348442841841E-9</v>
      </c>
      <c r="G8">
        <v>2.4117069087306324E-9</v>
      </c>
      <c r="H8">
        <v>2.3815605723715E-9</v>
      </c>
      <c r="I8">
        <v>2.3517910652168569E-9</v>
      </c>
      <c r="J8">
        <v>2.3223936769016467E-9</v>
      </c>
      <c r="K8">
        <v>2.2933637559403769E-9</v>
      </c>
      <c r="L8">
        <v>2.2646967089911228E-9</v>
      </c>
    </row>
    <row r="10" spans="1:24">
      <c r="A10" s="1" t="s">
        <v>108</v>
      </c>
      <c r="Q10" s="24"/>
      <c r="R10" s="24"/>
      <c r="S10" s="24"/>
      <c r="T10" s="24"/>
      <c r="U10" s="24"/>
      <c r="V10" s="24"/>
      <c r="W10" s="24"/>
      <c r="X10" s="24"/>
    </row>
    <row r="11" spans="1:24">
      <c r="A11" t="s">
        <v>111</v>
      </c>
      <c r="L11" s="25" t="s">
        <v>112</v>
      </c>
    </row>
    <row r="12" spans="1:24">
      <c r="A12" t="s">
        <v>89</v>
      </c>
      <c r="B12" t="s">
        <v>113</v>
      </c>
      <c r="C12" t="s">
        <v>91</v>
      </c>
      <c r="D12">
        <v>2007</v>
      </c>
      <c r="E12">
        <v>2012</v>
      </c>
      <c r="F12">
        <v>2017</v>
      </c>
      <c r="G12">
        <v>2022</v>
      </c>
      <c r="H12">
        <v>2027</v>
      </c>
      <c r="I12">
        <v>2032</v>
      </c>
      <c r="J12">
        <v>2037</v>
      </c>
      <c r="K12">
        <v>2042</v>
      </c>
      <c r="L12">
        <v>2047</v>
      </c>
      <c r="O12">
        <v>2018</v>
      </c>
    </row>
    <row r="13" spans="1:24">
      <c r="A13" t="s">
        <v>92</v>
      </c>
      <c r="B13" t="s">
        <v>114</v>
      </c>
      <c r="C13" t="s">
        <v>94</v>
      </c>
      <c r="D13" s="4">
        <f>1/(D4*About!$B$54)*About!$B$55</f>
        <v>-1.2900809618652352E-11</v>
      </c>
      <c r="E13" s="4">
        <f>1/(E4*About!$B$54)*About!$B$55</f>
        <v>5.4918660223174549E-4</v>
      </c>
      <c r="F13" s="4">
        <f>1/(F4*About!$B$54)*About!$B$55</f>
        <v>5.9089311988269383E-4</v>
      </c>
      <c r="G13" s="4">
        <f>1/(G4*About!$B$54)*About!$B$55</f>
        <v>6.3576692822773465E-4</v>
      </c>
      <c r="H13" s="4">
        <f>1/(H4*About!$B$54)*About!$B$55</f>
        <v>6.8404855874506143E-4</v>
      </c>
      <c r="I13" s="4">
        <f>1/(I4*About!$B$54)*About!$B$55</f>
        <v>7.3599680943703285E-4</v>
      </c>
      <c r="J13" s="4">
        <f>1/(J4*About!$B$54)*About!$B$55</f>
        <v>7.9189013203282733E-4</v>
      </c>
      <c r="K13" s="4">
        <f>1/(K4*About!$B$54)*About!$B$55</f>
        <v>8.5202812453851894E-4</v>
      </c>
      <c r="L13" s="4">
        <f>1/(L4*About!$B$54)*About!$B$55</f>
        <v>9.1673313713490237E-4</v>
      </c>
      <c r="M13" s="4"/>
      <c r="N13" s="4"/>
      <c r="O13" cm="1">
        <f t="array" ref="O13">TREND(F13:G13,$F$12:$G$12,$O$12)</f>
        <v>5.9986788155170015E-4</v>
      </c>
    </row>
    <row r="14" spans="1:24">
      <c r="B14" t="s">
        <v>115</v>
      </c>
      <c r="C14" t="s">
        <v>94</v>
      </c>
      <c r="D14" s="4">
        <f>1/(D5*About!$B$54)*About!$B$55</f>
        <v>-1.6722842143665757E-11</v>
      </c>
      <c r="E14" s="4">
        <f>1/(E5*About!$B$54)*About!$B$55</f>
        <v>3.7345317940180959E-4</v>
      </c>
      <c r="F14" s="4">
        <f>1/(F5*About!$B$54)*About!$B$55</f>
        <v>3.9495888834995539E-4</v>
      </c>
      <c r="G14" s="4">
        <f>1/(G5*About!$B$54)*About!$B$55</f>
        <v>4.1770302702067889E-4</v>
      </c>
      <c r="H14" s="4">
        <f>1/(H5*About!$B$54)*About!$B$55</f>
        <v>4.417569117412615E-4</v>
      </c>
      <c r="I14" s="4">
        <f>1/(I5*About!$B$54)*About!$B$55</f>
        <v>4.671959656675307E-4</v>
      </c>
      <c r="J14" s="4">
        <f>1/(J5*About!$B$54)*About!$B$55</f>
        <v>4.9409995528006394E-4</v>
      </c>
      <c r="K14" s="4">
        <f>1/(K5*About!$B$54)*About!$B$55</f>
        <v>5.2255324049928589E-4</v>
      </c>
      <c r="L14" s="4">
        <f>1/(L5*About!$B$54)*About!$B$55</f>
        <v>5.5264503920371432E-4</v>
      </c>
      <c r="M14" s="4"/>
      <c r="N14" s="4"/>
      <c r="O14" cm="1">
        <f t="array" ref="O14">TREND(F14:G14,$F$12:$G$12,$O$12)</f>
        <v>3.995077160840986E-4</v>
      </c>
    </row>
    <row r="15" spans="1:24">
      <c r="A15" t="s">
        <v>105</v>
      </c>
      <c r="C15" t="s">
        <v>94</v>
      </c>
      <c r="D15" s="4">
        <f>1/(D6*About!$B$54)*About!$B$55</f>
        <v>-4.5227379337034961E-11</v>
      </c>
      <c r="E15" s="4">
        <f>1/(E6*About!$B$54)*About!$B$55</f>
        <v>3.5238977382783202E-3</v>
      </c>
      <c r="F15" s="4">
        <f>1/(F6*About!$B$54)*About!$B$55</f>
        <v>3.5963024361802876E-3</v>
      </c>
      <c r="G15" s="4">
        <f>1/(G6*About!$B$54)*About!$B$55</f>
        <v>3.6701948163782904E-3</v>
      </c>
      <c r="H15" s="4">
        <f>1/(H6*About!$B$54)*About!$B$55</f>
        <v>3.7456054459305173E-3</v>
      </c>
      <c r="I15" s="4">
        <f>1/(I6*About!$B$54)*About!$B$55</f>
        <v>3.8225655199493115E-3</v>
      </c>
      <c r="J15" s="4">
        <f>1/(J6*About!$B$54)*About!$B$55</f>
        <v>3.901106874505652E-3</v>
      </c>
      <c r="K15" s="4">
        <f>1/(K6*About!$B$54)*About!$B$55</f>
        <v>3.9812619997987809E-3</v>
      </c>
      <c r="L15" s="4">
        <f>1/(L6*About!$B$54)*About!$B$55</f>
        <v>4.0630640535964171E-3</v>
      </c>
      <c r="M15" s="4"/>
      <c r="N15" s="4"/>
      <c r="O15" cm="1">
        <f t="array" ref="O15">TREND(F15:G15,$F$12:$G$12,$O$12)</f>
        <v>3.6110809122198856E-3</v>
      </c>
    </row>
    <row r="16" spans="1:24">
      <c r="C16" t="s">
        <v>96</v>
      </c>
      <c r="D16" s="4">
        <f>1/(D7*About!$B$54)*About!$B$55</f>
        <v>-1.6198092042889651E-11</v>
      </c>
      <c r="E16" s="4">
        <f>1/(E7*About!$B$54)*About!$B$55</f>
        <v>1.2518611009476287E-2</v>
      </c>
      <c r="F16" s="4">
        <f>1/(F7*About!$B$54)*About!$B$55</f>
        <v>1.3264253981674043E-2</v>
      </c>
      <c r="G16" s="4">
        <f>1/(G7*About!$B$54)*About!$B$55</f>
        <v>1.405430950423917E-2</v>
      </c>
      <c r="H16" s="4">
        <f>1/(H7*About!$B$54)*About!$B$55</f>
        <v>1.4891422911069634E-2</v>
      </c>
      <c r="I16" s="4">
        <f>1/(I7*About!$B$54)*About!$B$55</f>
        <v>1.5778397099440733E-2</v>
      </c>
      <c r="J16" s="4">
        <f>1/(J7*About!$B$54)*About!$B$55</f>
        <v>1.6718201914914077E-2</v>
      </c>
      <c r="K16" s="4">
        <f>1/(K7*About!$B$54)*About!$B$55</f>
        <v>1.7713984095237629E-2</v>
      </c>
      <c r="L16" s="4">
        <f>1/(L7*About!$B$54)*About!$B$55</f>
        <v>1.8769077806531833E-2</v>
      </c>
      <c r="M16" s="4"/>
      <c r="N16" s="4"/>
      <c r="O16" cm="1">
        <f t="array" ref="O16">TREND(F16:G16,$F$12:$G$12,$O$12)</f>
        <v>1.3422265086187046E-2</v>
      </c>
    </row>
    <row r="17" spans="1:35">
      <c r="A17" t="s">
        <v>106</v>
      </c>
      <c r="C17" t="s">
        <v>106</v>
      </c>
      <c r="D17" s="4">
        <f>1/(D8*About!$B$54)*About!$B$55</f>
        <v>-7.2845369284878465E-11</v>
      </c>
      <c r="E17" s="4">
        <f>1/(E8*About!$B$54)*About!$B$55</f>
        <v>7.3636245852003602E-5</v>
      </c>
      <c r="F17" s="4">
        <f>1/(F8*About!$B$54)*About!$B$55</f>
        <v>7.4568350229877036E-5</v>
      </c>
      <c r="G17" s="4">
        <f>1/(G8*About!$B$54)*About!$B$55</f>
        <v>7.5512253397343816E-5</v>
      </c>
      <c r="H17" s="4">
        <f>1/(H8*About!$B$54)*About!$B$55</f>
        <v>7.6468104706170953E-5</v>
      </c>
      <c r="I17" s="4">
        <f>1/(I8*About!$B$54)*About!$B$55</f>
        <v>7.7436055398654111E-5</v>
      </c>
      <c r="J17" s="4">
        <f>1/(J8*About!$B$54)*About!$B$55</f>
        <v>7.8416258631548431E-5</v>
      </c>
      <c r="K17" s="4">
        <f>1/(K8*About!$B$54)*About!$B$55</f>
        <v>7.9408869500302185E-5</v>
      </c>
      <c r="L17" s="4">
        <f>1/(L8*About!$B$54)*About!$B$55</f>
        <v>8.0414045063597134E-5</v>
      </c>
      <c r="M17" s="4"/>
      <c r="N17" s="4"/>
      <c r="O17" cm="1">
        <f t="array" ref="O17">TREND(F17:G17,$F$12:$G$12,$O$12)</f>
        <v>7.4757130863370381E-5</v>
      </c>
    </row>
    <row r="18" spans="1:35"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35">
      <c r="A19" s="1" t="s">
        <v>109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35">
      <c r="A20" t="s">
        <v>89</v>
      </c>
      <c r="B20" t="s">
        <v>113</v>
      </c>
      <c r="C20" t="s">
        <v>91</v>
      </c>
      <c r="D20">
        <v>2019</v>
      </c>
      <c r="E20">
        <v>2020</v>
      </c>
      <c r="F20">
        <v>2021</v>
      </c>
      <c r="G20">
        <v>2022</v>
      </c>
      <c r="H20">
        <v>2023</v>
      </c>
      <c r="I20">
        <v>2024</v>
      </c>
      <c r="J20">
        <v>2025</v>
      </c>
      <c r="K20">
        <v>2026</v>
      </c>
      <c r="L20">
        <v>2027</v>
      </c>
      <c r="M20">
        <v>2028</v>
      </c>
      <c r="N20">
        <v>2029</v>
      </c>
      <c r="O20">
        <v>2030</v>
      </c>
      <c r="P20">
        <v>2031</v>
      </c>
      <c r="Q20">
        <v>2032</v>
      </c>
      <c r="R20">
        <v>2033</v>
      </c>
      <c r="S20">
        <v>2034</v>
      </c>
      <c r="T20">
        <v>2035</v>
      </c>
      <c r="U20">
        <v>2036</v>
      </c>
      <c r="V20">
        <v>2037</v>
      </c>
      <c r="W20">
        <v>2038</v>
      </c>
      <c r="X20">
        <v>2039</v>
      </c>
      <c r="Y20">
        <v>2040</v>
      </c>
      <c r="Z20">
        <v>2041</v>
      </c>
      <c r="AA20">
        <v>2042</v>
      </c>
      <c r="AB20">
        <v>2043</v>
      </c>
      <c r="AC20">
        <v>2044</v>
      </c>
      <c r="AD20">
        <v>2045</v>
      </c>
      <c r="AE20">
        <v>2046</v>
      </c>
      <c r="AF20">
        <v>2047</v>
      </c>
      <c r="AG20">
        <v>2048</v>
      </c>
      <c r="AH20">
        <v>2049</v>
      </c>
      <c r="AI20">
        <v>2050</v>
      </c>
    </row>
    <row r="21" spans="1:35">
      <c r="A21" t="s">
        <v>92</v>
      </c>
      <c r="B21" t="s">
        <v>114</v>
      </c>
      <c r="C21" t="s">
        <v>94</v>
      </c>
      <c r="D21" s="4" cm="1">
        <f t="array" ref="D21">TREND($F13:$G13,$F$12:$G$12,D$20)</f>
        <v>6.0884264322071113E-4</v>
      </c>
      <c r="E21" s="4" cm="1">
        <f t="array" ref="E21">TREND($F13:$G13,$F$12:$G$12,E$20)</f>
        <v>6.1781740488971865E-4</v>
      </c>
      <c r="F21" s="4" cm="1">
        <f t="array" ref="F21">TREND($F13:$G13,$F$12:$G$12,F$20)</f>
        <v>6.2679216655872616E-4</v>
      </c>
      <c r="G21" s="4" cm="1">
        <f t="array" ref="G21">TREND($G13:$H13,$G$12:$H$12,G$20)</f>
        <v>6.3576692822773367E-4</v>
      </c>
      <c r="H21" s="4" cm="1">
        <f t="array" ref="H21">TREND($G13:$H13,$G$12:$H$12,H$20)</f>
        <v>6.4542325433120107E-4</v>
      </c>
      <c r="I21" s="4" cm="1">
        <f t="array" ref="I21">TREND($G13:$H13,$G$12:$H$12,I$20)</f>
        <v>6.5507958043466499E-4</v>
      </c>
      <c r="J21" s="4" cm="1">
        <f t="array" ref="J21">TREND($G13:$H13,$G$12:$H$12,J$20)</f>
        <v>6.6473590653813239E-4</v>
      </c>
      <c r="K21" s="4" cm="1">
        <f t="array" ref="K21">TREND($G13:$H13,$G$12:$H$12,K$20)</f>
        <v>6.7439223264159631E-4</v>
      </c>
      <c r="L21" s="4" cm="1">
        <f t="array" ref="L21">TREND($H13:$I13,$H$12:$I$12,L$20)</f>
        <v>6.8404855874506024E-4</v>
      </c>
      <c r="M21" s="4" cm="1">
        <f t="array" ref="M21">TREND($H13:$I13,$H$12:$I$12,M$20)</f>
        <v>6.9443820888345428E-4</v>
      </c>
      <c r="N21" s="4" cm="1">
        <f t="array" ref="N21">TREND($H13:$I13,$H$12:$I$12,N$20)</f>
        <v>7.0482785902184833E-4</v>
      </c>
      <c r="O21" s="4" cm="1">
        <f t="array" ref="O21">TREND($H13:$I13,$H$12:$I$12,O$20)</f>
        <v>7.1521750916024238E-4</v>
      </c>
      <c r="P21" s="4" cm="1">
        <f t="array" ref="P21">TREND($H13:$I13,$H$12:$I$12,P$20)</f>
        <v>7.2560715929863642E-4</v>
      </c>
      <c r="Q21" s="4" cm="1">
        <f t="array" ref="Q21">TREND($I13:$J13,$I$12:$J$12,Q$20)</f>
        <v>7.3599680943703394E-4</v>
      </c>
      <c r="R21" s="4" cm="1">
        <f t="array" ref="R21">TREND($I13:$J13,$I$12:$J$12,R$20)</f>
        <v>7.4717547395619296E-4</v>
      </c>
      <c r="S21" s="4" cm="1">
        <f t="array" ref="S21">TREND($I13:$J13,$I$12:$J$12,S$20)</f>
        <v>7.5835413847535199E-4</v>
      </c>
      <c r="T21" s="4" cm="1">
        <f t="array" ref="T21">TREND($I13:$J13,$I$12:$J$12,T$20)</f>
        <v>7.6953280299451102E-4</v>
      </c>
      <c r="U21" s="4" cm="1">
        <f t="array" ref="U21">TREND($I13:$J13,$I$12:$J$12,U$20)</f>
        <v>7.8071146751366657E-4</v>
      </c>
      <c r="V21" s="4" cm="1">
        <f t="array" ref="V21">TREND($J13:$K13,$J$12:$K$12,V$20)</f>
        <v>7.9189013203282907E-4</v>
      </c>
      <c r="W21" s="4" cm="1">
        <f t="array" ref="W21">TREND($J13:$K13,$J$12:$K$12,W$20)</f>
        <v>8.039177305339644E-4</v>
      </c>
      <c r="X21" s="4" cm="1">
        <f t="array" ref="X21">TREND($J13:$K13,$J$12:$K$12,X$20)</f>
        <v>8.159453290351032E-4</v>
      </c>
      <c r="Y21" s="4" cm="1">
        <f t="array" ref="Y21">TREND($J13:$K13,$J$12:$K$12,Y$20)</f>
        <v>8.2797292753624199E-4</v>
      </c>
      <c r="Z21" s="4" cm="1">
        <f t="array" ref="Z21">TREND($J13:$K13,$J$12:$K$12,Z$20)</f>
        <v>8.4000052603738079E-4</v>
      </c>
      <c r="AA21" s="4" cm="1">
        <f t="array" ref="AA21">TREND($K13:$L13,$K$12:$L$12,AA$20)</f>
        <v>8.5202812453851959E-4</v>
      </c>
      <c r="AB21" s="4" cm="1">
        <f t="array" ref="AB21">TREND($K13:$L13,$K$12:$L$12,AB$20)</f>
        <v>8.64969127057795E-4</v>
      </c>
      <c r="AC21" s="4" cm="1">
        <f t="array" ref="AC21">TREND($K13:$L13,$K$12:$L$12,AC$20)</f>
        <v>8.7791012957707387E-4</v>
      </c>
      <c r="AD21" s="4" cm="1">
        <f t="array" ref="AD21">TREND($K13:$L13,$K$12:$L$12,AD$20)</f>
        <v>8.9085113209634928E-4</v>
      </c>
      <c r="AE21" s="4" cm="1">
        <f t="array" ref="AE21">TREND($K13:$L13,$K$12:$L$12,AE$20)</f>
        <v>9.0379213461562469E-4</v>
      </c>
      <c r="AF21" s="4" cm="1">
        <f t="array" ref="AF21">TREND($K13:$L13,$K$12:$L$12,AF$20)</f>
        <v>9.1673313713490356E-4</v>
      </c>
      <c r="AG21" s="4" cm="1">
        <f t="array" ref="AG21">TREND($K13:$L13,$K$12:$L$12,AG$20)</f>
        <v>9.2967413965417897E-4</v>
      </c>
      <c r="AH21" s="4" cm="1">
        <f t="array" ref="AH21">TREND($K13:$L13,$K$12:$L$12,AH$20)</f>
        <v>9.4261514217345438E-4</v>
      </c>
      <c r="AI21" s="4" cm="1">
        <f t="array" ref="AI21">TREND($K13:$L13,$K$12:$L$12,AI$20)</f>
        <v>9.5555614469273326E-4</v>
      </c>
    </row>
    <row r="22" spans="1:35">
      <c r="B22" t="s">
        <v>115</v>
      </c>
      <c r="C22" t="s">
        <v>94</v>
      </c>
      <c r="D22" s="4" cm="1">
        <f t="array" ref="D22">TREND($F14:$G14,$F$12:$G$12,D$20)</f>
        <v>4.0405654381824377E-4</v>
      </c>
      <c r="E22" s="4" cm="1">
        <f t="array" ref="E22">TREND($F14:$G14,$F$12:$G$12,E$20)</f>
        <v>4.0860537155238894E-4</v>
      </c>
      <c r="F22" s="4" cm="1">
        <f t="array" ref="F22">TREND($F14:$G14,$F$12:$G$12,F$20)</f>
        <v>4.1315419928653237E-4</v>
      </c>
      <c r="G22" s="4" cm="1">
        <f t="array" ref="G22">TREND($G14:$H14,$G$12:$H$12,G$20)</f>
        <v>4.1770302702067753E-4</v>
      </c>
      <c r="H22" s="4" cm="1">
        <f t="array" ref="H22">TREND($G14:$H14,$G$12:$H$12,H$20)</f>
        <v>4.2251380396479514E-4</v>
      </c>
      <c r="I22" s="4" cm="1">
        <f t="array" ref="I22">TREND($G14:$H14,$G$12:$H$12,I$20)</f>
        <v>4.2732458090891101E-4</v>
      </c>
      <c r="J22" s="4" cm="1">
        <f t="array" ref="J22">TREND($G14:$H14,$G$12:$H$12,J$20)</f>
        <v>4.3213535785302688E-4</v>
      </c>
      <c r="K22" s="4" cm="1">
        <f t="array" ref="K22">TREND($G14:$H14,$G$12:$H$12,K$20)</f>
        <v>4.3694613479714449E-4</v>
      </c>
      <c r="L22" s="4" cm="1">
        <f t="array" ref="L22">TREND($H14:$I14,$H$12:$I$12,L$20)</f>
        <v>4.417569117412621E-4</v>
      </c>
      <c r="M22" s="4" cm="1">
        <f t="array" ref="M22">TREND($H14:$I14,$H$12:$I$12,M$20)</f>
        <v>4.4684472252651611E-4</v>
      </c>
      <c r="N22" s="4" cm="1">
        <f t="array" ref="N22">TREND($H14:$I14,$H$12:$I$12,N$20)</f>
        <v>4.5193253331177012E-4</v>
      </c>
      <c r="O22" s="4" cm="1">
        <f t="array" ref="O22">TREND($H14:$I14,$H$12:$I$12,O$20)</f>
        <v>4.5702034409702413E-4</v>
      </c>
      <c r="P22" s="4" cm="1">
        <f t="array" ref="P22">TREND($H14:$I14,$H$12:$I$12,P$20)</f>
        <v>4.6210815488227815E-4</v>
      </c>
      <c r="Q22" s="4" cm="1">
        <f t="array" ref="Q22">TREND($I14:$J14,$I$12:$J$12,Q$20)</f>
        <v>4.6719596566753042E-4</v>
      </c>
      <c r="R22" s="4" cm="1">
        <f t="array" ref="R22">TREND($I14:$J14,$I$12:$J$12,R$20)</f>
        <v>4.7257676359003728E-4</v>
      </c>
      <c r="S22" s="4" cm="1">
        <f t="array" ref="S22">TREND($I14:$J14,$I$12:$J$12,S$20)</f>
        <v>4.7795756151254414E-4</v>
      </c>
      <c r="T22" s="4" cm="1">
        <f t="array" ref="T22">TREND($I14:$J14,$I$12:$J$12,T$20)</f>
        <v>4.8333835943505099E-4</v>
      </c>
      <c r="U22" s="4" cm="1">
        <f t="array" ref="U22">TREND($I14:$J14,$I$12:$J$12,U$20)</f>
        <v>4.8871915735755611E-4</v>
      </c>
      <c r="V22" s="4" cm="1">
        <f t="array" ref="V22">TREND($J14:$K14,$J$12:$K$12,V$20)</f>
        <v>4.940999552800647E-4</v>
      </c>
      <c r="W22" s="4" cm="1">
        <f t="array" ref="W22">TREND($J14:$K14,$J$12:$K$12,W$20)</f>
        <v>4.9979061232390855E-4</v>
      </c>
      <c r="X22" s="4" cm="1">
        <f t="array" ref="X22">TREND($J14:$K14,$J$12:$K$12,X$20)</f>
        <v>5.0548126936775239E-4</v>
      </c>
      <c r="Y22" s="4" cm="1">
        <f t="array" ref="Y22">TREND($J14:$K14,$J$12:$K$12,Y$20)</f>
        <v>5.1117192641159798E-4</v>
      </c>
      <c r="Z22" s="4" cm="1">
        <f t="array" ref="Z22">TREND($J14:$K14,$J$12:$K$12,Z$20)</f>
        <v>5.1686258345544182E-4</v>
      </c>
      <c r="AA22" s="4" cm="1">
        <f t="array" ref="AA22">TREND($K14:$L14,$K$12:$L$12,AA$20)</f>
        <v>5.2255324049928567E-4</v>
      </c>
      <c r="AB22" s="4" cm="1">
        <f t="array" ref="AB22">TREND($K14:$L14,$K$12:$L$12,AB$20)</f>
        <v>5.2857160024017205E-4</v>
      </c>
      <c r="AC22" s="4" cm="1">
        <f t="array" ref="AC22">TREND($K14:$L14,$K$12:$L$12,AC$20)</f>
        <v>5.3458995998105843E-4</v>
      </c>
      <c r="AD22" s="4" cm="1">
        <f t="array" ref="AD22">TREND($K14:$L14,$K$12:$L$12,AD$20)</f>
        <v>5.4060831972194308E-4</v>
      </c>
      <c r="AE22" s="4" cm="1">
        <f t="array" ref="AE22">TREND($K14:$L14,$K$12:$L$12,AE$20)</f>
        <v>5.4662667946282946E-4</v>
      </c>
      <c r="AF22" s="4" cm="1">
        <f t="array" ref="AF22">TREND($K14:$L14,$K$12:$L$12,AF$20)</f>
        <v>5.5264503920371411E-4</v>
      </c>
      <c r="AG22" s="4" cm="1">
        <f t="array" ref="AG22">TREND($K14:$L14,$K$12:$L$12,AG$20)</f>
        <v>5.5866339894460049E-4</v>
      </c>
      <c r="AH22" s="4" cm="1">
        <f t="array" ref="AH22">TREND($K14:$L14,$K$12:$L$12,AH$20)</f>
        <v>5.6468175868548687E-4</v>
      </c>
      <c r="AI22" s="4" cm="1">
        <f t="array" ref="AI22">TREND($K14:$L14,$K$12:$L$12,AI$20)</f>
        <v>5.7070011842637151E-4</v>
      </c>
    </row>
    <row r="23" spans="1:35">
      <c r="A23" t="s">
        <v>105</v>
      </c>
      <c r="C23" t="s">
        <v>94</v>
      </c>
      <c r="D23" s="4" cm="1">
        <f t="array" ref="D23">TREND($F15:$G15,$F$12:$G$12,D$20)</f>
        <v>3.6258593882594857E-3</v>
      </c>
      <c r="E23" s="4" cm="1">
        <f t="array" ref="E23">TREND($F15:$G15,$F$12:$G$12,E$20)</f>
        <v>3.6406378642990858E-3</v>
      </c>
      <c r="F23" s="4" cm="1">
        <f t="array" ref="F23">TREND($F15:$G15,$F$12:$G$12,F$20)</f>
        <v>3.6554163403386894E-3</v>
      </c>
      <c r="G23" s="4" cm="1">
        <f t="array" ref="G23">TREND($G15:$H15,$G$12:$H$12,G$20)</f>
        <v>3.6701948163782895E-3</v>
      </c>
      <c r="H23" s="4" cm="1">
        <f t="array" ref="H23">TREND($G15:$H15,$G$12:$H$12,H$20)</f>
        <v>3.6852769422887344E-3</v>
      </c>
      <c r="I23" s="4" cm="1">
        <f t="array" ref="I23">TREND($G15:$H15,$G$12:$H$12,I$20)</f>
        <v>3.7003590681991792E-3</v>
      </c>
      <c r="J23" s="4" cm="1">
        <f t="array" ref="J23">TREND($G15:$H15,$G$12:$H$12,J$20)</f>
        <v>3.7154411941096276E-3</v>
      </c>
      <c r="K23" s="4" cm="1">
        <f t="array" ref="K23">TREND($G15:$H15,$G$12:$H$12,K$20)</f>
        <v>3.7305233200200724E-3</v>
      </c>
      <c r="L23" s="4" cm="1">
        <f t="array" ref="L23">TREND($H15:$I15,$H$12:$I$12,L$20)</f>
        <v>3.7456054459305138E-3</v>
      </c>
      <c r="M23" s="4" cm="1">
        <f t="array" ref="M23">TREND($H15:$I15,$H$12:$I$12,M$20)</f>
        <v>3.7609974607342757E-3</v>
      </c>
      <c r="N23" s="4" cm="1">
        <f t="array" ref="N23">TREND($H15:$I15,$H$12:$I$12,N$20)</f>
        <v>3.7763894755380341E-3</v>
      </c>
      <c r="O23" s="4" cm="1">
        <f t="array" ref="O23">TREND($H15:$I15,$H$12:$I$12,O$20)</f>
        <v>3.7917814903417925E-3</v>
      </c>
      <c r="P23" s="4" cm="1">
        <f t="array" ref="P23">TREND($H15:$I15,$H$12:$I$12,P$20)</f>
        <v>3.8071735051455509E-3</v>
      </c>
      <c r="Q23" s="4" cm="1">
        <f t="array" ref="Q23">TREND($I15:$J15,$I$12:$J$12,Q$20)</f>
        <v>3.8225655199493162E-3</v>
      </c>
      <c r="R23" s="4" cm="1">
        <f t="array" ref="R23">TREND($I15:$J15,$I$12:$J$12,R$20)</f>
        <v>3.838273790860585E-3</v>
      </c>
      <c r="S23" s="4" cm="1">
        <f t="array" ref="S23">TREND($I15:$J15,$I$12:$J$12,S$20)</f>
        <v>3.8539820617718469E-3</v>
      </c>
      <c r="T23" s="4" cm="1">
        <f t="array" ref="T23">TREND($I15:$J15,$I$12:$J$12,T$20)</f>
        <v>3.8696903326831157E-3</v>
      </c>
      <c r="U23" s="4" cm="1">
        <f t="array" ref="U23">TREND($I15:$J15,$I$12:$J$12,U$20)</f>
        <v>3.8853986035943845E-3</v>
      </c>
      <c r="V23" s="4" cm="1">
        <f t="array" ref="V23">TREND($J15:$K15,$J$12:$K$12,V$20)</f>
        <v>3.9011068745056499E-3</v>
      </c>
      <c r="W23" s="4" cm="1">
        <f t="array" ref="W23">TREND($J15:$K15,$J$12:$K$12,W$20)</f>
        <v>3.9171378995642783E-3</v>
      </c>
      <c r="X23" s="4" cm="1">
        <f t="array" ref="X23">TREND($J15:$K15,$J$12:$K$12,X$20)</f>
        <v>3.9331689246228999E-3</v>
      </c>
      <c r="Y23" s="4" cm="1">
        <f t="array" ref="Y23">TREND($J15:$K15,$J$12:$K$12,Y$20)</f>
        <v>3.9491999496815283E-3</v>
      </c>
      <c r="Z23" s="4" cm="1">
        <f t="array" ref="Z23">TREND($J15:$K15,$J$12:$K$12,Z$20)</f>
        <v>3.9652309747401568E-3</v>
      </c>
      <c r="AA23" s="4" cm="1">
        <f t="array" ref="AA23">TREND($K15:$L15,$K$12:$L$12,AA$20)</f>
        <v>3.9812619997987783E-3</v>
      </c>
      <c r="AB23" s="4" cm="1">
        <f t="array" ref="AB23">TREND($K15:$L15,$K$12:$L$12,AB$20)</f>
        <v>3.9976224105583019E-3</v>
      </c>
      <c r="AC23" s="4" cm="1">
        <f t="array" ref="AC23">TREND($K15:$L15,$K$12:$L$12,AC$20)</f>
        <v>4.0139828213178325E-3</v>
      </c>
      <c r="AD23" s="4" cm="1">
        <f t="array" ref="AD23">TREND($K15:$L15,$K$12:$L$12,AD$20)</f>
        <v>4.0303432320773561E-3</v>
      </c>
      <c r="AE23" s="4" cm="1">
        <f t="array" ref="AE23">TREND($K15:$L15,$K$12:$L$12,AE$20)</f>
        <v>4.0467036428368866E-3</v>
      </c>
      <c r="AF23" s="4" cm="1">
        <f t="array" ref="AF23">TREND($K15:$L15,$K$12:$L$12,AF$20)</f>
        <v>4.0630640535964102E-3</v>
      </c>
      <c r="AG23" s="4" cm="1">
        <f t="array" ref="AG23">TREND($K15:$L15,$K$12:$L$12,AG$20)</f>
        <v>4.0794244643559407E-3</v>
      </c>
      <c r="AH23" s="4" cm="1">
        <f t="array" ref="AH23">TREND($K15:$L15,$K$12:$L$12,AH$20)</f>
        <v>4.0957848751154713E-3</v>
      </c>
      <c r="AI23" s="4" cm="1">
        <f t="array" ref="AI23">TREND($K15:$L15,$K$12:$L$12,AI$20)</f>
        <v>4.1121452858749949E-3</v>
      </c>
    </row>
    <row r="24" spans="1:35">
      <c r="C24" t="s">
        <v>96</v>
      </c>
      <c r="D24" s="4" cm="1">
        <f t="array" ref="D24">TREND($F16:$G16,$F$12:$G$12,D$20)</f>
        <v>1.3580276190700125E-2</v>
      </c>
      <c r="E24" s="4" cm="1">
        <f t="array" ref="E24">TREND($F16:$G16,$F$12:$G$12,E$20)</f>
        <v>1.3738287295213147E-2</v>
      </c>
      <c r="F24" s="4" cm="1">
        <f t="array" ref="F24">TREND($F16:$G16,$F$12:$G$12,F$20)</f>
        <v>1.389629839972617E-2</v>
      </c>
      <c r="G24" s="4" cm="1">
        <f t="array" ref="G24">TREND($G16:$H16,$G$12:$H$12,G$20)</f>
        <v>1.4054309504239193E-2</v>
      </c>
      <c r="H24" s="4" cm="1">
        <f t="array" ref="H24">TREND($G16:$H16,$G$12:$H$12,H$20)</f>
        <v>1.4221732185605296E-2</v>
      </c>
      <c r="I24" s="4" cm="1">
        <f t="array" ref="I24">TREND($G16:$H16,$G$12:$H$12,I$20)</f>
        <v>1.4389154866971343E-2</v>
      </c>
      <c r="J24" s="4" cm="1">
        <f t="array" ref="J24">TREND($G16:$H16,$G$12:$H$12,J$20)</f>
        <v>1.4556577548337446E-2</v>
      </c>
      <c r="K24" s="4" cm="1">
        <f t="array" ref="K24">TREND($G16:$H16,$G$12:$H$12,K$20)</f>
        <v>1.4724000229703549E-2</v>
      </c>
      <c r="L24" s="4" cm="1">
        <f t="array" ref="L24">TREND($H16:$I16,$H$12:$I$12,L$20)</f>
        <v>1.4891422911069596E-2</v>
      </c>
      <c r="M24" s="4" cm="1">
        <f t="array" ref="M24">TREND($H16:$I16,$H$12:$I$12,M$20)</f>
        <v>1.5068817748743857E-2</v>
      </c>
      <c r="N24" s="4" cm="1">
        <f t="array" ref="N24">TREND($H16:$I16,$H$12:$I$12,N$20)</f>
        <v>1.5246212586418062E-2</v>
      </c>
      <c r="O24" s="4" cm="1">
        <f t="array" ref="O24">TREND($H16:$I16,$H$12:$I$12,O$20)</f>
        <v>1.5423607424092267E-2</v>
      </c>
      <c r="P24" s="4" cm="1">
        <f t="array" ref="P24">TREND($H16:$I16,$H$12:$I$12,P$20)</f>
        <v>1.5601002261766528E-2</v>
      </c>
      <c r="Q24" s="4" cm="1">
        <f t="array" ref="Q24">TREND($I16:$J16,$I$12:$J$12,Q$20)</f>
        <v>1.5778397099440788E-2</v>
      </c>
      <c r="R24" s="4" cm="1">
        <f t="array" ref="R24">TREND($I16:$J16,$I$12:$J$12,R$20)</f>
        <v>1.5966358062535435E-2</v>
      </c>
      <c r="S24" s="4" cm="1">
        <f t="array" ref="S24">TREND($I16:$J16,$I$12:$J$12,S$20)</f>
        <v>1.6154319025630082E-2</v>
      </c>
      <c r="T24" s="4" cm="1">
        <f t="array" ref="T24">TREND($I16:$J16,$I$12:$J$12,T$20)</f>
        <v>1.6342279988724784E-2</v>
      </c>
      <c r="U24" s="4" cm="1">
        <f t="array" ref="U24">TREND($I16:$J16,$I$12:$J$12,U$20)</f>
        <v>1.653024095181943E-2</v>
      </c>
      <c r="V24" s="4" cm="1">
        <f t="array" ref="V24">TREND($J16:$K16,$J$12:$K$12,V$20)</f>
        <v>1.6718201914914133E-2</v>
      </c>
      <c r="W24" s="4" cm="1">
        <f t="array" ref="W24">TREND($J16:$K16,$J$12:$K$12,W$20)</f>
        <v>1.6917358350978795E-2</v>
      </c>
      <c r="X24" s="4" cm="1">
        <f t="array" ref="X24">TREND($J16:$K16,$J$12:$K$12,X$20)</f>
        <v>1.7116514787043513E-2</v>
      </c>
      <c r="Y24" s="4" cm="1">
        <f t="array" ref="Y24">TREND($J16:$K16,$J$12:$K$12,Y$20)</f>
        <v>1.7315671223108231E-2</v>
      </c>
      <c r="Z24" s="4" cm="1">
        <f t="array" ref="Z24">TREND($J16:$K16,$J$12:$K$12,Z$20)</f>
        <v>1.7514827659172949E-2</v>
      </c>
      <c r="AA24" s="4" cm="1">
        <f t="array" ref="AA24">TREND($K16:$L16,$K$12:$L$12,AA$20)</f>
        <v>1.7713984095237556E-2</v>
      </c>
      <c r="AB24" s="4" cm="1">
        <f t="array" ref="AB24">TREND($K16:$L16,$K$12:$L$12,AB$20)</f>
        <v>1.7925002837496429E-2</v>
      </c>
      <c r="AC24" s="4" cm="1">
        <f t="array" ref="AC24">TREND($K16:$L16,$K$12:$L$12,AC$20)</f>
        <v>1.8136021579755246E-2</v>
      </c>
      <c r="AD24" s="4" cm="1">
        <f t="array" ref="AD24">TREND($K16:$L16,$K$12:$L$12,AD$20)</f>
        <v>1.8347040322014119E-2</v>
      </c>
      <c r="AE24" s="4" cm="1">
        <f t="array" ref="AE24">TREND($K16:$L16,$K$12:$L$12,AE$20)</f>
        <v>1.8558059064272936E-2</v>
      </c>
      <c r="AF24" s="4" cm="1">
        <f t="array" ref="AF24">TREND($K16:$L16,$K$12:$L$12,AF$20)</f>
        <v>1.8769077806531809E-2</v>
      </c>
      <c r="AG24" s="4" cm="1">
        <f t="array" ref="AG24">TREND($K16:$L16,$K$12:$L$12,AG$20)</f>
        <v>1.8980096548790626E-2</v>
      </c>
      <c r="AH24" s="4" cm="1">
        <f t="array" ref="AH24">TREND($K16:$L16,$K$12:$L$12,AH$20)</f>
        <v>1.9191115291049443E-2</v>
      </c>
      <c r="AI24" s="4" cm="1">
        <f t="array" ref="AI24">TREND($K16:$L16,$K$12:$L$12,AI$20)</f>
        <v>1.9402134033308316E-2</v>
      </c>
    </row>
    <row r="25" spans="1:35">
      <c r="A25" t="s">
        <v>106</v>
      </c>
      <c r="C25" t="s">
        <v>106</v>
      </c>
      <c r="D25" s="4" cm="1">
        <f t="array" ref="D25">TREND($F17:$G17,$F$12:$G$12,D$20)</f>
        <v>7.4945911496863754E-5</v>
      </c>
      <c r="E25" s="4" cm="1">
        <f t="array" ref="E25">TREND($F17:$G17,$F$12:$G$12,E$20)</f>
        <v>7.5134692130357072E-5</v>
      </c>
      <c r="F25" s="4" cm="1">
        <f t="array" ref="F25">TREND($F17:$G17,$F$12:$G$12,F$20)</f>
        <v>7.5323472763850444E-5</v>
      </c>
      <c r="G25" s="4" cm="1">
        <f t="array" ref="G25">TREND($G17:$H17,$G$12:$H$12,G$20)</f>
        <v>7.5512253397343816E-5</v>
      </c>
      <c r="H25" s="4" cm="1">
        <f t="array" ref="H25">TREND($G17:$H17,$G$12:$H$12,H$20)</f>
        <v>7.5703423659109249E-5</v>
      </c>
      <c r="I25" s="4" cm="1">
        <f t="array" ref="I25">TREND($G17:$H17,$G$12:$H$12,I$20)</f>
        <v>7.5894593920874628E-5</v>
      </c>
      <c r="J25" s="4" cm="1">
        <f t="array" ref="J25">TREND($G17:$H17,$G$12:$H$12,J$20)</f>
        <v>7.608576418264006E-5</v>
      </c>
      <c r="K25" s="4" cm="1">
        <f t="array" ref="K25">TREND($G17:$H17,$G$12:$H$12,K$20)</f>
        <v>7.6276934444405493E-5</v>
      </c>
      <c r="L25" s="4" cm="1">
        <f t="array" ref="L25">TREND($H17:$I17,$H$12:$I$12,L$20)</f>
        <v>7.646810470617098E-5</v>
      </c>
      <c r="M25" s="4" cm="1">
        <f t="array" ref="M25">TREND($H17:$I17,$H$12:$I$12,M$20)</f>
        <v>7.6661694844667593E-5</v>
      </c>
      <c r="N25" s="4" cm="1">
        <f t="array" ref="N25">TREND($H17:$I17,$H$12:$I$12,N$20)</f>
        <v>7.6855284983164205E-5</v>
      </c>
      <c r="O25" s="4" cm="1">
        <f t="array" ref="O25">TREND($H17:$I17,$H$12:$I$12,O$20)</f>
        <v>7.7048875121660872E-5</v>
      </c>
      <c r="P25" s="4" cm="1">
        <f t="array" ref="P25">TREND($H17:$I17,$H$12:$I$12,P$20)</f>
        <v>7.7242465260157485E-5</v>
      </c>
      <c r="Q25" s="4" cm="1">
        <f t="array" ref="Q25">TREND($I17:$J17,$I$12:$J$12,Q$20)</f>
        <v>7.7436055398654043E-5</v>
      </c>
      <c r="R25" s="4" cm="1">
        <f t="array" ref="R25">TREND($I17:$J17,$I$12:$J$12,R$20)</f>
        <v>7.7632096045232915E-5</v>
      </c>
      <c r="S25" s="4" cm="1">
        <f t="array" ref="S25">TREND($I17:$J17,$I$12:$J$12,S$20)</f>
        <v>7.7828136691811788E-5</v>
      </c>
      <c r="T25" s="4" cm="1">
        <f t="array" ref="T25">TREND($I17:$J17,$I$12:$J$12,T$20)</f>
        <v>7.802417733839066E-5</v>
      </c>
      <c r="U25" s="4" cm="1">
        <f t="array" ref="U25">TREND($I17:$J17,$I$12:$J$12,U$20)</f>
        <v>7.8220217984969532E-5</v>
      </c>
      <c r="V25" s="4" cm="1">
        <f t="array" ref="V25">TREND($J17:$K17,$J$12:$K$12,V$20)</f>
        <v>7.8416258631548404E-5</v>
      </c>
      <c r="W25" s="4" cm="1">
        <f t="array" ref="W25">TREND($J17:$K17,$J$12:$K$12,W$20)</f>
        <v>7.8614780805299177E-5</v>
      </c>
      <c r="X25" s="4" cm="1">
        <f t="array" ref="X25">TREND($J17:$K17,$J$12:$K$12,X$20)</f>
        <v>7.8813302979049949E-5</v>
      </c>
      <c r="Y25" s="4" cm="1">
        <f t="array" ref="Y25">TREND($J17:$K17,$J$12:$K$12,Y$20)</f>
        <v>7.9011825152800667E-5</v>
      </c>
      <c r="Z25" s="4" cm="1">
        <f t="array" ref="Z25">TREND($J17:$K17,$J$12:$K$12,Z$20)</f>
        <v>7.921034732655144E-5</v>
      </c>
      <c r="AA25" s="4" cm="1">
        <f t="array" ref="AA25">TREND($K17:$L17,$K$12:$L$12,AA$20)</f>
        <v>7.9408869500302212E-5</v>
      </c>
      <c r="AB25" s="4" cm="1">
        <f t="array" ref="AB25">TREND($K17:$L17,$K$12:$L$12,AB$20)</f>
        <v>7.9609904612961161E-5</v>
      </c>
      <c r="AC25" s="4" cm="1">
        <f t="array" ref="AC25">TREND($K17:$L17,$K$12:$L$12,AC$20)</f>
        <v>7.9810939725620165E-5</v>
      </c>
      <c r="AD25" s="4" cm="1">
        <f t="array" ref="AD25">TREND($K17:$L17,$K$12:$L$12,AD$20)</f>
        <v>8.0011974838279168E-5</v>
      </c>
      <c r="AE25" s="4" cm="1">
        <f t="array" ref="AE25">TREND($K17:$L17,$K$12:$L$12,AE$20)</f>
        <v>8.0213009950938171E-5</v>
      </c>
      <c r="AF25" s="4" cm="1">
        <f t="array" ref="AF25">TREND($K17:$L17,$K$12:$L$12,AF$20)</f>
        <v>8.041404506359712E-5</v>
      </c>
      <c r="AG25" s="4" cm="1">
        <f t="array" ref="AG25">TREND($K17:$L17,$K$12:$L$12,AG$20)</f>
        <v>8.0615080176256123E-5</v>
      </c>
      <c r="AH25" s="4" cm="1">
        <f t="array" ref="AH25">TREND($K17:$L17,$K$12:$L$12,AH$20)</f>
        <v>8.0816115288915127E-5</v>
      </c>
      <c r="AI25" s="4" cm="1">
        <f t="array" ref="AI25">TREND($K17:$L17,$K$12:$L$12,AI$20)</f>
        <v>8.1017150401574076E-5</v>
      </c>
    </row>
    <row r="26" spans="1:35">
      <c r="E26" s="4"/>
      <c r="F26" s="4"/>
      <c r="G26" s="4"/>
      <c r="H26" s="4"/>
      <c r="I26" s="4"/>
      <c r="J26" s="4"/>
      <c r="K26" s="4"/>
      <c r="L26" s="4"/>
      <c r="M26" s="4"/>
      <c r="N26" s="4"/>
      <c r="Q26" s="24"/>
    </row>
    <row r="27" spans="1:35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>
      <c r="E28" s="4"/>
      <c r="F28" s="4"/>
      <c r="G28" s="4"/>
      <c r="H28" s="4"/>
      <c r="I28" s="4"/>
      <c r="J28" s="4"/>
      <c r="K28" s="4"/>
      <c r="L28" s="4"/>
      <c r="M28" s="4"/>
      <c r="N28" s="4"/>
      <c r="Q28" s="24"/>
    </row>
    <row r="29" spans="1:35">
      <c r="E29" s="4"/>
      <c r="F29" s="4"/>
      <c r="G29" s="4"/>
      <c r="H29" s="4"/>
      <c r="I29" s="4"/>
      <c r="J29" s="4"/>
      <c r="K29" s="4"/>
      <c r="L29" s="4"/>
      <c r="M29" s="4"/>
      <c r="N29" s="4"/>
      <c r="Q29" s="24"/>
    </row>
    <row r="30" spans="1:35">
      <c r="E30" s="4"/>
      <c r="F30" s="4"/>
      <c r="G30" s="4"/>
      <c r="H30" s="4"/>
      <c r="I30" s="4"/>
      <c r="J30" s="4"/>
      <c r="K30" s="4"/>
      <c r="L30" s="4"/>
      <c r="M30" s="4"/>
      <c r="N30" s="4"/>
      <c r="Q30" s="24"/>
    </row>
    <row r="31" spans="1:35">
      <c r="E31" s="4"/>
      <c r="F31" s="4"/>
      <c r="G31" s="4"/>
      <c r="H31" s="4"/>
      <c r="I31" s="4"/>
      <c r="J31" s="4"/>
      <c r="K31" s="4"/>
      <c r="L31" s="4"/>
      <c r="M31" s="4"/>
      <c r="N31" s="4"/>
      <c r="Q31" s="24"/>
    </row>
    <row r="32" spans="1:35">
      <c r="E32" s="4"/>
      <c r="F32" s="4"/>
      <c r="G32" s="4"/>
      <c r="H32" s="4"/>
      <c r="I32" s="4"/>
      <c r="J32" s="4"/>
      <c r="K32" s="4"/>
      <c r="L32" s="4"/>
      <c r="M32" s="4"/>
      <c r="N32" s="4"/>
      <c r="Q32" s="24"/>
    </row>
    <row r="33" spans="5:17">
      <c r="E33" s="4"/>
      <c r="F33" s="4"/>
      <c r="G33" s="4"/>
      <c r="H33" s="4"/>
      <c r="I33" s="4"/>
      <c r="J33" s="4"/>
      <c r="K33" s="4"/>
      <c r="L33" s="4"/>
      <c r="M33" s="4"/>
      <c r="N33" s="4"/>
      <c r="Q33" s="24"/>
    </row>
    <row r="34" spans="5:17">
      <c r="E34" s="4"/>
      <c r="F34" s="4"/>
      <c r="G34" s="4"/>
      <c r="H34" s="4"/>
      <c r="I34" s="4"/>
      <c r="J34" s="4"/>
      <c r="K34" s="4"/>
      <c r="L34" s="4"/>
      <c r="M34" s="4"/>
      <c r="N34" s="4"/>
      <c r="Q34" s="24"/>
    </row>
    <row r="35" spans="5:17">
      <c r="E35" s="4"/>
      <c r="F35" s="4"/>
      <c r="G35" s="4"/>
      <c r="H35" s="4"/>
      <c r="I35" s="4"/>
      <c r="J35" s="4"/>
      <c r="K35" s="4"/>
      <c r="L35" s="4"/>
      <c r="M35" s="4"/>
      <c r="N35" s="4"/>
      <c r="Q35" s="24"/>
    </row>
    <row r="36" spans="5:17">
      <c r="E36" s="4"/>
      <c r="F36" s="4"/>
      <c r="G36" s="4"/>
      <c r="H36" s="4"/>
      <c r="I36" s="4"/>
      <c r="J36" s="4"/>
      <c r="K36" s="4"/>
      <c r="L36" s="4"/>
      <c r="M36" s="4"/>
      <c r="N36" s="4"/>
      <c r="Q36" s="24"/>
    </row>
    <row r="37" spans="5:17">
      <c r="E37" s="4"/>
      <c r="F37" s="4"/>
      <c r="G37" s="4"/>
      <c r="H37" s="4"/>
      <c r="I37" s="4"/>
      <c r="J37" s="4"/>
      <c r="K37" s="4"/>
      <c r="L37" s="4"/>
      <c r="M37" s="4"/>
      <c r="N37" s="4"/>
      <c r="Q37" s="24"/>
    </row>
    <row r="38" spans="5:17">
      <c r="E38" s="4"/>
      <c r="F38" s="4"/>
      <c r="G38" s="4"/>
      <c r="H38" s="4"/>
      <c r="I38" s="4"/>
      <c r="J38" s="4"/>
      <c r="K38" s="4"/>
      <c r="L38" s="4"/>
      <c r="M38" s="4"/>
      <c r="N38" s="4"/>
      <c r="Q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6321-B1C4-49B9-A1F1-23F35F4CE87C}">
  <dimension ref="A1:H26"/>
  <sheetViews>
    <sheetView workbookViewId="0">
      <selection activeCell="D29" sqref="D29"/>
    </sheetView>
  </sheetViews>
  <sheetFormatPr defaultRowHeight="15"/>
  <cols>
    <col min="1" max="1" width="23.28515625" customWidth="1"/>
    <col min="2" max="7" width="12.7109375" customWidth="1"/>
    <col min="8" max="8" width="12" customWidth="1"/>
  </cols>
  <sheetData>
    <row r="1" spans="1:8">
      <c r="A1" t="s">
        <v>118</v>
      </c>
    </row>
    <row r="2" spans="1:8">
      <c r="A2" t="s">
        <v>119</v>
      </c>
    </row>
    <row r="3" spans="1:8">
      <c r="A3" t="s">
        <v>120</v>
      </c>
    </row>
    <row r="4" spans="1:8">
      <c r="A4" t="s">
        <v>121</v>
      </c>
    </row>
    <row r="6" spans="1:8">
      <c r="A6" s="2" t="s">
        <v>9</v>
      </c>
      <c r="B6" s="3"/>
      <c r="D6" s="2" t="s">
        <v>122</v>
      </c>
    </row>
    <row r="7" spans="1:8">
      <c r="A7" t="s">
        <v>13</v>
      </c>
      <c r="B7" s="27">
        <v>0.68595041322314043</v>
      </c>
      <c r="D7" s="7" t="s">
        <v>54</v>
      </c>
    </row>
    <row r="8" spans="1:8">
      <c r="A8" t="s">
        <v>8</v>
      </c>
      <c r="B8" s="27">
        <f>B7</f>
        <v>0.68595041322314043</v>
      </c>
    </row>
    <row r="9" spans="1:8">
      <c r="A9" t="s">
        <v>123</v>
      </c>
      <c r="B9" s="27">
        <v>0.44700000000000001</v>
      </c>
    </row>
    <row r="10" spans="1:8">
      <c r="B10" s="27"/>
      <c r="D10" s="27"/>
    </row>
    <row r="11" spans="1:8">
      <c r="A11" s="2" t="s">
        <v>10</v>
      </c>
      <c r="B11" s="3"/>
      <c r="D11" s="2" t="s">
        <v>122</v>
      </c>
    </row>
    <row r="12" spans="1:8">
      <c r="A12" t="s">
        <v>11</v>
      </c>
      <c r="B12">
        <v>0.55000000000000004</v>
      </c>
      <c r="D12" s="7" t="s">
        <v>12</v>
      </c>
    </row>
    <row r="14" spans="1:8" s="28" customFormat="1">
      <c r="B14" s="28" t="s">
        <v>61</v>
      </c>
      <c r="C14" s="28" t="s">
        <v>62</v>
      </c>
      <c r="D14" s="28" t="s">
        <v>63</v>
      </c>
      <c r="E14" s="28" t="s">
        <v>64</v>
      </c>
      <c r="F14" s="28" t="s">
        <v>65</v>
      </c>
      <c r="G14" s="28" t="s">
        <v>66</v>
      </c>
      <c r="H14" s="28" t="s">
        <v>124</v>
      </c>
    </row>
    <row r="15" spans="1:8">
      <c r="A15" t="s">
        <v>2</v>
      </c>
      <c r="B15" s="29">
        <f>1/(1-$B$7)</f>
        <v>3.1842105263157889</v>
      </c>
      <c r="C15" s="29">
        <f>1/(1-$B$7)</f>
        <v>3.1842105263157889</v>
      </c>
      <c r="D15" s="29">
        <f>1/(1-$B$8)</f>
        <v>3.1842105263157889</v>
      </c>
      <c r="E15" s="29">
        <f>1/(1-$B$8)</f>
        <v>3.1842105263157889</v>
      </c>
      <c r="F15" s="29">
        <f>1/(1-$B$7)</f>
        <v>3.1842105263157889</v>
      </c>
      <c r="G15" s="29">
        <f>1/(1-$B$7)</f>
        <v>3.1842105263157889</v>
      </c>
      <c r="H15" s="29">
        <f>1/(1-$B$9)</f>
        <v>1.8083182640144668</v>
      </c>
    </row>
    <row r="16" spans="1:8">
      <c r="A16" t="s">
        <v>3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</row>
    <row r="17" spans="1:8">
      <c r="A17" t="s">
        <v>4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</row>
    <row r="18" spans="1:8">
      <c r="A18" t="s">
        <v>5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</row>
    <row r="19" spans="1:8">
      <c r="A19" t="s">
        <v>6</v>
      </c>
      <c r="B19" s="29">
        <f>1/((1-$B$7)*$B$12+(1-$B$12))</f>
        <v>1.605839416058394</v>
      </c>
      <c r="C19" s="29">
        <f>1/((1-$B$7)*$B$12+(1-$B$12))</f>
        <v>1.605839416058394</v>
      </c>
      <c r="D19" s="29">
        <f>1/((1-$B$8)*$B$12+(1-$B$12))</f>
        <v>1.605839416058394</v>
      </c>
      <c r="E19" s="29">
        <f>1/((1-$B$8)*$B$12+(1-$B$12))</f>
        <v>1.605839416058394</v>
      </c>
      <c r="F19" s="29">
        <f>1/((1-$B$7)*$B$12+(1-$B$12))</f>
        <v>1.605839416058394</v>
      </c>
      <c r="G19" s="29">
        <f>1/((1-$B$7)*$B$12+(1-$B$12))</f>
        <v>1.605839416058394</v>
      </c>
      <c r="H19" s="29">
        <f>1/((1-$B$9)*$B$12+(1-$B$12))</f>
        <v>1.3259961546111518</v>
      </c>
    </row>
    <row r="20" spans="1:8">
      <c r="A20" t="s">
        <v>52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</row>
    <row r="21" spans="1:8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9">
        <v>0</v>
      </c>
    </row>
    <row r="23" spans="1:8">
      <c r="A23" s="2" t="s">
        <v>125</v>
      </c>
      <c r="B23" s="3"/>
    </row>
    <row r="24" spans="1:8">
      <c r="A24" t="s">
        <v>77</v>
      </c>
      <c r="B24">
        <v>0.2</v>
      </c>
    </row>
    <row r="25" spans="1:8">
      <c r="A25" t="s">
        <v>78</v>
      </c>
      <c r="B25">
        <v>0.5</v>
      </c>
    </row>
    <row r="26" spans="1:8">
      <c r="A26" t="s">
        <v>79</v>
      </c>
      <c r="B26">
        <f>B25/B24</f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"/>
  <sheetViews>
    <sheetView zoomScale="98" zoomScaleNormal="98" workbookViewId="0">
      <selection activeCell="D14" sqref="D14:AK14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22</v>
      </c>
    </row>
    <row r="2" spans="1:37">
      <c r="A2" t="s">
        <v>23</v>
      </c>
    </row>
    <row r="3" spans="1:37">
      <c r="A3" t="s">
        <v>24</v>
      </c>
    </row>
    <row r="4" spans="1:37">
      <c r="A4" t="s">
        <v>25</v>
      </c>
    </row>
    <row r="6" spans="1:37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7">
      <c r="A7" s="1" t="s">
        <v>27</v>
      </c>
      <c r="B7" s="1" t="s">
        <v>28</v>
      </c>
      <c r="C7" s="1" t="s">
        <v>29</v>
      </c>
      <c r="D7">
        <v>2017</v>
      </c>
      <c r="E7">
        <v>2018</v>
      </c>
      <c r="F7">
        <v>2019</v>
      </c>
      <c r="G7">
        <v>2020</v>
      </c>
      <c r="H7">
        <v>2021</v>
      </c>
      <c r="I7">
        <v>2022</v>
      </c>
      <c r="J7">
        <v>2023</v>
      </c>
      <c r="K7">
        <v>2024</v>
      </c>
      <c r="L7">
        <v>2025</v>
      </c>
      <c r="M7">
        <v>2026</v>
      </c>
      <c r="N7">
        <v>2027</v>
      </c>
      <c r="O7">
        <v>2028</v>
      </c>
      <c r="P7">
        <v>2029</v>
      </c>
      <c r="Q7">
        <v>2030</v>
      </c>
      <c r="R7">
        <v>2031</v>
      </c>
      <c r="S7">
        <v>2032</v>
      </c>
      <c r="T7">
        <v>2033</v>
      </c>
      <c r="U7">
        <v>2034</v>
      </c>
      <c r="V7">
        <v>2035</v>
      </c>
      <c r="W7">
        <v>2036</v>
      </c>
      <c r="X7">
        <v>2037</v>
      </c>
      <c r="Y7">
        <v>2038</v>
      </c>
      <c r="Z7">
        <v>2039</v>
      </c>
      <c r="AA7">
        <v>2040</v>
      </c>
      <c r="AB7">
        <v>2041</v>
      </c>
      <c r="AC7">
        <v>2042</v>
      </c>
      <c r="AD7">
        <v>2043</v>
      </c>
      <c r="AE7">
        <v>2044</v>
      </c>
      <c r="AF7">
        <v>2045</v>
      </c>
      <c r="AG7">
        <v>2046</v>
      </c>
      <c r="AH7">
        <v>2047</v>
      </c>
      <c r="AI7">
        <v>2048</v>
      </c>
      <c r="AJ7">
        <v>2049</v>
      </c>
      <c r="AK7">
        <v>2050</v>
      </c>
    </row>
    <row r="8" spans="1:37">
      <c r="A8" t="s">
        <v>15</v>
      </c>
      <c r="B8" t="s">
        <v>20</v>
      </c>
      <c r="C8" t="s">
        <v>4</v>
      </c>
      <c r="D8" s="4">
        <v>9.1375900457528816E-4</v>
      </c>
      <c r="E8" s="4">
        <v>9.1375900457528816E-4</v>
      </c>
      <c r="F8" s="4">
        <v>9.1375900457528816E-4</v>
      </c>
      <c r="G8" s="4">
        <v>9.2240561411711941E-4</v>
      </c>
      <c r="H8" s="4">
        <v>9.3105222365895066E-4</v>
      </c>
      <c r="I8" s="4">
        <v>9.396988332007819E-4</v>
      </c>
      <c r="J8" s="4">
        <v>9.4876243499027527E-4</v>
      </c>
      <c r="K8" s="4">
        <v>9.578260367797721E-4</v>
      </c>
      <c r="L8" s="4">
        <v>9.6688963856926546E-4</v>
      </c>
      <c r="M8" s="4">
        <v>9.7595324035875883E-4</v>
      </c>
      <c r="N8" s="4">
        <v>9.8501684214825219E-4</v>
      </c>
      <c r="O8" s="4">
        <v>9.9451754609482246E-4</v>
      </c>
      <c r="P8" s="4">
        <v>1.0040182500413893E-3</v>
      </c>
      <c r="Q8" s="4">
        <v>1.0135189539879595E-3</v>
      </c>
      <c r="R8" s="4">
        <v>1.0230196579345263E-3</v>
      </c>
      <c r="S8" s="4">
        <v>1.0325203618810931E-3</v>
      </c>
      <c r="T8" s="4">
        <v>1.0424792477166309E-3</v>
      </c>
      <c r="U8" s="4">
        <v>1.0524381335521686E-3</v>
      </c>
      <c r="V8" s="4">
        <v>1.0623970193877029E-3</v>
      </c>
      <c r="W8" s="4">
        <v>1.0723559052232406E-3</v>
      </c>
      <c r="X8" s="4">
        <v>1.0823147910587784E-3</v>
      </c>
      <c r="Y8" s="4">
        <v>1.0927539551084144E-3</v>
      </c>
      <c r="Z8" s="4">
        <v>1.1031931191580538E-3</v>
      </c>
      <c r="AA8" s="4">
        <v>1.1136322832076898E-3</v>
      </c>
      <c r="AB8" s="4">
        <v>1.1240714472573257E-3</v>
      </c>
      <c r="AC8" s="4">
        <v>1.1345106113069686E-3</v>
      </c>
      <c r="AD8" s="4">
        <v>1.1454532155153983E-3</v>
      </c>
      <c r="AE8" s="4">
        <v>1.1563958197238315E-3</v>
      </c>
      <c r="AF8" s="4">
        <v>1.1673384239322612E-3</v>
      </c>
      <c r="AG8" s="4">
        <v>1.1782810281406944E-3</v>
      </c>
      <c r="AH8" s="4">
        <v>1.1892236323491241E-3</v>
      </c>
      <c r="AI8" s="4">
        <v>1.2001662365575573E-3</v>
      </c>
      <c r="AJ8" s="4">
        <v>1.2111088407659905E-3</v>
      </c>
      <c r="AK8" s="4">
        <v>1.2220514449744202E-3</v>
      </c>
    </row>
    <row r="9" spans="1:37">
      <c r="A9" t="s">
        <v>15</v>
      </c>
      <c r="B9" t="s">
        <v>21</v>
      </c>
      <c r="C9" t="s">
        <v>4</v>
      </c>
      <c r="D9" s="4">
        <v>5.1187348229037705E-4</v>
      </c>
      <c r="E9" s="4">
        <v>5.1187348229037705E-4</v>
      </c>
      <c r="F9" s="4">
        <v>5.1187348229037705E-4</v>
      </c>
      <c r="G9" s="4">
        <v>5.1763610222127293E-4</v>
      </c>
      <c r="H9" s="4">
        <v>5.2339872215216663E-4</v>
      </c>
      <c r="I9" s="4">
        <v>5.2916134208306261E-4</v>
      </c>
      <c r="J9" s="4">
        <v>5.352558087723966E-4</v>
      </c>
      <c r="K9" s="4">
        <v>5.4135027546172853E-4</v>
      </c>
      <c r="L9" s="4">
        <v>5.4744474215106035E-4</v>
      </c>
      <c r="M9" s="4">
        <v>5.5353920884039444E-4</v>
      </c>
      <c r="N9" s="4">
        <v>5.5963367552972854E-4</v>
      </c>
      <c r="O9" s="4">
        <v>5.6607909873528366E-4</v>
      </c>
      <c r="P9" s="4">
        <v>5.7252452194083878E-4</v>
      </c>
      <c r="Q9" s="4">
        <v>5.7896994514639391E-4</v>
      </c>
      <c r="R9" s="4">
        <v>5.8541536835194903E-4</v>
      </c>
      <c r="S9" s="4">
        <v>5.9186079155750199E-4</v>
      </c>
      <c r="T9" s="4">
        <v>5.9867738149332384E-4</v>
      </c>
      <c r="U9" s="4">
        <v>6.054939714291457E-4</v>
      </c>
      <c r="V9" s="4">
        <v>6.1231056136496756E-4</v>
      </c>
      <c r="W9" s="4">
        <v>6.1912715130078724E-4</v>
      </c>
      <c r="X9" s="4">
        <v>6.2594374123661127E-4</v>
      </c>
      <c r="Y9" s="4">
        <v>6.3315287194397817E-4</v>
      </c>
      <c r="Z9" s="4">
        <v>6.4036200265134497E-4</v>
      </c>
      <c r="AA9" s="4">
        <v>6.4757113335871404E-4</v>
      </c>
      <c r="AB9" s="4">
        <v>6.5478026406608084E-4</v>
      </c>
      <c r="AC9" s="4">
        <v>6.6198939477344764E-4</v>
      </c>
      <c r="AD9" s="4">
        <v>6.6961367114113713E-4</v>
      </c>
      <c r="AE9" s="4">
        <v>6.7723794750882663E-4</v>
      </c>
      <c r="AF9" s="4">
        <v>6.8486222387651385E-4</v>
      </c>
      <c r="AG9" s="4">
        <v>6.9248650024420334E-4</v>
      </c>
      <c r="AH9" s="4">
        <v>7.0011077661189067E-4</v>
      </c>
      <c r="AI9" s="4">
        <v>7.0773505297958017E-4</v>
      </c>
      <c r="AJ9" s="4">
        <v>7.1535932934726956E-4</v>
      </c>
      <c r="AK9" s="4">
        <v>7.2298360571495688E-4</v>
      </c>
    </row>
    <row r="10" spans="1:37">
      <c r="A10" t="s">
        <v>8</v>
      </c>
      <c r="B10" t="s">
        <v>20</v>
      </c>
      <c r="C10" t="s">
        <v>5</v>
      </c>
      <c r="D10" s="4">
        <v>4.4435571578869126E-3</v>
      </c>
      <c r="E10" s="4">
        <v>4.4435571578869126E-3</v>
      </c>
      <c r="F10" s="4">
        <v>4.4435571578869126E-3</v>
      </c>
      <c r="G10" s="4">
        <v>4.7193641538936237E-3</v>
      </c>
      <c r="H10" s="4">
        <v>4.9951711499004459E-3</v>
      </c>
      <c r="I10" s="4">
        <v>5.270978145907157E-3</v>
      </c>
      <c r="J10" s="4">
        <v>5.270978145907157E-3</v>
      </c>
      <c r="K10" s="4">
        <v>5.270978145907157E-3</v>
      </c>
      <c r="L10" s="4">
        <v>5.270978145907157E-3</v>
      </c>
      <c r="M10" s="4">
        <v>5.270978145907157E-3</v>
      </c>
      <c r="N10" s="4">
        <v>5.270978145907157E-3</v>
      </c>
      <c r="O10" s="4">
        <v>5.270978145907157E-3</v>
      </c>
      <c r="P10" s="4">
        <v>5.270978145907157E-3</v>
      </c>
      <c r="Q10" s="4">
        <v>5.270978145907157E-3</v>
      </c>
      <c r="R10" s="4">
        <v>5.270978145907157E-3</v>
      </c>
      <c r="S10" s="4">
        <v>5.270978145907157E-3</v>
      </c>
      <c r="T10" s="4">
        <v>5.270978145907157E-3</v>
      </c>
      <c r="U10" s="4">
        <v>5.270978145907157E-3</v>
      </c>
      <c r="V10" s="4">
        <v>5.270978145907157E-3</v>
      </c>
      <c r="W10" s="4">
        <v>5.270978145907157E-3</v>
      </c>
      <c r="X10" s="4">
        <v>5.270978145907157E-3</v>
      </c>
      <c r="Y10" s="4">
        <v>5.270978145907157E-3</v>
      </c>
      <c r="Z10" s="4">
        <v>5.270978145907157E-3</v>
      </c>
      <c r="AA10" s="4">
        <v>5.270978145907157E-3</v>
      </c>
      <c r="AB10" s="4">
        <v>5.270978145907157E-3</v>
      </c>
      <c r="AC10" s="4">
        <v>5.270978145907157E-3</v>
      </c>
      <c r="AD10" s="4">
        <v>5.270978145907157E-3</v>
      </c>
      <c r="AE10" s="4">
        <v>5.270978145907157E-3</v>
      </c>
      <c r="AF10" s="4">
        <v>5.270978145907157E-3</v>
      </c>
      <c r="AG10" s="4">
        <v>5.270978145907157E-3</v>
      </c>
      <c r="AH10" s="4">
        <v>5.270978145907157E-3</v>
      </c>
      <c r="AI10" s="4">
        <v>5.270978145907157E-3</v>
      </c>
      <c r="AJ10" s="4">
        <v>5.270978145907157E-3</v>
      </c>
      <c r="AK10" s="4">
        <v>5.270978145907157E-3</v>
      </c>
    </row>
    <row r="11" spans="1:37">
      <c r="A11" t="s">
        <v>8</v>
      </c>
      <c r="B11" t="s">
        <v>21</v>
      </c>
      <c r="C11" t="s">
        <v>5</v>
      </c>
      <c r="D11" s="4">
        <v>6.5693118860677465E-4</v>
      </c>
      <c r="E11" s="4">
        <v>6.5693118860677465E-4</v>
      </c>
      <c r="F11" s="4">
        <v>6.5693118860677465E-4</v>
      </c>
      <c r="G11" s="4">
        <v>6.666148086953668E-4</v>
      </c>
      <c r="H11" s="4">
        <v>6.7629842878395895E-4</v>
      </c>
      <c r="I11" s="4">
        <v>6.859820488725511E-4</v>
      </c>
      <c r="J11" s="4">
        <v>6.9640106576527206E-4</v>
      </c>
      <c r="K11" s="4">
        <v>7.0682008265798922E-4</v>
      </c>
      <c r="L11" s="4">
        <v>7.1723909955071017E-4</v>
      </c>
      <c r="M11" s="4">
        <v>7.2765811644342733E-4</v>
      </c>
      <c r="N11" s="4">
        <v>7.380771333361446E-4</v>
      </c>
      <c r="O11" s="4">
        <v>7.4928739478977526E-4</v>
      </c>
      <c r="P11" s="4">
        <v>7.6049765624340592E-4</v>
      </c>
      <c r="Q11" s="4">
        <v>7.7170791769703658E-4</v>
      </c>
      <c r="R11" s="4">
        <v>7.8291817915066724E-4</v>
      </c>
      <c r="S11" s="4">
        <v>7.9412844060430159E-4</v>
      </c>
      <c r="T11" s="4">
        <v>8.0619003558516668E-4</v>
      </c>
      <c r="U11" s="4">
        <v>8.1825163056603166E-4</v>
      </c>
      <c r="V11" s="4">
        <v>8.3031322554689665E-4</v>
      </c>
      <c r="W11" s="4">
        <v>8.4237482052775794E-4</v>
      </c>
      <c r="X11" s="4">
        <v>8.5443641550862672E-4</v>
      </c>
      <c r="Y11" s="4">
        <v>8.6741399627997154E-4</v>
      </c>
      <c r="Z11" s="4">
        <v>8.8039157705132015E-4</v>
      </c>
      <c r="AA11" s="4">
        <v>8.9336915782266876E-4</v>
      </c>
      <c r="AB11" s="4">
        <v>9.0634673859401747E-4</v>
      </c>
      <c r="AC11" s="4">
        <v>9.1932431936536608E-4</v>
      </c>
      <c r="AD11" s="4">
        <v>9.3328744803483578E-4</v>
      </c>
      <c r="AE11" s="4">
        <v>9.4725057670430927E-4</v>
      </c>
      <c r="AF11" s="4">
        <v>9.6121370537377907E-4</v>
      </c>
      <c r="AG11" s="4">
        <v>9.7517683404324887E-4</v>
      </c>
      <c r="AH11" s="4">
        <v>9.8913996271272225E-4</v>
      </c>
      <c r="AI11" s="4">
        <v>1.0031030913821922E-3</v>
      </c>
      <c r="AJ11" s="4">
        <v>1.0170662200516619E-3</v>
      </c>
      <c r="AK11" s="4">
        <v>1.0310293487211354E-3</v>
      </c>
    </row>
    <row r="12" spans="1:37">
      <c r="A12" t="s">
        <v>7</v>
      </c>
      <c r="B12" t="s">
        <v>20</v>
      </c>
      <c r="C12" t="s">
        <v>5</v>
      </c>
      <c r="D12" s="4">
        <v>4.8763028027001322E-4</v>
      </c>
      <c r="E12" s="4">
        <v>4.9028662068749482E-4</v>
      </c>
      <c r="F12" s="4">
        <v>4.8860949054331819E-4</v>
      </c>
      <c r="G12" s="4">
        <v>4.8612287650563534E-4</v>
      </c>
      <c r="H12" s="4">
        <v>4.876857048740875E-4</v>
      </c>
      <c r="I12" s="4">
        <v>4.9009396659068839E-4</v>
      </c>
      <c r="J12" s="4">
        <v>4.9304194209053107E-4</v>
      </c>
      <c r="K12" s="4">
        <v>4.9594337968184054E-4</v>
      </c>
      <c r="L12" s="4">
        <v>4.9499013028162593E-4</v>
      </c>
      <c r="M12" s="4">
        <v>5.0117685965480371E-4</v>
      </c>
      <c r="N12" s="4">
        <v>5.0707771375029019E-4</v>
      </c>
      <c r="O12" s="4">
        <v>5.1258184899585606E-4</v>
      </c>
      <c r="P12" s="4">
        <v>5.1867213888701991E-4</v>
      </c>
      <c r="Q12" s="4">
        <v>5.1815676220404964E-4</v>
      </c>
      <c r="R12" s="4">
        <v>5.2013387416039543E-4</v>
      </c>
      <c r="S12" s="4">
        <v>5.2225078660338446E-4</v>
      </c>
      <c r="T12" s="4">
        <v>5.2415984978515908E-4</v>
      </c>
      <c r="U12" s="4">
        <v>5.2625237830630257E-4</v>
      </c>
      <c r="V12" s="4">
        <v>5.2613088937030199E-4</v>
      </c>
      <c r="W12" s="4">
        <v>5.2894572464731119E-4</v>
      </c>
      <c r="X12" s="4">
        <v>5.320068947752513E-4</v>
      </c>
      <c r="Y12" s="4">
        <v>5.3492687078385975E-4</v>
      </c>
      <c r="Z12" s="4">
        <v>5.3822050220801482E-4</v>
      </c>
      <c r="AA12" s="4">
        <v>5.415909477399552E-4</v>
      </c>
      <c r="AB12" s="4">
        <v>5.4244022600549702E-4</v>
      </c>
      <c r="AC12" s="4">
        <v>5.434069387641971E-4</v>
      </c>
      <c r="AD12" s="4">
        <v>5.445137125691397E-4</v>
      </c>
      <c r="AE12" s="4">
        <v>5.4552930253349977E-4</v>
      </c>
      <c r="AF12" s="4">
        <v>5.4676335744935475E-4</v>
      </c>
      <c r="AG12" s="4">
        <v>5.4775940209517973E-4</v>
      </c>
      <c r="AH12" s="4">
        <v>5.4897755809767156E-4</v>
      </c>
      <c r="AI12" s="4">
        <v>5.5041507848450628E-4</v>
      </c>
      <c r="AJ12" s="4">
        <v>5.5181991641578218E-4</v>
      </c>
      <c r="AK12" s="4">
        <v>5.5356591904673846E-4</v>
      </c>
    </row>
    <row r="13" spans="1:37">
      <c r="A13" t="s">
        <v>7</v>
      </c>
      <c r="B13" t="s">
        <v>21</v>
      </c>
      <c r="C13" t="s">
        <v>5</v>
      </c>
      <c r="D13" s="4">
        <v>1.0629135687490201E-4</v>
      </c>
      <c r="E13" s="4">
        <v>1.0901278138476584E-4</v>
      </c>
      <c r="F13" s="4">
        <v>1.1090132468147135E-4</v>
      </c>
      <c r="G13" s="4">
        <v>1.145933533242113E-4</v>
      </c>
      <c r="H13" s="4">
        <v>1.2072218983200174E-4</v>
      </c>
      <c r="I13" s="4">
        <v>1.2512852098310389E-4</v>
      </c>
      <c r="J13" s="4">
        <v>1.2882497823807134E-4</v>
      </c>
      <c r="K13" s="4">
        <v>1.3282574606745103E-4</v>
      </c>
      <c r="L13" s="4">
        <v>1.3500815012928787E-4</v>
      </c>
      <c r="M13" s="4">
        <v>1.3827101082951242E-4</v>
      </c>
      <c r="N13" s="4">
        <v>1.4281480821123536E-4</v>
      </c>
      <c r="O13" s="4">
        <v>1.4849189391458962E-4</v>
      </c>
      <c r="P13" s="4">
        <v>1.5221505992553679E-4</v>
      </c>
      <c r="Q13" s="4">
        <v>1.5302170840885955E-4</v>
      </c>
      <c r="R13" s="4">
        <v>1.545461939776133E-4</v>
      </c>
      <c r="S13" s="4">
        <v>1.5576821095175084E-4</v>
      </c>
      <c r="T13" s="4">
        <v>1.5785664686997797E-4</v>
      </c>
      <c r="U13" s="4">
        <v>1.5925219573451592E-4</v>
      </c>
      <c r="V13" s="4">
        <v>1.5940730834881274E-4</v>
      </c>
      <c r="W13" s="4">
        <v>1.5941967575438737E-4</v>
      </c>
      <c r="X13" s="4">
        <v>1.6007675956157771E-4</v>
      </c>
      <c r="Y13" s="4">
        <v>1.6085766515632741E-4</v>
      </c>
      <c r="Z13" s="4">
        <v>1.6053843171620177E-4</v>
      </c>
      <c r="AA13" s="4">
        <v>1.6039663424155488E-4</v>
      </c>
      <c r="AB13" s="4">
        <v>1.600594905577296E-4</v>
      </c>
      <c r="AC13" s="4">
        <v>1.5994610791426753E-4</v>
      </c>
      <c r="AD13" s="4">
        <v>1.5954865720524053E-4</v>
      </c>
      <c r="AE13" s="4">
        <v>1.5890756203755155E-4</v>
      </c>
      <c r="AF13" s="4">
        <v>1.5825869366099308E-4</v>
      </c>
      <c r="AG13" s="4">
        <v>1.5764624738230399E-4</v>
      </c>
      <c r="AH13" s="4">
        <v>1.565554061179373E-4</v>
      </c>
      <c r="AI13" s="4">
        <v>1.5558352667455766E-4</v>
      </c>
      <c r="AJ13" s="4">
        <v>1.5454787161668808E-4</v>
      </c>
      <c r="AK13" s="4">
        <v>1.5310096361050281E-4</v>
      </c>
    </row>
    <row r="14" spans="1:37">
      <c r="A14" t="s">
        <v>16</v>
      </c>
      <c r="B14" t="s">
        <v>20</v>
      </c>
      <c r="C14" t="s">
        <v>84</v>
      </c>
      <c r="D14" s="4">
        <v>1.8620475256763733E-2</v>
      </c>
      <c r="E14" s="4">
        <v>1.8620475256763733E-2</v>
      </c>
      <c r="F14" s="4">
        <v>1.8620475256763733E-2</v>
      </c>
      <c r="G14" s="4">
        <v>1.8620475256763733E-2</v>
      </c>
      <c r="H14" s="4">
        <v>1.8620475256763733E-2</v>
      </c>
      <c r="I14" s="4">
        <v>1.8620475256763733E-2</v>
      </c>
      <c r="J14" s="4">
        <v>1.8620475256763733E-2</v>
      </c>
      <c r="K14" s="4">
        <v>1.8620475256763733E-2</v>
      </c>
      <c r="L14" s="4">
        <v>1.8620475256763733E-2</v>
      </c>
      <c r="M14" s="4">
        <v>1.8620475256763733E-2</v>
      </c>
      <c r="N14" s="4">
        <v>1.8620475256763733E-2</v>
      </c>
      <c r="O14" s="4">
        <v>1.8620475256763733E-2</v>
      </c>
      <c r="P14" s="4">
        <v>1.8620475256763733E-2</v>
      </c>
      <c r="Q14" s="4">
        <v>1.8620475256763733E-2</v>
      </c>
      <c r="R14" s="4">
        <v>1.8620475256763733E-2</v>
      </c>
      <c r="S14" s="4">
        <v>1.8620475256763733E-2</v>
      </c>
      <c r="T14" s="4">
        <v>1.8620475256763733E-2</v>
      </c>
      <c r="U14" s="4">
        <v>1.8620475256763733E-2</v>
      </c>
      <c r="V14" s="4">
        <v>1.8620475256763733E-2</v>
      </c>
      <c r="W14" s="4">
        <v>1.8620475256763733E-2</v>
      </c>
      <c r="X14" s="4">
        <v>1.8620475256763733E-2</v>
      </c>
      <c r="Y14" s="4">
        <v>1.8620475256763733E-2</v>
      </c>
      <c r="Z14" s="4">
        <v>1.8620475256763733E-2</v>
      </c>
      <c r="AA14" s="4">
        <v>1.8620475256763733E-2</v>
      </c>
      <c r="AB14" s="4">
        <v>1.8620475256763733E-2</v>
      </c>
      <c r="AC14" s="4">
        <v>1.8620475256763733E-2</v>
      </c>
      <c r="AD14" s="4">
        <v>1.8620475256763733E-2</v>
      </c>
      <c r="AE14" s="4">
        <v>1.8620475256763733E-2</v>
      </c>
      <c r="AF14" s="4">
        <v>1.8620475256763733E-2</v>
      </c>
      <c r="AG14" s="4">
        <v>1.8620475256763733E-2</v>
      </c>
      <c r="AH14" s="4">
        <v>1.8620475256763733E-2</v>
      </c>
      <c r="AI14" s="4">
        <v>1.8620475256763733E-2</v>
      </c>
      <c r="AJ14" s="4">
        <v>1.8620475256763733E-2</v>
      </c>
      <c r="AK14" s="4">
        <v>1.8620475256763733E-2</v>
      </c>
    </row>
    <row r="15" spans="1:37">
      <c r="A15" t="s">
        <v>16</v>
      </c>
      <c r="B15" t="s">
        <v>20</v>
      </c>
      <c r="C15" t="s">
        <v>5</v>
      </c>
      <c r="D15" s="4">
        <v>1.0010316719622039E-2</v>
      </c>
      <c r="E15" s="4">
        <v>1.0010316719622039E-2</v>
      </c>
      <c r="F15" s="4">
        <v>1.0010316719622039E-2</v>
      </c>
      <c r="G15" s="4">
        <v>1.0010316719622039E-2</v>
      </c>
      <c r="H15" s="4">
        <v>1.0010316719622039E-2</v>
      </c>
      <c r="I15" s="4">
        <v>1.0010316719622039E-2</v>
      </c>
      <c r="J15" s="4">
        <v>1.0010316719622039E-2</v>
      </c>
      <c r="K15" s="4">
        <v>1.0010316719622039E-2</v>
      </c>
      <c r="L15" s="4">
        <v>1.0010316719622039E-2</v>
      </c>
      <c r="M15" s="4">
        <v>1.0010316719622039E-2</v>
      </c>
      <c r="N15" s="4">
        <v>1.0010316719622039E-2</v>
      </c>
      <c r="O15" s="4">
        <v>1.0010316719622039E-2</v>
      </c>
      <c r="P15" s="4">
        <v>1.0010316719622039E-2</v>
      </c>
      <c r="Q15" s="4">
        <v>1.0010316719622039E-2</v>
      </c>
      <c r="R15" s="4">
        <v>1.0010316719622039E-2</v>
      </c>
      <c r="S15" s="4">
        <v>1.0010316719622039E-2</v>
      </c>
      <c r="T15" s="4">
        <v>1.0010316719622039E-2</v>
      </c>
      <c r="U15" s="4">
        <v>1.0010316719622039E-2</v>
      </c>
      <c r="V15" s="4">
        <v>1.0010316719622039E-2</v>
      </c>
      <c r="W15" s="4">
        <v>1.0010316719622039E-2</v>
      </c>
      <c r="X15" s="4">
        <v>1.0010316719622039E-2</v>
      </c>
      <c r="Y15" s="4">
        <v>1.0010316719622039E-2</v>
      </c>
      <c r="Z15" s="4">
        <v>1.0010316719622039E-2</v>
      </c>
      <c r="AA15" s="4">
        <v>1.0010316719622039E-2</v>
      </c>
      <c r="AB15" s="4">
        <v>1.0010316719622039E-2</v>
      </c>
      <c r="AC15" s="4">
        <v>1.0010316719622039E-2</v>
      </c>
      <c r="AD15" s="4">
        <v>1.0010316719622039E-2</v>
      </c>
      <c r="AE15" s="4">
        <v>1.0010316719622039E-2</v>
      </c>
      <c r="AF15" s="4">
        <v>1.0010316719622039E-2</v>
      </c>
      <c r="AG15" s="4">
        <v>1.0010316719622039E-2</v>
      </c>
      <c r="AH15" s="4">
        <v>1.0010316719622039E-2</v>
      </c>
      <c r="AI15" s="4">
        <v>1.0010316719622039E-2</v>
      </c>
      <c r="AJ15" s="4">
        <v>1.0010316719622039E-2</v>
      </c>
      <c r="AK15" s="4">
        <v>1.0010316719622039E-2</v>
      </c>
    </row>
    <row r="16" spans="1:37">
      <c r="A16" t="s">
        <v>16</v>
      </c>
      <c r="B16" t="s">
        <v>21</v>
      </c>
      <c r="C16" t="s">
        <v>84</v>
      </c>
      <c r="D16" s="4">
        <v>1.1664791329226596E-2</v>
      </c>
      <c r="E16" s="4">
        <v>1.1664791329226596E-2</v>
      </c>
      <c r="F16" s="4">
        <v>1.1664791329226596E-2</v>
      </c>
      <c r="G16" s="4">
        <v>1.1664791329226596E-2</v>
      </c>
      <c r="H16" s="4">
        <v>1.1664791329226596E-2</v>
      </c>
      <c r="I16" s="4">
        <v>1.1664791329226596E-2</v>
      </c>
      <c r="J16" s="4">
        <v>1.1664791329226596E-2</v>
      </c>
      <c r="K16" s="4">
        <v>1.1664791329226596E-2</v>
      </c>
      <c r="L16" s="4">
        <v>1.1664791329226596E-2</v>
      </c>
      <c r="M16" s="4">
        <v>1.1664791329226596E-2</v>
      </c>
      <c r="N16" s="4">
        <v>1.1664791329226596E-2</v>
      </c>
      <c r="O16" s="4">
        <v>1.1664791329226596E-2</v>
      </c>
      <c r="P16" s="4">
        <v>1.1664791329226596E-2</v>
      </c>
      <c r="Q16" s="4">
        <v>1.1664791329226596E-2</v>
      </c>
      <c r="R16" s="4">
        <v>1.1664791329226596E-2</v>
      </c>
      <c r="S16" s="4">
        <v>1.1664791329226596E-2</v>
      </c>
      <c r="T16" s="4">
        <v>1.1664791329226596E-2</v>
      </c>
      <c r="U16" s="4">
        <v>1.1664791329226596E-2</v>
      </c>
      <c r="V16" s="4">
        <v>1.1664791329226596E-2</v>
      </c>
      <c r="W16" s="4">
        <v>1.1664791329226596E-2</v>
      </c>
      <c r="X16" s="4">
        <v>1.1664791329226596E-2</v>
      </c>
      <c r="Y16" s="4">
        <v>1.1664791329226596E-2</v>
      </c>
      <c r="Z16" s="4">
        <v>1.1664791329226596E-2</v>
      </c>
      <c r="AA16" s="4">
        <v>1.1664791329226596E-2</v>
      </c>
      <c r="AB16" s="4">
        <v>1.1664791329226596E-2</v>
      </c>
      <c r="AC16" s="4">
        <v>1.1664791329226596E-2</v>
      </c>
      <c r="AD16" s="4">
        <v>1.1664791329226596E-2</v>
      </c>
      <c r="AE16" s="4">
        <v>1.1664791329226596E-2</v>
      </c>
      <c r="AF16" s="4">
        <v>1.1664791329226596E-2</v>
      </c>
      <c r="AG16" s="4">
        <v>1.1664791329226596E-2</v>
      </c>
      <c r="AH16" s="4">
        <v>1.1664791329226596E-2</v>
      </c>
      <c r="AI16" s="4">
        <v>1.1664791329226596E-2</v>
      </c>
      <c r="AJ16" s="4">
        <v>1.1664791329226596E-2</v>
      </c>
      <c r="AK16" s="4">
        <v>1.1664791329226596E-2</v>
      </c>
    </row>
    <row r="17" spans="1:37">
      <c r="A17" t="s">
        <v>16</v>
      </c>
      <c r="B17" t="s">
        <v>21</v>
      </c>
      <c r="C17" t="s">
        <v>5</v>
      </c>
      <c r="D17" s="4">
        <v>3.2373826573188153E-3</v>
      </c>
      <c r="E17" s="4">
        <v>3.2373826573188153E-3</v>
      </c>
      <c r="F17" s="4">
        <v>3.2373826573188153E-3</v>
      </c>
      <c r="G17" s="4">
        <v>3.2373826573188153E-3</v>
      </c>
      <c r="H17" s="4">
        <v>3.2373826573188153E-3</v>
      </c>
      <c r="I17" s="4">
        <v>3.2373826573188153E-3</v>
      </c>
      <c r="J17" s="4">
        <v>3.2373826573188153E-3</v>
      </c>
      <c r="K17" s="4">
        <v>3.2373826573188153E-3</v>
      </c>
      <c r="L17" s="4">
        <v>3.2373826573188153E-3</v>
      </c>
      <c r="M17" s="4">
        <v>3.2373826573188153E-3</v>
      </c>
      <c r="N17" s="4">
        <v>3.2373826573188153E-3</v>
      </c>
      <c r="O17" s="4">
        <v>3.2373826573188153E-3</v>
      </c>
      <c r="P17" s="4">
        <v>3.2373826573188153E-3</v>
      </c>
      <c r="Q17" s="4">
        <v>3.2373826573188153E-3</v>
      </c>
      <c r="R17" s="4">
        <v>3.2373826573188153E-3</v>
      </c>
      <c r="S17" s="4">
        <v>3.2373826573188153E-3</v>
      </c>
      <c r="T17" s="4">
        <v>3.2373826573188153E-3</v>
      </c>
      <c r="U17" s="4">
        <v>3.2373826573188153E-3</v>
      </c>
      <c r="V17" s="4">
        <v>3.2373826573188153E-3</v>
      </c>
      <c r="W17" s="4">
        <v>3.2373826573188153E-3</v>
      </c>
      <c r="X17" s="4">
        <v>3.2373826573188153E-3</v>
      </c>
      <c r="Y17" s="4">
        <v>3.2373826573188153E-3</v>
      </c>
      <c r="Z17" s="4">
        <v>3.2373826573188153E-3</v>
      </c>
      <c r="AA17" s="4">
        <v>3.2373826573188153E-3</v>
      </c>
      <c r="AB17" s="4">
        <v>3.2373826573188153E-3</v>
      </c>
      <c r="AC17" s="4">
        <v>3.2373826573188153E-3</v>
      </c>
      <c r="AD17" s="4">
        <v>3.2373826573188153E-3</v>
      </c>
      <c r="AE17" s="4">
        <v>3.2373826573188153E-3</v>
      </c>
      <c r="AF17" s="4">
        <v>3.2373826573188153E-3</v>
      </c>
      <c r="AG17" s="4">
        <v>3.2373826573188153E-3</v>
      </c>
      <c r="AH17" s="4">
        <v>3.2373826573188153E-3</v>
      </c>
      <c r="AI17" s="4">
        <v>3.2373826573188153E-3</v>
      </c>
      <c r="AJ17" s="4">
        <v>3.2373826573188153E-3</v>
      </c>
      <c r="AK17" s="4">
        <v>3.2373826573188153E-3</v>
      </c>
    </row>
    <row r="18" spans="1:37">
      <c r="A18" t="s">
        <v>17</v>
      </c>
      <c r="B18" t="s">
        <v>20</v>
      </c>
      <c r="C18" t="s">
        <v>5</v>
      </c>
      <c r="D18" s="4">
        <v>1.9362141353943107E-4</v>
      </c>
      <c r="E18" s="4">
        <v>1.9362141353943107E-4</v>
      </c>
      <c r="F18" s="4">
        <v>1.9362141353943107E-4</v>
      </c>
      <c r="G18" s="4">
        <v>1.9362141353943107E-4</v>
      </c>
      <c r="H18" s="4">
        <v>1.9362141353943107E-4</v>
      </c>
      <c r="I18" s="4">
        <v>1.9362141353943107E-4</v>
      </c>
      <c r="J18" s="4">
        <v>1.9362141353943107E-4</v>
      </c>
      <c r="K18" s="4">
        <v>1.9362141353943107E-4</v>
      </c>
      <c r="L18" s="4">
        <v>1.9362141353943107E-4</v>
      </c>
      <c r="M18" s="4">
        <v>1.9362141353943107E-4</v>
      </c>
      <c r="N18" s="4">
        <v>1.9362141353943107E-4</v>
      </c>
      <c r="O18" s="4">
        <v>1.9362141353943107E-4</v>
      </c>
      <c r="P18" s="4">
        <v>1.9362141353943107E-4</v>
      </c>
      <c r="Q18" s="4">
        <v>1.9362141353943107E-4</v>
      </c>
      <c r="R18" s="4">
        <v>1.9362141353943107E-4</v>
      </c>
      <c r="S18" s="4">
        <v>1.9362141353943107E-4</v>
      </c>
      <c r="T18" s="4">
        <v>1.9362141353943107E-4</v>
      </c>
      <c r="U18" s="4">
        <v>1.9362141353943107E-4</v>
      </c>
      <c r="V18" s="4">
        <v>1.9362141353943107E-4</v>
      </c>
      <c r="W18" s="4">
        <v>1.9362141353943107E-4</v>
      </c>
      <c r="X18" s="4">
        <v>1.9362141353943107E-4</v>
      </c>
      <c r="Y18" s="4">
        <v>1.9362141353943107E-4</v>
      </c>
      <c r="Z18" s="4">
        <v>1.9362141353943107E-4</v>
      </c>
      <c r="AA18" s="4">
        <v>1.9362141353943107E-4</v>
      </c>
      <c r="AB18" s="4">
        <v>1.9362141353943107E-4</v>
      </c>
      <c r="AC18" s="4">
        <v>1.9362141353943107E-4</v>
      </c>
      <c r="AD18" s="4">
        <v>1.9362141353943107E-4</v>
      </c>
      <c r="AE18" s="4">
        <v>1.9362141353943107E-4</v>
      </c>
      <c r="AF18" s="4">
        <v>1.9362141353943107E-4</v>
      </c>
      <c r="AG18" s="4">
        <v>1.9362141353943107E-4</v>
      </c>
      <c r="AH18" s="4">
        <v>1.9362141353943107E-4</v>
      </c>
      <c r="AI18" s="4">
        <v>1.9362141353943107E-4</v>
      </c>
      <c r="AJ18" s="4">
        <v>1.9362141353943107E-4</v>
      </c>
      <c r="AK18" s="4">
        <v>1.9362141353943107E-4</v>
      </c>
    </row>
    <row r="19" spans="1:37">
      <c r="A19" t="s">
        <v>17</v>
      </c>
      <c r="B19" t="s">
        <v>21</v>
      </c>
      <c r="C19" t="s">
        <v>5</v>
      </c>
      <c r="D19" s="4">
        <v>5.2992115229405527E-3</v>
      </c>
      <c r="E19" s="4">
        <v>5.3934315680825738E-3</v>
      </c>
      <c r="F19" s="4">
        <v>5.4328972597188054E-3</v>
      </c>
      <c r="G19" s="4">
        <v>5.4639690719479918E-3</v>
      </c>
      <c r="H19" s="4">
        <v>5.5418412974535475E-3</v>
      </c>
      <c r="I19" s="4">
        <v>5.6194390279456462E-3</v>
      </c>
      <c r="J19" s="4">
        <v>5.6977290697036269E-3</v>
      </c>
      <c r="K19" s="4">
        <v>5.7753683101031145E-3</v>
      </c>
      <c r="L19" s="4">
        <v>5.8065339689778806E-3</v>
      </c>
      <c r="M19" s="4">
        <v>5.9168077326028174E-3</v>
      </c>
      <c r="N19" s="4">
        <v>6.0262008784596468E-3</v>
      </c>
      <c r="O19" s="4">
        <v>6.1333911053254144E-3</v>
      </c>
      <c r="P19" s="4">
        <v>6.23926005928913E-3</v>
      </c>
      <c r="Q19" s="4">
        <v>6.2631866999947458E-3</v>
      </c>
      <c r="R19" s="4">
        <v>6.3166177586814537E-3</v>
      </c>
      <c r="S19" s="4">
        <v>6.3698985412702644E-3</v>
      </c>
      <c r="T19" s="4">
        <v>6.4221337603906021E-3</v>
      </c>
      <c r="U19" s="4">
        <v>6.4770178768907465E-3</v>
      </c>
      <c r="V19" s="4">
        <v>6.5040881848864238E-3</v>
      </c>
      <c r="W19" s="4">
        <v>6.5657441588667436E-3</v>
      </c>
      <c r="X19" s="4">
        <v>6.6279838592649453E-3</v>
      </c>
      <c r="Y19" s="4">
        <v>6.6926091644649984E-3</v>
      </c>
      <c r="Z19" s="4">
        <v>6.7592235851418906E-3</v>
      </c>
      <c r="AA19" s="4">
        <v>6.8261740810624423E-3</v>
      </c>
      <c r="AB19" s="4">
        <v>6.8617594497521082E-3</v>
      </c>
      <c r="AC19" s="4">
        <v>6.9004780853928341E-3</v>
      </c>
      <c r="AD19" s="4">
        <v>6.9410482983891979E-3</v>
      </c>
      <c r="AE19" s="4">
        <v>6.9822916342727305E-3</v>
      </c>
      <c r="AF19" s="4">
        <v>7.0276191171519658E-3</v>
      </c>
      <c r="AG19" s="4">
        <v>7.0718499244147234E-3</v>
      </c>
      <c r="AH19" s="4">
        <v>7.1189794928731096E-3</v>
      </c>
      <c r="AI19" s="4">
        <v>7.1700377368293525E-3</v>
      </c>
      <c r="AJ19" s="4">
        <v>7.221347583681044E-3</v>
      </c>
      <c r="AK19" s="4">
        <v>7.2762043320700196E-3</v>
      </c>
    </row>
    <row r="20" spans="1:37">
      <c r="A20" t="s">
        <v>18</v>
      </c>
      <c r="B20" t="s">
        <v>20</v>
      </c>
      <c r="C20" t="s">
        <v>4</v>
      </c>
      <c r="D20" s="4">
        <v>1.5431879298095457E-3</v>
      </c>
      <c r="E20" s="4">
        <v>1.5431879298095457E-3</v>
      </c>
      <c r="F20" s="4">
        <v>1.5431879298095457E-3</v>
      </c>
      <c r="G20" s="4">
        <v>1.5431879298095457E-3</v>
      </c>
      <c r="H20" s="4">
        <v>1.5431879298095457E-3</v>
      </c>
      <c r="I20" s="4">
        <v>1.5431879298095457E-3</v>
      </c>
      <c r="J20" s="4">
        <v>1.5431879298095457E-3</v>
      </c>
      <c r="K20" s="4">
        <v>1.5431879298095457E-3</v>
      </c>
      <c r="L20" s="4">
        <v>1.5431879298095457E-3</v>
      </c>
      <c r="M20" s="4">
        <v>1.5431879298095457E-3</v>
      </c>
      <c r="N20" s="4">
        <v>1.5431879298095457E-3</v>
      </c>
      <c r="O20" s="4">
        <v>1.5431879298095457E-3</v>
      </c>
      <c r="P20" s="4">
        <v>1.5431879298095457E-3</v>
      </c>
      <c r="Q20" s="4">
        <v>1.5431879298095457E-3</v>
      </c>
      <c r="R20" s="4">
        <v>1.5431879298095457E-3</v>
      </c>
      <c r="S20" s="4">
        <v>1.5431879298095457E-3</v>
      </c>
      <c r="T20" s="4">
        <v>1.5431879298095457E-3</v>
      </c>
      <c r="U20" s="4">
        <v>1.5431879298095457E-3</v>
      </c>
      <c r="V20" s="4">
        <v>1.5431879298095457E-3</v>
      </c>
      <c r="W20" s="4">
        <v>1.5431879298095457E-3</v>
      </c>
      <c r="X20" s="4">
        <v>1.5431879298095457E-3</v>
      </c>
      <c r="Y20" s="4">
        <v>1.5431879298095457E-3</v>
      </c>
      <c r="Z20" s="4">
        <v>1.5431879298095457E-3</v>
      </c>
      <c r="AA20" s="4">
        <v>1.5431879298095457E-3</v>
      </c>
      <c r="AB20" s="4">
        <v>1.5431879298095457E-3</v>
      </c>
      <c r="AC20" s="4">
        <v>1.5431879298095457E-3</v>
      </c>
      <c r="AD20" s="4">
        <v>1.5431879298095457E-3</v>
      </c>
      <c r="AE20" s="4">
        <v>1.5431879298095457E-3</v>
      </c>
      <c r="AF20" s="4">
        <v>1.5431879298095457E-3</v>
      </c>
      <c r="AG20" s="4">
        <v>1.5431879298095457E-3</v>
      </c>
      <c r="AH20" s="4">
        <v>1.5431879298095457E-3</v>
      </c>
      <c r="AI20" s="4">
        <v>1.5431879298095457E-3</v>
      </c>
      <c r="AJ20" s="4">
        <v>1.5431879298095457E-3</v>
      </c>
      <c r="AK20" s="4">
        <v>1.5431879298095457E-3</v>
      </c>
    </row>
    <row r="21" spans="1:37">
      <c r="A21" t="s">
        <v>18</v>
      </c>
      <c r="B21" t="s">
        <v>21</v>
      </c>
      <c r="C21" t="s">
        <v>4</v>
      </c>
      <c r="D21" s="4">
        <v>1.1883392852619099E-3</v>
      </c>
      <c r="E21" s="4">
        <v>1.1883392852619099E-3</v>
      </c>
      <c r="F21" s="4">
        <v>1.1883392852619099E-3</v>
      </c>
      <c r="G21" s="4">
        <v>1.1883392852619099E-3</v>
      </c>
      <c r="H21" s="4">
        <v>1.1883392852619099E-3</v>
      </c>
      <c r="I21" s="4">
        <v>1.1883392852619099E-3</v>
      </c>
      <c r="J21" s="4">
        <v>1.1883392852619099E-3</v>
      </c>
      <c r="K21" s="4">
        <v>1.1883392852619099E-3</v>
      </c>
      <c r="L21" s="4">
        <v>1.1883392852619099E-3</v>
      </c>
      <c r="M21" s="4">
        <v>1.1883392852619099E-3</v>
      </c>
      <c r="N21" s="4">
        <v>1.1883392852619099E-3</v>
      </c>
      <c r="O21" s="4">
        <v>1.1883392852619099E-3</v>
      </c>
      <c r="P21" s="4">
        <v>1.1883392852619099E-3</v>
      </c>
      <c r="Q21" s="4">
        <v>1.1883392852619099E-3</v>
      </c>
      <c r="R21" s="4">
        <v>1.1883392852619099E-3</v>
      </c>
      <c r="S21" s="4">
        <v>1.1883392852619099E-3</v>
      </c>
      <c r="T21" s="4">
        <v>1.1883392852619099E-3</v>
      </c>
      <c r="U21" s="4">
        <v>1.1883392852619099E-3</v>
      </c>
      <c r="V21" s="4">
        <v>1.1883392852619099E-3</v>
      </c>
      <c r="W21" s="4">
        <v>1.1883392852619099E-3</v>
      </c>
      <c r="X21" s="4">
        <v>1.1883392852619099E-3</v>
      </c>
      <c r="Y21" s="4">
        <v>1.1883392852619099E-3</v>
      </c>
      <c r="Z21" s="4">
        <v>1.1883392852619099E-3</v>
      </c>
      <c r="AA21" s="4">
        <v>1.1883392852619099E-3</v>
      </c>
      <c r="AB21" s="4">
        <v>1.1883392852619099E-3</v>
      </c>
      <c r="AC21" s="4">
        <v>1.1883392852619099E-3</v>
      </c>
      <c r="AD21" s="4">
        <v>1.1883392852619099E-3</v>
      </c>
      <c r="AE21" s="4">
        <v>1.1883392852619099E-3</v>
      </c>
      <c r="AF21" s="4">
        <v>1.1883392852619099E-3</v>
      </c>
      <c r="AG21" s="4">
        <v>1.1883392852619099E-3</v>
      </c>
      <c r="AH21" s="4">
        <v>1.1883392852619099E-3</v>
      </c>
      <c r="AI21" s="4">
        <v>1.1883392852619099E-3</v>
      </c>
      <c r="AJ21" s="4">
        <v>1.1883392852619099E-3</v>
      </c>
      <c r="AK21" s="4">
        <v>1.1883392852619099E-3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L11" sqref="L11"/>
    </sheetView>
  </sheetViews>
  <sheetFormatPr defaultRowHeight="15"/>
  <cols>
    <col min="1" max="1" width="50.42578125" customWidth="1"/>
    <col min="2" max="2" width="10.7109375" customWidth="1"/>
    <col min="6" max="6" width="11.140625" customWidth="1"/>
    <col min="7" max="7" width="11.42578125" customWidth="1"/>
  </cols>
  <sheetData>
    <row r="1" spans="1:7">
      <c r="A1" s="2" t="s">
        <v>55</v>
      </c>
      <c r="B1" s="3"/>
    </row>
    <row r="2" spans="1:7">
      <c r="A2" t="s">
        <v>13</v>
      </c>
      <c r="B2" s="18">
        <v>0.68595041322314043</v>
      </c>
    </row>
    <row r="3" spans="1:7">
      <c r="A3" t="s">
        <v>8</v>
      </c>
      <c r="B3" s="18">
        <v>0.68595041322314043</v>
      </c>
    </row>
    <row r="5" spans="1:7">
      <c r="A5" s="2" t="s">
        <v>56</v>
      </c>
      <c r="B5" s="3"/>
    </row>
    <row r="6" spans="1:7">
      <c r="A6" t="s">
        <v>11</v>
      </c>
      <c r="B6" s="6">
        <v>0.55000000000000004</v>
      </c>
      <c r="C6" t="s">
        <v>57</v>
      </c>
    </row>
    <row r="8" spans="1:7">
      <c r="A8" s="2" t="s">
        <v>58</v>
      </c>
      <c r="B8" s="3" t="s">
        <v>59</v>
      </c>
      <c r="C8" s="3" t="s">
        <v>60</v>
      </c>
    </row>
    <row r="9" spans="1:7">
      <c r="A9" t="s">
        <v>15</v>
      </c>
      <c r="B9" s="9">
        <v>16.402434831574382</v>
      </c>
      <c r="C9">
        <v>10</v>
      </c>
    </row>
    <row r="10" spans="1:7">
      <c r="A10" t="s">
        <v>8</v>
      </c>
      <c r="B10">
        <v>10</v>
      </c>
      <c r="C10">
        <v>10</v>
      </c>
    </row>
    <row r="11" spans="1:7">
      <c r="A11" t="s">
        <v>7</v>
      </c>
      <c r="B11">
        <v>20</v>
      </c>
      <c r="C11" s="9">
        <v>31.877221924034789</v>
      </c>
    </row>
    <row r="12" spans="1:7">
      <c r="A12" t="s">
        <v>16</v>
      </c>
      <c r="B12">
        <v>35</v>
      </c>
      <c r="C12">
        <v>35</v>
      </c>
    </row>
    <row r="13" spans="1:7">
      <c r="A13" t="s">
        <v>17</v>
      </c>
      <c r="B13">
        <v>33</v>
      </c>
      <c r="C13">
        <v>33</v>
      </c>
    </row>
    <row r="14" spans="1:7">
      <c r="A14" t="s">
        <v>18</v>
      </c>
      <c r="B14" s="9">
        <v>9.6999999999999993</v>
      </c>
      <c r="C14" s="9">
        <v>9.6999999999999993</v>
      </c>
    </row>
    <row r="16" spans="1:7"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2</v>
      </c>
      <c r="B17">
        <v>3.1842105263157889</v>
      </c>
      <c r="C17">
        <v>3.1842105263157889</v>
      </c>
      <c r="D17">
        <v>3.1842105263157889</v>
      </c>
      <c r="E17">
        <v>3.1842105263157889</v>
      </c>
      <c r="F17">
        <v>3.1842105263157889</v>
      </c>
      <c r="G17">
        <v>3.1842105263157889</v>
      </c>
    </row>
    <row r="18" spans="1:7">
      <c r="A18" t="s">
        <v>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4</v>
      </c>
      <c r="B19" s="22">
        <v>1</v>
      </c>
      <c r="C19" s="22">
        <v>1</v>
      </c>
      <c r="D19" s="22">
        <v>1</v>
      </c>
      <c r="E19" s="22">
        <v>1</v>
      </c>
      <c r="F19" s="22">
        <v>1</v>
      </c>
      <c r="G19" s="22">
        <v>1</v>
      </c>
    </row>
    <row r="20" spans="1:7">
      <c r="A20" t="s">
        <v>5</v>
      </c>
      <c r="B20" s="22">
        <v>1</v>
      </c>
      <c r="C20" s="22">
        <v>1</v>
      </c>
      <c r="D20" s="22">
        <v>1</v>
      </c>
      <c r="E20" s="22">
        <v>1</v>
      </c>
      <c r="F20" s="22">
        <v>1</v>
      </c>
      <c r="G20" s="22">
        <v>1</v>
      </c>
    </row>
    <row r="21" spans="1:7">
      <c r="A21" t="s">
        <v>6</v>
      </c>
      <c r="B21">
        <v>1.605839416058394</v>
      </c>
      <c r="C21">
        <v>1.605839416058394</v>
      </c>
      <c r="D21">
        <v>1.605839416058394</v>
      </c>
      <c r="E21">
        <v>1.605839416058394</v>
      </c>
      <c r="F21">
        <v>1.605839416058394</v>
      </c>
      <c r="G21">
        <v>1.605839416058394</v>
      </c>
    </row>
    <row r="22" spans="1:7">
      <c r="A22" t="s">
        <v>52</v>
      </c>
      <c r="B22" s="22">
        <v>1</v>
      </c>
      <c r="C22" s="22">
        <v>1</v>
      </c>
      <c r="D22" s="22">
        <v>1</v>
      </c>
      <c r="E22" s="22">
        <v>1</v>
      </c>
      <c r="F22" s="22">
        <v>1</v>
      </c>
      <c r="G22" s="22">
        <v>1</v>
      </c>
    </row>
    <row r="23" spans="1:7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5" spans="1:7">
      <c r="A25" t="s">
        <v>68</v>
      </c>
    </row>
    <row r="26" spans="1:7">
      <c r="A26" t="s">
        <v>67</v>
      </c>
    </row>
    <row r="28" spans="1:7">
      <c r="A28" s="2" t="s">
        <v>76</v>
      </c>
      <c r="B28" s="2"/>
    </row>
    <row r="29" spans="1:7">
      <c r="A29" t="s">
        <v>77</v>
      </c>
      <c r="B29">
        <v>0.2</v>
      </c>
    </row>
    <row r="30" spans="1:7">
      <c r="A30" t="s">
        <v>78</v>
      </c>
      <c r="B30">
        <v>0.5</v>
      </c>
    </row>
    <row r="31" spans="1:7">
      <c r="A31" t="s">
        <v>79</v>
      </c>
      <c r="B31">
        <f>B30/B29</f>
        <v>2.5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5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RowHeight="15"/>
  <cols>
    <col min="1" max="1" width="14" customWidth="1"/>
    <col min="36" max="36" width="9.5703125" bestFit="1" customWidth="1"/>
  </cols>
  <sheetData>
    <row r="1" spans="1:72"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 s="13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  <c r="AS1">
        <v>2024</v>
      </c>
      <c r="AT1">
        <v>2025</v>
      </c>
      <c r="AU1">
        <v>2026</v>
      </c>
      <c r="AV1">
        <v>2027</v>
      </c>
      <c r="AW1">
        <v>2028</v>
      </c>
      <c r="AX1">
        <v>2029</v>
      </c>
      <c r="AY1">
        <v>2030</v>
      </c>
      <c r="AZ1">
        <v>2031</v>
      </c>
      <c r="BA1">
        <v>2032</v>
      </c>
      <c r="BB1">
        <v>2033</v>
      </c>
      <c r="BC1">
        <v>2034</v>
      </c>
      <c r="BD1">
        <v>2035</v>
      </c>
      <c r="BE1">
        <v>2036</v>
      </c>
      <c r="BF1">
        <v>2037</v>
      </c>
      <c r="BG1">
        <v>2038</v>
      </c>
      <c r="BH1">
        <v>2039</v>
      </c>
      <c r="BI1">
        <v>2040</v>
      </c>
      <c r="BJ1">
        <v>2041</v>
      </c>
      <c r="BK1">
        <v>2042</v>
      </c>
      <c r="BL1">
        <v>2043</v>
      </c>
      <c r="BM1">
        <v>2044</v>
      </c>
      <c r="BN1">
        <v>2045</v>
      </c>
      <c r="BO1">
        <v>2046</v>
      </c>
      <c r="BP1">
        <v>2047</v>
      </c>
      <c r="BQ1">
        <v>2048</v>
      </c>
      <c r="BR1">
        <v>2049</v>
      </c>
      <c r="BS1">
        <v>2050</v>
      </c>
    </row>
    <row r="2" spans="1:72">
      <c r="A2" t="s">
        <v>15</v>
      </c>
      <c r="B2" t="s">
        <v>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1"/>
      <c r="P2" s="11"/>
      <c r="Q2" s="11"/>
      <c r="R2" s="11"/>
      <c r="S2" s="11"/>
      <c r="T2" s="11"/>
      <c r="U2" s="11"/>
      <c r="V2" s="11"/>
      <c r="W2" s="14">
        <f t="shared" ref="W2:AJ2" si="0">X2</f>
        <v>9.1375900457528816E-4</v>
      </c>
      <c r="X2" s="14">
        <f t="shared" si="0"/>
        <v>9.1375900457528816E-4</v>
      </c>
      <c r="Y2" s="14">
        <f t="shared" si="0"/>
        <v>9.1375900457528816E-4</v>
      </c>
      <c r="Z2" s="14">
        <f t="shared" si="0"/>
        <v>9.1375900457528816E-4</v>
      </c>
      <c r="AA2" s="14">
        <f t="shared" si="0"/>
        <v>9.1375900457528816E-4</v>
      </c>
      <c r="AB2" s="14">
        <f t="shared" si="0"/>
        <v>9.1375900457528816E-4</v>
      </c>
      <c r="AC2" s="14">
        <f t="shared" si="0"/>
        <v>9.1375900457528816E-4</v>
      </c>
      <c r="AD2" s="14">
        <f t="shared" si="0"/>
        <v>9.1375900457528816E-4</v>
      </c>
      <c r="AE2" s="14">
        <f t="shared" si="0"/>
        <v>9.1375900457528816E-4</v>
      </c>
      <c r="AF2" s="14">
        <f t="shared" si="0"/>
        <v>9.1375900457528816E-4</v>
      </c>
      <c r="AG2" s="14">
        <f t="shared" si="0"/>
        <v>9.1375900457528816E-4</v>
      </c>
      <c r="AH2" s="14">
        <f t="shared" si="0"/>
        <v>9.1375900457528816E-4</v>
      </c>
      <c r="AI2" s="14">
        <f t="shared" si="0"/>
        <v>9.1375900457528816E-4</v>
      </c>
      <c r="AJ2" s="14">
        <f t="shared" si="0"/>
        <v>9.1375900457528816E-4</v>
      </c>
      <c r="AK2" s="14">
        <f>AL2</f>
        <v>9.1375900457528816E-4</v>
      </c>
      <c r="AL2" s="16">
        <f>BNVFE!D8</f>
        <v>9.1375900457528816E-4</v>
      </c>
      <c r="AM2" s="16">
        <f>BNVFE!E8</f>
        <v>9.1375900457528816E-4</v>
      </c>
      <c r="AN2" s="16">
        <f>BNVFE!F8</f>
        <v>9.1375900457528816E-4</v>
      </c>
      <c r="AO2" s="16">
        <f>BNVFE!G8</f>
        <v>9.2240561411711941E-4</v>
      </c>
      <c r="AP2" s="16">
        <f>BNVFE!H8</f>
        <v>9.3105222365895066E-4</v>
      </c>
      <c r="AQ2" s="16">
        <f>BNVFE!I8</f>
        <v>9.396988332007819E-4</v>
      </c>
      <c r="AR2" s="16">
        <f>BNVFE!J8</f>
        <v>9.4876243499027527E-4</v>
      </c>
      <c r="AS2" s="16">
        <f>BNVFE!K8</f>
        <v>9.578260367797721E-4</v>
      </c>
      <c r="AT2" s="16">
        <f>BNVFE!L8</f>
        <v>9.6688963856926546E-4</v>
      </c>
      <c r="AU2" s="16">
        <f>BNVFE!M8</f>
        <v>9.7595324035875883E-4</v>
      </c>
      <c r="AV2" s="16">
        <f>BNVFE!N8</f>
        <v>9.8501684214825219E-4</v>
      </c>
      <c r="AW2" s="16">
        <f>BNVFE!O8</f>
        <v>9.9451754609482246E-4</v>
      </c>
      <c r="AX2" s="16">
        <f>BNVFE!P8</f>
        <v>1.0040182500413893E-3</v>
      </c>
      <c r="AY2" s="16">
        <f>BNVFE!Q8</f>
        <v>1.0135189539879595E-3</v>
      </c>
      <c r="AZ2" s="16">
        <f>BNVFE!R8</f>
        <v>1.0230196579345263E-3</v>
      </c>
      <c r="BA2" s="16">
        <f>BNVFE!S8</f>
        <v>1.0325203618810931E-3</v>
      </c>
      <c r="BB2" s="16">
        <f>BNVFE!T8</f>
        <v>1.0424792477166309E-3</v>
      </c>
      <c r="BC2" s="16">
        <f>BNVFE!U8</f>
        <v>1.0524381335521686E-3</v>
      </c>
      <c r="BD2" s="16">
        <f>BNVFE!V8</f>
        <v>1.0623970193877029E-3</v>
      </c>
      <c r="BE2" s="16">
        <f>BNVFE!W8</f>
        <v>1.0723559052232406E-3</v>
      </c>
      <c r="BF2" s="16">
        <f>BNVFE!X8</f>
        <v>1.0823147910587784E-3</v>
      </c>
      <c r="BG2" s="16">
        <f>BNVFE!Y8</f>
        <v>1.0927539551084144E-3</v>
      </c>
      <c r="BH2" s="16">
        <f>BNVFE!Z8</f>
        <v>1.1031931191580538E-3</v>
      </c>
      <c r="BI2" s="16">
        <f>BNVFE!AA8</f>
        <v>1.1136322832076898E-3</v>
      </c>
      <c r="BJ2" s="16">
        <f>BNVFE!AB8</f>
        <v>1.1240714472573257E-3</v>
      </c>
      <c r="BK2" s="16">
        <f>BNVFE!AC8</f>
        <v>1.1345106113069686E-3</v>
      </c>
      <c r="BL2" s="16">
        <f>BNVFE!AD8</f>
        <v>1.1454532155153983E-3</v>
      </c>
      <c r="BM2" s="16">
        <f>BNVFE!AE8</f>
        <v>1.1563958197238315E-3</v>
      </c>
      <c r="BN2" s="16">
        <f>BNVFE!AF8</f>
        <v>1.1673384239322612E-3</v>
      </c>
      <c r="BO2" s="16">
        <f>BNVFE!AG8</f>
        <v>1.1782810281406944E-3</v>
      </c>
      <c r="BP2" s="16">
        <f>BNVFE!AH8</f>
        <v>1.1892236323491241E-3</v>
      </c>
      <c r="BQ2" s="16">
        <f>BNVFE!AI8</f>
        <v>1.2001662365575573E-3</v>
      </c>
      <c r="BR2" s="16">
        <f>BNVFE!AJ8</f>
        <v>1.2111088407659905E-3</v>
      </c>
      <c r="BS2" s="16">
        <f>BNVFE!AK8</f>
        <v>1.2220514449744202E-3</v>
      </c>
      <c r="BT2" s="4"/>
    </row>
    <row r="3" spans="1:72">
      <c r="A3" t="s">
        <v>15</v>
      </c>
      <c r="B3" t="s">
        <v>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7">
        <f t="shared" ref="W3:AF3" si="1">$AK3</f>
        <v>5.1187348229037705E-4</v>
      </c>
      <c r="X3" s="17">
        <f t="shared" si="1"/>
        <v>5.1187348229037705E-4</v>
      </c>
      <c r="Y3" s="17">
        <f t="shared" si="1"/>
        <v>5.1187348229037705E-4</v>
      </c>
      <c r="Z3" s="17">
        <f t="shared" si="1"/>
        <v>5.1187348229037705E-4</v>
      </c>
      <c r="AA3" s="17">
        <f t="shared" si="1"/>
        <v>5.1187348229037705E-4</v>
      </c>
      <c r="AB3" s="17">
        <f t="shared" si="1"/>
        <v>5.1187348229037705E-4</v>
      </c>
      <c r="AC3" s="17">
        <f t="shared" si="1"/>
        <v>5.1187348229037705E-4</v>
      </c>
      <c r="AD3" s="17">
        <f t="shared" si="1"/>
        <v>5.1187348229037705E-4</v>
      </c>
      <c r="AE3" s="17">
        <f t="shared" si="1"/>
        <v>5.1187348229037705E-4</v>
      </c>
      <c r="AF3" s="17">
        <f t="shared" si="1"/>
        <v>5.1187348229037705E-4</v>
      </c>
      <c r="AG3" s="17">
        <f>$AK3</f>
        <v>5.1187348229037705E-4</v>
      </c>
      <c r="AH3" s="17">
        <f t="shared" ref="AH3:AJ3" si="2">$AK3</f>
        <v>5.1187348229037705E-4</v>
      </c>
      <c r="AI3" s="17">
        <f t="shared" si="2"/>
        <v>5.1187348229037705E-4</v>
      </c>
      <c r="AJ3" s="14">
        <f t="shared" si="2"/>
        <v>5.1187348229037705E-4</v>
      </c>
      <c r="AK3" s="15">
        <f>BNVFE!D9</f>
        <v>5.1187348229037705E-4</v>
      </c>
      <c r="AL3" s="16">
        <f>BNVFE!D9</f>
        <v>5.1187348229037705E-4</v>
      </c>
      <c r="AM3" s="16">
        <f>BNVFE!E9</f>
        <v>5.1187348229037705E-4</v>
      </c>
      <c r="AN3" s="16">
        <f>BNVFE!F9</f>
        <v>5.1187348229037705E-4</v>
      </c>
      <c r="AO3" s="16">
        <f>BNVFE!G9</f>
        <v>5.1763610222127293E-4</v>
      </c>
      <c r="AP3" s="16">
        <f>BNVFE!H9</f>
        <v>5.2339872215216663E-4</v>
      </c>
      <c r="AQ3" s="16">
        <f>BNVFE!I9</f>
        <v>5.2916134208306261E-4</v>
      </c>
      <c r="AR3" s="16">
        <f>BNVFE!J9</f>
        <v>5.352558087723966E-4</v>
      </c>
      <c r="AS3" s="16">
        <f>BNVFE!K9</f>
        <v>5.4135027546172853E-4</v>
      </c>
      <c r="AT3" s="16">
        <f>BNVFE!L9</f>
        <v>5.4744474215106035E-4</v>
      </c>
      <c r="AU3" s="16">
        <f>BNVFE!M9</f>
        <v>5.5353920884039444E-4</v>
      </c>
      <c r="AV3" s="16">
        <f>BNVFE!N9</f>
        <v>5.5963367552972854E-4</v>
      </c>
      <c r="AW3" s="16">
        <f>BNVFE!O9</f>
        <v>5.6607909873528366E-4</v>
      </c>
      <c r="AX3" s="16">
        <f>BNVFE!P9</f>
        <v>5.7252452194083878E-4</v>
      </c>
      <c r="AY3" s="16">
        <f>BNVFE!Q9</f>
        <v>5.7896994514639391E-4</v>
      </c>
      <c r="AZ3" s="16">
        <f>BNVFE!R9</f>
        <v>5.8541536835194903E-4</v>
      </c>
      <c r="BA3" s="16">
        <f>BNVFE!S9</f>
        <v>5.9186079155750199E-4</v>
      </c>
      <c r="BB3" s="16">
        <f>BNVFE!T9</f>
        <v>5.9867738149332384E-4</v>
      </c>
      <c r="BC3" s="16">
        <f>BNVFE!U9</f>
        <v>6.054939714291457E-4</v>
      </c>
      <c r="BD3" s="16">
        <f>BNVFE!V9</f>
        <v>6.1231056136496756E-4</v>
      </c>
      <c r="BE3" s="16">
        <f>BNVFE!W9</f>
        <v>6.1912715130078724E-4</v>
      </c>
      <c r="BF3" s="16">
        <f>BNVFE!X9</f>
        <v>6.2594374123661127E-4</v>
      </c>
      <c r="BG3" s="16">
        <f>BNVFE!Y9</f>
        <v>6.3315287194397817E-4</v>
      </c>
      <c r="BH3" s="16">
        <f>BNVFE!Z9</f>
        <v>6.4036200265134497E-4</v>
      </c>
      <c r="BI3" s="16">
        <f>BNVFE!AA9</f>
        <v>6.4757113335871404E-4</v>
      </c>
      <c r="BJ3" s="16">
        <f>BNVFE!AB9</f>
        <v>6.5478026406608084E-4</v>
      </c>
      <c r="BK3" s="16">
        <f>BNVFE!AC9</f>
        <v>6.6198939477344764E-4</v>
      </c>
      <c r="BL3" s="16">
        <f>BNVFE!AD9</f>
        <v>6.6961367114113713E-4</v>
      </c>
      <c r="BM3" s="16">
        <f>BNVFE!AE9</f>
        <v>6.7723794750882663E-4</v>
      </c>
      <c r="BN3" s="16">
        <f>BNVFE!AF9</f>
        <v>6.8486222387651385E-4</v>
      </c>
      <c r="BO3" s="16">
        <f>BNVFE!AG9</f>
        <v>6.9248650024420334E-4</v>
      </c>
      <c r="BP3" s="16">
        <f>BNVFE!AH9</f>
        <v>7.0011077661189067E-4</v>
      </c>
      <c r="BQ3" s="16">
        <f>BNVFE!AI9</f>
        <v>7.0773505297958017E-4</v>
      </c>
      <c r="BR3" s="16">
        <f>BNVFE!AJ9</f>
        <v>7.1535932934726956E-4</v>
      </c>
      <c r="BS3" s="16">
        <f>BNVFE!AK9</f>
        <v>7.2298360571495688E-4</v>
      </c>
      <c r="BT3" s="4"/>
    </row>
    <row r="4" spans="1:72">
      <c r="A4" t="s">
        <v>8</v>
      </c>
      <c r="B4" t="s">
        <v>20</v>
      </c>
      <c r="C4" s="11"/>
      <c r="D4" s="11"/>
      <c r="E4" s="11"/>
      <c r="F4" s="11"/>
      <c r="G4" s="11"/>
      <c r="H4" s="1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7">
        <f t="shared" ref="AA4:AJ5" si="3">$AK4</f>
        <v>4.4435571578869126E-3</v>
      </c>
      <c r="AB4" s="17">
        <f t="shared" si="3"/>
        <v>4.4435571578869126E-3</v>
      </c>
      <c r="AC4" s="17">
        <f t="shared" si="3"/>
        <v>4.4435571578869126E-3</v>
      </c>
      <c r="AD4" s="17">
        <f t="shared" si="3"/>
        <v>4.4435571578869126E-3</v>
      </c>
      <c r="AE4" s="17">
        <f t="shared" si="3"/>
        <v>4.4435571578869126E-3</v>
      </c>
      <c r="AF4" s="17">
        <f t="shared" si="3"/>
        <v>4.4435571578869126E-3</v>
      </c>
      <c r="AG4" s="17">
        <f t="shared" si="3"/>
        <v>4.4435571578869126E-3</v>
      </c>
      <c r="AH4" s="17">
        <f t="shared" si="3"/>
        <v>4.4435571578869126E-3</v>
      </c>
      <c r="AI4" s="17">
        <f t="shared" si="3"/>
        <v>4.4435571578869126E-3</v>
      </c>
      <c r="AJ4" s="14">
        <f t="shared" si="3"/>
        <v>4.4435571578869126E-3</v>
      </c>
      <c r="AK4" s="15">
        <f>BNVFE!D10</f>
        <v>4.4435571578869126E-3</v>
      </c>
      <c r="AL4" s="16">
        <f>BNVFE!D10</f>
        <v>4.4435571578869126E-3</v>
      </c>
      <c r="AM4" s="16">
        <f>BNVFE!E10</f>
        <v>4.4435571578869126E-3</v>
      </c>
      <c r="AN4" s="16">
        <f>BNVFE!F10</f>
        <v>4.4435571578869126E-3</v>
      </c>
      <c r="AO4" s="16">
        <f>BNVFE!G10</f>
        <v>4.7193641538936237E-3</v>
      </c>
      <c r="AP4" s="16">
        <f>BNVFE!H10</f>
        <v>4.9951711499004459E-3</v>
      </c>
      <c r="AQ4" s="16">
        <f>BNVFE!I10</f>
        <v>5.270978145907157E-3</v>
      </c>
      <c r="AR4" s="16">
        <f>BNVFE!J10</f>
        <v>5.270978145907157E-3</v>
      </c>
      <c r="AS4" s="16">
        <f>BNVFE!K10</f>
        <v>5.270978145907157E-3</v>
      </c>
      <c r="AT4" s="16">
        <f>BNVFE!L10</f>
        <v>5.270978145907157E-3</v>
      </c>
      <c r="AU4" s="16">
        <f>BNVFE!M10</f>
        <v>5.270978145907157E-3</v>
      </c>
      <c r="AV4" s="16">
        <f>BNVFE!N10</f>
        <v>5.270978145907157E-3</v>
      </c>
      <c r="AW4" s="16">
        <f>BNVFE!O10</f>
        <v>5.270978145907157E-3</v>
      </c>
      <c r="AX4" s="16">
        <f>BNVFE!P10</f>
        <v>5.270978145907157E-3</v>
      </c>
      <c r="AY4" s="16">
        <f>BNVFE!Q10</f>
        <v>5.270978145907157E-3</v>
      </c>
      <c r="AZ4" s="16">
        <f>BNVFE!R10</f>
        <v>5.270978145907157E-3</v>
      </c>
      <c r="BA4" s="16">
        <f>BNVFE!S10</f>
        <v>5.270978145907157E-3</v>
      </c>
      <c r="BB4" s="16">
        <f>BNVFE!T10</f>
        <v>5.270978145907157E-3</v>
      </c>
      <c r="BC4" s="16">
        <f>BNVFE!U10</f>
        <v>5.270978145907157E-3</v>
      </c>
      <c r="BD4" s="16">
        <f>BNVFE!V10</f>
        <v>5.270978145907157E-3</v>
      </c>
      <c r="BE4" s="16">
        <f>BNVFE!W10</f>
        <v>5.270978145907157E-3</v>
      </c>
      <c r="BF4" s="16">
        <f>BNVFE!X10</f>
        <v>5.270978145907157E-3</v>
      </c>
      <c r="BG4" s="16">
        <f>BNVFE!Y10</f>
        <v>5.270978145907157E-3</v>
      </c>
      <c r="BH4" s="16">
        <f>BNVFE!Z10</f>
        <v>5.270978145907157E-3</v>
      </c>
      <c r="BI4" s="16">
        <f>BNVFE!AA10</f>
        <v>5.270978145907157E-3</v>
      </c>
      <c r="BJ4" s="16">
        <f>BNVFE!AB10</f>
        <v>5.270978145907157E-3</v>
      </c>
      <c r="BK4" s="16">
        <f>BNVFE!AC10</f>
        <v>5.270978145907157E-3</v>
      </c>
      <c r="BL4" s="16">
        <f>BNVFE!AD10</f>
        <v>5.270978145907157E-3</v>
      </c>
      <c r="BM4" s="16">
        <f>BNVFE!AE10</f>
        <v>5.270978145907157E-3</v>
      </c>
      <c r="BN4" s="16">
        <f>BNVFE!AF10</f>
        <v>5.270978145907157E-3</v>
      </c>
      <c r="BO4" s="16">
        <f>BNVFE!AG10</f>
        <v>5.270978145907157E-3</v>
      </c>
      <c r="BP4" s="16">
        <f>BNVFE!AH10</f>
        <v>5.270978145907157E-3</v>
      </c>
      <c r="BQ4" s="16">
        <f>BNVFE!AI10</f>
        <v>5.270978145907157E-3</v>
      </c>
      <c r="BR4" s="16">
        <f>BNVFE!AJ10</f>
        <v>5.270978145907157E-3</v>
      </c>
      <c r="BS4" s="16">
        <f>BNVFE!AK10</f>
        <v>5.270978145907157E-3</v>
      </c>
      <c r="BT4" s="4"/>
    </row>
    <row r="5" spans="1:72">
      <c r="A5" t="s">
        <v>8</v>
      </c>
      <c r="B5" t="s">
        <v>21</v>
      </c>
      <c r="C5" s="11"/>
      <c r="D5" s="11"/>
      <c r="E5" s="11"/>
      <c r="F5" s="11"/>
      <c r="G5" s="11"/>
      <c r="H5" s="11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7">
        <f t="shared" si="3"/>
        <v>6.5693118860677465E-4</v>
      </c>
      <c r="AB5" s="17">
        <f t="shared" si="3"/>
        <v>6.5693118860677465E-4</v>
      </c>
      <c r="AC5" s="17">
        <f t="shared" si="3"/>
        <v>6.5693118860677465E-4</v>
      </c>
      <c r="AD5" s="17">
        <f t="shared" si="3"/>
        <v>6.5693118860677465E-4</v>
      </c>
      <c r="AE5" s="17">
        <f t="shared" si="3"/>
        <v>6.5693118860677465E-4</v>
      </c>
      <c r="AF5" s="17">
        <f t="shared" si="3"/>
        <v>6.5693118860677465E-4</v>
      </c>
      <c r="AG5" s="17">
        <f t="shared" si="3"/>
        <v>6.5693118860677465E-4</v>
      </c>
      <c r="AH5" s="17">
        <f t="shared" si="3"/>
        <v>6.5693118860677465E-4</v>
      </c>
      <c r="AI5" s="17">
        <f t="shared" si="3"/>
        <v>6.5693118860677465E-4</v>
      </c>
      <c r="AJ5" s="14">
        <f t="shared" si="3"/>
        <v>6.5693118860677465E-4</v>
      </c>
      <c r="AK5" s="15">
        <f>BNVFE!D11</f>
        <v>6.5693118860677465E-4</v>
      </c>
      <c r="AL5" s="16">
        <f>BNVFE!D11</f>
        <v>6.5693118860677465E-4</v>
      </c>
      <c r="AM5" s="16">
        <f>BNVFE!E11</f>
        <v>6.5693118860677465E-4</v>
      </c>
      <c r="AN5" s="16">
        <f>BNVFE!F11</f>
        <v>6.5693118860677465E-4</v>
      </c>
      <c r="AO5" s="16">
        <f>BNVFE!G11</f>
        <v>6.666148086953668E-4</v>
      </c>
      <c r="AP5" s="16">
        <f>BNVFE!H11</f>
        <v>6.7629842878395895E-4</v>
      </c>
      <c r="AQ5" s="16">
        <f>BNVFE!I11</f>
        <v>6.859820488725511E-4</v>
      </c>
      <c r="AR5" s="16">
        <f>BNVFE!J11</f>
        <v>6.9640106576527206E-4</v>
      </c>
      <c r="AS5" s="16">
        <f>BNVFE!K11</f>
        <v>7.0682008265798922E-4</v>
      </c>
      <c r="AT5" s="16">
        <f>BNVFE!L11</f>
        <v>7.1723909955071017E-4</v>
      </c>
      <c r="AU5" s="16">
        <f>BNVFE!M11</f>
        <v>7.2765811644342733E-4</v>
      </c>
      <c r="AV5" s="16">
        <f>BNVFE!N11</f>
        <v>7.380771333361446E-4</v>
      </c>
      <c r="AW5" s="16">
        <f>BNVFE!O11</f>
        <v>7.4928739478977526E-4</v>
      </c>
      <c r="AX5" s="16">
        <f>BNVFE!P11</f>
        <v>7.6049765624340592E-4</v>
      </c>
      <c r="AY5" s="16">
        <f>BNVFE!Q11</f>
        <v>7.7170791769703658E-4</v>
      </c>
      <c r="AZ5" s="16">
        <f>BNVFE!R11</f>
        <v>7.8291817915066724E-4</v>
      </c>
      <c r="BA5" s="16">
        <f>BNVFE!S11</f>
        <v>7.9412844060430159E-4</v>
      </c>
      <c r="BB5" s="16">
        <f>BNVFE!T11</f>
        <v>8.0619003558516668E-4</v>
      </c>
      <c r="BC5" s="16">
        <f>BNVFE!U11</f>
        <v>8.1825163056603166E-4</v>
      </c>
      <c r="BD5" s="16">
        <f>BNVFE!V11</f>
        <v>8.3031322554689665E-4</v>
      </c>
      <c r="BE5" s="16">
        <f>BNVFE!W11</f>
        <v>8.4237482052775794E-4</v>
      </c>
      <c r="BF5" s="16">
        <f>BNVFE!X11</f>
        <v>8.5443641550862672E-4</v>
      </c>
      <c r="BG5" s="16">
        <f>BNVFE!Y11</f>
        <v>8.6741399627997154E-4</v>
      </c>
      <c r="BH5" s="16">
        <f>BNVFE!Z11</f>
        <v>8.8039157705132015E-4</v>
      </c>
      <c r="BI5" s="16">
        <f>BNVFE!AA11</f>
        <v>8.9336915782266876E-4</v>
      </c>
      <c r="BJ5" s="16">
        <f>BNVFE!AB11</f>
        <v>9.0634673859401747E-4</v>
      </c>
      <c r="BK5" s="16">
        <f>BNVFE!AC11</f>
        <v>9.1932431936536608E-4</v>
      </c>
      <c r="BL5" s="16">
        <f>BNVFE!AD11</f>
        <v>9.3328744803483578E-4</v>
      </c>
      <c r="BM5" s="16">
        <f>BNVFE!AE11</f>
        <v>9.4725057670430927E-4</v>
      </c>
      <c r="BN5" s="16">
        <f>BNVFE!AF11</f>
        <v>9.6121370537377907E-4</v>
      </c>
      <c r="BO5" s="16">
        <f>BNVFE!AG11</f>
        <v>9.7517683404324887E-4</v>
      </c>
      <c r="BP5" s="16">
        <f>BNVFE!AH11</f>
        <v>9.8913996271272225E-4</v>
      </c>
      <c r="BQ5" s="16">
        <f>BNVFE!AI11</f>
        <v>1.0031030913821922E-3</v>
      </c>
      <c r="BR5" s="16">
        <f>BNVFE!AJ11</f>
        <v>1.0170662200516619E-3</v>
      </c>
      <c r="BS5" s="16">
        <f>BNVFE!AK11</f>
        <v>1.0310293487211354E-3</v>
      </c>
      <c r="BT5" s="4"/>
    </row>
    <row r="6" spans="1:72">
      <c r="A6" t="s">
        <v>7</v>
      </c>
      <c r="B6" t="s">
        <v>20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0"/>
      <c r="N6" s="10"/>
      <c r="O6" s="10"/>
      <c r="P6" s="10"/>
      <c r="Q6" s="4">
        <f t="shared" ref="C6:AJ14" si="4">TREND($AK6:$BS6,$AK$1:$BS$1,Q$1)</f>
        <v>4.3772593496740637E-4</v>
      </c>
      <c r="R6" s="4">
        <f t="shared" si="4"/>
        <v>4.3997234608807861E-4</v>
      </c>
      <c r="S6" s="4">
        <f t="shared" si="4"/>
        <v>4.4221875720874999E-4</v>
      </c>
      <c r="T6" s="4">
        <f t="shared" si="4"/>
        <v>4.4446516832942137E-4</v>
      </c>
      <c r="U6" s="4">
        <f t="shared" si="4"/>
        <v>4.4671157945009275E-4</v>
      </c>
      <c r="V6" s="4">
        <f t="shared" si="4"/>
        <v>4.4895799057076413E-4</v>
      </c>
      <c r="W6" s="4">
        <f t="shared" si="4"/>
        <v>4.5120440169143551E-4</v>
      </c>
      <c r="X6" s="4">
        <f t="shared" si="4"/>
        <v>4.5345081281210689E-4</v>
      </c>
      <c r="Y6" s="4">
        <f t="shared" si="4"/>
        <v>4.5569722393277827E-4</v>
      </c>
      <c r="Z6" s="4">
        <f t="shared" si="4"/>
        <v>4.5794363505344965E-4</v>
      </c>
      <c r="AA6" s="4">
        <f t="shared" si="4"/>
        <v>4.6019004617412103E-4</v>
      </c>
      <c r="AB6" s="4">
        <f t="shared" si="4"/>
        <v>4.6243645729479241E-4</v>
      </c>
      <c r="AC6" s="4">
        <f t="shared" si="4"/>
        <v>4.6468286841546465E-4</v>
      </c>
      <c r="AD6" s="4">
        <f t="shared" si="4"/>
        <v>4.6692927953613603E-4</v>
      </c>
      <c r="AE6" s="4">
        <f t="shared" si="4"/>
        <v>4.6917569065680741E-4</v>
      </c>
      <c r="AF6" s="4">
        <f t="shared" si="4"/>
        <v>4.7142210177747879E-4</v>
      </c>
      <c r="AG6" s="4">
        <f t="shared" si="4"/>
        <v>4.7366851289815017E-4</v>
      </c>
      <c r="AH6" s="4">
        <f t="shared" si="4"/>
        <v>4.7591492401882155E-4</v>
      </c>
      <c r="AI6" s="4">
        <f t="shared" si="4"/>
        <v>4.7816133513949293E-4</v>
      </c>
      <c r="AJ6" s="14">
        <f t="shared" si="4"/>
        <v>4.8040774626016431E-4</v>
      </c>
      <c r="AK6" s="15">
        <f>BNVFE!D12</f>
        <v>4.8763028027001322E-4</v>
      </c>
      <c r="AL6" s="16">
        <f>BNVFE!D12</f>
        <v>4.8763028027001322E-4</v>
      </c>
      <c r="AM6" s="16">
        <f>BNVFE!E12</f>
        <v>4.9028662068749482E-4</v>
      </c>
      <c r="AN6" s="16">
        <f>BNVFE!F12</f>
        <v>4.8860949054331819E-4</v>
      </c>
      <c r="AO6" s="16">
        <f>BNVFE!G12</f>
        <v>4.8612287650563534E-4</v>
      </c>
      <c r="AP6" s="16">
        <f>BNVFE!H12</f>
        <v>4.876857048740875E-4</v>
      </c>
      <c r="AQ6" s="16">
        <f>BNVFE!I12</f>
        <v>4.9009396659068839E-4</v>
      </c>
      <c r="AR6" s="16">
        <f>BNVFE!J12</f>
        <v>4.9304194209053107E-4</v>
      </c>
      <c r="AS6" s="16">
        <f>BNVFE!K12</f>
        <v>4.9594337968184054E-4</v>
      </c>
      <c r="AT6" s="16">
        <f>BNVFE!L12</f>
        <v>4.9499013028162593E-4</v>
      </c>
      <c r="AU6" s="16">
        <f>BNVFE!M12</f>
        <v>5.0117685965480371E-4</v>
      </c>
      <c r="AV6" s="16">
        <f>BNVFE!N12</f>
        <v>5.0707771375029019E-4</v>
      </c>
      <c r="AW6" s="16">
        <f>BNVFE!O12</f>
        <v>5.1258184899585606E-4</v>
      </c>
      <c r="AX6" s="16">
        <f>BNVFE!P12</f>
        <v>5.1867213888701991E-4</v>
      </c>
      <c r="AY6" s="16">
        <f>BNVFE!Q12</f>
        <v>5.1815676220404964E-4</v>
      </c>
      <c r="AZ6" s="16">
        <f>BNVFE!R12</f>
        <v>5.2013387416039543E-4</v>
      </c>
      <c r="BA6" s="16">
        <f>BNVFE!S12</f>
        <v>5.2225078660338446E-4</v>
      </c>
      <c r="BB6" s="16">
        <f>BNVFE!T12</f>
        <v>5.2415984978515908E-4</v>
      </c>
      <c r="BC6" s="16">
        <f>BNVFE!U12</f>
        <v>5.2625237830630257E-4</v>
      </c>
      <c r="BD6" s="16">
        <f>BNVFE!V12</f>
        <v>5.2613088937030199E-4</v>
      </c>
      <c r="BE6" s="16">
        <f>BNVFE!W12</f>
        <v>5.2894572464731119E-4</v>
      </c>
      <c r="BF6" s="16">
        <f>BNVFE!X12</f>
        <v>5.320068947752513E-4</v>
      </c>
      <c r="BG6" s="16">
        <f>BNVFE!Y12</f>
        <v>5.3492687078385975E-4</v>
      </c>
      <c r="BH6" s="16">
        <f>BNVFE!Z12</f>
        <v>5.3822050220801482E-4</v>
      </c>
      <c r="BI6" s="16">
        <f>BNVFE!AA12</f>
        <v>5.415909477399552E-4</v>
      </c>
      <c r="BJ6" s="16">
        <f>BNVFE!AB12</f>
        <v>5.4244022600549702E-4</v>
      </c>
      <c r="BK6" s="16">
        <f>BNVFE!AC12</f>
        <v>5.434069387641971E-4</v>
      </c>
      <c r="BL6" s="16">
        <f>BNVFE!AD12</f>
        <v>5.445137125691397E-4</v>
      </c>
      <c r="BM6" s="16">
        <f>BNVFE!AE12</f>
        <v>5.4552930253349977E-4</v>
      </c>
      <c r="BN6" s="16">
        <f>BNVFE!AF12</f>
        <v>5.4676335744935475E-4</v>
      </c>
      <c r="BO6" s="16">
        <f>BNVFE!AG12</f>
        <v>5.4775940209517973E-4</v>
      </c>
      <c r="BP6" s="16">
        <f>BNVFE!AH12</f>
        <v>5.4897755809767156E-4</v>
      </c>
      <c r="BQ6" s="16">
        <f>BNVFE!AI12</f>
        <v>5.5041507848450628E-4</v>
      </c>
      <c r="BR6" s="16">
        <f>BNVFE!AJ12</f>
        <v>5.5181991641578218E-4</v>
      </c>
      <c r="BS6" s="16">
        <f>BNVFE!AK12</f>
        <v>5.5356591904673846E-4</v>
      </c>
      <c r="BT6" s="4"/>
    </row>
    <row r="7" spans="1:72">
      <c r="A7" t="s">
        <v>7</v>
      </c>
      <c r="B7" t="s">
        <v>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0"/>
      <c r="N7" s="10"/>
      <c r="O7" s="10"/>
      <c r="P7" s="10"/>
      <c r="Q7" s="4">
        <f t="shared" ref="Q7:AI7" si="5">TREND($AK7:$BS7,$AK$1:$BS$1,Q$1)-($AO7-$AK7)</f>
        <v>8.0797052950278472E-5</v>
      </c>
      <c r="R7" s="4">
        <f t="shared" si="5"/>
        <v>8.2316915313046646E-5</v>
      </c>
      <c r="S7" s="4">
        <f t="shared" si="5"/>
        <v>8.3836777675815253E-5</v>
      </c>
      <c r="T7" s="4">
        <f t="shared" si="5"/>
        <v>8.5356640038583426E-5</v>
      </c>
      <c r="U7" s="4">
        <f t="shared" si="5"/>
        <v>8.68765024013516E-5</v>
      </c>
      <c r="V7" s="4">
        <f t="shared" si="5"/>
        <v>8.8396364764119773E-5</v>
      </c>
      <c r="W7" s="4">
        <f t="shared" si="5"/>
        <v>8.9916227126887946E-5</v>
      </c>
      <c r="X7" s="4">
        <f t="shared" si="5"/>
        <v>9.143608948965612E-5</v>
      </c>
      <c r="Y7" s="4">
        <f t="shared" si="5"/>
        <v>9.2955951852424293E-5</v>
      </c>
      <c r="Z7" s="4">
        <f t="shared" si="5"/>
        <v>9.4475814215192467E-5</v>
      </c>
      <c r="AA7" s="4">
        <f t="shared" si="5"/>
        <v>9.599567657796064E-5</v>
      </c>
      <c r="AB7" s="4">
        <f t="shared" si="5"/>
        <v>9.7515538940728814E-5</v>
      </c>
      <c r="AC7" s="4">
        <f t="shared" si="5"/>
        <v>9.9035401303496987E-5</v>
      </c>
      <c r="AD7" s="4">
        <f t="shared" si="5"/>
        <v>1.0055526366626516E-4</v>
      </c>
      <c r="AE7" s="4">
        <f t="shared" si="5"/>
        <v>1.0207512602903333E-4</v>
      </c>
      <c r="AF7" s="4">
        <f t="shared" si="5"/>
        <v>1.0359498839180151E-4</v>
      </c>
      <c r="AG7" s="4">
        <f t="shared" si="5"/>
        <v>1.0511485075457011E-4</v>
      </c>
      <c r="AH7" s="4">
        <f t="shared" si="5"/>
        <v>1.0663471311733829E-4</v>
      </c>
      <c r="AI7" s="4">
        <f t="shared" si="5"/>
        <v>1.0815457548010646E-4</v>
      </c>
      <c r="AJ7" s="14">
        <f>TREND($AK7:$BS7,$AK$1:$BS$1,AJ$1)-($AO7-$AK7)</f>
        <v>1.0967443784287463E-4</v>
      </c>
      <c r="AK7" s="15">
        <f>BNVFE!D13</f>
        <v>1.0629135687490201E-4</v>
      </c>
      <c r="AL7" s="16">
        <f>BNVFE!D13</f>
        <v>1.0629135687490201E-4</v>
      </c>
      <c r="AM7" s="16">
        <f>BNVFE!E13</f>
        <v>1.0901278138476584E-4</v>
      </c>
      <c r="AN7" s="16">
        <f>BNVFE!F13</f>
        <v>1.1090132468147135E-4</v>
      </c>
      <c r="AO7" s="16">
        <f>BNVFE!G13</f>
        <v>1.145933533242113E-4</v>
      </c>
      <c r="AP7" s="16">
        <f>BNVFE!H13</f>
        <v>1.2072218983200174E-4</v>
      </c>
      <c r="AQ7" s="16">
        <f>BNVFE!I13</f>
        <v>1.2512852098310389E-4</v>
      </c>
      <c r="AR7" s="16">
        <f>BNVFE!J13</f>
        <v>1.2882497823807134E-4</v>
      </c>
      <c r="AS7" s="16">
        <f>BNVFE!K13</f>
        <v>1.3282574606745103E-4</v>
      </c>
      <c r="AT7" s="16">
        <f>BNVFE!L13</f>
        <v>1.3500815012928787E-4</v>
      </c>
      <c r="AU7" s="16">
        <f>BNVFE!M13</f>
        <v>1.3827101082951242E-4</v>
      </c>
      <c r="AV7" s="16">
        <f>BNVFE!N13</f>
        <v>1.4281480821123536E-4</v>
      </c>
      <c r="AW7" s="16">
        <f>BNVFE!O13</f>
        <v>1.4849189391458962E-4</v>
      </c>
      <c r="AX7" s="16">
        <f>BNVFE!P13</f>
        <v>1.5221505992553679E-4</v>
      </c>
      <c r="AY7" s="16">
        <f>BNVFE!Q13</f>
        <v>1.5302170840885955E-4</v>
      </c>
      <c r="AZ7" s="16">
        <f>BNVFE!R13</f>
        <v>1.545461939776133E-4</v>
      </c>
      <c r="BA7" s="16">
        <f>BNVFE!S13</f>
        <v>1.5576821095175084E-4</v>
      </c>
      <c r="BB7" s="16">
        <f>BNVFE!T13</f>
        <v>1.5785664686997797E-4</v>
      </c>
      <c r="BC7" s="16">
        <f>BNVFE!U13</f>
        <v>1.5925219573451592E-4</v>
      </c>
      <c r="BD7" s="16">
        <f>BNVFE!V13</f>
        <v>1.5940730834881274E-4</v>
      </c>
      <c r="BE7" s="16">
        <f>BNVFE!W13</f>
        <v>1.5941967575438737E-4</v>
      </c>
      <c r="BF7" s="16">
        <f>BNVFE!X13</f>
        <v>1.6007675956157771E-4</v>
      </c>
      <c r="BG7" s="16">
        <f>BNVFE!Y13</f>
        <v>1.6085766515632741E-4</v>
      </c>
      <c r="BH7" s="16">
        <f>BNVFE!Z13</f>
        <v>1.6053843171620177E-4</v>
      </c>
      <c r="BI7" s="16">
        <f>BNVFE!AA13</f>
        <v>1.6039663424155488E-4</v>
      </c>
      <c r="BJ7" s="16">
        <f>BNVFE!AB13</f>
        <v>1.600594905577296E-4</v>
      </c>
      <c r="BK7" s="16">
        <f>BNVFE!AC13</f>
        <v>1.5994610791426753E-4</v>
      </c>
      <c r="BL7" s="16">
        <f>BNVFE!AD13</f>
        <v>1.5954865720524053E-4</v>
      </c>
      <c r="BM7" s="16">
        <f>BNVFE!AE13</f>
        <v>1.5890756203755155E-4</v>
      </c>
      <c r="BN7" s="16">
        <f>BNVFE!AF13</f>
        <v>1.5825869366099308E-4</v>
      </c>
      <c r="BO7" s="16">
        <f>BNVFE!AG13</f>
        <v>1.5764624738230399E-4</v>
      </c>
      <c r="BP7" s="16">
        <f>BNVFE!AH13</f>
        <v>1.565554061179373E-4</v>
      </c>
      <c r="BQ7" s="16">
        <f>BNVFE!AI13</f>
        <v>1.5558352667455766E-4</v>
      </c>
      <c r="BR7" s="16">
        <f>BNVFE!AJ13</f>
        <v>1.5454787161668808E-4</v>
      </c>
      <c r="BS7" s="16">
        <f>BNVFE!AK13</f>
        <v>1.5310096361050281E-4</v>
      </c>
      <c r="BT7" s="4"/>
    </row>
    <row r="8" spans="1:72">
      <c r="A8" t="s">
        <v>16</v>
      </c>
      <c r="B8" t="s">
        <v>20</v>
      </c>
      <c r="C8" s="6">
        <f t="shared" ref="C8:AI8" si="6">TREND($AK8:$BS8,$AK$1:$BS$1,C$1)</f>
        <v>1.8620475256763729E-2</v>
      </c>
      <c r="D8" s="6">
        <f t="shared" si="6"/>
        <v>1.8620475256763729E-2</v>
      </c>
      <c r="E8" s="6">
        <f t="shared" si="6"/>
        <v>1.8620475256763729E-2</v>
      </c>
      <c r="F8" s="6">
        <f t="shared" si="6"/>
        <v>1.8620475256763729E-2</v>
      </c>
      <c r="G8" s="6">
        <f t="shared" si="6"/>
        <v>1.8620475256763729E-2</v>
      </c>
      <c r="H8" s="6">
        <f t="shared" si="6"/>
        <v>1.8620475256763729E-2</v>
      </c>
      <c r="I8" s="6">
        <f t="shared" si="6"/>
        <v>1.8620475256763729E-2</v>
      </c>
      <c r="J8" s="6">
        <f t="shared" si="6"/>
        <v>1.8620475256763729E-2</v>
      </c>
      <c r="K8" s="6">
        <f t="shared" si="6"/>
        <v>1.8620475256763729E-2</v>
      </c>
      <c r="L8" s="6">
        <f t="shared" si="6"/>
        <v>1.8620475256763729E-2</v>
      </c>
      <c r="M8" s="6">
        <f t="shared" si="6"/>
        <v>1.8620475256763729E-2</v>
      </c>
      <c r="N8" s="6">
        <f t="shared" si="6"/>
        <v>1.8620475256763729E-2</v>
      </c>
      <c r="O8" s="6">
        <f t="shared" si="6"/>
        <v>1.8620475256763729E-2</v>
      </c>
      <c r="P8" s="6">
        <f t="shared" si="6"/>
        <v>1.8620475256763729E-2</v>
      </c>
      <c r="Q8" s="6">
        <f t="shared" si="6"/>
        <v>1.8620475256763729E-2</v>
      </c>
      <c r="R8" s="6">
        <f t="shared" si="6"/>
        <v>1.8620475256763729E-2</v>
      </c>
      <c r="S8" s="6">
        <f t="shared" si="6"/>
        <v>1.8620475256763729E-2</v>
      </c>
      <c r="T8" s="6">
        <f t="shared" si="6"/>
        <v>1.8620475256763729E-2</v>
      </c>
      <c r="U8" s="6">
        <f t="shared" si="6"/>
        <v>1.8620475256763729E-2</v>
      </c>
      <c r="V8" s="6">
        <f t="shared" si="6"/>
        <v>1.8620475256763729E-2</v>
      </c>
      <c r="W8" s="6">
        <f t="shared" si="6"/>
        <v>1.8620475256763729E-2</v>
      </c>
      <c r="X8" s="6">
        <f t="shared" si="6"/>
        <v>1.8620475256763729E-2</v>
      </c>
      <c r="Y8" s="6">
        <f t="shared" si="6"/>
        <v>1.8620475256763729E-2</v>
      </c>
      <c r="Z8" s="6">
        <f t="shared" si="6"/>
        <v>1.8620475256763729E-2</v>
      </c>
      <c r="AA8" s="6">
        <f t="shared" si="6"/>
        <v>1.8620475256763729E-2</v>
      </c>
      <c r="AB8" s="6">
        <f t="shared" si="6"/>
        <v>1.8620475256763729E-2</v>
      </c>
      <c r="AC8" s="6">
        <f t="shared" si="6"/>
        <v>1.8620475256763729E-2</v>
      </c>
      <c r="AD8" s="6">
        <f t="shared" si="6"/>
        <v>1.8620475256763729E-2</v>
      </c>
      <c r="AE8" s="6">
        <f t="shared" si="6"/>
        <v>1.8620475256763729E-2</v>
      </c>
      <c r="AF8" s="6">
        <f t="shared" si="6"/>
        <v>1.8620475256763729E-2</v>
      </c>
      <c r="AG8" s="6">
        <f t="shared" si="6"/>
        <v>1.8620475256763729E-2</v>
      </c>
      <c r="AH8" s="6">
        <f t="shared" si="6"/>
        <v>1.8620475256763729E-2</v>
      </c>
      <c r="AI8" s="6">
        <f t="shared" si="6"/>
        <v>1.8620475256763729E-2</v>
      </c>
      <c r="AJ8" s="6">
        <f>TREND($AK8:$BS8,$AK$1:$BS$1,AJ$1)</f>
        <v>1.8620475256763729E-2</v>
      </c>
      <c r="AK8" s="15">
        <f>BNVFE!D14</f>
        <v>1.8620475256763733E-2</v>
      </c>
      <c r="AL8" s="15">
        <f>BNVFE!D14</f>
        <v>1.8620475256763733E-2</v>
      </c>
      <c r="AM8" s="15">
        <f>BNVFE!E14</f>
        <v>1.8620475256763733E-2</v>
      </c>
      <c r="AN8" s="15">
        <f>BNVFE!F14</f>
        <v>1.8620475256763733E-2</v>
      </c>
      <c r="AO8" s="15">
        <f>BNVFE!G14</f>
        <v>1.8620475256763733E-2</v>
      </c>
      <c r="AP8" s="15">
        <f>BNVFE!H14</f>
        <v>1.8620475256763733E-2</v>
      </c>
      <c r="AQ8" s="15">
        <f>BNVFE!I14</f>
        <v>1.8620475256763733E-2</v>
      </c>
      <c r="AR8" s="15">
        <f>BNVFE!J14</f>
        <v>1.8620475256763733E-2</v>
      </c>
      <c r="AS8" s="15">
        <f>BNVFE!K14</f>
        <v>1.8620475256763733E-2</v>
      </c>
      <c r="AT8" s="15">
        <f>BNVFE!L14</f>
        <v>1.8620475256763733E-2</v>
      </c>
      <c r="AU8" s="15">
        <f>BNVFE!M14</f>
        <v>1.8620475256763733E-2</v>
      </c>
      <c r="AV8" s="15">
        <f>BNVFE!N14</f>
        <v>1.8620475256763733E-2</v>
      </c>
      <c r="AW8" s="15">
        <f>BNVFE!O14</f>
        <v>1.8620475256763733E-2</v>
      </c>
      <c r="AX8" s="15">
        <f>BNVFE!P14</f>
        <v>1.8620475256763733E-2</v>
      </c>
      <c r="AY8" s="15">
        <f>BNVFE!Q14</f>
        <v>1.8620475256763733E-2</v>
      </c>
      <c r="AZ8" s="15">
        <f>BNVFE!R14</f>
        <v>1.8620475256763733E-2</v>
      </c>
      <c r="BA8" s="15">
        <f>BNVFE!S14</f>
        <v>1.8620475256763733E-2</v>
      </c>
      <c r="BB8" s="15">
        <f>BNVFE!T14</f>
        <v>1.8620475256763733E-2</v>
      </c>
      <c r="BC8" s="15">
        <f>BNVFE!U14</f>
        <v>1.8620475256763733E-2</v>
      </c>
      <c r="BD8" s="15">
        <f>BNVFE!V14</f>
        <v>1.8620475256763733E-2</v>
      </c>
      <c r="BE8" s="15">
        <f>BNVFE!W14</f>
        <v>1.8620475256763733E-2</v>
      </c>
      <c r="BF8" s="15">
        <f>BNVFE!X14</f>
        <v>1.8620475256763733E-2</v>
      </c>
      <c r="BG8" s="15">
        <f>BNVFE!Y14</f>
        <v>1.8620475256763733E-2</v>
      </c>
      <c r="BH8" s="15">
        <f>BNVFE!Z14</f>
        <v>1.8620475256763733E-2</v>
      </c>
      <c r="BI8" s="15">
        <f>BNVFE!AA14</f>
        <v>1.8620475256763733E-2</v>
      </c>
      <c r="BJ8" s="15">
        <f>BNVFE!AB14</f>
        <v>1.8620475256763733E-2</v>
      </c>
      <c r="BK8" s="15">
        <f>BNVFE!AC14</f>
        <v>1.8620475256763733E-2</v>
      </c>
      <c r="BL8" s="15">
        <f>BNVFE!AD14</f>
        <v>1.8620475256763733E-2</v>
      </c>
      <c r="BM8" s="15">
        <f>BNVFE!AE14</f>
        <v>1.8620475256763733E-2</v>
      </c>
      <c r="BN8" s="15">
        <f>BNVFE!AF14</f>
        <v>1.8620475256763733E-2</v>
      </c>
      <c r="BO8" s="15">
        <f>BNVFE!AG14</f>
        <v>1.8620475256763733E-2</v>
      </c>
      <c r="BP8" s="15">
        <f>BNVFE!AH14</f>
        <v>1.8620475256763733E-2</v>
      </c>
      <c r="BQ8" s="15">
        <f>BNVFE!AI14</f>
        <v>1.8620475256763733E-2</v>
      </c>
      <c r="BR8" s="15">
        <f>BNVFE!AJ14</f>
        <v>1.8620475256763733E-2</v>
      </c>
      <c r="BS8" s="15">
        <f>BNVFE!AK14</f>
        <v>1.8620475256763733E-2</v>
      </c>
      <c r="BT8" s="4"/>
    </row>
    <row r="9" spans="1:72">
      <c r="A9" t="s">
        <v>16</v>
      </c>
      <c r="B9" t="s">
        <v>20</v>
      </c>
      <c r="C9" s="4">
        <f t="shared" si="4"/>
        <v>1.0010316719622043E-2</v>
      </c>
      <c r="D9" s="4">
        <f t="shared" si="4"/>
        <v>1.0010316719622043E-2</v>
      </c>
      <c r="E9" s="4">
        <f t="shared" si="4"/>
        <v>1.0010316719622043E-2</v>
      </c>
      <c r="F9" s="4">
        <f>TREND($AK9:$BS9,$AK$1:$BS$1,F$1)</f>
        <v>1.0010316719622043E-2</v>
      </c>
      <c r="G9" s="4">
        <f t="shared" si="4"/>
        <v>1.0010316719622043E-2</v>
      </c>
      <c r="H9" s="4">
        <f t="shared" si="4"/>
        <v>1.0010316719622043E-2</v>
      </c>
      <c r="I9" s="4">
        <f t="shared" si="4"/>
        <v>1.0010316719622043E-2</v>
      </c>
      <c r="J9" s="4">
        <f t="shared" si="4"/>
        <v>1.0010316719622043E-2</v>
      </c>
      <c r="K9" s="4">
        <f t="shared" si="4"/>
        <v>1.0010316719622043E-2</v>
      </c>
      <c r="L9" s="4">
        <f t="shared" si="4"/>
        <v>1.0010316719622043E-2</v>
      </c>
      <c r="M9" s="4">
        <f t="shared" si="4"/>
        <v>1.0010316719622043E-2</v>
      </c>
      <c r="N9" s="4">
        <f t="shared" si="4"/>
        <v>1.0010316719622043E-2</v>
      </c>
      <c r="O9" s="4">
        <f t="shared" si="4"/>
        <v>1.0010316719622043E-2</v>
      </c>
      <c r="P9" s="4">
        <f t="shared" si="4"/>
        <v>1.0010316719622043E-2</v>
      </c>
      <c r="Q9" s="4">
        <f t="shared" si="4"/>
        <v>1.0010316719622043E-2</v>
      </c>
      <c r="R9" s="4">
        <f t="shared" si="4"/>
        <v>1.0010316719622043E-2</v>
      </c>
      <c r="S9" s="4">
        <f t="shared" si="4"/>
        <v>1.0010316719622043E-2</v>
      </c>
      <c r="T9" s="4">
        <f t="shared" si="4"/>
        <v>1.0010316719622043E-2</v>
      </c>
      <c r="U9" s="4">
        <f t="shared" si="4"/>
        <v>1.0010316719622043E-2</v>
      </c>
      <c r="V9" s="4">
        <f t="shared" si="4"/>
        <v>1.0010316719622043E-2</v>
      </c>
      <c r="W9" s="4">
        <f t="shared" si="4"/>
        <v>1.0010316719622043E-2</v>
      </c>
      <c r="X9" s="4">
        <f t="shared" si="4"/>
        <v>1.0010316719622043E-2</v>
      </c>
      <c r="Y9" s="4">
        <f t="shared" si="4"/>
        <v>1.0010316719622043E-2</v>
      </c>
      <c r="Z9" s="4">
        <f t="shared" si="4"/>
        <v>1.0010316719622043E-2</v>
      </c>
      <c r="AA9" s="4">
        <f t="shared" si="4"/>
        <v>1.0010316719622043E-2</v>
      </c>
      <c r="AB9" s="4">
        <f t="shared" si="4"/>
        <v>1.0010316719622043E-2</v>
      </c>
      <c r="AC9" s="4">
        <f t="shared" si="4"/>
        <v>1.0010316719622043E-2</v>
      </c>
      <c r="AD9" s="4">
        <f t="shared" si="4"/>
        <v>1.0010316719622043E-2</v>
      </c>
      <c r="AE9" s="4">
        <f t="shared" si="4"/>
        <v>1.0010316719622043E-2</v>
      </c>
      <c r="AF9" s="4">
        <f t="shared" si="4"/>
        <v>1.0010316719622043E-2</v>
      </c>
      <c r="AG9" s="4">
        <f t="shared" si="4"/>
        <v>1.0010316719622043E-2</v>
      </c>
      <c r="AH9" s="4">
        <f t="shared" si="4"/>
        <v>1.0010316719622043E-2</v>
      </c>
      <c r="AI9" s="4">
        <f t="shared" si="4"/>
        <v>1.0010316719622043E-2</v>
      </c>
      <c r="AJ9" s="14">
        <f t="shared" si="4"/>
        <v>1.0010316719622043E-2</v>
      </c>
      <c r="AK9" s="15">
        <f>BNVFE!D15</f>
        <v>1.0010316719622039E-2</v>
      </c>
      <c r="AL9" s="16">
        <f>BNVFE!D15</f>
        <v>1.0010316719622039E-2</v>
      </c>
      <c r="AM9" s="16">
        <f>BNVFE!E15</f>
        <v>1.0010316719622039E-2</v>
      </c>
      <c r="AN9" s="16">
        <f>BNVFE!F15</f>
        <v>1.0010316719622039E-2</v>
      </c>
      <c r="AO9" s="16">
        <f>BNVFE!G15</f>
        <v>1.0010316719622039E-2</v>
      </c>
      <c r="AP9" s="16">
        <f>BNVFE!H15</f>
        <v>1.0010316719622039E-2</v>
      </c>
      <c r="AQ9" s="16">
        <f>BNVFE!I15</f>
        <v>1.0010316719622039E-2</v>
      </c>
      <c r="AR9" s="16">
        <f>BNVFE!J15</f>
        <v>1.0010316719622039E-2</v>
      </c>
      <c r="AS9" s="16">
        <f>BNVFE!K15</f>
        <v>1.0010316719622039E-2</v>
      </c>
      <c r="AT9" s="16">
        <f>BNVFE!L15</f>
        <v>1.0010316719622039E-2</v>
      </c>
      <c r="AU9" s="16">
        <f>BNVFE!M15</f>
        <v>1.0010316719622039E-2</v>
      </c>
      <c r="AV9" s="16">
        <f>BNVFE!N15</f>
        <v>1.0010316719622039E-2</v>
      </c>
      <c r="AW9" s="16">
        <f>BNVFE!O15</f>
        <v>1.0010316719622039E-2</v>
      </c>
      <c r="AX9" s="16">
        <f>BNVFE!P15</f>
        <v>1.0010316719622039E-2</v>
      </c>
      <c r="AY9" s="16">
        <f>BNVFE!Q15</f>
        <v>1.0010316719622039E-2</v>
      </c>
      <c r="AZ9" s="16">
        <f>BNVFE!R15</f>
        <v>1.0010316719622039E-2</v>
      </c>
      <c r="BA9" s="16">
        <f>BNVFE!S15</f>
        <v>1.0010316719622039E-2</v>
      </c>
      <c r="BB9" s="16">
        <f>BNVFE!T15</f>
        <v>1.0010316719622039E-2</v>
      </c>
      <c r="BC9" s="16">
        <f>BNVFE!U15</f>
        <v>1.0010316719622039E-2</v>
      </c>
      <c r="BD9" s="16">
        <f>BNVFE!V15</f>
        <v>1.0010316719622039E-2</v>
      </c>
      <c r="BE9" s="16">
        <f>BNVFE!W15</f>
        <v>1.0010316719622039E-2</v>
      </c>
      <c r="BF9" s="16">
        <f>BNVFE!X15</f>
        <v>1.0010316719622039E-2</v>
      </c>
      <c r="BG9" s="16">
        <f>BNVFE!Y15</f>
        <v>1.0010316719622039E-2</v>
      </c>
      <c r="BH9" s="16">
        <f>BNVFE!Z15</f>
        <v>1.0010316719622039E-2</v>
      </c>
      <c r="BI9" s="16">
        <f>BNVFE!AA15</f>
        <v>1.0010316719622039E-2</v>
      </c>
      <c r="BJ9" s="16">
        <f>BNVFE!AB15</f>
        <v>1.0010316719622039E-2</v>
      </c>
      <c r="BK9" s="16">
        <f>BNVFE!AC15</f>
        <v>1.0010316719622039E-2</v>
      </c>
      <c r="BL9" s="16">
        <f>BNVFE!AD15</f>
        <v>1.0010316719622039E-2</v>
      </c>
      <c r="BM9" s="16">
        <f>BNVFE!AE15</f>
        <v>1.0010316719622039E-2</v>
      </c>
      <c r="BN9" s="16">
        <f>BNVFE!AF15</f>
        <v>1.0010316719622039E-2</v>
      </c>
      <c r="BO9" s="16">
        <f>BNVFE!AG15</f>
        <v>1.0010316719622039E-2</v>
      </c>
      <c r="BP9" s="16">
        <f>BNVFE!AH15</f>
        <v>1.0010316719622039E-2</v>
      </c>
      <c r="BQ9" s="16">
        <f>BNVFE!AI15</f>
        <v>1.0010316719622039E-2</v>
      </c>
      <c r="BR9" s="16">
        <f>BNVFE!AJ15</f>
        <v>1.0010316719622039E-2</v>
      </c>
      <c r="BS9" s="16">
        <f>BNVFE!AK15</f>
        <v>1.0010316719622039E-2</v>
      </c>
      <c r="BT9" s="4"/>
    </row>
    <row r="10" spans="1:72">
      <c r="A10" t="s">
        <v>16</v>
      </c>
      <c r="B10" t="s">
        <v>21</v>
      </c>
      <c r="C10" s="4">
        <f t="shared" si="4"/>
        <v>1.1664791329226596E-2</v>
      </c>
      <c r="D10" s="4">
        <f t="shared" si="4"/>
        <v>1.1664791329226596E-2</v>
      </c>
      <c r="E10" s="4">
        <f t="shared" si="4"/>
        <v>1.1664791329226596E-2</v>
      </c>
      <c r="F10" s="4">
        <f>TREND($AK10:$BS10,$AK$1:$BS$1,F$1)</f>
        <v>1.1664791329226596E-2</v>
      </c>
      <c r="G10" s="4">
        <f t="shared" si="4"/>
        <v>1.1664791329226596E-2</v>
      </c>
      <c r="H10" s="4">
        <f t="shared" si="4"/>
        <v>1.1664791329226596E-2</v>
      </c>
      <c r="I10" s="4">
        <f t="shared" si="4"/>
        <v>1.1664791329226596E-2</v>
      </c>
      <c r="J10" s="4">
        <f t="shared" si="4"/>
        <v>1.1664791329226596E-2</v>
      </c>
      <c r="K10" s="4">
        <f t="shared" si="4"/>
        <v>1.1664791329226596E-2</v>
      </c>
      <c r="L10" s="4">
        <f t="shared" si="4"/>
        <v>1.1664791329226596E-2</v>
      </c>
      <c r="M10" s="4">
        <f t="shared" si="4"/>
        <v>1.1664791329226596E-2</v>
      </c>
      <c r="N10" s="4">
        <f t="shared" si="4"/>
        <v>1.1664791329226596E-2</v>
      </c>
      <c r="O10" s="4">
        <f t="shared" si="4"/>
        <v>1.1664791329226596E-2</v>
      </c>
      <c r="P10" s="4">
        <f t="shared" si="4"/>
        <v>1.1664791329226596E-2</v>
      </c>
      <c r="Q10" s="4">
        <f t="shared" si="4"/>
        <v>1.1664791329226596E-2</v>
      </c>
      <c r="R10" s="4">
        <f t="shared" si="4"/>
        <v>1.1664791329226596E-2</v>
      </c>
      <c r="S10" s="4">
        <f t="shared" si="4"/>
        <v>1.1664791329226596E-2</v>
      </c>
      <c r="T10" s="4">
        <f t="shared" si="4"/>
        <v>1.1664791329226596E-2</v>
      </c>
      <c r="U10" s="4">
        <f t="shared" si="4"/>
        <v>1.1664791329226596E-2</v>
      </c>
      <c r="V10" s="4">
        <f t="shared" si="4"/>
        <v>1.1664791329226596E-2</v>
      </c>
      <c r="W10" s="4">
        <f t="shared" si="4"/>
        <v>1.1664791329226596E-2</v>
      </c>
      <c r="X10" s="4">
        <f t="shared" si="4"/>
        <v>1.1664791329226596E-2</v>
      </c>
      <c r="Y10" s="4">
        <f t="shared" si="4"/>
        <v>1.1664791329226596E-2</v>
      </c>
      <c r="Z10" s="4">
        <f t="shared" si="4"/>
        <v>1.1664791329226596E-2</v>
      </c>
      <c r="AA10" s="4">
        <f t="shared" si="4"/>
        <v>1.1664791329226596E-2</v>
      </c>
      <c r="AB10" s="4">
        <f t="shared" si="4"/>
        <v>1.1664791329226596E-2</v>
      </c>
      <c r="AC10" s="4">
        <f t="shared" si="4"/>
        <v>1.1664791329226596E-2</v>
      </c>
      <c r="AD10" s="4">
        <f t="shared" si="4"/>
        <v>1.1664791329226596E-2</v>
      </c>
      <c r="AE10" s="4">
        <f t="shared" si="4"/>
        <v>1.1664791329226596E-2</v>
      </c>
      <c r="AF10" s="4">
        <f t="shared" si="4"/>
        <v>1.1664791329226596E-2</v>
      </c>
      <c r="AG10" s="4">
        <f t="shared" si="4"/>
        <v>1.1664791329226596E-2</v>
      </c>
      <c r="AH10" s="4">
        <f t="shared" si="4"/>
        <v>1.1664791329226596E-2</v>
      </c>
      <c r="AI10" s="4">
        <f t="shared" si="4"/>
        <v>1.1664791329226596E-2</v>
      </c>
      <c r="AJ10" s="14">
        <f t="shared" si="4"/>
        <v>1.1664791329226596E-2</v>
      </c>
      <c r="AK10" s="15">
        <f>BNVFE!D16</f>
        <v>1.1664791329226596E-2</v>
      </c>
      <c r="AL10" s="16">
        <f>BNVFE!D16</f>
        <v>1.1664791329226596E-2</v>
      </c>
      <c r="AM10" s="16">
        <f>BNVFE!E16</f>
        <v>1.1664791329226596E-2</v>
      </c>
      <c r="AN10" s="16">
        <f>BNVFE!F16</f>
        <v>1.1664791329226596E-2</v>
      </c>
      <c r="AO10" s="16">
        <f>BNVFE!G16</f>
        <v>1.1664791329226596E-2</v>
      </c>
      <c r="AP10" s="16">
        <f>BNVFE!H16</f>
        <v>1.1664791329226596E-2</v>
      </c>
      <c r="AQ10" s="16">
        <f>BNVFE!I16</f>
        <v>1.1664791329226596E-2</v>
      </c>
      <c r="AR10" s="16">
        <f>BNVFE!J16</f>
        <v>1.1664791329226596E-2</v>
      </c>
      <c r="AS10" s="16">
        <f>BNVFE!K16</f>
        <v>1.1664791329226596E-2</v>
      </c>
      <c r="AT10" s="16">
        <f>BNVFE!L16</f>
        <v>1.1664791329226596E-2</v>
      </c>
      <c r="AU10" s="16">
        <f>BNVFE!M16</f>
        <v>1.1664791329226596E-2</v>
      </c>
      <c r="AV10" s="16">
        <f>BNVFE!N16</f>
        <v>1.1664791329226596E-2</v>
      </c>
      <c r="AW10" s="16">
        <f>BNVFE!O16</f>
        <v>1.1664791329226596E-2</v>
      </c>
      <c r="AX10" s="16">
        <f>BNVFE!P16</f>
        <v>1.1664791329226596E-2</v>
      </c>
      <c r="AY10" s="16">
        <f>BNVFE!Q16</f>
        <v>1.1664791329226596E-2</v>
      </c>
      <c r="AZ10" s="16">
        <f>BNVFE!R16</f>
        <v>1.1664791329226596E-2</v>
      </c>
      <c r="BA10" s="16">
        <f>BNVFE!S16</f>
        <v>1.1664791329226596E-2</v>
      </c>
      <c r="BB10" s="16">
        <f>BNVFE!T16</f>
        <v>1.1664791329226596E-2</v>
      </c>
      <c r="BC10" s="16">
        <f>BNVFE!U16</f>
        <v>1.1664791329226596E-2</v>
      </c>
      <c r="BD10" s="16">
        <f>BNVFE!V16</f>
        <v>1.1664791329226596E-2</v>
      </c>
      <c r="BE10" s="16">
        <f>BNVFE!W16</f>
        <v>1.1664791329226596E-2</v>
      </c>
      <c r="BF10" s="16">
        <f>BNVFE!X16</f>
        <v>1.1664791329226596E-2</v>
      </c>
      <c r="BG10" s="16">
        <f>BNVFE!Y16</f>
        <v>1.1664791329226596E-2</v>
      </c>
      <c r="BH10" s="16">
        <f>BNVFE!Z16</f>
        <v>1.1664791329226596E-2</v>
      </c>
      <c r="BI10" s="16">
        <f>BNVFE!AA16</f>
        <v>1.1664791329226596E-2</v>
      </c>
      <c r="BJ10" s="16">
        <f>BNVFE!AB16</f>
        <v>1.1664791329226596E-2</v>
      </c>
      <c r="BK10" s="16">
        <f>BNVFE!AC16</f>
        <v>1.1664791329226596E-2</v>
      </c>
      <c r="BL10" s="16">
        <f>BNVFE!AD16</f>
        <v>1.1664791329226596E-2</v>
      </c>
      <c r="BM10" s="16">
        <f>BNVFE!AE16</f>
        <v>1.1664791329226596E-2</v>
      </c>
      <c r="BN10" s="16">
        <f>BNVFE!AF16</f>
        <v>1.1664791329226596E-2</v>
      </c>
      <c r="BO10" s="16">
        <f>BNVFE!AG16</f>
        <v>1.1664791329226596E-2</v>
      </c>
      <c r="BP10" s="16">
        <f>BNVFE!AH16</f>
        <v>1.1664791329226596E-2</v>
      </c>
      <c r="BQ10" s="16">
        <f>BNVFE!AI16</f>
        <v>1.1664791329226596E-2</v>
      </c>
      <c r="BR10" s="16">
        <f>BNVFE!AJ16</f>
        <v>1.1664791329226596E-2</v>
      </c>
      <c r="BS10" s="16">
        <f>BNVFE!AK16</f>
        <v>1.1664791329226596E-2</v>
      </c>
      <c r="BT10" s="4"/>
    </row>
    <row r="11" spans="1:72">
      <c r="A11" t="s">
        <v>16</v>
      </c>
      <c r="B11" t="s">
        <v>21</v>
      </c>
      <c r="C11" s="4">
        <f t="shared" si="4"/>
        <v>3.2373826573188179E-3</v>
      </c>
      <c r="D11" s="4">
        <f t="shared" si="4"/>
        <v>3.2373826573188179E-3</v>
      </c>
      <c r="E11" s="4">
        <f t="shared" si="4"/>
        <v>3.2373826573188179E-3</v>
      </c>
      <c r="F11" s="4">
        <f>TREND($AK11:$BS11,$AK$1:$BS$1,F$1)</f>
        <v>3.2373826573188179E-3</v>
      </c>
      <c r="G11" s="4">
        <f t="shared" si="4"/>
        <v>3.2373826573188179E-3</v>
      </c>
      <c r="H11" s="4">
        <f t="shared" si="4"/>
        <v>3.2373826573188179E-3</v>
      </c>
      <c r="I11" s="4">
        <f t="shared" si="4"/>
        <v>3.2373826573188179E-3</v>
      </c>
      <c r="J11" s="4">
        <f t="shared" si="4"/>
        <v>3.2373826573188179E-3</v>
      </c>
      <c r="K11" s="4">
        <f t="shared" si="4"/>
        <v>3.2373826573188179E-3</v>
      </c>
      <c r="L11" s="4">
        <f t="shared" si="4"/>
        <v>3.2373826573188179E-3</v>
      </c>
      <c r="M11" s="4">
        <f t="shared" si="4"/>
        <v>3.2373826573188179E-3</v>
      </c>
      <c r="N11" s="4">
        <f t="shared" si="4"/>
        <v>3.2373826573188179E-3</v>
      </c>
      <c r="O11" s="4">
        <f t="shared" si="4"/>
        <v>3.2373826573188179E-3</v>
      </c>
      <c r="P11" s="4">
        <f t="shared" si="4"/>
        <v>3.2373826573188179E-3</v>
      </c>
      <c r="Q11" s="4">
        <f t="shared" si="4"/>
        <v>3.2373826573188179E-3</v>
      </c>
      <c r="R11" s="4">
        <f t="shared" si="4"/>
        <v>3.2373826573188179E-3</v>
      </c>
      <c r="S11" s="4">
        <f t="shared" si="4"/>
        <v>3.2373826573188179E-3</v>
      </c>
      <c r="T11" s="4">
        <f t="shared" si="4"/>
        <v>3.2373826573188179E-3</v>
      </c>
      <c r="U11" s="4">
        <f t="shared" si="4"/>
        <v>3.2373826573188179E-3</v>
      </c>
      <c r="V11" s="4">
        <f t="shared" si="4"/>
        <v>3.2373826573188179E-3</v>
      </c>
      <c r="W11" s="4">
        <f t="shared" si="4"/>
        <v>3.2373826573188179E-3</v>
      </c>
      <c r="X11" s="4">
        <f t="shared" si="4"/>
        <v>3.2373826573188179E-3</v>
      </c>
      <c r="Y11" s="4">
        <f t="shared" si="4"/>
        <v>3.2373826573188179E-3</v>
      </c>
      <c r="Z11" s="4">
        <f t="shared" si="4"/>
        <v>3.2373826573188179E-3</v>
      </c>
      <c r="AA11" s="4">
        <f t="shared" si="4"/>
        <v>3.2373826573188179E-3</v>
      </c>
      <c r="AB11" s="4">
        <f t="shared" si="4"/>
        <v>3.2373826573188179E-3</v>
      </c>
      <c r="AC11" s="4">
        <f t="shared" si="4"/>
        <v>3.2373826573188179E-3</v>
      </c>
      <c r="AD11" s="4">
        <f t="shared" si="4"/>
        <v>3.2373826573188179E-3</v>
      </c>
      <c r="AE11" s="4">
        <f t="shared" si="4"/>
        <v>3.2373826573188179E-3</v>
      </c>
      <c r="AF11" s="4">
        <f t="shared" si="4"/>
        <v>3.2373826573188179E-3</v>
      </c>
      <c r="AG11" s="4">
        <f t="shared" si="4"/>
        <v>3.2373826573188179E-3</v>
      </c>
      <c r="AH11" s="4">
        <f t="shared" si="4"/>
        <v>3.2373826573188179E-3</v>
      </c>
      <c r="AI11" s="4">
        <f t="shared" si="4"/>
        <v>3.2373826573188179E-3</v>
      </c>
      <c r="AJ11" s="14">
        <f t="shared" si="4"/>
        <v>3.2373826573188179E-3</v>
      </c>
      <c r="AK11" s="15">
        <f>BNVFE!D17</f>
        <v>3.2373826573188153E-3</v>
      </c>
      <c r="AL11" s="16">
        <f>BNVFE!D17</f>
        <v>3.2373826573188153E-3</v>
      </c>
      <c r="AM11" s="16">
        <f>BNVFE!E17</f>
        <v>3.2373826573188153E-3</v>
      </c>
      <c r="AN11" s="16">
        <f>BNVFE!F17</f>
        <v>3.2373826573188153E-3</v>
      </c>
      <c r="AO11" s="16">
        <f>BNVFE!G17</f>
        <v>3.2373826573188153E-3</v>
      </c>
      <c r="AP11" s="16">
        <f>BNVFE!H17</f>
        <v>3.2373826573188153E-3</v>
      </c>
      <c r="AQ11" s="16">
        <f>BNVFE!I17</f>
        <v>3.2373826573188153E-3</v>
      </c>
      <c r="AR11" s="16">
        <f>BNVFE!J17</f>
        <v>3.2373826573188153E-3</v>
      </c>
      <c r="AS11" s="16">
        <f>BNVFE!K17</f>
        <v>3.2373826573188153E-3</v>
      </c>
      <c r="AT11" s="16">
        <f>BNVFE!L17</f>
        <v>3.2373826573188153E-3</v>
      </c>
      <c r="AU11" s="16">
        <f>BNVFE!M17</f>
        <v>3.2373826573188153E-3</v>
      </c>
      <c r="AV11" s="16">
        <f>BNVFE!N17</f>
        <v>3.2373826573188153E-3</v>
      </c>
      <c r="AW11" s="16">
        <f>BNVFE!O17</f>
        <v>3.2373826573188153E-3</v>
      </c>
      <c r="AX11" s="16">
        <f>BNVFE!P17</f>
        <v>3.2373826573188153E-3</v>
      </c>
      <c r="AY11" s="16">
        <f>BNVFE!Q17</f>
        <v>3.2373826573188153E-3</v>
      </c>
      <c r="AZ11" s="16">
        <f>BNVFE!R17</f>
        <v>3.2373826573188153E-3</v>
      </c>
      <c r="BA11" s="16">
        <f>BNVFE!S17</f>
        <v>3.2373826573188153E-3</v>
      </c>
      <c r="BB11" s="16">
        <f>BNVFE!T17</f>
        <v>3.2373826573188153E-3</v>
      </c>
      <c r="BC11" s="16">
        <f>BNVFE!U17</f>
        <v>3.2373826573188153E-3</v>
      </c>
      <c r="BD11" s="16">
        <f>BNVFE!V17</f>
        <v>3.2373826573188153E-3</v>
      </c>
      <c r="BE11" s="16">
        <f>BNVFE!W17</f>
        <v>3.2373826573188153E-3</v>
      </c>
      <c r="BF11" s="16">
        <f>BNVFE!X17</f>
        <v>3.2373826573188153E-3</v>
      </c>
      <c r="BG11" s="16">
        <f>BNVFE!Y17</f>
        <v>3.2373826573188153E-3</v>
      </c>
      <c r="BH11" s="16">
        <f>BNVFE!Z17</f>
        <v>3.2373826573188153E-3</v>
      </c>
      <c r="BI11" s="16">
        <f>BNVFE!AA17</f>
        <v>3.2373826573188153E-3</v>
      </c>
      <c r="BJ11" s="16">
        <f>BNVFE!AB17</f>
        <v>3.2373826573188153E-3</v>
      </c>
      <c r="BK11" s="16">
        <f>BNVFE!AC17</f>
        <v>3.2373826573188153E-3</v>
      </c>
      <c r="BL11" s="16">
        <f>BNVFE!AD17</f>
        <v>3.2373826573188153E-3</v>
      </c>
      <c r="BM11" s="16">
        <f>BNVFE!AE17</f>
        <v>3.2373826573188153E-3</v>
      </c>
      <c r="BN11" s="16">
        <f>BNVFE!AF17</f>
        <v>3.2373826573188153E-3</v>
      </c>
      <c r="BO11" s="16">
        <f>BNVFE!AG17</f>
        <v>3.2373826573188153E-3</v>
      </c>
      <c r="BP11" s="16">
        <f>BNVFE!AH17</f>
        <v>3.2373826573188153E-3</v>
      </c>
      <c r="BQ11" s="16">
        <f>BNVFE!AI17</f>
        <v>3.2373826573188153E-3</v>
      </c>
      <c r="BR11" s="16">
        <f>BNVFE!AJ17</f>
        <v>3.2373826573188153E-3</v>
      </c>
      <c r="BS11" s="16">
        <f>BNVFE!AK17</f>
        <v>3.2373826573188153E-3</v>
      </c>
      <c r="BT11" s="4"/>
    </row>
    <row r="12" spans="1:72">
      <c r="A12" t="s">
        <v>17</v>
      </c>
      <c r="B12" t="s">
        <v>20</v>
      </c>
      <c r="C12" s="10"/>
      <c r="D12" s="4">
        <f t="shared" ref="D12" si="7">$AK12</f>
        <v>1.9362141353943107E-4</v>
      </c>
      <c r="E12" s="4">
        <f t="shared" si="4"/>
        <v>1.9362141353943097E-4</v>
      </c>
      <c r="F12" s="4">
        <f t="shared" si="4"/>
        <v>1.9362141353943097E-4</v>
      </c>
      <c r="G12" s="4">
        <f t="shared" si="4"/>
        <v>1.9362141353943097E-4</v>
      </c>
      <c r="H12" s="4">
        <f t="shared" si="4"/>
        <v>1.9362141353943097E-4</v>
      </c>
      <c r="I12" s="4">
        <f t="shared" si="4"/>
        <v>1.9362141353943097E-4</v>
      </c>
      <c r="J12" s="4">
        <f t="shared" si="4"/>
        <v>1.9362141353943097E-4</v>
      </c>
      <c r="K12" s="4">
        <f t="shared" si="4"/>
        <v>1.9362141353943097E-4</v>
      </c>
      <c r="L12" s="4">
        <f t="shared" si="4"/>
        <v>1.9362141353943097E-4</v>
      </c>
      <c r="M12" s="4">
        <f t="shared" si="4"/>
        <v>1.9362141353943097E-4</v>
      </c>
      <c r="N12" s="4">
        <f t="shared" si="4"/>
        <v>1.9362141353943097E-4</v>
      </c>
      <c r="O12" s="4">
        <f t="shared" si="4"/>
        <v>1.9362141353943097E-4</v>
      </c>
      <c r="P12" s="4">
        <f t="shared" si="4"/>
        <v>1.9362141353943097E-4</v>
      </c>
      <c r="Q12" s="4">
        <f t="shared" si="4"/>
        <v>1.9362141353943097E-4</v>
      </c>
      <c r="R12" s="4">
        <f t="shared" si="4"/>
        <v>1.9362141353943097E-4</v>
      </c>
      <c r="S12" s="4">
        <f t="shared" si="4"/>
        <v>1.9362141353943097E-4</v>
      </c>
      <c r="T12" s="4">
        <f t="shared" si="4"/>
        <v>1.9362141353943097E-4</v>
      </c>
      <c r="U12" s="4">
        <f t="shared" si="4"/>
        <v>1.9362141353943097E-4</v>
      </c>
      <c r="V12" s="4">
        <f t="shared" si="4"/>
        <v>1.9362141353943097E-4</v>
      </c>
      <c r="W12" s="4">
        <f t="shared" si="4"/>
        <v>1.9362141353943097E-4</v>
      </c>
      <c r="X12" s="4">
        <f t="shared" si="4"/>
        <v>1.9362141353943097E-4</v>
      </c>
      <c r="Y12" s="4">
        <f t="shared" si="4"/>
        <v>1.9362141353943097E-4</v>
      </c>
      <c r="Z12" s="4">
        <f t="shared" si="4"/>
        <v>1.9362141353943097E-4</v>
      </c>
      <c r="AA12" s="4">
        <f t="shared" si="4"/>
        <v>1.9362141353943097E-4</v>
      </c>
      <c r="AB12" s="4">
        <f t="shared" si="4"/>
        <v>1.9362141353943097E-4</v>
      </c>
      <c r="AC12" s="4">
        <f t="shared" si="4"/>
        <v>1.9362141353943097E-4</v>
      </c>
      <c r="AD12" s="4">
        <f t="shared" si="4"/>
        <v>1.9362141353943097E-4</v>
      </c>
      <c r="AE12" s="4">
        <f t="shared" si="4"/>
        <v>1.9362141353943097E-4</v>
      </c>
      <c r="AF12" s="4">
        <f t="shared" si="4"/>
        <v>1.9362141353943097E-4</v>
      </c>
      <c r="AG12" s="4">
        <f t="shared" si="4"/>
        <v>1.9362141353943097E-4</v>
      </c>
      <c r="AH12" s="4">
        <f t="shared" si="4"/>
        <v>1.9362141353943097E-4</v>
      </c>
      <c r="AI12" s="4">
        <f t="shared" si="4"/>
        <v>1.9362141353943097E-4</v>
      </c>
      <c r="AJ12" s="14">
        <f t="shared" si="4"/>
        <v>1.9362141353943097E-4</v>
      </c>
      <c r="AK12" s="15">
        <f>BNVFE!D18</f>
        <v>1.9362141353943107E-4</v>
      </c>
      <c r="AL12" s="16">
        <f>BNVFE!D18</f>
        <v>1.9362141353943107E-4</v>
      </c>
      <c r="AM12" s="16">
        <f>BNVFE!E18</f>
        <v>1.9362141353943107E-4</v>
      </c>
      <c r="AN12" s="16">
        <f>BNVFE!F18</f>
        <v>1.9362141353943107E-4</v>
      </c>
      <c r="AO12" s="16">
        <f>BNVFE!G18</f>
        <v>1.9362141353943107E-4</v>
      </c>
      <c r="AP12" s="16">
        <f>BNVFE!H18</f>
        <v>1.9362141353943107E-4</v>
      </c>
      <c r="AQ12" s="16">
        <f>BNVFE!I18</f>
        <v>1.9362141353943107E-4</v>
      </c>
      <c r="AR12" s="16">
        <f>BNVFE!J18</f>
        <v>1.9362141353943107E-4</v>
      </c>
      <c r="AS12" s="16">
        <f>BNVFE!K18</f>
        <v>1.9362141353943107E-4</v>
      </c>
      <c r="AT12" s="16">
        <f>BNVFE!L18</f>
        <v>1.9362141353943107E-4</v>
      </c>
      <c r="AU12" s="16">
        <f>BNVFE!M18</f>
        <v>1.9362141353943107E-4</v>
      </c>
      <c r="AV12" s="16">
        <f>BNVFE!N18</f>
        <v>1.9362141353943107E-4</v>
      </c>
      <c r="AW12" s="16">
        <f>BNVFE!O18</f>
        <v>1.9362141353943107E-4</v>
      </c>
      <c r="AX12" s="16">
        <f>BNVFE!P18</f>
        <v>1.9362141353943107E-4</v>
      </c>
      <c r="AY12" s="16">
        <f>BNVFE!Q18</f>
        <v>1.9362141353943107E-4</v>
      </c>
      <c r="AZ12" s="16">
        <f>BNVFE!R18</f>
        <v>1.9362141353943107E-4</v>
      </c>
      <c r="BA12" s="16">
        <f>BNVFE!S18</f>
        <v>1.9362141353943107E-4</v>
      </c>
      <c r="BB12" s="16">
        <f>BNVFE!T18</f>
        <v>1.9362141353943107E-4</v>
      </c>
      <c r="BC12" s="16">
        <f>BNVFE!U18</f>
        <v>1.9362141353943107E-4</v>
      </c>
      <c r="BD12" s="16">
        <f>BNVFE!V18</f>
        <v>1.9362141353943107E-4</v>
      </c>
      <c r="BE12" s="16">
        <f>BNVFE!W18</f>
        <v>1.9362141353943107E-4</v>
      </c>
      <c r="BF12" s="16">
        <f>BNVFE!X18</f>
        <v>1.9362141353943107E-4</v>
      </c>
      <c r="BG12" s="16">
        <f>BNVFE!Y18</f>
        <v>1.9362141353943107E-4</v>
      </c>
      <c r="BH12" s="16">
        <f>BNVFE!Z18</f>
        <v>1.9362141353943107E-4</v>
      </c>
      <c r="BI12" s="16">
        <f>BNVFE!AA18</f>
        <v>1.9362141353943107E-4</v>
      </c>
      <c r="BJ12" s="16">
        <f>BNVFE!AB18</f>
        <v>1.9362141353943107E-4</v>
      </c>
      <c r="BK12" s="16">
        <f>BNVFE!AC18</f>
        <v>1.9362141353943107E-4</v>
      </c>
      <c r="BL12" s="16">
        <f>BNVFE!AD18</f>
        <v>1.9362141353943107E-4</v>
      </c>
      <c r="BM12" s="16">
        <f>BNVFE!AE18</f>
        <v>1.9362141353943107E-4</v>
      </c>
      <c r="BN12" s="16">
        <f>BNVFE!AF18</f>
        <v>1.9362141353943107E-4</v>
      </c>
      <c r="BO12" s="16">
        <f>BNVFE!AG18</f>
        <v>1.9362141353943107E-4</v>
      </c>
      <c r="BP12" s="16">
        <f>BNVFE!AH18</f>
        <v>1.9362141353943107E-4</v>
      </c>
      <c r="BQ12" s="16">
        <f>BNVFE!AI18</f>
        <v>1.9362141353943107E-4</v>
      </c>
      <c r="BR12" s="16">
        <f>BNVFE!AJ18</f>
        <v>1.9362141353943107E-4</v>
      </c>
      <c r="BS12" s="16">
        <f>BNVFE!AK18</f>
        <v>1.9362141353943107E-4</v>
      </c>
      <c r="BT12" s="4"/>
    </row>
    <row r="13" spans="1:72">
      <c r="A13" t="s">
        <v>17</v>
      </c>
      <c r="B13" t="s">
        <v>21</v>
      </c>
      <c r="C13" s="10"/>
      <c r="D13" s="4">
        <f>TREND($AK13:$BS13,$AK$1:$BS$1,D$1)</f>
        <v>3.3209939763395591E-3</v>
      </c>
      <c r="E13" s="4">
        <f t="shared" si="4"/>
        <v>3.3814550029391821E-3</v>
      </c>
      <c r="F13" s="4">
        <f>TREND($AK13:$BS13,$AK$1:$BS$1,F$1)</f>
        <v>3.441916029538819E-3</v>
      </c>
      <c r="G13" s="4">
        <f t="shared" si="4"/>
        <v>3.5023770561384421E-3</v>
      </c>
      <c r="H13" s="4">
        <f t="shared" si="4"/>
        <v>3.5628380827380651E-3</v>
      </c>
      <c r="I13" s="4">
        <f t="shared" si="4"/>
        <v>3.6232991093377021E-3</v>
      </c>
      <c r="J13" s="4">
        <f t="shared" si="4"/>
        <v>3.6837601359373251E-3</v>
      </c>
      <c r="K13" s="4">
        <f t="shared" si="4"/>
        <v>3.7442211625369481E-3</v>
      </c>
      <c r="L13" s="4">
        <f t="shared" si="4"/>
        <v>3.8046821891365851E-3</v>
      </c>
      <c r="M13" s="4">
        <f t="shared" si="4"/>
        <v>3.8651432157362081E-3</v>
      </c>
      <c r="N13" s="4">
        <f t="shared" si="4"/>
        <v>3.925604242335845E-3</v>
      </c>
      <c r="O13" s="4">
        <f t="shared" si="4"/>
        <v>3.9860652689354681E-3</v>
      </c>
      <c r="P13" s="4">
        <f t="shared" si="4"/>
        <v>4.0465262955350911E-3</v>
      </c>
      <c r="Q13" s="4">
        <f t="shared" si="4"/>
        <v>4.1069873221347281E-3</v>
      </c>
      <c r="R13" s="4">
        <f t="shared" si="4"/>
        <v>4.1674483487343511E-3</v>
      </c>
      <c r="S13" s="4">
        <f t="shared" si="4"/>
        <v>4.2279093753339742E-3</v>
      </c>
      <c r="T13" s="4">
        <f t="shared" si="4"/>
        <v>4.2883704019336111E-3</v>
      </c>
      <c r="U13" s="4">
        <f t="shared" si="4"/>
        <v>4.3488314285332341E-3</v>
      </c>
      <c r="V13" s="4">
        <f t="shared" si="4"/>
        <v>4.409292455132871E-3</v>
      </c>
      <c r="W13" s="4">
        <f t="shared" si="4"/>
        <v>4.4697534817324941E-3</v>
      </c>
      <c r="X13" s="4">
        <f t="shared" si="4"/>
        <v>4.5302145083321171E-3</v>
      </c>
      <c r="Y13" s="4">
        <f t="shared" si="4"/>
        <v>4.5906755349317541E-3</v>
      </c>
      <c r="Z13" s="4">
        <f t="shared" si="4"/>
        <v>4.6511365615313771E-3</v>
      </c>
      <c r="AA13" s="4">
        <f t="shared" si="4"/>
        <v>4.7115975881310002E-3</v>
      </c>
      <c r="AB13" s="4">
        <f t="shared" si="4"/>
        <v>4.7720586147306371E-3</v>
      </c>
      <c r="AC13" s="4">
        <f t="shared" si="4"/>
        <v>4.8325196413302601E-3</v>
      </c>
      <c r="AD13" s="4">
        <f t="shared" si="4"/>
        <v>4.8929806679298971E-3</v>
      </c>
      <c r="AE13" s="4">
        <f t="shared" si="4"/>
        <v>4.9534416945295201E-3</v>
      </c>
      <c r="AF13" s="4">
        <f t="shared" si="4"/>
        <v>5.0139027211291431E-3</v>
      </c>
      <c r="AG13" s="4">
        <f t="shared" si="4"/>
        <v>5.0743637477287801E-3</v>
      </c>
      <c r="AH13" s="4">
        <f t="shared" si="4"/>
        <v>5.1348247743284031E-3</v>
      </c>
      <c r="AI13" s="4">
        <f t="shared" si="4"/>
        <v>5.1952858009280262E-3</v>
      </c>
      <c r="AJ13" s="14">
        <f t="shared" si="4"/>
        <v>5.2557468275276631E-3</v>
      </c>
      <c r="AK13" s="15">
        <f>BNVFE!D19</f>
        <v>5.2992115229405527E-3</v>
      </c>
      <c r="AL13" s="16">
        <f>BNVFE!D19</f>
        <v>5.2992115229405527E-3</v>
      </c>
      <c r="AM13" s="16">
        <f>BNVFE!E19</f>
        <v>5.3934315680825738E-3</v>
      </c>
      <c r="AN13" s="16">
        <f>BNVFE!F19</f>
        <v>5.4328972597188054E-3</v>
      </c>
      <c r="AO13" s="16">
        <f>BNVFE!G19</f>
        <v>5.4639690719479918E-3</v>
      </c>
      <c r="AP13" s="16">
        <f>BNVFE!H19</f>
        <v>5.5418412974535475E-3</v>
      </c>
      <c r="AQ13" s="16">
        <f>BNVFE!I19</f>
        <v>5.6194390279456462E-3</v>
      </c>
      <c r="AR13" s="16">
        <f>BNVFE!J19</f>
        <v>5.6977290697036269E-3</v>
      </c>
      <c r="AS13" s="16">
        <f>BNVFE!K19</f>
        <v>5.7753683101031145E-3</v>
      </c>
      <c r="AT13" s="16">
        <f>BNVFE!L19</f>
        <v>5.8065339689778806E-3</v>
      </c>
      <c r="AU13" s="16">
        <f>BNVFE!M19</f>
        <v>5.9168077326028174E-3</v>
      </c>
      <c r="AV13" s="16">
        <f>BNVFE!N19</f>
        <v>6.0262008784596468E-3</v>
      </c>
      <c r="AW13" s="16">
        <f>BNVFE!O19</f>
        <v>6.1333911053254144E-3</v>
      </c>
      <c r="AX13" s="16">
        <f>BNVFE!P19</f>
        <v>6.23926005928913E-3</v>
      </c>
      <c r="AY13" s="16">
        <f>BNVFE!Q19</f>
        <v>6.2631866999947458E-3</v>
      </c>
      <c r="AZ13" s="16">
        <f>BNVFE!R19</f>
        <v>6.3166177586814537E-3</v>
      </c>
      <c r="BA13" s="16">
        <f>BNVFE!S19</f>
        <v>6.3698985412702644E-3</v>
      </c>
      <c r="BB13" s="16">
        <f>BNVFE!T19</f>
        <v>6.4221337603906021E-3</v>
      </c>
      <c r="BC13" s="16">
        <f>BNVFE!U19</f>
        <v>6.4770178768907465E-3</v>
      </c>
      <c r="BD13" s="16">
        <f>BNVFE!V19</f>
        <v>6.5040881848864238E-3</v>
      </c>
      <c r="BE13" s="16">
        <f>BNVFE!W19</f>
        <v>6.5657441588667436E-3</v>
      </c>
      <c r="BF13" s="16">
        <f>BNVFE!X19</f>
        <v>6.6279838592649453E-3</v>
      </c>
      <c r="BG13" s="16">
        <f>BNVFE!Y19</f>
        <v>6.6926091644649984E-3</v>
      </c>
      <c r="BH13" s="16">
        <f>BNVFE!Z19</f>
        <v>6.7592235851418906E-3</v>
      </c>
      <c r="BI13" s="16">
        <f>BNVFE!AA19</f>
        <v>6.8261740810624423E-3</v>
      </c>
      <c r="BJ13" s="16">
        <f>BNVFE!AB19</f>
        <v>6.8617594497521082E-3</v>
      </c>
      <c r="BK13" s="16">
        <f>BNVFE!AC19</f>
        <v>6.9004780853928341E-3</v>
      </c>
      <c r="BL13" s="16">
        <f>BNVFE!AD19</f>
        <v>6.9410482983891979E-3</v>
      </c>
      <c r="BM13" s="16">
        <f>BNVFE!AE19</f>
        <v>6.9822916342727305E-3</v>
      </c>
      <c r="BN13" s="16">
        <f>BNVFE!AF19</f>
        <v>7.0276191171519658E-3</v>
      </c>
      <c r="BO13" s="16">
        <f>BNVFE!AG19</f>
        <v>7.0718499244147234E-3</v>
      </c>
      <c r="BP13" s="16">
        <f>BNVFE!AH19</f>
        <v>7.1189794928731096E-3</v>
      </c>
      <c r="BQ13" s="16">
        <f>BNVFE!AI19</f>
        <v>7.1700377368293525E-3</v>
      </c>
      <c r="BR13" s="16">
        <f>BNVFE!AJ19</f>
        <v>7.221347583681044E-3</v>
      </c>
      <c r="BS13" s="16">
        <f>BNVFE!AK19</f>
        <v>7.2762043320700196E-3</v>
      </c>
      <c r="BT13" s="4"/>
    </row>
    <row r="14" spans="1:72">
      <c r="A14" t="s">
        <v>18</v>
      </c>
      <c r="B14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4">
        <f t="shared" si="4"/>
        <v>1.5431879298095448E-3</v>
      </c>
      <c r="AB14" s="4">
        <f t="shared" si="4"/>
        <v>1.5431879298095448E-3</v>
      </c>
      <c r="AC14" s="4">
        <f t="shared" si="4"/>
        <v>1.5431879298095448E-3</v>
      </c>
      <c r="AD14" s="4">
        <f t="shared" si="4"/>
        <v>1.5431879298095448E-3</v>
      </c>
      <c r="AE14" s="4">
        <f t="shared" si="4"/>
        <v>1.5431879298095448E-3</v>
      </c>
      <c r="AF14" s="4">
        <f t="shared" si="4"/>
        <v>1.5431879298095448E-3</v>
      </c>
      <c r="AG14" s="4">
        <f t="shared" si="4"/>
        <v>1.5431879298095448E-3</v>
      </c>
      <c r="AH14" s="4">
        <f t="shared" si="4"/>
        <v>1.5431879298095448E-3</v>
      </c>
      <c r="AI14" s="4">
        <f t="shared" si="4"/>
        <v>1.5431879298095448E-3</v>
      </c>
      <c r="AJ14" s="14">
        <f t="shared" si="4"/>
        <v>1.5431879298095448E-3</v>
      </c>
      <c r="AK14" s="15">
        <f>BNVFE!D20</f>
        <v>1.5431879298095457E-3</v>
      </c>
      <c r="AL14" s="16">
        <f>BNVFE!D20</f>
        <v>1.5431879298095457E-3</v>
      </c>
      <c r="AM14" s="16">
        <f>BNVFE!E20</f>
        <v>1.5431879298095457E-3</v>
      </c>
      <c r="AN14" s="16">
        <f>BNVFE!F20</f>
        <v>1.5431879298095457E-3</v>
      </c>
      <c r="AO14" s="16">
        <f>BNVFE!G20</f>
        <v>1.5431879298095457E-3</v>
      </c>
      <c r="AP14" s="16">
        <f>BNVFE!H20</f>
        <v>1.5431879298095457E-3</v>
      </c>
      <c r="AQ14" s="16">
        <f>BNVFE!I20</f>
        <v>1.5431879298095457E-3</v>
      </c>
      <c r="AR14" s="16">
        <f>BNVFE!J20</f>
        <v>1.5431879298095457E-3</v>
      </c>
      <c r="AS14" s="16">
        <f>BNVFE!K20</f>
        <v>1.5431879298095457E-3</v>
      </c>
      <c r="AT14" s="16">
        <f>BNVFE!L20</f>
        <v>1.5431879298095457E-3</v>
      </c>
      <c r="AU14" s="16">
        <f>BNVFE!M20</f>
        <v>1.5431879298095457E-3</v>
      </c>
      <c r="AV14" s="16">
        <f>BNVFE!N20</f>
        <v>1.5431879298095457E-3</v>
      </c>
      <c r="AW14" s="16">
        <f>BNVFE!O20</f>
        <v>1.5431879298095457E-3</v>
      </c>
      <c r="AX14" s="16">
        <f>BNVFE!P20</f>
        <v>1.5431879298095457E-3</v>
      </c>
      <c r="AY14" s="16">
        <f>BNVFE!Q20</f>
        <v>1.5431879298095457E-3</v>
      </c>
      <c r="AZ14" s="16">
        <f>BNVFE!R20</f>
        <v>1.5431879298095457E-3</v>
      </c>
      <c r="BA14" s="16">
        <f>BNVFE!S20</f>
        <v>1.5431879298095457E-3</v>
      </c>
      <c r="BB14" s="16">
        <f>BNVFE!T20</f>
        <v>1.5431879298095457E-3</v>
      </c>
      <c r="BC14" s="16">
        <f>BNVFE!U20</f>
        <v>1.5431879298095457E-3</v>
      </c>
      <c r="BD14" s="16">
        <f>BNVFE!V20</f>
        <v>1.5431879298095457E-3</v>
      </c>
      <c r="BE14" s="16">
        <f>BNVFE!W20</f>
        <v>1.5431879298095457E-3</v>
      </c>
      <c r="BF14" s="16">
        <f>BNVFE!X20</f>
        <v>1.5431879298095457E-3</v>
      </c>
      <c r="BG14" s="16">
        <f>BNVFE!Y20</f>
        <v>1.5431879298095457E-3</v>
      </c>
      <c r="BH14" s="16">
        <f>BNVFE!Z20</f>
        <v>1.5431879298095457E-3</v>
      </c>
      <c r="BI14" s="16">
        <f>BNVFE!AA20</f>
        <v>1.5431879298095457E-3</v>
      </c>
      <c r="BJ14" s="16">
        <f>BNVFE!AB20</f>
        <v>1.5431879298095457E-3</v>
      </c>
      <c r="BK14" s="16">
        <f>BNVFE!AC20</f>
        <v>1.5431879298095457E-3</v>
      </c>
      <c r="BL14" s="16">
        <f>BNVFE!AD20</f>
        <v>1.5431879298095457E-3</v>
      </c>
      <c r="BM14" s="16">
        <f>BNVFE!AE20</f>
        <v>1.5431879298095457E-3</v>
      </c>
      <c r="BN14" s="16">
        <f>BNVFE!AF20</f>
        <v>1.5431879298095457E-3</v>
      </c>
      <c r="BO14" s="16">
        <f>BNVFE!AG20</f>
        <v>1.5431879298095457E-3</v>
      </c>
      <c r="BP14" s="16">
        <f>BNVFE!AH20</f>
        <v>1.5431879298095457E-3</v>
      </c>
      <c r="BQ14" s="16">
        <f>BNVFE!AI20</f>
        <v>1.5431879298095457E-3</v>
      </c>
      <c r="BR14" s="16">
        <f>BNVFE!AJ20</f>
        <v>1.5431879298095457E-3</v>
      </c>
      <c r="BS14" s="16">
        <f>BNVFE!AK20</f>
        <v>1.5431879298095457E-3</v>
      </c>
      <c r="BT14" s="4"/>
    </row>
    <row r="15" spans="1:72" s="8" customFormat="1">
      <c r="A15" s="8" t="s">
        <v>18</v>
      </c>
      <c r="B15" s="8" t="s">
        <v>21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0"/>
      <c r="U15" s="10"/>
      <c r="V15" s="10"/>
      <c r="W15" s="10"/>
      <c r="X15" s="10"/>
      <c r="Y15" s="10"/>
      <c r="Z15" s="10"/>
      <c r="AA15" s="4">
        <f t="shared" ref="AA15:AI15" si="8">$AK15</f>
        <v>1.1883392852619099E-3</v>
      </c>
      <c r="AB15" s="4">
        <f t="shared" si="8"/>
        <v>1.1883392852619099E-3</v>
      </c>
      <c r="AC15" s="4">
        <f t="shared" si="8"/>
        <v>1.1883392852619099E-3</v>
      </c>
      <c r="AD15" s="4">
        <f t="shared" si="8"/>
        <v>1.1883392852619099E-3</v>
      </c>
      <c r="AE15" s="4">
        <f t="shared" si="8"/>
        <v>1.1883392852619099E-3</v>
      </c>
      <c r="AF15" s="4">
        <f t="shared" si="8"/>
        <v>1.1883392852619099E-3</v>
      </c>
      <c r="AG15" s="4">
        <f t="shared" si="8"/>
        <v>1.1883392852619099E-3</v>
      </c>
      <c r="AH15" s="4">
        <f t="shared" si="8"/>
        <v>1.1883392852619099E-3</v>
      </c>
      <c r="AI15" s="4">
        <f t="shared" si="8"/>
        <v>1.1883392852619099E-3</v>
      </c>
      <c r="AJ15" s="14">
        <f>$AK15</f>
        <v>1.1883392852619099E-3</v>
      </c>
      <c r="AK15" s="15">
        <f>BNVFE!D21</f>
        <v>1.1883392852619099E-3</v>
      </c>
      <c r="AL15" s="16">
        <f>BNVFE!D21</f>
        <v>1.1883392852619099E-3</v>
      </c>
      <c r="AM15" s="16">
        <f>BNVFE!E21</f>
        <v>1.1883392852619099E-3</v>
      </c>
      <c r="AN15" s="16">
        <f>BNVFE!F21</f>
        <v>1.1883392852619099E-3</v>
      </c>
      <c r="AO15" s="16">
        <f>BNVFE!G21</f>
        <v>1.1883392852619099E-3</v>
      </c>
      <c r="AP15" s="16">
        <f>BNVFE!H21</f>
        <v>1.1883392852619099E-3</v>
      </c>
      <c r="AQ15" s="16">
        <f>BNVFE!I21</f>
        <v>1.1883392852619099E-3</v>
      </c>
      <c r="AR15" s="16">
        <f>BNVFE!J21</f>
        <v>1.1883392852619099E-3</v>
      </c>
      <c r="AS15" s="16">
        <f>BNVFE!K21</f>
        <v>1.1883392852619099E-3</v>
      </c>
      <c r="AT15" s="16">
        <f>BNVFE!L21</f>
        <v>1.1883392852619099E-3</v>
      </c>
      <c r="AU15" s="16">
        <f>BNVFE!M21</f>
        <v>1.1883392852619099E-3</v>
      </c>
      <c r="AV15" s="16">
        <f>BNVFE!N21</f>
        <v>1.1883392852619099E-3</v>
      </c>
      <c r="AW15" s="16">
        <f>BNVFE!O21</f>
        <v>1.1883392852619099E-3</v>
      </c>
      <c r="AX15" s="16">
        <f>BNVFE!P21</f>
        <v>1.1883392852619099E-3</v>
      </c>
      <c r="AY15" s="16">
        <f>BNVFE!Q21</f>
        <v>1.1883392852619099E-3</v>
      </c>
      <c r="AZ15" s="16">
        <f>BNVFE!R21</f>
        <v>1.1883392852619099E-3</v>
      </c>
      <c r="BA15" s="16">
        <f>BNVFE!S21</f>
        <v>1.1883392852619099E-3</v>
      </c>
      <c r="BB15" s="16">
        <f>BNVFE!T21</f>
        <v>1.1883392852619099E-3</v>
      </c>
      <c r="BC15" s="16">
        <f>BNVFE!U21</f>
        <v>1.1883392852619099E-3</v>
      </c>
      <c r="BD15" s="16">
        <f>BNVFE!V21</f>
        <v>1.1883392852619099E-3</v>
      </c>
      <c r="BE15" s="16">
        <f>BNVFE!W21</f>
        <v>1.1883392852619099E-3</v>
      </c>
      <c r="BF15" s="16">
        <f>BNVFE!X21</f>
        <v>1.1883392852619099E-3</v>
      </c>
      <c r="BG15" s="16">
        <f>BNVFE!Y21</f>
        <v>1.1883392852619099E-3</v>
      </c>
      <c r="BH15" s="16">
        <f>BNVFE!Z21</f>
        <v>1.1883392852619099E-3</v>
      </c>
      <c r="BI15" s="16">
        <f>BNVFE!AA21</f>
        <v>1.1883392852619099E-3</v>
      </c>
      <c r="BJ15" s="16">
        <f>BNVFE!AB21</f>
        <v>1.1883392852619099E-3</v>
      </c>
      <c r="BK15" s="16">
        <f>BNVFE!AC21</f>
        <v>1.1883392852619099E-3</v>
      </c>
      <c r="BL15" s="16">
        <f>BNVFE!AD21</f>
        <v>1.1883392852619099E-3</v>
      </c>
      <c r="BM15" s="16">
        <f>BNVFE!AE21</f>
        <v>1.1883392852619099E-3</v>
      </c>
      <c r="BN15" s="16">
        <f>BNVFE!AF21</f>
        <v>1.1883392852619099E-3</v>
      </c>
      <c r="BO15" s="16">
        <f>BNVFE!AG21</f>
        <v>1.1883392852619099E-3</v>
      </c>
      <c r="BP15" s="16">
        <f>BNVFE!AH21</f>
        <v>1.1883392852619099E-3</v>
      </c>
      <c r="BQ15" s="16">
        <f>BNVFE!AI21</f>
        <v>1.1883392852619099E-3</v>
      </c>
      <c r="BR15" s="16">
        <f>BNVFE!AJ21</f>
        <v>1.1883392852619099E-3</v>
      </c>
      <c r="BS15" s="16">
        <f>BNVFE!AK21</f>
        <v>1.1883392852619099E-3</v>
      </c>
    </row>
    <row r="48" spans="3:8">
      <c r="C48" t="s">
        <v>69</v>
      </c>
      <c r="D48" t="s">
        <v>70</v>
      </c>
      <c r="E48" t="s">
        <v>71</v>
      </c>
      <c r="F48" t="s">
        <v>72</v>
      </c>
      <c r="G48" t="s">
        <v>73</v>
      </c>
      <c r="H48" t="s">
        <v>74</v>
      </c>
    </row>
    <row r="49" spans="3:48">
      <c r="C49">
        <v>2021</v>
      </c>
      <c r="D49">
        <v>20.709724091851811</v>
      </c>
      <c r="E49">
        <v>1560.8681637371849</v>
      </c>
      <c r="F49">
        <v>411.91631433310613</v>
      </c>
      <c r="G49">
        <v>2.4276775772258579E-3</v>
      </c>
      <c r="H49">
        <v>1.5084926598642038E-3</v>
      </c>
    </row>
    <row r="50" spans="3:48">
      <c r="C50">
        <v>2016</v>
      </c>
      <c r="D50">
        <v>18.004733712284658</v>
      </c>
      <c r="E50">
        <v>1795.3694584606365</v>
      </c>
      <c r="F50">
        <v>473.80168766120875</v>
      </c>
      <c r="G50">
        <v>2.1105876699937984E-3</v>
      </c>
      <c r="H50">
        <v>1.3114616364433857E-3</v>
      </c>
    </row>
    <row r="51" spans="3:48">
      <c r="C51">
        <v>2012</v>
      </c>
      <c r="D51">
        <v>17.211393460387786</v>
      </c>
      <c r="E51">
        <v>1878.1250390416772</v>
      </c>
      <c r="F51">
        <v>495.64105535118767</v>
      </c>
      <c r="G51">
        <v>2.0175891185839068E-3</v>
      </c>
      <c r="H51">
        <v>1.2536748720493537E-3</v>
      </c>
    </row>
    <row r="52" spans="3:48">
      <c r="C52">
        <v>2011</v>
      </c>
      <c r="D52">
        <v>17.211393460387786</v>
      </c>
      <c r="E52">
        <v>1878.1250390416772</v>
      </c>
      <c r="F52">
        <v>495.64105535118767</v>
      </c>
      <c r="G52">
        <v>2.0175891185839068E-3</v>
      </c>
      <c r="H52">
        <v>1.2536748720493537E-3</v>
      </c>
    </row>
    <row r="53" spans="3:48">
      <c r="C53">
        <v>2010</v>
      </c>
      <c r="D53">
        <v>16.96226746103957</v>
      </c>
      <c r="E53">
        <v>1905.7091918282579</v>
      </c>
      <c r="F53">
        <v>502.92056992764282</v>
      </c>
      <c r="G53">
        <v>1.9883855618470208E-3</v>
      </c>
      <c r="H53">
        <v>1.2355285780798469E-3</v>
      </c>
    </row>
    <row r="54" spans="3:48">
      <c r="C54">
        <v>2009</v>
      </c>
      <c r="D54">
        <v>16.601821590736861</v>
      </c>
      <c r="E54">
        <v>1947.0844713081717</v>
      </c>
      <c r="F54">
        <v>513.83959116455617</v>
      </c>
      <c r="G54">
        <v>1.9461326398256297E-3</v>
      </c>
      <c r="H54">
        <v>1.2092737642919642E-3</v>
      </c>
    </row>
    <row r="55" spans="3:48">
      <c r="C55">
        <v>2006</v>
      </c>
      <c r="D55">
        <v>15.301305075439725</v>
      </c>
      <c r="E55">
        <v>2112.5746369594244</v>
      </c>
      <c r="F55">
        <v>557.51278578608299</v>
      </c>
      <c r="G55">
        <v>1.7936808365569912E-3</v>
      </c>
      <c r="H55">
        <v>1.1145443700877325E-3</v>
      </c>
    </row>
    <row r="57" spans="3:48">
      <c r="D57">
        <v>2006</v>
      </c>
      <c r="E57">
        <v>2007</v>
      </c>
      <c r="F57">
        <v>2008</v>
      </c>
      <c r="G57">
        <v>2009</v>
      </c>
      <c r="H57">
        <v>2010</v>
      </c>
      <c r="I57">
        <v>2011</v>
      </c>
      <c r="J57">
        <v>2012</v>
      </c>
      <c r="K57">
        <v>2013</v>
      </c>
      <c r="L57">
        <v>2014</v>
      </c>
      <c r="M57">
        <v>2015</v>
      </c>
      <c r="N57">
        <v>2016</v>
      </c>
      <c r="O57">
        <v>2017</v>
      </c>
      <c r="P57">
        <v>2018</v>
      </c>
      <c r="Q57">
        <v>2019</v>
      </c>
      <c r="R57">
        <v>2020</v>
      </c>
      <c r="S57">
        <v>2021</v>
      </c>
      <c r="T57">
        <v>2022</v>
      </c>
      <c r="U57">
        <v>2023</v>
      </c>
      <c r="V57">
        <v>2024</v>
      </c>
      <c r="W57">
        <v>2025</v>
      </c>
      <c r="X57">
        <v>2026</v>
      </c>
      <c r="Y57">
        <v>2027</v>
      </c>
      <c r="Z57">
        <v>2028</v>
      </c>
      <c r="AA57">
        <v>2029</v>
      </c>
      <c r="AB57">
        <v>2030</v>
      </c>
      <c r="AC57">
        <v>2031</v>
      </c>
      <c r="AD57">
        <v>2032</v>
      </c>
      <c r="AE57">
        <v>2033</v>
      </c>
      <c r="AF57">
        <v>2034</v>
      </c>
      <c r="AG57">
        <v>2035</v>
      </c>
      <c r="AH57">
        <v>2036</v>
      </c>
      <c r="AI57">
        <v>2037</v>
      </c>
      <c r="AJ57">
        <v>2038</v>
      </c>
      <c r="AK57">
        <v>2039</v>
      </c>
      <c r="AL57">
        <v>2040</v>
      </c>
      <c r="AM57">
        <v>2041</v>
      </c>
      <c r="AN57">
        <v>2042</v>
      </c>
      <c r="AO57">
        <v>2043</v>
      </c>
      <c r="AP57">
        <v>2044</v>
      </c>
      <c r="AQ57">
        <v>2045</v>
      </c>
      <c r="AR57">
        <v>2046</v>
      </c>
      <c r="AS57">
        <v>2047</v>
      </c>
      <c r="AT57">
        <v>2048</v>
      </c>
      <c r="AU57">
        <v>2049</v>
      </c>
      <c r="AV57">
        <v>2050</v>
      </c>
    </row>
    <row r="58" spans="3:48">
      <c r="C58" t="s">
        <v>75</v>
      </c>
      <c r="D58">
        <v>6.5405985853042581E-4</v>
      </c>
      <c r="E58">
        <v>6.7259020923837731E-4</v>
      </c>
      <c r="F58">
        <v>6.9112055994632882E-4</v>
      </c>
      <c r="G58">
        <v>7.0965091065427772E-4</v>
      </c>
      <c r="H58">
        <v>7.2505830066289041E-4</v>
      </c>
      <c r="I58">
        <v>7.3570728224234326E-4</v>
      </c>
      <c r="J58">
        <v>7.3570728224234272E-4</v>
      </c>
      <c r="K58">
        <v>7.4418518674728568E-4</v>
      </c>
      <c r="L58">
        <v>7.5266309125222516E-4</v>
      </c>
      <c r="M58">
        <v>7.6114099575716465E-4</v>
      </c>
      <c r="N58">
        <v>7.6961890026210566E-4</v>
      </c>
      <c r="O58">
        <v>7.9274406006073217E-4</v>
      </c>
      <c r="P58">
        <v>8.1586921985937061E-4</v>
      </c>
      <c r="Q58">
        <v>8.3899437965800211E-4</v>
      </c>
      <c r="R58">
        <v>8.6211953945663361E-4</v>
      </c>
      <c r="S58">
        <v>8.8524469925526836E-4</v>
      </c>
      <c r="T58">
        <v>8.8524469925526836E-4</v>
      </c>
      <c r="U58">
        <v>8.8524469925526836E-4</v>
      </c>
      <c r="V58">
        <v>8.8524469925526836E-4</v>
      </c>
      <c r="W58">
        <v>8.8524469925526836E-4</v>
      </c>
      <c r="X58">
        <v>8.8524469925526836E-4</v>
      </c>
      <c r="Y58">
        <v>8.8524469925526836E-4</v>
      </c>
      <c r="Z58">
        <v>8.8524469925526836E-4</v>
      </c>
      <c r="AA58">
        <v>8.8524469925526836E-4</v>
      </c>
      <c r="AB58">
        <v>8.8524469925526836E-4</v>
      </c>
      <c r="AC58">
        <v>8.8524469925526836E-4</v>
      </c>
      <c r="AD58">
        <v>8.8524469925526836E-4</v>
      </c>
      <c r="AE58">
        <v>8.8524469925526836E-4</v>
      </c>
      <c r="AF58">
        <v>8.8524469925526836E-4</v>
      </c>
      <c r="AG58">
        <v>8.8524469925526836E-4</v>
      </c>
      <c r="AH58">
        <v>8.8524469925526836E-4</v>
      </c>
      <c r="AI58">
        <v>8.8524469925526836E-4</v>
      </c>
      <c r="AJ58">
        <v>8.8524469925526836E-4</v>
      </c>
      <c r="AK58">
        <v>8.8524469925526836E-4</v>
      </c>
      <c r="AL58">
        <v>8.8524469925526836E-4</v>
      </c>
      <c r="AM58">
        <v>8.8524469925526836E-4</v>
      </c>
      <c r="AN58">
        <v>8.8524469925526836E-4</v>
      </c>
      <c r="AO58">
        <v>8.8524469925526836E-4</v>
      </c>
      <c r="AP58">
        <v>8.8524469925526836E-4</v>
      </c>
      <c r="AQ58">
        <v>8.8524469925526836E-4</v>
      </c>
      <c r="AR58">
        <v>8.8524469925526836E-4</v>
      </c>
      <c r="AS58">
        <v>8.8524469925526836E-4</v>
      </c>
      <c r="AT58">
        <v>8.8524469925526836E-4</v>
      </c>
      <c r="AU58">
        <v>8.8524469925526836E-4</v>
      </c>
      <c r="AV58">
        <v>8.8524469925526836E-4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I8"/>
  <sheetViews>
    <sheetView workbookViewId="0">
      <selection activeCell="B8" sqref="B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'IESS passenger'!D77</f>
        <v>6.8899279307777471E-3</v>
      </c>
      <c r="C2" s="4">
        <f>B2</f>
        <v>6.8899279307777471E-3</v>
      </c>
      <c r="D2" s="4">
        <f t="shared" ref="D2:AI8" si="0">C2</f>
        <v>6.8899279307777471E-3</v>
      </c>
      <c r="E2" s="4">
        <f t="shared" si="0"/>
        <v>6.8899279307777471E-3</v>
      </c>
      <c r="F2" s="4">
        <f t="shared" si="0"/>
        <v>6.8899279307777471E-3</v>
      </c>
      <c r="G2" s="4">
        <f t="shared" si="0"/>
        <v>6.8899279307777471E-3</v>
      </c>
      <c r="H2" s="4">
        <f t="shared" si="0"/>
        <v>6.8899279307777471E-3</v>
      </c>
      <c r="I2" s="4">
        <f t="shared" si="0"/>
        <v>6.8899279307777471E-3</v>
      </c>
      <c r="J2" s="4">
        <f t="shared" si="0"/>
        <v>6.8899279307777471E-3</v>
      </c>
      <c r="K2" s="4">
        <f t="shared" si="0"/>
        <v>6.8899279307777471E-3</v>
      </c>
      <c r="L2" s="4">
        <f t="shared" si="0"/>
        <v>6.8899279307777471E-3</v>
      </c>
      <c r="M2" s="4">
        <f t="shared" si="0"/>
        <v>6.8899279307777471E-3</v>
      </c>
      <c r="N2" s="4">
        <f t="shared" si="0"/>
        <v>6.8899279307777471E-3</v>
      </c>
      <c r="O2" s="4">
        <f t="shared" si="0"/>
        <v>6.8899279307777471E-3</v>
      </c>
      <c r="P2" s="4">
        <f t="shared" si="0"/>
        <v>6.8899279307777471E-3</v>
      </c>
      <c r="Q2" s="4">
        <f t="shared" si="0"/>
        <v>6.8899279307777471E-3</v>
      </c>
      <c r="R2" s="4">
        <f t="shared" si="0"/>
        <v>6.8899279307777471E-3</v>
      </c>
      <c r="S2" s="4">
        <f t="shared" si="0"/>
        <v>6.8899279307777471E-3</v>
      </c>
      <c r="T2" s="4">
        <f t="shared" si="0"/>
        <v>6.8899279307777471E-3</v>
      </c>
      <c r="U2" s="4">
        <f t="shared" si="0"/>
        <v>6.8899279307777471E-3</v>
      </c>
      <c r="V2" s="4">
        <f t="shared" si="0"/>
        <v>6.8899279307777471E-3</v>
      </c>
      <c r="W2" s="4">
        <f t="shared" si="0"/>
        <v>6.8899279307777471E-3</v>
      </c>
      <c r="X2" s="4">
        <f t="shared" si="0"/>
        <v>6.8899279307777471E-3</v>
      </c>
      <c r="Y2" s="4">
        <f t="shared" si="0"/>
        <v>6.8899279307777471E-3</v>
      </c>
      <c r="Z2" s="4">
        <f t="shared" si="0"/>
        <v>6.8899279307777471E-3</v>
      </c>
      <c r="AA2" s="4">
        <f t="shared" si="0"/>
        <v>6.8899279307777471E-3</v>
      </c>
      <c r="AB2" s="4">
        <f t="shared" si="0"/>
        <v>6.8899279307777471E-3</v>
      </c>
      <c r="AC2" s="4">
        <f t="shared" si="0"/>
        <v>6.8899279307777471E-3</v>
      </c>
      <c r="AD2" s="4">
        <f t="shared" si="0"/>
        <v>6.8899279307777471E-3</v>
      </c>
      <c r="AE2" s="4">
        <f t="shared" si="0"/>
        <v>6.8899279307777471E-3</v>
      </c>
      <c r="AF2" s="4">
        <f t="shared" si="0"/>
        <v>6.8899279307777471E-3</v>
      </c>
      <c r="AG2" s="4">
        <f t="shared" si="0"/>
        <v>6.8899279307777471E-3</v>
      </c>
      <c r="AH2" s="4">
        <f t="shared" si="0"/>
        <v>6.8899279307777471E-3</v>
      </c>
      <c r="AI2" s="4">
        <f t="shared" si="0"/>
        <v>6.8899279307777471E-3</v>
      </c>
    </row>
    <row r="3" spans="1:35">
      <c r="A3" t="s">
        <v>3</v>
      </c>
      <c r="B3" s="4">
        <f>'IESS passenger'!D75</f>
        <v>8.456410071854617E-4</v>
      </c>
      <c r="C3" s="4">
        <f t="shared" ref="C3:R8" si="1">B3</f>
        <v>8.456410071854617E-4</v>
      </c>
      <c r="D3" s="4">
        <f t="shared" si="1"/>
        <v>8.456410071854617E-4</v>
      </c>
      <c r="E3" s="4">
        <f t="shared" si="1"/>
        <v>8.456410071854617E-4</v>
      </c>
      <c r="F3" s="4">
        <f t="shared" si="1"/>
        <v>8.456410071854617E-4</v>
      </c>
      <c r="G3" s="4">
        <f t="shared" si="1"/>
        <v>8.456410071854617E-4</v>
      </c>
      <c r="H3" s="4">
        <f t="shared" si="1"/>
        <v>8.456410071854617E-4</v>
      </c>
      <c r="I3" s="4">
        <f t="shared" si="1"/>
        <v>8.456410071854617E-4</v>
      </c>
      <c r="J3" s="4">
        <f t="shared" si="1"/>
        <v>8.456410071854617E-4</v>
      </c>
      <c r="K3" s="4">
        <f t="shared" si="1"/>
        <v>8.456410071854617E-4</v>
      </c>
      <c r="L3" s="4">
        <f t="shared" si="1"/>
        <v>8.456410071854617E-4</v>
      </c>
      <c r="M3" s="4">
        <f t="shared" si="1"/>
        <v>8.456410071854617E-4</v>
      </c>
      <c r="N3" s="4">
        <f t="shared" si="1"/>
        <v>8.456410071854617E-4</v>
      </c>
      <c r="O3" s="4">
        <f t="shared" si="1"/>
        <v>8.456410071854617E-4</v>
      </c>
      <c r="P3" s="4">
        <f t="shared" si="1"/>
        <v>8.456410071854617E-4</v>
      </c>
      <c r="Q3" s="4">
        <f t="shared" si="1"/>
        <v>8.456410071854617E-4</v>
      </c>
      <c r="R3" s="4">
        <f t="shared" si="1"/>
        <v>8.456410071854617E-4</v>
      </c>
      <c r="S3" s="4">
        <f t="shared" si="0"/>
        <v>8.456410071854617E-4</v>
      </c>
      <c r="T3" s="4">
        <f t="shared" si="0"/>
        <v>8.456410071854617E-4</v>
      </c>
      <c r="U3" s="4">
        <f t="shared" si="0"/>
        <v>8.456410071854617E-4</v>
      </c>
      <c r="V3" s="4">
        <f t="shared" si="0"/>
        <v>8.456410071854617E-4</v>
      </c>
      <c r="W3" s="4">
        <f t="shared" si="0"/>
        <v>8.456410071854617E-4</v>
      </c>
      <c r="X3" s="4">
        <f t="shared" si="0"/>
        <v>8.456410071854617E-4</v>
      </c>
      <c r="Y3" s="4">
        <f t="shared" si="0"/>
        <v>8.456410071854617E-4</v>
      </c>
      <c r="Z3" s="4">
        <f t="shared" si="0"/>
        <v>8.456410071854617E-4</v>
      </c>
      <c r="AA3" s="4">
        <f t="shared" si="0"/>
        <v>8.456410071854617E-4</v>
      </c>
      <c r="AB3" s="4">
        <f t="shared" si="0"/>
        <v>8.456410071854617E-4</v>
      </c>
      <c r="AC3" s="4">
        <f t="shared" si="0"/>
        <v>8.456410071854617E-4</v>
      </c>
      <c r="AD3" s="4">
        <f t="shared" si="0"/>
        <v>8.456410071854617E-4</v>
      </c>
      <c r="AE3" s="4">
        <f t="shared" si="0"/>
        <v>8.456410071854617E-4</v>
      </c>
      <c r="AF3" s="4">
        <f t="shared" si="0"/>
        <v>8.456410071854617E-4</v>
      </c>
      <c r="AG3" s="4">
        <f t="shared" si="0"/>
        <v>8.456410071854617E-4</v>
      </c>
      <c r="AH3" s="4">
        <f t="shared" si="0"/>
        <v>8.456410071854617E-4</v>
      </c>
      <c r="AI3" s="4">
        <f t="shared" si="0"/>
        <v>8.456410071854617E-4</v>
      </c>
    </row>
    <row r="4" spans="1:35">
      <c r="A4" t="s">
        <v>4</v>
      </c>
      <c r="B4" s="4">
        <f>'IESS passenger'!D73</f>
        <v>9.1375900457528816E-4</v>
      </c>
      <c r="C4" s="4">
        <f t="shared" si="1"/>
        <v>9.1375900457528816E-4</v>
      </c>
      <c r="D4" s="4">
        <f t="shared" si="0"/>
        <v>9.1375900457528816E-4</v>
      </c>
      <c r="E4" s="4">
        <f t="shared" si="0"/>
        <v>9.1375900457528816E-4</v>
      </c>
      <c r="F4" s="4">
        <f t="shared" si="0"/>
        <v>9.1375900457528816E-4</v>
      </c>
      <c r="G4" s="4">
        <f t="shared" si="0"/>
        <v>9.1375900457528816E-4</v>
      </c>
      <c r="H4" s="4">
        <f t="shared" si="0"/>
        <v>9.1375900457528816E-4</v>
      </c>
      <c r="I4" s="4">
        <f t="shared" si="0"/>
        <v>9.1375900457528816E-4</v>
      </c>
      <c r="J4" s="4">
        <f t="shared" si="0"/>
        <v>9.1375900457528816E-4</v>
      </c>
      <c r="K4" s="4">
        <f t="shared" si="0"/>
        <v>9.1375900457528816E-4</v>
      </c>
      <c r="L4" s="4">
        <f t="shared" si="0"/>
        <v>9.1375900457528816E-4</v>
      </c>
      <c r="M4" s="4">
        <f t="shared" si="0"/>
        <v>9.1375900457528816E-4</v>
      </c>
      <c r="N4" s="4">
        <f t="shared" si="0"/>
        <v>9.1375900457528816E-4</v>
      </c>
      <c r="O4" s="4">
        <f t="shared" si="0"/>
        <v>9.1375900457528816E-4</v>
      </c>
      <c r="P4" s="4">
        <f t="shared" si="0"/>
        <v>9.1375900457528816E-4</v>
      </c>
      <c r="Q4" s="4">
        <f t="shared" si="0"/>
        <v>9.1375900457528816E-4</v>
      </c>
      <c r="R4" s="4">
        <f t="shared" si="0"/>
        <v>9.1375900457528816E-4</v>
      </c>
      <c r="S4" s="4">
        <f t="shared" si="0"/>
        <v>9.1375900457528816E-4</v>
      </c>
      <c r="T4" s="4">
        <f t="shared" si="0"/>
        <v>9.1375900457528816E-4</v>
      </c>
      <c r="U4" s="4">
        <f t="shared" si="0"/>
        <v>9.1375900457528816E-4</v>
      </c>
      <c r="V4" s="4">
        <f t="shared" si="0"/>
        <v>9.1375900457528816E-4</v>
      </c>
      <c r="W4" s="4">
        <f t="shared" si="0"/>
        <v>9.1375900457528816E-4</v>
      </c>
      <c r="X4" s="4">
        <f t="shared" si="0"/>
        <v>9.1375900457528816E-4</v>
      </c>
      <c r="Y4" s="4">
        <f t="shared" si="0"/>
        <v>9.1375900457528816E-4</v>
      </c>
      <c r="Z4" s="4">
        <f t="shared" si="0"/>
        <v>9.1375900457528816E-4</v>
      </c>
      <c r="AA4" s="4">
        <f t="shared" si="0"/>
        <v>9.1375900457528816E-4</v>
      </c>
      <c r="AB4" s="4">
        <f t="shared" si="0"/>
        <v>9.1375900457528816E-4</v>
      </c>
      <c r="AC4" s="4">
        <f t="shared" si="0"/>
        <v>9.1375900457528816E-4</v>
      </c>
      <c r="AD4" s="4">
        <f t="shared" si="0"/>
        <v>9.1375900457528816E-4</v>
      </c>
      <c r="AE4" s="4">
        <f t="shared" si="0"/>
        <v>9.1375900457528816E-4</v>
      </c>
      <c r="AF4" s="4">
        <f t="shared" si="0"/>
        <v>9.1375900457528816E-4</v>
      </c>
      <c r="AG4" s="4">
        <f t="shared" si="0"/>
        <v>9.1375900457528816E-4</v>
      </c>
      <c r="AH4" s="4">
        <f t="shared" si="0"/>
        <v>9.1375900457528816E-4</v>
      </c>
      <c r="AI4" s="4">
        <f t="shared" si="0"/>
        <v>9.1375900457528816E-4</v>
      </c>
    </row>
    <row r="5" spans="1:35">
      <c r="A5" t="s">
        <v>5</v>
      </c>
      <c r="B5" s="4">
        <f>'IESS passenger'!D74</f>
        <v>7.1809442021154163E-4</v>
      </c>
      <c r="C5" s="4">
        <f t="shared" si="1"/>
        <v>7.1809442021154163E-4</v>
      </c>
      <c r="D5" s="4">
        <f t="shared" si="0"/>
        <v>7.1809442021154163E-4</v>
      </c>
      <c r="E5" s="4">
        <f t="shared" si="0"/>
        <v>7.1809442021154163E-4</v>
      </c>
      <c r="F5" s="4">
        <f t="shared" si="0"/>
        <v>7.1809442021154163E-4</v>
      </c>
      <c r="G5" s="4">
        <f t="shared" si="0"/>
        <v>7.1809442021154163E-4</v>
      </c>
      <c r="H5" s="4">
        <f t="shared" si="0"/>
        <v>7.1809442021154163E-4</v>
      </c>
      <c r="I5" s="4">
        <f t="shared" si="0"/>
        <v>7.1809442021154163E-4</v>
      </c>
      <c r="J5" s="4">
        <f t="shared" si="0"/>
        <v>7.1809442021154163E-4</v>
      </c>
      <c r="K5" s="4">
        <f t="shared" si="0"/>
        <v>7.1809442021154163E-4</v>
      </c>
      <c r="L5" s="4">
        <f t="shared" si="0"/>
        <v>7.1809442021154163E-4</v>
      </c>
      <c r="M5" s="4">
        <f t="shared" si="0"/>
        <v>7.1809442021154163E-4</v>
      </c>
      <c r="N5" s="4">
        <f t="shared" si="0"/>
        <v>7.1809442021154163E-4</v>
      </c>
      <c r="O5" s="4">
        <f t="shared" si="0"/>
        <v>7.1809442021154163E-4</v>
      </c>
      <c r="P5" s="4">
        <f t="shared" si="0"/>
        <v>7.1809442021154163E-4</v>
      </c>
      <c r="Q5" s="4">
        <f t="shared" si="0"/>
        <v>7.1809442021154163E-4</v>
      </c>
      <c r="R5" s="4">
        <f t="shared" si="0"/>
        <v>7.1809442021154163E-4</v>
      </c>
      <c r="S5" s="4">
        <f t="shared" si="0"/>
        <v>7.1809442021154163E-4</v>
      </c>
      <c r="T5" s="4">
        <f t="shared" si="0"/>
        <v>7.1809442021154163E-4</v>
      </c>
      <c r="U5" s="4">
        <f t="shared" si="0"/>
        <v>7.1809442021154163E-4</v>
      </c>
      <c r="V5" s="4">
        <f t="shared" si="0"/>
        <v>7.1809442021154163E-4</v>
      </c>
      <c r="W5" s="4">
        <f t="shared" si="0"/>
        <v>7.1809442021154163E-4</v>
      </c>
      <c r="X5" s="4">
        <f t="shared" si="0"/>
        <v>7.1809442021154163E-4</v>
      </c>
      <c r="Y5" s="4">
        <f t="shared" si="0"/>
        <v>7.1809442021154163E-4</v>
      </c>
      <c r="Z5" s="4">
        <f t="shared" si="0"/>
        <v>7.1809442021154163E-4</v>
      </c>
      <c r="AA5" s="4">
        <f t="shared" si="0"/>
        <v>7.1809442021154163E-4</v>
      </c>
      <c r="AB5" s="4">
        <f t="shared" si="0"/>
        <v>7.1809442021154163E-4</v>
      </c>
      <c r="AC5" s="4">
        <f t="shared" si="0"/>
        <v>7.1809442021154163E-4</v>
      </c>
      <c r="AD5" s="4">
        <f t="shared" si="0"/>
        <v>7.1809442021154163E-4</v>
      </c>
      <c r="AE5" s="4">
        <f t="shared" si="0"/>
        <v>7.1809442021154163E-4</v>
      </c>
      <c r="AF5" s="4">
        <f t="shared" si="0"/>
        <v>7.1809442021154163E-4</v>
      </c>
      <c r="AG5" s="4">
        <f t="shared" si="0"/>
        <v>7.1809442021154163E-4</v>
      </c>
      <c r="AH5" s="4">
        <f t="shared" si="0"/>
        <v>7.1809442021154163E-4</v>
      </c>
      <c r="AI5" s="4">
        <f t="shared" si="0"/>
        <v>7.1809442021154163E-4</v>
      </c>
    </row>
    <row r="6" spans="1:35">
      <c r="A6" t="s">
        <v>6</v>
      </c>
      <c r="B6" s="4">
        <f>D$4*'Multipliers by Technology'!$B19</f>
        <v>1.46735022632528E-3</v>
      </c>
      <c r="C6" s="4">
        <f t="shared" si="1"/>
        <v>1.46735022632528E-3</v>
      </c>
      <c r="D6" s="4">
        <f t="shared" si="0"/>
        <v>1.46735022632528E-3</v>
      </c>
      <c r="E6" s="4">
        <f t="shared" si="0"/>
        <v>1.46735022632528E-3</v>
      </c>
      <c r="F6" s="4">
        <f t="shared" si="0"/>
        <v>1.46735022632528E-3</v>
      </c>
      <c r="G6" s="4">
        <f t="shared" si="0"/>
        <v>1.46735022632528E-3</v>
      </c>
      <c r="H6" s="4">
        <f t="shared" si="0"/>
        <v>1.46735022632528E-3</v>
      </c>
      <c r="I6" s="4">
        <f t="shared" si="0"/>
        <v>1.46735022632528E-3</v>
      </c>
      <c r="J6" s="4">
        <f t="shared" si="0"/>
        <v>1.46735022632528E-3</v>
      </c>
      <c r="K6" s="4">
        <f t="shared" si="0"/>
        <v>1.46735022632528E-3</v>
      </c>
      <c r="L6" s="4">
        <f t="shared" si="0"/>
        <v>1.46735022632528E-3</v>
      </c>
      <c r="M6" s="4">
        <f t="shared" si="0"/>
        <v>1.46735022632528E-3</v>
      </c>
      <c r="N6" s="4">
        <f t="shared" si="0"/>
        <v>1.46735022632528E-3</v>
      </c>
      <c r="O6" s="4">
        <f t="shared" si="0"/>
        <v>1.46735022632528E-3</v>
      </c>
      <c r="P6" s="4">
        <f t="shared" si="0"/>
        <v>1.46735022632528E-3</v>
      </c>
      <c r="Q6" s="4">
        <f t="shared" si="0"/>
        <v>1.46735022632528E-3</v>
      </c>
      <c r="R6" s="4">
        <f t="shared" si="0"/>
        <v>1.46735022632528E-3</v>
      </c>
      <c r="S6" s="4">
        <f t="shared" si="0"/>
        <v>1.46735022632528E-3</v>
      </c>
      <c r="T6" s="4">
        <f t="shared" si="0"/>
        <v>1.46735022632528E-3</v>
      </c>
      <c r="U6" s="4">
        <f t="shared" si="0"/>
        <v>1.46735022632528E-3</v>
      </c>
      <c r="V6" s="4">
        <f t="shared" si="0"/>
        <v>1.46735022632528E-3</v>
      </c>
      <c r="W6" s="4">
        <f t="shared" si="0"/>
        <v>1.46735022632528E-3</v>
      </c>
      <c r="X6" s="4">
        <f t="shared" si="0"/>
        <v>1.46735022632528E-3</v>
      </c>
      <c r="Y6" s="4">
        <f t="shared" si="0"/>
        <v>1.46735022632528E-3</v>
      </c>
      <c r="Z6" s="4">
        <f t="shared" si="0"/>
        <v>1.46735022632528E-3</v>
      </c>
      <c r="AA6" s="4">
        <f t="shared" si="0"/>
        <v>1.46735022632528E-3</v>
      </c>
      <c r="AB6" s="4">
        <f t="shared" si="0"/>
        <v>1.46735022632528E-3</v>
      </c>
      <c r="AC6" s="4">
        <f t="shared" si="0"/>
        <v>1.46735022632528E-3</v>
      </c>
      <c r="AD6" s="4">
        <f t="shared" si="0"/>
        <v>1.46735022632528E-3</v>
      </c>
      <c r="AE6" s="4">
        <f t="shared" si="0"/>
        <v>1.46735022632528E-3</v>
      </c>
      <c r="AF6" s="4">
        <f t="shared" si="0"/>
        <v>1.46735022632528E-3</v>
      </c>
      <c r="AG6" s="4">
        <f t="shared" si="0"/>
        <v>1.46735022632528E-3</v>
      </c>
      <c r="AH6" s="4">
        <f t="shared" si="0"/>
        <v>1.46735022632528E-3</v>
      </c>
      <c r="AI6" s="4">
        <f t="shared" si="0"/>
        <v>1.46735022632528E-3</v>
      </c>
    </row>
    <row r="7" spans="1:35">
      <c r="A7" t="s">
        <v>52</v>
      </c>
      <c r="B7" s="4">
        <f>'IESS passenger'!D76</f>
        <v>1.1654919636095787E-3</v>
      </c>
      <c r="C7" s="4">
        <f t="shared" si="1"/>
        <v>1.1654919636095787E-3</v>
      </c>
      <c r="D7" s="4">
        <f t="shared" si="0"/>
        <v>1.1654919636095787E-3</v>
      </c>
      <c r="E7" s="4">
        <f t="shared" si="0"/>
        <v>1.1654919636095787E-3</v>
      </c>
      <c r="F7" s="4">
        <f t="shared" si="0"/>
        <v>1.1654919636095787E-3</v>
      </c>
      <c r="G7" s="4">
        <f t="shared" si="0"/>
        <v>1.1654919636095787E-3</v>
      </c>
      <c r="H7" s="4">
        <f t="shared" si="0"/>
        <v>1.1654919636095787E-3</v>
      </c>
      <c r="I7" s="4">
        <f t="shared" si="0"/>
        <v>1.1654919636095787E-3</v>
      </c>
      <c r="J7" s="4">
        <f t="shared" si="0"/>
        <v>1.1654919636095787E-3</v>
      </c>
      <c r="K7" s="4">
        <f t="shared" si="0"/>
        <v>1.1654919636095787E-3</v>
      </c>
      <c r="L7" s="4">
        <f t="shared" si="0"/>
        <v>1.1654919636095787E-3</v>
      </c>
      <c r="M7" s="4">
        <f t="shared" si="0"/>
        <v>1.1654919636095787E-3</v>
      </c>
      <c r="N7" s="4">
        <f t="shared" si="0"/>
        <v>1.1654919636095787E-3</v>
      </c>
      <c r="O7" s="4">
        <f t="shared" si="0"/>
        <v>1.1654919636095787E-3</v>
      </c>
      <c r="P7" s="4">
        <f t="shared" si="0"/>
        <v>1.1654919636095787E-3</v>
      </c>
      <c r="Q7" s="4">
        <f t="shared" si="0"/>
        <v>1.1654919636095787E-3</v>
      </c>
      <c r="R7" s="4">
        <f t="shared" si="0"/>
        <v>1.1654919636095787E-3</v>
      </c>
      <c r="S7" s="4">
        <f t="shared" si="0"/>
        <v>1.1654919636095787E-3</v>
      </c>
      <c r="T7" s="4">
        <f t="shared" si="0"/>
        <v>1.1654919636095787E-3</v>
      </c>
      <c r="U7" s="4">
        <f t="shared" si="0"/>
        <v>1.1654919636095787E-3</v>
      </c>
      <c r="V7" s="4">
        <f t="shared" si="0"/>
        <v>1.1654919636095787E-3</v>
      </c>
      <c r="W7" s="4">
        <f t="shared" si="0"/>
        <v>1.1654919636095787E-3</v>
      </c>
      <c r="X7" s="4">
        <f t="shared" si="0"/>
        <v>1.1654919636095787E-3</v>
      </c>
      <c r="Y7" s="4">
        <f t="shared" si="0"/>
        <v>1.1654919636095787E-3</v>
      </c>
      <c r="Z7" s="4">
        <f t="shared" si="0"/>
        <v>1.1654919636095787E-3</v>
      </c>
      <c r="AA7" s="4">
        <f t="shared" si="0"/>
        <v>1.1654919636095787E-3</v>
      </c>
      <c r="AB7" s="4">
        <f t="shared" si="0"/>
        <v>1.1654919636095787E-3</v>
      </c>
      <c r="AC7" s="4">
        <f t="shared" si="0"/>
        <v>1.1654919636095787E-3</v>
      </c>
      <c r="AD7" s="4">
        <f t="shared" si="0"/>
        <v>1.1654919636095787E-3</v>
      </c>
      <c r="AE7" s="4">
        <f t="shared" si="0"/>
        <v>1.1654919636095787E-3</v>
      </c>
      <c r="AF7" s="4">
        <f t="shared" si="0"/>
        <v>1.1654919636095787E-3</v>
      </c>
      <c r="AG7" s="4">
        <f t="shared" si="0"/>
        <v>1.1654919636095787E-3</v>
      </c>
      <c r="AH7" s="4">
        <f t="shared" si="0"/>
        <v>1.1654919636095787E-3</v>
      </c>
      <c r="AI7" s="4">
        <f t="shared" si="0"/>
        <v>1.1654919636095787E-3</v>
      </c>
    </row>
    <row r="8" spans="1:35">
      <c r="A8" t="s">
        <v>53</v>
      </c>
      <c r="B8" s="4">
        <f>D4*'Multipliers by Technology'!$B$26</f>
        <v>2.2843975114382204E-3</v>
      </c>
      <c r="C8" s="4">
        <f t="shared" si="1"/>
        <v>2.2843975114382204E-3</v>
      </c>
      <c r="D8" s="4">
        <f t="shared" si="0"/>
        <v>2.2843975114382204E-3</v>
      </c>
      <c r="E8" s="4">
        <f t="shared" si="0"/>
        <v>2.2843975114382204E-3</v>
      </c>
      <c r="F8" s="4">
        <f t="shared" si="0"/>
        <v>2.2843975114382204E-3</v>
      </c>
      <c r="G8" s="4">
        <f t="shared" si="0"/>
        <v>2.2843975114382204E-3</v>
      </c>
      <c r="H8" s="4">
        <f t="shared" si="0"/>
        <v>2.2843975114382204E-3</v>
      </c>
      <c r="I8" s="4">
        <f t="shared" si="0"/>
        <v>2.2843975114382204E-3</v>
      </c>
      <c r="J8" s="4">
        <f t="shared" si="0"/>
        <v>2.2843975114382204E-3</v>
      </c>
      <c r="K8" s="4">
        <f t="shared" si="0"/>
        <v>2.2843975114382204E-3</v>
      </c>
      <c r="L8" s="4">
        <f t="shared" si="0"/>
        <v>2.2843975114382204E-3</v>
      </c>
      <c r="M8" s="4">
        <f t="shared" si="0"/>
        <v>2.2843975114382204E-3</v>
      </c>
      <c r="N8" s="4">
        <f t="shared" si="0"/>
        <v>2.2843975114382204E-3</v>
      </c>
      <c r="O8" s="4">
        <f t="shared" si="0"/>
        <v>2.2843975114382204E-3</v>
      </c>
      <c r="P8" s="4">
        <f t="shared" si="0"/>
        <v>2.2843975114382204E-3</v>
      </c>
      <c r="Q8" s="4">
        <f t="shared" si="0"/>
        <v>2.2843975114382204E-3</v>
      </c>
      <c r="R8" s="4">
        <f t="shared" si="0"/>
        <v>2.2843975114382204E-3</v>
      </c>
      <c r="S8" s="4">
        <f t="shared" si="0"/>
        <v>2.2843975114382204E-3</v>
      </c>
      <c r="T8" s="4">
        <f t="shared" si="0"/>
        <v>2.2843975114382204E-3</v>
      </c>
      <c r="U8" s="4">
        <f t="shared" si="0"/>
        <v>2.2843975114382204E-3</v>
      </c>
      <c r="V8" s="4">
        <f t="shared" si="0"/>
        <v>2.2843975114382204E-3</v>
      </c>
      <c r="W8" s="4">
        <f t="shared" si="0"/>
        <v>2.2843975114382204E-3</v>
      </c>
      <c r="X8" s="4">
        <f t="shared" si="0"/>
        <v>2.2843975114382204E-3</v>
      </c>
      <c r="Y8" s="4">
        <f t="shared" si="0"/>
        <v>2.2843975114382204E-3</v>
      </c>
      <c r="Z8" s="4">
        <f t="shared" si="0"/>
        <v>2.2843975114382204E-3</v>
      </c>
      <c r="AA8" s="4">
        <f t="shared" si="0"/>
        <v>2.2843975114382204E-3</v>
      </c>
      <c r="AB8" s="4">
        <f t="shared" si="0"/>
        <v>2.2843975114382204E-3</v>
      </c>
      <c r="AC8" s="4">
        <f t="shared" si="0"/>
        <v>2.2843975114382204E-3</v>
      </c>
      <c r="AD8" s="4">
        <f t="shared" si="0"/>
        <v>2.2843975114382204E-3</v>
      </c>
      <c r="AE8" s="4">
        <f t="shared" si="0"/>
        <v>2.2843975114382204E-3</v>
      </c>
      <c r="AF8" s="4">
        <f t="shared" si="0"/>
        <v>2.2843975114382204E-3</v>
      </c>
      <c r="AG8" s="4">
        <f t="shared" si="0"/>
        <v>2.2843975114382204E-3</v>
      </c>
      <c r="AH8" s="4">
        <f t="shared" si="0"/>
        <v>2.2843975114382204E-3</v>
      </c>
      <c r="AI8" s="4">
        <f t="shared" si="0"/>
        <v>2.2843975114382204E-3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8" sqref="B8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B$4/(1-'Other Values'!$B$2)</f>
        <v>1.6299129304509371E-3</v>
      </c>
      <c r="C2" s="4">
        <f>C$4/(1-'Other Values'!$B$2)</f>
        <v>1.6299129304509371E-3</v>
      </c>
      <c r="D2" s="4">
        <f>D$4/(1-'Other Values'!$B$2)</f>
        <v>1.6299129304509371E-3</v>
      </c>
      <c r="E2" s="4">
        <f>E$4/(1-'Other Values'!$B$2)</f>
        <v>1.6299129304509371E-3</v>
      </c>
      <c r="F2" s="4">
        <f>F$4/(1-'Other Values'!$B$2)</f>
        <v>1.6299129304509371E-3</v>
      </c>
      <c r="G2" s="4">
        <f>G$4/(1-'Other Values'!$B$2)</f>
        <v>1.6299129304509371E-3</v>
      </c>
      <c r="H2" s="4">
        <f>H$4/(1-'Other Values'!$B$2)</f>
        <v>1.6299129304509371E-3</v>
      </c>
      <c r="I2" s="4">
        <f>I$4/(1-'Other Values'!$B$2)</f>
        <v>1.6299129304509371E-3</v>
      </c>
      <c r="J2" s="4">
        <f>J$4/(1-'Other Values'!$B$2)</f>
        <v>1.6299129304509371E-3</v>
      </c>
      <c r="K2" s="4">
        <f>K$4/(1-'Other Values'!$B$2)</f>
        <v>1.6299129304509371E-3</v>
      </c>
      <c r="L2" s="4">
        <f>L$4/(1-'Other Values'!$B$2)</f>
        <v>1.6299129304509371E-3</v>
      </c>
      <c r="M2" s="4">
        <f>M$4/(1-'Other Values'!$B$2)</f>
        <v>1.6299129304509371E-3</v>
      </c>
      <c r="N2" s="4">
        <f>N$4/(1-'Other Values'!$B$2)</f>
        <v>1.6299129304509371E-3</v>
      </c>
      <c r="O2" s="4">
        <f>O$4/(1-'Other Values'!$B$2)</f>
        <v>1.6299129304509371E-3</v>
      </c>
      <c r="P2" s="4">
        <f>P$4/(1-'Other Values'!$B$2)</f>
        <v>1.6299129304509371E-3</v>
      </c>
      <c r="Q2" s="4">
        <f>Q$4/(1-'Other Values'!$B$2)</f>
        <v>1.6299129304509371E-3</v>
      </c>
      <c r="R2" s="4">
        <f>R$4/(1-'Other Values'!$B$2)</f>
        <v>1.6299129304509371E-3</v>
      </c>
      <c r="S2" s="4">
        <f>S$4/(1-'Other Values'!$B$2)</f>
        <v>1.6299129304509371E-3</v>
      </c>
      <c r="T2" s="4">
        <f>T$4/(1-'Other Values'!$B$2)</f>
        <v>1.6482623254940529E-3</v>
      </c>
      <c r="U2" s="4">
        <f>U$4/(1-'Other Values'!$B$2)</f>
        <v>1.6666117205371618E-3</v>
      </c>
      <c r="V2" s="4">
        <f>V$4/(1-'Other Values'!$B$2)</f>
        <v>1.684961115580278E-3</v>
      </c>
      <c r="W2" s="4">
        <f>W$4/(1-'Other Values'!$B$2)</f>
        <v>1.7043671805647362E-3</v>
      </c>
      <c r="X2" s="4">
        <f>X$4/(1-'Other Values'!$B$2)</f>
        <v>1.7237732455491878E-3</v>
      </c>
      <c r="Y2" s="4">
        <f>Y$4/(1-'Other Values'!$B$2)</f>
        <v>1.7431793105336393E-3</v>
      </c>
      <c r="Z2" s="4">
        <f>Z$4/(1-'Other Values'!$B$2)</f>
        <v>1.7625853755180976E-3</v>
      </c>
      <c r="AA2" s="4">
        <f>AA$4/(1-'Other Values'!$B$2)</f>
        <v>1.7819914405025562E-3</v>
      </c>
      <c r="AB2" s="4">
        <f>AB$4/(1-'Other Values'!$B$2)</f>
        <v>1.8025150249202449E-3</v>
      </c>
      <c r="AC2" s="4">
        <f>AC$4/(1-'Other Values'!$B$2)</f>
        <v>1.8230386093379338E-3</v>
      </c>
      <c r="AD2" s="4">
        <f>AD$4/(1-'Other Values'!$B$2)</f>
        <v>1.8435621937556224E-3</v>
      </c>
      <c r="AE2" s="4">
        <f>AE$4/(1-'Other Values'!$B$2)</f>
        <v>1.8640857781733111E-3</v>
      </c>
      <c r="AF2" s="4">
        <f>AF$4/(1-'Other Values'!$B$2)</f>
        <v>1.8846093625909928E-3</v>
      </c>
      <c r="AG2" s="4">
        <f>AG$4/(1-'Other Values'!$B$2)</f>
        <v>1.9063148200182151E-3</v>
      </c>
      <c r="AH2" s="4">
        <f>AH$4/(1-'Other Values'!$B$2)</f>
        <v>1.9280202774454372E-3</v>
      </c>
      <c r="AI2" s="4">
        <f>AI$4/(1-'Other Values'!$B$2)</f>
        <v>1.9497257348726595E-3</v>
      </c>
    </row>
    <row r="3" spans="1:35">
      <c r="A3" t="s">
        <v>3</v>
      </c>
      <c r="B3" s="4">
        <f>B$4</f>
        <v>5.1187348229037705E-4</v>
      </c>
      <c r="C3" s="4">
        <f t="shared" ref="C3:AI3" si="0">C$4</f>
        <v>5.1187348229037705E-4</v>
      </c>
      <c r="D3" s="4">
        <f t="shared" si="0"/>
        <v>5.1187348229037705E-4</v>
      </c>
      <c r="E3" s="4">
        <f t="shared" si="0"/>
        <v>5.1187348229037705E-4</v>
      </c>
      <c r="F3" s="4">
        <f t="shared" si="0"/>
        <v>5.1187348229037705E-4</v>
      </c>
      <c r="G3" s="4">
        <f t="shared" si="0"/>
        <v>5.1187348229037705E-4</v>
      </c>
      <c r="H3" s="4">
        <f t="shared" si="0"/>
        <v>5.1187348229037705E-4</v>
      </c>
      <c r="I3" s="4">
        <f t="shared" si="0"/>
        <v>5.1187348229037705E-4</v>
      </c>
      <c r="J3" s="4">
        <f t="shared" si="0"/>
        <v>5.1187348229037705E-4</v>
      </c>
      <c r="K3" s="4">
        <f t="shared" si="0"/>
        <v>5.1187348229037705E-4</v>
      </c>
      <c r="L3" s="4">
        <f t="shared" si="0"/>
        <v>5.1187348229037705E-4</v>
      </c>
      <c r="M3" s="4">
        <f t="shared" si="0"/>
        <v>5.1187348229037705E-4</v>
      </c>
      <c r="N3" s="4">
        <f t="shared" si="0"/>
        <v>5.1187348229037705E-4</v>
      </c>
      <c r="O3" s="4">
        <f t="shared" si="0"/>
        <v>5.1187348229037705E-4</v>
      </c>
      <c r="P3" s="4">
        <f t="shared" si="0"/>
        <v>5.1187348229037705E-4</v>
      </c>
      <c r="Q3" s="4">
        <f t="shared" si="0"/>
        <v>5.1187348229037705E-4</v>
      </c>
      <c r="R3" s="4">
        <f t="shared" si="0"/>
        <v>5.1187348229037705E-4</v>
      </c>
      <c r="S3" s="4">
        <f t="shared" si="0"/>
        <v>5.1187348229037705E-4</v>
      </c>
      <c r="T3" s="4">
        <f t="shared" si="0"/>
        <v>5.1763610222127293E-4</v>
      </c>
      <c r="U3" s="4">
        <f t="shared" si="0"/>
        <v>5.2339872215216663E-4</v>
      </c>
      <c r="V3" s="4">
        <f t="shared" si="0"/>
        <v>5.2916134208306261E-4</v>
      </c>
      <c r="W3" s="4">
        <f t="shared" si="0"/>
        <v>5.352558087723966E-4</v>
      </c>
      <c r="X3" s="4">
        <f t="shared" si="0"/>
        <v>5.4135027546172853E-4</v>
      </c>
      <c r="Y3" s="4">
        <f t="shared" si="0"/>
        <v>5.4744474215106035E-4</v>
      </c>
      <c r="Z3" s="4">
        <f t="shared" si="0"/>
        <v>5.5353920884039444E-4</v>
      </c>
      <c r="AA3" s="4">
        <f t="shared" si="0"/>
        <v>5.5963367552972854E-4</v>
      </c>
      <c r="AB3" s="4">
        <f t="shared" si="0"/>
        <v>5.6607909873528366E-4</v>
      </c>
      <c r="AC3" s="4">
        <f t="shared" si="0"/>
        <v>5.7252452194083878E-4</v>
      </c>
      <c r="AD3" s="4">
        <f t="shared" si="0"/>
        <v>5.7896994514639391E-4</v>
      </c>
      <c r="AE3" s="4">
        <f t="shared" si="0"/>
        <v>5.8541536835194903E-4</v>
      </c>
      <c r="AF3" s="4">
        <f t="shared" si="0"/>
        <v>5.9186079155750199E-4</v>
      </c>
      <c r="AG3" s="4">
        <f t="shared" si="0"/>
        <v>5.9867738149332384E-4</v>
      </c>
      <c r="AH3" s="4">
        <f t="shared" si="0"/>
        <v>6.054939714291457E-4</v>
      </c>
      <c r="AI3" s="4">
        <f t="shared" si="0"/>
        <v>6.1231056136496756E-4</v>
      </c>
    </row>
    <row r="4" spans="1:35">
      <c r="A4" t="s">
        <v>4</v>
      </c>
      <c r="B4" s="4">
        <f>Extrapolations!W3</f>
        <v>5.1187348229037705E-4</v>
      </c>
      <c r="C4" s="4">
        <f>Extrapolations!X3</f>
        <v>5.1187348229037705E-4</v>
      </c>
      <c r="D4" s="4">
        <f>Extrapolations!Y3</f>
        <v>5.1187348229037705E-4</v>
      </c>
      <c r="E4" s="4">
        <f>Extrapolations!Z3</f>
        <v>5.1187348229037705E-4</v>
      </c>
      <c r="F4" s="4">
        <f>Extrapolations!AA3</f>
        <v>5.1187348229037705E-4</v>
      </c>
      <c r="G4" s="4">
        <f>Extrapolations!AB3</f>
        <v>5.1187348229037705E-4</v>
      </c>
      <c r="H4" s="4">
        <f>Extrapolations!AC3</f>
        <v>5.1187348229037705E-4</v>
      </c>
      <c r="I4" s="4">
        <f>Extrapolations!AD3</f>
        <v>5.1187348229037705E-4</v>
      </c>
      <c r="J4" s="4">
        <f>Extrapolations!AE3</f>
        <v>5.1187348229037705E-4</v>
      </c>
      <c r="K4" s="4">
        <f>Extrapolations!AF3</f>
        <v>5.1187348229037705E-4</v>
      </c>
      <c r="L4" s="4">
        <f>Extrapolations!AG3</f>
        <v>5.1187348229037705E-4</v>
      </c>
      <c r="M4" s="4">
        <f>Extrapolations!AH3</f>
        <v>5.1187348229037705E-4</v>
      </c>
      <c r="N4" s="4">
        <f>Extrapolations!AI3</f>
        <v>5.1187348229037705E-4</v>
      </c>
      <c r="O4" s="4">
        <f>Extrapolations!AJ3</f>
        <v>5.1187348229037705E-4</v>
      </c>
      <c r="P4" s="4">
        <f>Extrapolations!AK3</f>
        <v>5.1187348229037705E-4</v>
      </c>
      <c r="Q4" s="4">
        <f>Extrapolations!AL3</f>
        <v>5.1187348229037705E-4</v>
      </c>
      <c r="R4" s="4">
        <f>Extrapolations!AM3</f>
        <v>5.1187348229037705E-4</v>
      </c>
      <c r="S4" s="4">
        <f>Extrapolations!AN3</f>
        <v>5.1187348229037705E-4</v>
      </c>
      <c r="T4" s="4">
        <f>Extrapolations!AO3</f>
        <v>5.1763610222127293E-4</v>
      </c>
      <c r="U4" s="4">
        <f>Extrapolations!AP3</f>
        <v>5.2339872215216663E-4</v>
      </c>
      <c r="V4" s="4">
        <f>Extrapolations!AQ3</f>
        <v>5.2916134208306261E-4</v>
      </c>
      <c r="W4" s="4">
        <f>Extrapolations!AR3</f>
        <v>5.352558087723966E-4</v>
      </c>
      <c r="X4" s="4">
        <f>Extrapolations!AS3</f>
        <v>5.4135027546172853E-4</v>
      </c>
      <c r="Y4" s="4">
        <f>Extrapolations!AT3</f>
        <v>5.4744474215106035E-4</v>
      </c>
      <c r="Z4" s="4">
        <f>Extrapolations!AU3</f>
        <v>5.5353920884039444E-4</v>
      </c>
      <c r="AA4" s="4">
        <f>Extrapolations!AV3</f>
        <v>5.5963367552972854E-4</v>
      </c>
      <c r="AB4" s="4">
        <f>Extrapolations!AW3</f>
        <v>5.6607909873528366E-4</v>
      </c>
      <c r="AC4" s="4">
        <f>Extrapolations!AX3</f>
        <v>5.7252452194083878E-4</v>
      </c>
      <c r="AD4" s="4">
        <f>Extrapolations!AY3</f>
        <v>5.7896994514639391E-4</v>
      </c>
      <c r="AE4" s="4">
        <f>Extrapolations!AZ3</f>
        <v>5.8541536835194903E-4</v>
      </c>
      <c r="AF4" s="4">
        <f>Extrapolations!BA3</f>
        <v>5.9186079155750199E-4</v>
      </c>
      <c r="AG4" s="4">
        <f>Extrapolations!BB3</f>
        <v>5.9867738149332384E-4</v>
      </c>
      <c r="AH4" s="4">
        <f>Extrapolations!BC3</f>
        <v>6.054939714291457E-4</v>
      </c>
      <c r="AI4" s="4">
        <f>Extrapolations!BD3</f>
        <v>6.1231056136496756E-4</v>
      </c>
    </row>
    <row r="5" spans="1:35">
      <c r="A5" t="s">
        <v>5</v>
      </c>
      <c r="B5" s="4">
        <f>B$4</f>
        <v>5.1187348229037705E-4</v>
      </c>
      <c r="C5" s="4">
        <f t="shared" ref="C5:AI5" si="1">C$4</f>
        <v>5.1187348229037705E-4</v>
      </c>
      <c r="D5" s="4">
        <f t="shared" si="1"/>
        <v>5.1187348229037705E-4</v>
      </c>
      <c r="E5" s="4">
        <f t="shared" si="1"/>
        <v>5.1187348229037705E-4</v>
      </c>
      <c r="F5" s="4">
        <f t="shared" si="1"/>
        <v>5.1187348229037705E-4</v>
      </c>
      <c r="G5" s="4">
        <f t="shared" si="1"/>
        <v>5.1187348229037705E-4</v>
      </c>
      <c r="H5" s="4">
        <f t="shared" si="1"/>
        <v>5.1187348229037705E-4</v>
      </c>
      <c r="I5" s="4">
        <f t="shared" si="1"/>
        <v>5.1187348229037705E-4</v>
      </c>
      <c r="J5" s="4">
        <f t="shared" si="1"/>
        <v>5.1187348229037705E-4</v>
      </c>
      <c r="K5" s="4">
        <f t="shared" si="1"/>
        <v>5.1187348229037705E-4</v>
      </c>
      <c r="L5" s="4">
        <f t="shared" si="1"/>
        <v>5.1187348229037705E-4</v>
      </c>
      <c r="M5" s="4">
        <f t="shared" si="1"/>
        <v>5.1187348229037705E-4</v>
      </c>
      <c r="N5" s="4">
        <f t="shared" si="1"/>
        <v>5.1187348229037705E-4</v>
      </c>
      <c r="O5" s="4">
        <f t="shared" si="1"/>
        <v>5.1187348229037705E-4</v>
      </c>
      <c r="P5" s="4">
        <f t="shared" si="1"/>
        <v>5.1187348229037705E-4</v>
      </c>
      <c r="Q5" s="4">
        <f t="shared" si="1"/>
        <v>5.1187348229037705E-4</v>
      </c>
      <c r="R5" s="4">
        <f t="shared" si="1"/>
        <v>5.1187348229037705E-4</v>
      </c>
      <c r="S5" s="4">
        <f t="shared" si="1"/>
        <v>5.1187348229037705E-4</v>
      </c>
      <c r="T5" s="4">
        <f t="shared" si="1"/>
        <v>5.1763610222127293E-4</v>
      </c>
      <c r="U5" s="4">
        <f t="shared" si="1"/>
        <v>5.2339872215216663E-4</v>
      </c>
      <c r="V5" s="4">
        <f t="shared" si="1"/>
        <v>5.2916134208306261E-4</v>
      </c>
      <c r="W5" s="4">
        <f t="shared" si="1"/>
        <v>5.352558087723966E-4</v>
      </c>
      <c r="X5" s="4">
        <f t="shared" si="1"/>
        <v>5.4135027546172853E-4</v>
      </c>
      <c r="Y5" s="4">
        <f t="shared" si="1"/>
        <v>5.4744474215106035E-4</v>
      </c>
      <c r="Z5" s="4">
        <f t="shared" si="1"/>
        <v>5.5353920884039444E-4</v>
      </c>
      <c r="AA5" s="4">
        <f t="shared" si="1"/>
        <v>5.5963367552972854E-4</v>
      </c>
      <c r="AB5" s="4">
        <f t="shared" si="1"/>
        <v>5.6607909873528366E-4</v>
      </c>
      <c r="AC5" s="4">
        <f t="shared" si="1"/>
        <v>5.7252452194083878E-4</v>
      </c>
      <c r="AD5" s="4">
        <f t="shared" si="1"/>
        <v>5.7896994514639391E-4</v>
      </c>
      <c r="AE5" s="4">
        <f t="shared" si="1"/>
        <v>5.8541536835194903E-4</v>
      </c>
      <c r="AF5" s="4">
        <f t="shared" si="1"/>
        <v>5.9186079155750199E-4</v>
      </c>
      <c r="AG5" s="4">
        <f t="shared" si="1"/>
        <v>5.9867738149332384E-4</v>
      </c>
      <c r="AH5" s="4">
        <f t="shared" si="1"/>
        <v>6.054939714291457E-4</v>
      </c>
      <c r="AI5" s="4">
        <f t="shared" si="1"/>
        <v>6.1231056136496756E-4</v>
      </c>
    </row>
    <row r="6" spans="1:35">
      <c r="A6" t="s">
        <v>6</v>
      </c>
      <c r="B6" s="4">
        <f>B$4/(1-'Other Values'!$B$2)*'Other Values'!$B$6+B$4*(1-'Other Values'!$B$6)</f>
        <v>1.1267951787786851E-3</v>
      </c>
      <c r="C6" s="4">
        <f>C$4/(1-'Other Values'!$B$2)*'Other Values'!$B$6+C$4*(1-'Other Values'!$B$6)</f>
        <v>1.1267951787786851E-3</v>
      </c>
      <c r="D6" s="4">
        <f>D$4/(1-'Other Values'!$B$2)*'Other Values'!$B$6+D$4*(1-'Other Values'!$B$6)</f>
        <v>1.1267951787786851E-3</v>
      </c>
      <c r="E6" s="4">
        <f>E$4/(1-'Other Values'!$B$2)*'Other Values'!$B$6+E$4*(1-'Other Values'!$B$6)</f>
        <v>1.1267951787786851E-3</v>
      </c>
      <c r="F6" s="4">
        <f>F$4/(1-'Other Values'!$B$2)*'Other Values'!$B$6+F$4*(1-'Other Values'!$B$6)</f>
        <v>1.1267951787786851E-3</v>
      </c>
      <c r="G6" s="4">
        <f>G$4/(1-'Other Values'!$B$2)*'Other Values'!$B$6+G$4*(1-'Other Values'!$B$6)</f>
        <v>1.1267951787786851E-3</v>
      </c>
      <c r="H6" s="4">
        <f>H$4/(1-'Other Values'!$B$2)*'Other Values'!$B$6+H$4*(1-'Other Values'!$B$6)</f>
        <v>1.1267951787786851E-3</v>
      </c>
      <c r="I6" s="4">
        <f>I$4/(1-'Other Values'!$B$2)*'Other Values'!$B$6+I$4*(1-'Other Values'!$B$6)</f>
        <v>1.1267951787786851E-3</v>
      </c>
      <c r="J6" s="4">
        <f>J$4/(1-'Other Values'!$B$2)*'Other Values'!$B$6+J$4*(1-'Other Values'!$B$6)</f>
        <v>1.1267951787786851E-3</v>
      </c>
      <c r="K6" s="4">
        <f>K$4/(1-'Other Values'!$B$2)*'Other Values'!$B$6+K$4*(1-'Other Values'!$B$6)</f>
        <v>1.1267951787786851E-3</v>
      </c>
      <c r="L6" s="4">
        <f>L$4/(1-'Other Values'!$B$2)*'Other Values'!$B$6+L$4*(1-'Other Values'!$B$6)</f>
        <v>1.1267951787786851E-3</v>
      </c>
      <c r="M6" s="4">
        <f>M$4/(1-'Other Values'!$B$2)*'Other Values'!$B$6+M$4*(1-'Other Values'!$B$6)</f>
        <v>1.1267951787786851E-3</v>
      </c>
      <c r="N6" s="4">
        <f>N$4/(1-'Other Values'!$B$2)*'Other Values'!$B$6+N$4*(1-'Other Values'!$B$6)</f>
        <v>1.1267951787786851E-3</v>
      </c>
      <c r="O6" s="4">
        <f>O$4/(1-'Other Values'!$B$2)*'Other Values'!$B$6+O$4*(1-'Other Values'!$B$6)</f>
        <v>1.1267951787786851E-3</v>
      </c>
      <c r="P6" s="4">
        <f>P$4/(1-'Other Values'!$B$2)*'Other Values'!$B$6+P$4*(1-'Other Values'!$B$6)</f>
        <v>1.1267951787786851E-3</v>
      </c>
      <c r="Q6" s="4">
        <f>Q$4/(1-'Other Values'!$B$2)*'Other Values'!$B$6+Q$4*(1-'Other Values'!$B$6)</f>
        <v>1.1267951787786851E-3</v>
      </c>
      <c r="R6" s="4">
        <f>R$4/(1-'Other Values'!$B$2)*'Other Values'!$B$6+R$4*(1-'Other Values'!$B$6)</f>
        <v>1.1267951787786851E-3</v>
      </c>
      <c r="S6" s="4">
        <f>S$4/(1-'Other Values'!$B$2)*'Other Values'!$B$6+S$4*(1-'Other Values'!$B$6)</f>
        <v>1.1267951787786851E-3</v>
      </c>
      <c r="T6" s="4">
        <f>T$4/(1-'Other Values'!$B$2)*'Other Values'!$B$6+T$4*(1-'Other Values'!$B$6)</f>
        <v>1.1394805250213018E-3</v>
      </c>
      <c r="U6" s="4">
        <f>U$4/(1-'Other Values'!$B$2)*'Other Values'!$B$6+U$4*(1-'Other Values'!$B$6)</f>
        <v>1.152165871263914E-3</v>
      </c>
      <c r="V6" s="4">
        <f>V$4/(1-'Other Values'!$B$2)*'Other Values'!$B$6+V$4*(1-'Other Values'!$B$6)</f>
        <v>1.1648512175065312E-3</v>
      </c>
      <c r="W6" s="4">
        <f>W$4/(1-'Other Values'!$B$2)*'Other Values'!$B$6+W$4*(1-'Other Values'!$B$6)</f>
        <v>1.1782670632581834E-3</v>
      </c>
      <c r="X6" s="4">
        <f>X$4/(1-'Other Values'!$B$2)*'Other Values'!$B$6+X$4*(1-'Other Values'!$B$6)</f>
        <v>1.1916829090098313E-3</v>
      </c>
      <c r="Y6" s="4">
        <f>Y$4/(1-'Other Values'!$B$2)*'Other Values'!$B$6+Y$4*(1-'Other Values'!$B$6)</f>
        <v>1.2050987547614789E-3</v>
      </c>
      <c r="Z6" s="4">
        <f>Z$4/(1-'Other Values'!$B$2)*'Other Values'!$B$6+Z$4*(1-'Other Values'!$B$6)</f>
        <v>1.2185146005131314E-3</v>
      </c>
      <c r="AA6" s="4">
        <f>AA$4/(1-'Other Values'!$B$2)*'Other Values'!$B$6+AA$4*(1-'Other Values'!$B$6)</f>
        <v>1.2319304462647838E-3</v>
      </c>
      <c r="AB6" s="4">
        <f>AB$4/(1-'Other Values'!$B$2)*'Other Values'!$B$6+AB$4*(1-'Other Values'!$B$6)</f>
        <v>1.2461188581370125E-3</v>
      </c>
      <c r="AC6" s="4">
        <f>AC$4/(1-'Other Values'!$B$2)*'Other Values'!$B$6+AC$4*(1-'Other Values'!$B$6)</f>
        <v>1.2603072700092411E-3</v>
      </c>
      <c r="AD6" s="4">
        <f>AD$4/(1-'Other Values'!$B$2)*'Other Values'!$B$6+AD$4*(1-'Other Values'!$B$6)</f>
        <v>1.2744956818814695E-3</v>
      </c>
      <c r="AE6" s="4">
        <f>AE$4/(1-'Other Values'!$B$2)*'Other Values'!$B$6+AE$4*(1-'Other Values'!$B$6)</f>
        <v>1.2886840937536982E-3</v>
      </c>
      <c r="AF6" s="4">
        <f>AF$4/(1-'Other Values'!$B$2)*'Other Values'!$B$6+AF$4*(1-'Other Values'!$B$6)</f>
        <v>1.302872505625922E-3</v>
      </c>
      <c r="AG6" s="4">
        <f>AG$4/(1-'Other Values'!$B$2)*'Other Values'!$B$6+AG$4*(1-'Other Values'!$B$6)</f>
        <v>1.317877972682014E-3</v>
      </c>
      <c r="AH6" s="4">
        <f>AH$4/(1-'Other Values'!$B$2)*'Other Values'!$B$6+AH$4*(1-'Other Values'!$B$6)</f>
        <v>1.3328834397381062E-3</v>
      </c>
      <c r="AI6" s="4">
        <f>AI$4/(1-'Other Values'!$B$2)*'Other Values'!$B$6+AI$4*(1-'Other Values'!$B$6)</f>
        <v>1.3478889067941981E-3</v>
      </c>
    </row>
    <row r="7" spans="1:35">
      <c r="A7" t="s">
        <v>52</v>
      </c>
      <c r="B7" s="4">
        <f>B5</f>
        <v>5.1187348229037705E-4</v>
      </c>
      <c r="C7" s="4">
        <f t="shared" ref="C7:AI7" si="2">C5</f>
        <v>5.1187348229037705E-4</v>
      </c>
      <c r="D7" s="4">
        <f t="shared" si="2"/>
        <v>5.1187348229037705E-4</v>
      </c>
      <c r="E7" s="4">
        <f t="shared" si="2"/>
        <v>5.1187348229037705E-4</v>
      </c>
      <c r="F7" s="4">
        <f t="shared" si="2"/>
        <v>5.1187348229037705E-4</v>
      </c>
      <c r="G7" s="4">
        <f t="shared" si="2"/>
        <v>5.1187348229037705E-4</v>
      </c>
      <c r="H7" s="4">
        <f t="shared" si="2"/>
        <v>5.1187348229037705E-4</v>
      </c>
      <c r="I7" s="4">
        <f t="shared" si="2"/>
        <v>5.1187348229037705E-4</v>
      </c>
      <c r="J7" s="4">
        <f t="shared" si="2"/>
        <v>5.1187348229037705E-4</v>
      </c>
      <c r="K7" s="4">
        <f t="shared" si="2"/>
        <v>5.1187348229037705E-4</v>
      </c>
      <c r="L7" s="4">
        <f t="shared" si="2"/>
        <v>5.1187348229037705E-4</v>
      </c>
      <c r="M7" s="4">
        <f t="shared" si="2"/>
        <v>5.1187348229037705E-4</v>
      </c>
      <c r="N7" s="4">
        <f t="shared" si="2"/>
        <v>5.1187348229037705E-4</v>
      </c>
      <c r="O7" s="4">
        <f t="shared" si="2"/>
        <v>5.1187348229037705E-4</v>
      </c>
      <c r="P7" s="4">
        <f t="shared" si="2"/>
        <v>5.1187348229037705E-4</v>
      </c>
      <c r="Q7" s="4">
        <f t="shared" si="2"/>
        <v>5.1187348229037705E-4</v>
      </c>
      <c r="R7" s="4">
        <f t="shared" si="2"/>
        <v>5.1187348229037705E-4</v>
      </c>
      <c r="S7" s="4">
        <f t="shared" si="2"/>
        <v>5.1187348229037705E-4</v>
      </c>
      <c r="T7" s="4">
        <f t="shared" si="2"/>
        <v>5.1763610222127293E-4</v>
      </c>
      <c r="U7" s="4">
        <f t="shared" si="2"/>
        <v>5.2339872215216663E-4</v>
      </c>
      <c r="V7" s="4">
        <f t="shared" si="2"/>
        <v>5.2916134208306261E-4</v>
      </c>
      <c r="W7" s="4">
        <f t="shared" si="2"/>
        <v>5.352558087723966E-4</v>
      </c>
      <c r="X7" s="4">
        <f t="shared" si="2"/>
        <v>5.4135027546172853E-4</v>
      </c>
      <c r="Y7" s="4">
        <f t="shared" si="2"/>
        <v>5.4744474215106035E-4</v>
      </c>
      <c r="Z7" s="4">
        <f t="shared" si="2"/>
        <v>5.5353920884039444E-4</v>
      </c>
      <c r="AA7" s="4">
        <f t="shared" si="2"/>
        <v>5.5963367552972854E-4</v>
      </c>
      <c r="AB7" s="4">
        <f t="shared" si="2"/>
        <v>5.6607909873528366E-4</v>
      </c>
      <c r="AC7" s="4">
        <f t="shared" si="2"/>
        <v>5.7252452194083878E-4</v>
      </c>
      <c r="AD7" s="4">
        <f t="shared" si="2"/>
        <v>5.7896994514639391E-4</v>
      </c>
      <c r="AE7" s="4">
        <f t="shared" si="2"/>
        <v>5.8541536835194903E-4</v>
      </c>
      <c r="AF7" s="4">
        <f t="shared" si="2"/>
        <v>5.9186079155750199E-4</v>
      </c>
      <c r="AG7" s="4">
        <f t="shared" si="2"/>
        <v>5.9867738149332384E-4</v>
      </c>
      <c r="AH7" s="4">
        <f t="shared" si="2"/>
        <v>6.054939714291457E-4</v>
      </c>
      <c r="AI7" s="4">
        <f t="shared" si="2"/>
        <v>6.1231056136496756E-4</v>
      </c>
    </row>
    <row r="8" spans="1:35">
      <c r="A8" t="s">
        <v>53</v>
      </c>
      <c r="B8" s="4">
        <f>B4*'Other Values'!$B$31</f>
        <v>1.2796837057259427E-3</v>
      </c>
      <c r="C8" s="4">
        <f>C4*'Other Values'!$B$31</f>
        <v>1.2796837057259427E-3</v>
      </c>
      <c r="D8" s="4">
        <f>D4*'Other Values'!$B$31</f>
        <v>1.2796837057259427E-3</v>
      </c>
      <c r="E8" s="4">
        <f>E4*'Other Values'!$B$31</f>
        <v>1.2796837057259427E-3</v>
      </c>
      <c r="F8" s="4">
        <f>F4*'Other Values'!$B$31</f>
        <v>1.2796837057259427E-3</v>
      </c>
      <c r="G8" s="4">
        <f>G4*'Other Values'!$B$31</f>
        <v>1.2796837057259427E-3</v>
      </c>
      <c r="H8" s="4">
        <f>H4*'Other Values'!$B$31</f>
        <v>1.2796837057259427E-3</v>
      </c>
      <c r="I8" s="4">
        <f>I4*'Other Values'!$B$31</f>
        <v>1.2796837057259427E-3</v>
      </c>
      <c r="J8" s="4">
        <f>J4*'Other Values'!$B$31</f>
        <v>1.2796837057259427E-3</v>
      </c>
      <c r="K8" s="4">
        <f>K4*'Other Values'!$B$31</f>
        <v>1.2796837057259427E-3</v>
      </c>
      <c r="L8" s="4">
        <f>L4*'Other Values'!$B$31</f>
        <v>1.2796837057259427E-3</v>
      </c>
      <c r="M8" s="4">
        <f>M4*'Other Values'!$B$31</f>
        <v>1.2796837057259427E-3</v>
      </c>
      <c r="N8" s="4">
        <f>N4*'Other Values'!$B$31</f>
        <v>1.2796837057259427E-3</v>
      </c>
      <c r="O8" s="4">
        <f>O4*'Other Values'!$B$31</f>
        <v>1.2796837057259427E-3</v>
      </c>
      <c r="P8" s="4">
        <f>P4*'Other Values'!$B$31</f>
        <v>1.2796837057259427E-3</v>
      </c>
      <c r="Q8" s="4">
        <f>Q4*'Other Values'!$B$31</f>
        <v>1.2796837057259427E-3</v>
      </c>
      <c r="R8" s="4">
        <f>R4*'Other Values'!$B$31</f>
        <v>1.2796837057259427E-3</v>
      </c>
      <c r="S8" s="4">
        <f>S4*'Other Values'!$B$31</f>
        <v>1.2796837057259427E-3</v>
      </c>
      <c r="T8" s="4">
        <f>T4*'Other Values'!$B$31</f>
        <v>1.2940902555531823E-3</v>
      </c>
      <c r="U8" s="4">
        <f>U4*'Other Values'!$B$31</f>
        <v>1.3084968053804166E-3</v>
      </c>
      <c r="V8" s="4">
        <f>V4*'Other Values'!$B$31</f>
        <v>1.3229033552076565E-3</v>
      </c>
      <c r="W8" s="4">
        <f>W4*'Other Values'!$B$31</f>
        <v>1.3381395219309914E-3</v>
      </c>
      <c r="X8" s="4">
        <f>X4*'Other Values'!$B$31</f>
        <v>1.3533756886543213E-3</v>
      </c>
      <c r="Y8" s="4">
        <f>Y4*'Other Values'!$B$31</f>
        <v>1.3686118553776509E-3</v>
      </c>
      <c r="Z8" s="4">
        <f>Z4*'Other Values'!$B$31</f>
        <v>1.383848022100986E-3</v>
      </c>
      <c r="AA8" s="4">
        <f>AA4*'Other Values'!$B$31</f>
        <v>1.3990841888243213E-3</v>
      </c>
      <c r="AB8" s="4">
        <f>AB4*'Other Values'!$B$31</f>
        <v>1.4151977468382091E-3</v>
      </c>
      <c r="AC8" s="4">
        <f>AC4*'Other Values'!$B$31</f>
        <v>1.4313113048520969E-3</v>
      </c>
      <c r="AD8" s="4">
        <f>AD4*'Other Values'!$B$31</f>
        <v>1.4474248628659847E-3</v>
      </c>
      <c r="AE8" s="4">
        <f>AE4*'Other Values'!$B$31</f>
        <v>1.4635384208798725E-3</v>
      </c>
      <c r="AF8" s="4">
        <f>AF4*'Other Values'!$B$31</f>
        <v>1.4796519788937549E-3</v>
      </c>
      <c r="AG8" s="4">
        <f>AG4*'Other Values'!$B$31</f>
        <v>1.4966934537333095E-3</v>
      </c>
      <c r="AH8" s="4">
        <f>AH4*'Other Values'!$B$31</f>
        <v>1.5137349285728643E-3</v>
      </c>
      <c r="AI8" s="4">
        <f>AI4*'Other Values'!$B$31</f>
        <v>1.5307764034124189E-3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workbookViewId="0">
      <selection activeCell="AB22" sqref="AB22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'IESS passenger'!D69</f>
        <v>6.8899279307777471E-3</v>
      </c>
      <c r="C2" s="4">
        <f>B2</f>
        <v>6.8899279307777471E-3</v>
      </c>
      <c r="D2" s="4">
        <f t="shared" ref="D2:AI8" si="0">C2</f>
        <v>6.8899279307777471E-3</v>
      </c>
      <c r="E2" s="4">
        <f t="shared" si="0"/>
        <v>6.8899279307777471E-3</v>
      </c>
      <c r="F2" s="4">
        <f t="shared" si="0"/>
        <v>6.8899279307777471E-3</v>
      </c>
      <c r="G2" s="4">
        <f t="shared" si="0"/>
        <v>6.8899279307777471E-3</v>
      </c>
      <c r="H2" s="4">
        <f t="shared" si="0"/>
        <v>6.8899279307777471E-3</v>
      </c>
      <c r="I2" s="4">
        <f t="shared" si="0"/>
        <v>6.8899279307777471E-3</v>
      </c>
      <c r="J2" s="4">
        <f t="shared" si="0"/>
        <v>6.8899279307777471E-3</v>
      </c>
      <c r="K2" s="4">
        <f t="shared" si="0"/>
        <v>6.8899279307777471E-3</v>
      </c>
      <c r="L2" s="4">
        <f t="shared" si="0"/>
        <v>6.8899279307777471E-3</v>
      </c>
      <c r="M2" s="4">
        <f t="shared" si="0"/>
        <v>6.8899279307777471E-3</v>
      </c>
      <c r="N2" s="4">
        <f t="shared" si="0"/>
        <v>6.8899279307777471E-3</v>
      </c>
      <c r="O2" s="4">
        <f t="shared" si="0"/>
        <v>6.8899279307777471E-3</v>
      </c>
      <c r="P2" s="4">
        <f t="shared" si="0"/>
        <v>6.8899279307777471E-3</v>
      </c>
      <c r="Q2" s="4">
        <f t="shared" si="0"/>
        <v>6.8899279307777471E-3</v>
      </c>
      <c r="R2" s="4">
        <f t="shared" si="0"/>
        <v>6.8899279307777471E-3</v>
      </c>
      <c r="S2" s="4">
        <f t="shared" si="0"/>
        <v>6.8899279307777471E-3</v>
      </c>
      <c r="T2" s="4">
        <f t="shared" si="0"/>
        <v>6.8899279307777471E-3</v>
      </c>
      <c r="U2" s="4">
        <f t="shared" si="0"/>
        <v>6.8899279307777471E-3</v>
      </c>
      <c r="V2" s="4">
        <f t="shared" si="0"/>
        <v>6.8899279307777471E-3</v>
      </c>
      <c r="W2" s="4">
        <f t="shared" si="0"/>
        <v>6.8899279307777471E-3</v>
      </c>
      <c r="X2" s="4">
        <f t="shared" si="0"/>
        <v>6.8899279307777471E-3</v>
      </c>
      <c r="Y2" s="4">
        <f t="shared" si="0"/>
        <v>6.8899279307777471E-3</v>
      </c>
      <c r="Z2" s="4">
        <f t="shared" si="0"/>
        <v>6.8899279307777471E-3</v>
      </c>
      <c r="AA2" s="4">
        <f t="shared" si="0"/>
        <v>6.8899279307777471E-3</v>
      </c>
      <c r="AB2" s="4">
        <f t="shared" si="0"/>
        <v>6.8899279307777471E-3</v>
      </c>
      <c r="AC2" s="4">
        <f t="shared" si="0"/>
        <v>6.8899279307777471E-3</v>
      </c>
      <c r="AD2" s="4">
        <f t="shared" si="0"/>
        <v>6.8899279307777471E-3</v>
      </c>
      <c r="AE2" s="4">
        <f t="shared" si="0"/>
        <v>6.8899279307777471E-3</v>
      </c>
      <c r="AF2" s="4">
        <f t="shared" si="0"/>
        <v>6.8899279307777471E-3</v>
      </c>
      <c r="AG2" s="4">
        <f t="shared" si="0"/>
        <v>6.8899279307777471E-3</v>
      </c>
      <c r="AH2" s="4">
        <f t="shared" si="0"/>
        <v>6.8899279307777471E-3</v>
      </c>
      <c r="AI2" s="4">
        <f t="shared" si="0"/>
        <v>6.8899279307777471E-3</v>
      </c>
    </row>
    <row r="3" spans="1:35">
      <c r="A3" t="s">
        <v>3</v>
      </c>
      <c r="B3" s="4">
        <f>('IESS passenger'!D68*'IESS passenger'!AH4+'IESS passenger'!D72*'IESS passenger'!AH8)/SUM('IESS passenger'!AH4,'IESS passenger'!AH8)</f>
        <v>2.8575573501016575E-3</v>
      </c>
      <c r="C3" s="4">
        <f t="shared" ref="C3:R8" si="1">B3</f>
        <v>2.8575573501016575E-3</v>
      </c>
      <c r="D3" s="4">
        <f t="shared" si="1"/>
        <v>2.8575573501016575E-3</v>
      </c>
      <c r="E3" s="4">
        <f t="shared" si="1"/>
        <v>2.8575573501016575E-3</v>
      </c>
      <c r="F3" s="4">
        <f t="shared" si="1"/>
        <v>2.8575573501016575E-3</v>
      </c>
      <c r="G3" s="4">
        <f t="shared" si="1"/>
        <v>2.8575573501016575E-3</v>
      </c>
      <c r="H3" s="4">
        <f t="shared" si="1"/>
        <v>2.8575573501016575E-3</v>
      </c>
      <c r="I3" s="4">
        <f t="shared" si="1"/>
        <v>2.8575573501016575E-3</v>
      </c>
      <c r="J3" s="4">
        <f t="shared" si="1"/>
        <v>2.8575573501016575E-3</v>
      </c>
      <c r="K3" s="4">
        <f t="shared" si="1"/>
        <v>2.8575573501016575E-3</v>
      </c>
      <c r="L3" s="4">
        <f t="shared" si="1"/>
        <v>2.8575573501016575E-3</v>
      </c>
      <c r="M3" s="4">
        <f t="shared" si="1"/>
        <v>2.8575573501016575E-3</v>
      </c>
      <c r="N3" s="4">
        <f t="shared" si="1"/>
        <v>2.8575573501016575E-3</v>
      </c>
      <c r="O3" s="4">
        <f t="shared" si="1"/>
        <v>2.8575573501016575E-3</v>
      </c>
      <c r="P3" s="4">
        <f t="shared" si="1"/>
        <v>2.8575573501016575E-3</v>
      </c>
      <c r="Q3" s="4">
        <f t="shared" si="1"/>
        <v>2.8575573501016575E-3</v>
      </c>
      <c r="R3" s="4">
        <f t="shared" si="1"/>
        <v>2.8575573501016575E-3</v>
      </c>
      <c r="S3" s="4">
        <f t="shared" si="0"/>
        <v>2.8575573501016575E-3</v>
      </c>
      <c r="T3" s="4">
        <f t="shared" si="0"/>
        <v>2.8575573501016575E-3</v>
      </c>
      <c r="U3" s="4">
        <f t="shared" si="0"/>
        <v>2.8575573501016575E-3</v>
      </c>
      <c r="V3" s="4">
        <f t="shared" si="0"/>
        <v>2.8575573501016575E-3</v>
      </c>
      <c r="W3" s="4">
        <f t="shared" si="0"/>
        <v>2.8575573501016575E-3</v>
      </c>
      <c r="X3" s="4">
        <f t="shared" si="0"/>
        <v>2.8575573501016575E-3</v>
      </c>
      <c r="Y3" s="4">
        <f t="shared" si="0"/>
        <v>2.8575573501016575E-3</v>
      </c>
      <c r="Z3" s="4">
        <f t="shared" si="0"/>
        <v>2.8575573501016575E-3</v>
      </c>
      <c r="AA3" s="4">
        <f t="shared" si="0"/>
        <v>2.8575573501016575E-3</v>
      </c>
      <c r="AB3" s="4">
        <f t="shared" si="0"/>
        <v>2.8575573501016575E-3</v>
      </c>
      <c r="AC3" s="4">
        <f t="shared" si="0"/>
        <v>2.8575573501016575E-3</v>
      </c>
      <c r="AD3" s="4">
        <f t="shared" si="0"/>
        <v>2.8575573501016575E-3</v>
      </c>
      <c r="AE3" s="4">
        <f t="shared" si="0"/>
        <v>2.8575573501016575E-3</v>
      </c>
      <c r="AF3" s="4">
        <f t="shared" si="0"/>
        <v>2.8575573501016575E-3</v>
      </c>
      <c r="AG3" s="4">
        <f t="shared" si="0"/>
        <v>2.8575573501016575E-3</v>
      </c>
      <c r="AH3" s="4">
        <f t="shared" si="0"/>
        <v>2.8575573501016575E-3</v>
      </c>
      <c r="AI3" s="4">
        <f t="shared" si="0"/>
        <v>2.8575573501016575E-3</v>
      </c>
    </row>
    <row r="4" spans="1:35">
      <c r="A4" t="s">
        <v>4</v>
      </c>
      <c r="B4" s="4">
        <f>B$5*'Multipliers by Technology'!$D17</f>
        <v>4.4051545903257125E-3</v>
      </c>
      <c r="C4" s="4">
        <f t="shared" si="1"/>
        <v>4.4051545903257125E-3</v>
      </c>
      <c r="D4" s="4">
        <f t="shared" si="0"/>
        <v>4.4051545903257125E-3</v>
      </c>
      <c r="E4" s="4">
        <f t="shared" si="0"/>
        <v>4.4051545903257125E-3</v>
      </c>
      <c r="F4" s="4">
        <f t="shared" si="0"/>
        <v>4.4051545903257125E-3</v>
      </c>
      <c r="G4" s="4">
        <f t="shared" si="0"/>
        <v>4.4051545903257125E-3</v>
      </c>
      <c r="H4" s="4">
        <f t="shared" si="0"/>
        <v>4.4051545903257125E-3</v>
      </c>
      <c r="I4" s="4">
        <f t="shared" si="0"/>
        <v>4.4051545903257125E-3</v>
      </c>
      <c r="J4" s="4">
        <f t="shared" si="0"/>
        <v>4.4051545903257125E-3</v>
      </c>
      <c r="K4" s="4">
        <f t="shared" si="0"/>
        <v>4.4051545903257125E-3</v>
      </c>
      <c r="L4" s="4">
        <f t="shared" si="0"/>
        <v>4.4051545903257125E-3</v>
      </c>
      <c r="M4" s="4">
        <f t="shared" si="0"/>
        <v>4.4051545903257125E-3</v>
      </c>
      <c r="N4" s="4">
        <f t="shared" si="0"/>
        <v>4.4051545903257125E-3</v>
      </c>
      <c r="O4" s="4">
        <f t="shared" si="0"/>
        <v>4.4051545903257125E-3</v>
      </c>
      <c r="P4" s="4">
        <f t="shared" si="0"/>
        <v>4.4051545903257125E-3</v>
      </c>
      <c r="Q4" s="4">
        <f t="shared" si="0"/>
        <v>4.4051545903257125E-3</v>
      </c>
      <c r="R4" s="4">
        <f t="shared" si="0"/>
        <v>4.4051545903257125E-3</v>
      </c>
      <c r="S4" s="4">
        <f t="shared" si="0"/>
        <v>4.4051545903257125E-3</v>
      </c>
      <c r="T4" s="4">
        <f t="shared" si="0"/>
        <v>4.4051545903257125E-3</v>
      </c>
      <c r="U4" s="4">
        <f t="shared" si="0"/>
        <v>4.4051545903257125E-3</v>
      </c>
      <c r="V4" s="4">
        <f t="shared" si="0"/>
        <v>4.4051545903257125E-3</v>
      </c>
      <c r="W4" s="4">
        <f t="shared" si="0"/>
        <v>4.4051545903257125E-3</v>
      </c>
      <c r="X4" s="4">
        <f t="shared" si="0"/>
        <v>4.4051545903257125E-3</v>
      </c>
      <c r="Y4" s="4">
        <f t="shared" si="0"/>
        <v>4.4051545903257125E-3</v>
      </c>
      <c r="Z4" s="4">
        <f t="shared" si="0"/>
        <v>4.4051545903257125E-3</v>
      </c>
      <c r="AA4" s="4">
        <f t="shared" si="0"/>
        <v>4.4051545903257125E-3</v>
      </c>
      <c r="AB4" s="4">
        <f t="shared" si="0"/>
        <v>4.4051545903257125E-3</v>
      </c>
      <c r="AC4" s="4">
        <f t="shared" si="0"/>
        <v>4.4051545903257125E-3</v>
      </c>
      <c r="AD4" s="4">
        <f t="shared" si="0"/>
        <v>4.4051545903257125E-3</v>
      </c>
      <c r="AE4" s="4">
        <f t="shared" si="0"/>
        <v>4.4051545903257125E-3</v>
      </c>
      <c r="AF4" s="4">
        <f t="shared" si="0"/>
        <v>4.4051545903257125E-3</v>
      </c>
      <c r="AG4" s="4">
        <f t="shared" si="0"/>
        <v>4.4051545903257125E-3</v>
      </c>
      <c r="AH4" s="4">
        <f t="shared" si="0"/>
        <v>4.4051545903257125E-3</v>
      </c>
      <c r="AI4" s="4">
        <f t="shared" si="0"/>
        <v>4.4051545903257125E-3</v>
      </c>
    </row>
    <row r="5" spans="1:35">
      <c r="A5" t="s">
        <v>5</v>
      </c>
      <c r="B5" s="4">
        <f>('IESS passenger'!D67*'IESS passenger'!AH3+'IESS passenger'!D71*'IESS passenger'!AH7)/SUM('IESS passenger'!AH3,'IESS passenger'!AH7)</f>
        <v>4.4051545903257125E-3</v>
      </c>
      <c r="C5" s="4">
        <f t="shared" si="1"/>
        <v>4.4051545903257125E-3</v>
      </c>
      <c r="D5" s="4">
        <f t="shared" si="0"/>
        <v>4.4051545903257125E-3</v>
      </c>
      <c r="E5" s="4">
        <f t="shared" si="0"/>
        <v>4.4051545903257125E-3</v>
      </c>
      <c r="F5" s="4">
        <f t="shared" si="0"/>
        <v>4.4051545903257125E-3</v>
      </c>
      <c r="G5" s="4">
        <f t="shared" si="0"/>
        <v>4.4051545903257125E-3</v>
      </c>
      <c r="H5" s="4">
        <f t="shared" si="0"/>
        <v>4.4051545903257125E-3</v>
      </c>
      <c r="I5" s="4">
        <f t="shared" si="0"/>
        <v>4.4051545903257125E-3</v>
      </c>
      <c r="J5" s="4">
        <f t="shared" si="0"/>
        <v>4.4051545903257125E-3</v>
      </c>
      <c r="K5" s="4">
        <f t="shared" si="0"/>
        <v>4.4051545903257125E-3</v>
      </c>
      <c r="L5" s="4">
        <f t="shared" si="0"/>
        <v>4.4051545903257125E-3</v>
      </c>
      <c r="M5" s="4">
        <f t="shared" si="0"/>
        <v>4.4051545903257125E-3</v>
      </c>
      <c r="N5" s="4">
        <f t="shared" si="0"/>
        <v>4.4051545903257125E-3</v>
      </c>
      <c r="O5" s="4">
        <f t="shared" si="0"/>
        <v>4.4051545903257125E-3</v>
      </c>
      <c r="P5" s="4">
        <f t="shared" si="0"/>
        <v>4.4051545903257125E-3</v>
      </c>
      <c r="Q5" s="4">
        <f t="shared" si="0"/>
        <v>4.4051545903257125E-3</v>
      </c>
      <c r="R5" s="4">
        <f t="shared" si="0"/>
        <v>4.4051545903257125E-3</v>
      </c>
      <c r="S5" s="4">
        <f t="shared" si="0"/>
        <v>4.4051545903257125E-3</v>
      </c>
      <c r="T5" s="4">
        <f t="shared" si="0"/>
        <v>4.4051545903257125E-3</v>
      </c>
      <c r="U5" s="4">
        <f t="shared" si="0"/>
        <v>4.4051545903257125E-3</v>
      </c>
      <c r="V5" s="4">
        <f t="shared" si="0"/>
        <v>4.4051545903257125E-3</v>
      </c>
      <c r="W5" s="4">
        <f t="shared" si="0"/>
        <v>4.4051545903257125E-3</v>
      </c>
      <c r="X5" s="4">
        <f t="shared" si="0"/>
        <v>4.4051545903257125E-3</v>
      </c>
      <c r="Y5" s="4">
        <f t="shared" si="0"/>
        <v>4.4051545903257125E-3</v>
      </c>
      <c r="Z5" s="4">
        <f t="shared" si="0"/>
        <v>4.4051545903257125E-3</v>
      </c>
      <c r="AA5" s="4">
        <f t="shared" si="0"/>
        <v>4.4051545903257125E-3</v>
      </c>
      <c r="AB5" s="4">
        <f t="shared" si="0"/>
        <v>4.4051545903257125E-3</v>
      </c>
      <c r="AC5" s="4">
        <f t="shared" si="0"/>
        <v>4.4051545903257125E-3</v>
      </c>
      <c r="AD5" s="4">
        <f t="shared" si="0"/>
        <v>4.4051545903257125E-3</v>
      </c>
      <c r="AE5" s="4">
        <f t="shared" si="0"/>
        <v>4.4051545903257125E-3</v>
      </c>
      <c r="AF5" s="4">
        <f t="shared" si="0"/>
        <v>4.4051545903257125E-3</v>
      </c>
      <c r="AG5" s="4">
        <f t="shared" si="0"/>
        <v>4.4051545903257125E-3</v>
      </c>
      <c r="AH5" s="4">
        <f t="shared" si="0"/>
        <v>4.4051545903257125E-3</v>
      </c>
      <c r="AI5" s="4">
        <f t="shared" si="0"/>
        <v>4.4051545903257125E-3</v>
      </c>
    </row>
    <row r="6" spans="1:35">
      <c r="A6" t="s">
        <v>6</v>
      </c>
      <c r="B6" s="4">
        <f>B$5*'Multipliers by Technology'!$D19</f>
        <v>7.0739708749755961E-3</v>
      </c>
      <c r="C6" s="4">
        <f t="shared" si="1"/>
        <v>7.0739708749755961E-3</v>
      </c>
      <c r="D6" s="4">
        <f t="shared" si="0"/>
        <v>7.0739708749755961E-3</v>
      </c>
      <c r="E6" s="4">
        <f t="shared" si="0"/>
        <v>7.0739708749755961E-3</v>
      </c>
      <c r="F6" s="4">
        <f t="shared" si="0"/>
        <v>7.0739708749755961E-3</v>
      </c>
      <c r="G6" s="4">
        <f t="shared" si="0"/>
        <v>7.0739708749755961E-3</v>
      </c>
      <c r="H6" s="4">
        <f t="shared" si="0"/>
        <v>7.0739708749755961E-3</v>
      </c>
      <c r="I6" s="4">
        <f t="shared" si="0"/>
        <v>7.0739708749755961E-3</v>
      </c>
      <c r="J6" s="4">
        <f t="shared" si="0"/>
        <v>7.0739708749755961E-3</v>
      </c>
      <c r="K6" s="4">
        <f t="shared" si="0"/>
        <v>7.0739708749755961E-3</v>
      </c>
      <c r="L6" s="4">
        <f t="shared" si="0"/>
        <v>7.0739708749755961E-3</v>
      </c>
      <c r="M6" s="4">
        <f t="shared" si="0"/>
        <v>7.0739708749755961E-3</v>
      </c>
      <c r="N6" s="4">
        <f t="shared" si="0"/>
        <v>7.0739708749755961E-3</v>
      </c>
      <c r="O6" s="4">
        <f t="shared" si="0"/>
        <v>7.0739708749755961E-3</v>
      </c>
      <c r="P6" s="4">
        <f t="shared" si="0"/>
        <v>7.0739708749755961E-3</v>
      </c>
      <c r="Q6" s="4">
        <f t="shared" si="0"/>
        <v>7.0739708749755961E-3</v>
      </c>
      <c r="R6" s="4">
        <f t="shared" si="0"/>
        <v>7.0739708749755961E-3</v>
      </c>
      <c r="S6" s="4">
        <f t="shared" si="0"/>
        <v>7.0739708749755961E-3</v>
      </c>
      <c r="T6" s="4">
        <f t="shared" si="0"/>
        <v>7.0739708749755961E-3</v>
      </c>
      <c r="U6" s="4">
        <f t="shared" si="0"/>
        <v>7.0739708749755961E-3</v>
      </c>
      <c r="V6" s="4">
        <f t="shared" si="0"/>
        <v>7.0739708749755961E-3</v>
      </c>
      <c r="W6" s="4">
        <f t="shared" si="0"/>
        <v>7.0739708749755961E-3</v>
      </c>
      <c r="X6" s="4">
        <f t="shared" si="0"/>
        <v>7.0739708749755961E-3</v>
      </c>
      <c r="Y6" s="4">
        <f t="shared" si="0"/>
        <v>7.0739708749755961E-3</v>
      </c>
      <c r="Z6" s="4">
        <f t="shared" si="0"/>
        <v>7.0739708749755961E-3</v>
      </c>
      <c r="AA6" s="4">
        <f t="shared" si="0"/>
        <v>7.0739708749755961E-3</v>
      </c>
      <c r="AB6" s="4">
        <f t="shared" si="0"/>
        <v>7.0739708749755961E-3</v>
      </c>
      <c r="AC6" s="4">
        <f t="shared" si="0"/>
        <v>7.0739708749755961E-3</v>
      </c>
      <c r="AD6" s="4">
        <f t="shared" si="0"/>
        <v>7.0739708749755961E-3</v>
      </c>
      <c r="AE6" s="4">
        <f t="shared" si="0"/>
        <v>7.0739708749755961E-3</v>
      </c>
      <c r="AF6" s="4">
        <f t="shared" si="0"/>
        <v>7.0739708749755961E-3</v>
      </c>
      <c r="AG6" s="4">
        <f t="shared" si="0"/>
        <v>7.0739708749755961E-3</v>
      </c>
      <c r="AH6" s="4">
        <f t="shared" si="0"/>
        <v>7.0739708749755961E-3</v>
      </c>
      <c r="AI6" s="4">
        <f t="shared" si="0"/>
        <v>7.0739708749755961E-3</v>
      </c>
    </row>
    <row r="7" spans="1:35">
      <c r="A7" t="s">
        <v>52</v>
      </c>
      <c r="B7" s="4">
        <f>B$5*'Multipliers by Technology'!$D20</f>
        <v>4.4051545903257125E-3</v>
      </c>
      <c r="C7" s="4">
        <f t="shared" si="1"/>
        <v>4.4051545903257125E-3</v>
      </c>
      <c r="D7" s="4">
        <f t="shared" si="0"/>
        <v>4.4051545903257125E-3</v>
      </c>
      <c r="E7" s="4">
        <f t="shared" si="0"/>
        <v>4.4051545903257125E-3</v>
      </c>
      <c r="F7" s="4">
        <f t="shared" si="0"/>
        <v>4.4051545903257125E-3</v>
      </c>
      <c r="G7" s="4">
        <f t="shared" si="0"/>
        <v>4.4051545903257125E-3</v>
      </c>
      <c r="H7" s="4">
        <f t="shared" si="0"/>
        <v>4.4051545903257125E-3</v>
      </c>
      <c r="I7" s="4">
        <f t="shared" si="0"/>
        <v>4.4051545903257125E-3</v>
      </c>
      <c r="J7" s="4">
        <f t="shared" si="0"/>
        <v>4.4051545903257125E-3</v>
      </c>
      <c r="K7" s="4">
        <f t="shared" si="0"/>
        <v>4.4051545903257125E-3</v>
      </c>
      <c r="L7" s="4">
        <f t="shared" si="0"/>
        <v>4.4051545903257125E-3</v>
      </c>
      <c r="M7" s="4">
        <f t="shared" si="0"/>
        <v>4.4051545903257125E-3</v>
      </c>
      <c r="N7" s="4">
        <f t="shared" si="0"/>
        <v>4.4051545903257125E-3</v>
      </c>
      <c r="O7" s="4">
        <f t="shared" si="0"/>
        <v>4.4051545903257125E-3</v>
      </c>
      <c r="P7" s="4">
        <f t="shared" si="0"/>
        <v>4.4051545903257125E-3</v>
      </c>
      <c r="Q7" s="4">
        <f t="shared" si="0"/>
        <v>4.4051545903257125E-3</v>
      </c>
      <c r="R7" s="4">
        <f t="shared" si="0"/>
        <v>4.4051545903257125E-3</v>
      </c>
      <c r="S7" s="4">
        <f t="shared" si="0"/>
        <v>4.4051545903257125E-3</v>
      </c>
      <c r="T7" s="4">
        <f t="shared" si="0"/>
        <v>4.4051545903257125E-3</v>
      </c>
      <c r="U7" s="4">
        <f t="shared" si="0"/>
        <v>4.4051545903257125E-3</v>
      </c>
      <c r="V7" s="4">
        <f t="shared" si="0"/>
        <v>4.4051545903257125E-3</v>
      </c>
      <c r="W7" s="4">
        <f t="shared" si="0"/>
        <v>4.4051545903257125E-3</v>
      </c>
      <c r="X7" s="4">
        <f t="shared" si="0"/>
        <v>4.4051545903257125E-3</v>
      </c>
      <c r="Y7" s="4">
        <f t="shared" si="0"/>
        <v>4.4051545903257125E-3</v>
      </c>
      <c r="Z7" s="4">
        <f t="shared" si="0"/>
        <v>4.4051545903257125E-3</v>
      </c>
      <c r="AA7" s="4">
        <f t="shared" si="0"/>
        <v>4.4051545903257125E-3</v>
      </c>
      <c r="AB7" s="4">
        <f t="shared" si="0"/>
        <v>4.4051545903257125E-3</v>
      </c>
      <c r="AC7" s="4">
        <f t="shared" si="0"/>
        <v>4.4051545903257125E-3</v>
      </c>
      <c r="AD7" s="4">
        <f t="shared" si="0"/>
        <v>4.4051545903257125E-3</v>
      </c>
      <c r="AE7" s="4">
        <f t="shared" si="0"/>
        <v>4.4051545903257125E-3</v>
      </c>
      <c r="AF7" s="4">
        <f t="shared" si="0"/>
        <v>4.4051545903257125E-3</v>
      </c>
      <c r="AG7" s="4">
        <f t="shared" si="0"/>
        <v>4.4051545903257125E-3</v>
      </c>
      <c r="AH7" s="4">
        <f t="shared" si="0"/>
        <v>4.4051545903257125E-3</v>
      </c>
      <c r="AI7" s="4">
        <f t="shared" si="0"/>
        <v>4.4051545903257125E-3</v>
      </c>
    </row>
    <row r="8" spans="1:35">
      <c r="A8" t="s">
        <v>53</v>
      </c>
      <c r="B8" s="4">
        <f>B5*'Multipliers by Technology'!$B$26</f>
        <v>1.1012886475814282E-2</v>
      </c>
      <c r="C8" s="4">
        <f t="shared" si="1"/>
        <v>1.1012886475814282E-2</v>
      </c>
      <c r="D8" s="4">
        <f t="shared" si="0"/>
        <v>1.1012886475814282E-2</v>
      </c>
      <c r="E8" s="4">
        <f t="shared" si="0"/>
        <v>1.1012886475814282E-2</v>
      </c>
      <c r="F8" s="4">
        <f t="shared" si="0"/>
        <v>1.1012886475814282E-2</v>
      </c>
      <c r="G8" s="4">
        <f t="shared" si="0"/>
        <v>1.1012886475814282E-2</v>
      </c>
      <c r="H8" s="4">
        <f t="shared" si="0"/>
        <v>1.1012886475814282E-2</v>
      </c>
      <c r="I8" s="4">
        <f t="shared" si="0"/>
        <v>1.1012886475814282E-2</v>
      </c>
      <c r="J8" s="4">
        <f t="shared" si="0"/>
        <v>1.1012886475814282E-2</v>
      </c>
      <c r="K8" s="4">
        <f t="shared" si="0"/>
        <v>1.1012886475814282E-2</v>
      </c>
      <c r="L8" s="4">
        <f t="shared" si="0"/>
        <v>1.1012886475814282E-2</v>
      </c>
      <c r="M8" s="4">
        <f t="shared" si="0"/>
        <v>1.1012886475814282E-2</v>
      </c>
      <c r="N8" s="4">
        <f t="shared" si="0"/>
        <v>1.1012886475814282E-2</v>
      </c>
      <c r="O8" s="4">
        <f t="shared" si="0"/>
        <v>1.1012886475814282E-2</v>
      </c>
      <c r="P8" s="4">
        <f t="shared" si="0"/>
        <v>1.1012886475814282E-2</v>
      </c>
      <c r="Q8" s="4">
        <f t="shared" si="0"/>
        <v>1.1012886475814282E-2</v>
      </c>
      <c r="R8" s="4">
        <f t="shared" si="0"/>
        <v>1.1012886475814282E-2</v>
      </c>
      <c r="S8" s="4">
        <f t="shared" si="0"/>
        <v>1.1012886475814282E-2</v>
      </c>
      <c r="T8" s="4">
        <f t="shared" si="0"/>
        <v>1.1012886475814282E-2</v>
      </c>
      <c r="U8" s="4">
        <f t="shared" si="0"/>
        <v>1.1012886475814282E-2</v>
      </c>
      <c r="V8" s="4">
        <f t="shared" si="0"/>
        <v>1.1012886475814282E-2</v>
      </c>
      <c r="W8" s="4">
        <f t="shared" si="0"/>
        <v>1.1012886475814282E-2</v>
      </c>
      <c r="X8" s="4">
        <f t="shared" si="0"/>
        <v>1.1012886475814282E-2</v>
      </c>
      <c r="Y8" s="4">
        <f t="shared" si="0"/>
        <v>1.1012886475814282E-2</v>
      </c>
      <c r="Z8" s="4">
        <f t="shared" si="0"/>
        <v>1.1012886475814282E-2</v>
      </c>
      <c r="AA8" s="4">
        <f t="shared" si="0"/>
        <v>1.1012886475814282E-2</v>
      </c>
      <c r="AB8" s="4">
        <f t="shared" si="0"/>
        <v>1.1012886475814282E-2</v>
      </c>
      <c r="AC8" s="4">
        <f t="shared" si="0"/>
        <v>1.1012886475814282E-2</v>
      </c>
      <c r="AD8" s="4">
        <f t="shared" si="0"/>
        <v>1.1012886475814282E-2</v>
      </c>
      <c r="AE8" s="4">
        <f t="shared" si="0"/>
        <v>1.1012886475814282E-2</v>
      </c>
      <c r="AF8" s="4">
        <f t="shared" si="0"/>
        <v>1.1012886475814282E-2</v>
      </c>
      <c r="AG8" s="4">
        <f t="shared" si="0"/>
        <v>1.1012886475814282E-2</v>
      </c>
      <c r="AH8" s="4">
        <f t="shared" si="0"/>
        <v>1.1012886475814282E-2</v>
      </c>
      <c r="AI8" s="4">
        <f t="shared" si="0"/>
        <v>1.1012886475814282E-2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8" sqref="B8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B$5/(1-'Other Values'!$B$3)</f>
        <v>2.0918072058268345E-3</v>
      </c>
      <c r="C2" s="4">
        <f>C$5/(1-'Other Values'!$B$3)</f>
        <v>2.0918072058268345E-3</v>
      </c>
      <c r="D2" s="4">
        <f>D$5/(1-'Other Values'!$B$3)</f>
        <v>2.0918072058268345E-3</v>
      </c>
      <c r="E2" s="4">
        <f>E$5/(1-'Other Values'!$B$3)</f>
        <v>2.0918072058268345E-3</v>
      </c>
      <c r="F2" s="4">
        <f>F$5/(1-'Other Values'!$B$3)</f>
        <v>2.0918072058268345E-3</v>
      </c>
      <c r="G2" s="4">
        <f>G$5/(1-'Other Values'!$B$3)</f>
        <v>2.0918072058268345E-3</v>
      </c>
      <c r="H2" s="4">
        <f>H$5/(1-'Other Values'!$B$3)</f>
        <v>2.0918072058268345E-3</v>
      </c>
      <c r="I2" s="4">
        <f>I$5/(1-'Other Values'!$B$3)</f>
        <v>2.0918072058268345E-3</v>
      </c>
      <c r="J2" s="4">
        <f>J$5/(1-'Other Values'!$B$3)</f>
        <v>2.0918072058268345E-3</v>
      </c>
      <c r="K2" s="4">
        <f>K$5/(1-'Other Values'!$B$3)</f>
        <v>2.0918072058268345E-3</v>
      </c>
      <c r="L2" s="4">
        <f>L$5/(1-'Other Values'!$B$3)</f>
        <v>2.0918072058268345E-3</v>
      </c>
      <c r="M2" s="4">
        <f>M$5/(1-'Other Values'!$B$3)</f>
        <v>2.0918072058268345E-3</v>
      </c>
      <c r="N2" s="4">
        <f>N$5/(1-'Other Values'!$B$3)</f>
        <v>2.0918072058268345E-3</v>
      </c>
      <c r="O2" s="4">
        <f>O$5/(1-'Other Values'!$B$3)</f>
        <v>2.0918072058268345E-3</v>
      </c>
      <c r="P2" s="4">
        <f>P$5/(1-'Other Values'!$B$3)</f>
        <v>2.1226418908457728E-3</v>
      </c>
      <c r="Q2" s="4">
        <f>Q$5/(1-'Other Values'!$B$3)</f>
        <v>2.153476575864711E-3</v>
      </c>
      <c r="R2" s="4">
        <f>R$5/(1-'Other Values'!$B$3)</f>
        <v>2.1843112608836493E-3</v>
      </c>
      <c r="S2" s="4">
        <f>S$5/(1-'Other Values'!$B$3)</f>
        <v>2.2174876041473131E-3</v>
      </c>
      <c r="T2" s="4">
        <f>T$5/(1-'Other Values'!$B$3)</f>
        <v>2.2506639474109652E-3</v>
      </c>
      <c r="U2" s="4">
        <f>U$5/(1-'Other Values'!$B$3)</f>
        <v>2.2838402906746294E-3</v>
      </c>
      <c r="V2" s="4">
        <f>V$5/(1-'Other Values'!$B$3)</f>
        <v>2.3170166339382815E-3</v>
      </c>
      <c r="W2" s="4">
        <f>W$5/(1-'Other Values'!$B$3)</f>
        <v>2.3501929772019336E-3</v>
      </c>
      <c r="X2" s="4">
        <f>X$5/(1-'Other Values'!$B$3)</f>
        <v>2.3858888097253363E-3</v>
      </c>
      <c r="Y2" s="4">
        <f>Y$5/(1-'Other Values'!$B$3)</f>
        <v>2.4215846422487395E-3</v>
      </c>
      <c r="Z2" s="4">
        <f>Z$5/(1-'Other Values'!$B$3)</f>
        <v>2.4572804747721422E-3</v>
      </c>
      <c r="AA2" s="4">
        <f>AA$5/(1-'Other Values'!$B$3)</f>
        <v>2.4929763072955454E-3</v>
      </c>
      <c r="AB2" s="4">
        <f>AB$5/(1-'Other Values'!$B$3)</f>
        <v>2.5286721398189598E-3</v>
      </c>
      <c r="AC2" s="4">
        <f>AC$5/(1-'Other Values'!$B$3)</f>
        <v>2.567078797521188E-3</v>
      </c>
      <c r="AD2" s="4">
        <f>AD$5/(1-'Other Values'!$B$3)</f>
        <v>2.6054854552234161E-3</v>
      </c>
      <c r="AE2" s="4">
        <f>AE$5/(1-'Other Values'!$B$3)</f>
        <v>2.6438921129256442E-3</v>
      </c>
      <c r="AF2" s="4">
        <f>AF$5/(1-'Other Values'!$B$3)</f>
        <v>2.6822987706278602E-3</v>
      </c>
      <c r="AG2" s="4">
        <f>AG$5/(1-'Other Values'!$B$3)</f>
        <v>2.7207054283301005E-3</v>
      </c>
      <c r="AH2" s="4">
        <f>AH$5/(1-'Other Values'!$B$3)</f>
        <v>2.7620287776283299E-3</v>
      </c>
      <c r="AI2" s="4">
        <f>AI$5/(1-'Other Values'!$B$3)</f>
        <v>2.8033521269265715E-3</v>
      </c>
    </row>
    <row r="3" spans="1:35">
      <c r="A3" t="s">
        <v>3</v>
      </c>
      <c r="B3" s="4">
        <f>B$5</f>
        <v>6.5693118860677465E-4</v>
      </c>
      <c r="C3" s="4">
        <f t="shared" ref="C3:AI4" si="0">C$5</f>
        <v>6.5693118860677465E-4</v>
      </c>
      <c r="D3" s="4">
        <f t="shared" si="0"/>
        <v>6.5693118860677465E-4</v>
      </c>
      <c r="E3" s="4">
        <f t="shared" si="0"/>
        <v>6.5693118860677465E-4</v>
      </c>
      <c r="F3" s="4">
        <f t="shared" si="0"/>
        <v>6.5693118860677465E-4</v>
      </c>
      <c r="G3" s="4">
        <f t="shared" si="0"/>
        <v>6.5693118860677465E-4</v>
      </c>
      <c r="H3" s="4">
        <f t="shared" si="0"/>
        <v>6.5693118860677465E-4</v>
      </c>
      <c r="I3" s="4">
        <f t="shared" si="0"/>
        <v>6.5693118860677465E-4</v>
      </c>
      <c r="J3" s="4">
        <f t="shared" si="0"/>
        <v>6.5693118860677465E-4</v>
      </c>
      <c r="K3" s="4">
        <f t="shared" si="0"/>
        <v>6.5693118860677465E-4</v>
      </c>
      <c r="L3" s="4">
        <f t="shared" si="0"/>
        <v>6.5693118860677465E-4</v>
      </c>
      <c r="M3" s="4">
        <f t="shared" si="0"/>
        <v>6.5693118860677465E-4</v>
      </c>
      <c r="N3" s="4">
        <f t="shared" si="0"/>
        <v>6.5693118860677465E-4</v>
      </c>
      <c r="O3" s="4">
        <f t="shared" si="0"/>
        <v>6.5693118860677465E-4</v>
      </c>
      <c r="P3" s="4">
        <f t="shared" si="0"/>
        <v>6.666148086953668E-4</v>
      </c>
      <c r="Q3" s="4">
        <f t="shared" si="0"/>
        <v>6.7629842878395895E-4</v>
      </c>
      <c r="R3" s="4">
        <f t="shared" si="0"/>
        <v>6.859820488725511E-4</v>
      </c>
      <c r="S3" s="4">
        <f t="shared" si="0"/>
        <v>6.9640106576527206E-4</v>
      </c>
      <c r="T3" s="4">
        <f t="shared" si="0"/>
        <v>7.0682008265798922E-4</v>
      </c>
      <c r="U3" s="4">
        <f t="shared" si="0"/>
        <v>7.1723909955071017E-4</v>
      </c>
      <c r="V3" s="4">
        <f t="shared" si="0"/>
        <v>7.2765811644342733E-4</v>
      </c>
      <c r="W3" s="4">
        <f t="shared" si="0"/>
        <v>7.380771333361446E-4</v>
      </c>
      <c r="X3" s="4">
        <f t="shared" si="0"/>
        <v>7.4928739478977526E-4</v>
      </c>
      <c r="Y3" s="4">
        <f t="shared" si="0"/>
        <v>7.6049765624340592E-4</v>
      </c>
      <c r="Z3" s="4">
        <f t="shared" si="0"/>
        <v>7.7170791769703658E-4</v>
      </c>
      <c r="AA3" s="4">
        <f t="shared" si="0"/>
        <v>7.8291817915066724E-4</v>
      </c>
      <c r="AB3" s="4">
        <f t="shared" si="0"/>
        <v>7.9412844060430159E-4</v>
      </c>
      <c r="AC3" s="4">
        <f t="shared" si="0"/>
        <v>8.0619003558516668E-4</v>
      </c>
      <c r="AD3" s="4">
        <f t="shared" si="0"/>
        <v>8.1825163056603166E-4</v>
      </c>
      <c r="AE3" s="4">
        <f t="shared" si="0"/>
        <v>8.3031322554689665E-4</v>
      </c>
      <c r="AF3" s="4">
        <f t="shared" si="0"/>
        <v>8.4237482052775794E-4</v>
      </c>
      <c r="AG3" s="4">
        <f t="shared" si="0"/>
        <v>8.5443641550862672E-4</v>
      </c>
      <c r="AH3" s="4">
        <f t="shared" si="0"/>
        <v>8.6741399627997154E-4</v>
      </c>
      <c r="AI3" s="4">
        <f t="shared" si="0"/>
        <v>8.8039157705132015E-4</v>
      </c>
    </row>
    <row r="4" spans="1:35">
      <c r="A4" t="s">
        <v>4</v>
      </c>
      <c r="B4" s="4">
        <f>B$5</f>
        <v>6.5693118860677465E-4</v>
      </c>
      <c r="C4" s="4">
        <f t="shared" si="0"/>
        <v>6.5693118860677465E-4</v>
      </c>
      <c r="D4" s="4">
        <f t="shared" si="0"/>
        <v>6.5693118860677465E-4</v>
      </c>
      <c r="E4" s="4">
        <f t="shared" si="0"/>
        <v>6.5693118860677465E-4</v>
      </c>
      <c r="F4" s="4">
        <f t="shared" si="0"/>
        <v>6.5693118860677465E-4</v>
      </c>
      <c r="G4" s="4">
        <f t="shared" si="0"/>
        <v>6.5693118860677465E-4</v>
      </c>
      <c r="H4" s="4">
        <f t="shared" si="0"/>
        <v>6.5693118860677465E-4</v>
      </c>
      <c r="I4" s="4">
        <f t="shared" si="0"/>
        <v>6.5693118860677465E-4</v>
      </c>
      <c r="J4" s="4">
        <f t="shared" si="0"/>
        <v>6.5693118860677465E-4</v>
      </c>
      <c r="K4" s="4">
        <f t="shared" si="0"/>
        <v>6.5693118860677465E-4</v>
      </c>
      <c r="L4" s="4">
        <f t="shared" si="0"/>
        <v>6.5693118860677465E-4</v>
      </c>
      <c r="M4" s="4">
        <f t="shared" si="0"/>
        <v>6.5693118860677465E-4</v>
      </c>
      <c r="N4" s="4">
        <f t="shared" si="0"/>
        <v>6.5693118860677465E-4</v>
      </c>
      <c r="O4" s="4">
        <f t="shared" si="0"/>
        <v>6.5693118860677465E-4</v>
      </c>
      <c r="P4" s="4">
        <f t="shared" si="0"/>
        <v>6.666148086953668E-4</v>
      </c>
      <c r="Q4" s="4">
        <f t="shared" si="0"/>
        <v>6.7629842878395895E-4</v>
      </c>
      <c r="R4" s="4">
        <f t="shared" si="0"/>
        <v>6.859820488725511E-4</v>
      </c>
      <c r="S4" s="4">
        <f t="shared" si="0"/>
        <v>6.9640106576527206E-4</v>
      </c>
      <c r="T4" s="4">
        <f t="shared" si="0"/>
        <v>7.0682008265798922E-4</v>
      </c>
      <c r="U4" s="4">
        <f t="shared" si="0"/>
        <v>7.1723909955071017E-4</v>
      </c>
      <c r="V4" s="4">
        <f t="shared" si="0"/>
        <v>7.2765811644342733E-4</v>
      </c>
      <c r="W4" s="4">
        <f t="shared" si="0"/>
        <v>7.380771333361446E-4</v>
      </c>
      <c r="X4" s="4">
        <f t="shared" si="0"/>
        <v>7.4928739478977526E-4</v>
      </c>
      <c r="Y4" s="4">
        <f t="shared" si="0"/>
        <v>7.6049765624340592E-4</v>
      </c>
      <c r="Z4" s="4">
        <f t="shared" si="0"/>
        <v>7.7170791769703658E-4</v>
      </c>
      <c r="AA4" s="4">
        <f t="shared" si="0"/>
        <v>7.8291817915066724E-4</v>
      </c>
      <c r="AB4" s="4">
        <f t="shared" si="0"/>
        <v>7.9412844060430159E-4</v>
      </c>
      <c r="AC4" s="4">
        <f t="shared" si="0"/>
        <v>8.0619003558516668E-4</v>
      </c>
      <c r="AD4" s="4">
        <f t="shared" si="0"/>
        <v>8.1825163056603166E-4</v>
      </c>
      <c r="AE4" s="4">
        <f t="shared" si="0"/>
        <v>8.3031322554689665E-4</v>
      </c>
      <c r="AF4" s="4">
        <f t="shared" si="0"/>
        <v>8.4237482052775794E-4</v>
      </c>
      <c r="AG4" s="4">
        <f t="shared" si="0"/>
        <v>8.5443641550862672E-4</v>
      </c>
      <c r="AH4" s="4">
        <f t="shared" si="0"/>
        <v>8.6741399627997154E-4</v>
      </c>
      <c r="AI4" s="4">
        <f t="shared" si="0"/>
        <v>8.8039157705132015E-4</v>
      </c>
    </row>
    <row r="5" spans="1:35">
      <c r="A5" t="s">
        <v>5</v>
      </c>
      <c r="B5" s="4">
        <f>Extrapolations!AA5</f>
        <v>6.5693118860677465E-4</v>
      </c>
      <c r="C5" s="4">
        <f>Extrapolations!AB5</f>
        <v>6.5693118860677465E-4</v>
      </c>
      <c r="D5" s="4">
        <f>Extrapolations!AC5</f>
        <v>6.5693118860677465E-4</v>
      </c>
      <c r="E5" s="4">
        <f>Extrapolations!AD5</f>
        <v>6.5693118860677465E-4</v>
      </c>
      <c r="F5" s="4">
        <f>Extrapolations!AE5</f>
        <v>6.5693118860677465E-4</v>
      </c>
      <c r="G5" s="4">
        <f>Extrapolations!AF5</f>
        <v>6.5693118860677465E-4</v>
      </c>
      <c r="H5" s="4">
        <f>Extrapolations!AG5</f>
        <v>6.5693118860677465E-4</v>
      </c>
      <c r="I5" s="4">
        <f>Extrapolations!AH5</f>
        <v>6.5693118860677465E-4</v>
      </c>
      <c r="J5" s="4">
        <f>Extrapolations!AI5</f>
        <v>6.5693118860677465E-4</v>
      </c>
      <c r="K5" s="4">
        <f>Extrapolations!AJ5</f>
        <v>6.5693118860677465E-4</v>
      </c>
      <c r="L5" s="4">
        <f>Extrapolations!AK5</f>
        <v>6.5693118860677465E-4</v>
      </c>
      <c r="M5" s="4">
        <f>Extrapolations!AL5</f>
        <v>6.5693118860677465E-4</v>
      </c>
      <c r="N5" s="4">
        <f>Extrapolations!AM5</f>
        <v>6.5693118860677465E-4</v>
      </c>
      <c r="O5" s="4">
        <f>Extrapolations!AN5</f>
        <v>6.5693118860677465E-4</v>
      </c>
      <c r="P5" s="4">
        <f>Extrapolations!AO5</f>
        <v>6.666148086953668E-4</v>
      </c>
      <c r="Q5" s="4">
        <f>Extrapolations!AP5</f>
        <v>6.7629842878395895E-4</v>
      </c>
      <c r="R5" s="4">
        <f>Extrapolations!AQ5</f>
        <v>6.859820488725511E-4</v>
      </c>
      <c r="S5" s="4">
        <f>Extrapolations!AR5</f>
        <v>6.9640106576527206E-4</v>
      </c>
      <c r="T5" s="4">
        <f>Extrapolations!AS5</f>
        <v>7.0682008265798922E-4</v>
      </c>
      <c r="U5" s="4">
        <f>Extrapolations!AT5</f>
        <v>7.1723909955071017E-4</v>
      </c>
      <c r="V5" s="4">
        <f>Extrapolations!AU5</f>
        <v>7.2765811644342733E-4</v>
      </c>
      <c r="W5" s="4">
        <f>Extrapolations!AV5</f>
        <v>7.380771333361446E-4</v>
      </c>
      <c r="X5" s="4">
        <f>Extrapolations!AW5</f>
        <v>7.4928739478977526E-4</v>
      </c>
      <c r="Y5" s="4">
        <f>Extrapolations!AX5</f>
        <v>7.6049765624340592E-4</v>
      </c>
      <c r="Z5" s="4">
        <f>Extrapolations!AY5</f>
        <v>7.7170791769703658E-4</v>
      </c>
      <c r="AA5" s="4">
        <f>Extrapolations!AZ5</f>
        <v>7.8291817915066724E-4</v>
      </c>
      <c r="AB5" s="4">
        <f>Extrapolations!BA5</f>
        <v>7.9412844060430159E-4</v>
      </c>
      <c r="AC5" s="4">
        <f>Extrapolations!BB5</f>
        <v>8.0619003558516668E-4</v>
      </c>
      <c r="AD5" s="4">
        <f>Extrapolations!BC5</f>
        <v>8.1825163056603166E-4</v>
      </c>
      <c r="AE5" s="4">
        <f>Extrapolations!BD5</f>
        <v>8.3031322554689665E-4</v>
      </c>
      <c r="AF5" s="4">
        <f>Extrapolations!BE5</f>
        <v>8.4237482052775794E-4</v>
      </c>
      <c r="AG5" s="4">
        <f>Extrapolations!BF5</f>
        <v>8.5443641550862672E-4</v>
      </c>
      <c r="AH5" s="4">
        <f>Extrapolations!BG5</f>
        <v>8.6741399627997154E-4</v>
      </c>
      <c r="AI5" s="4">
        <f>Extrapolations!BH5</f>
        <v>8.8039157705132015E-4</v>
      </c>
    </row>
    <row r="6" spans="1:35">
      <c r="A6" t="s">
        <v>6</v>
      </c>
      <c r="B6" s="4">
        <f>B$5/(1-'Other Values'!$B$3)*'Other Values'!$B$6+B$5*(1-'Other Values'!$B$6)</f>
        <v>1.4461129980778077E-3</v>
      </c>
      <c r="C6" s="4">
        <f>C$5/(1-'Other Values'!$B$3)*'Other Values'!$B$6+C$5*(1-'Other Values'!$B$6)</f>
        <v>1.4461129980778077E-3</v>
      </c>
      <c r="D6" s="4">
        <f>D$5/(1-'Other Values'!$B$3)*'Other Values'!$B$6+D$5*(1-'Other Values'!$B$6)</f>
        <v>1.4461129980778077E-3</v>
      </c>
      <c r="E6" s="4">
        <f>E$5/(1-'Other Values'!$B$3)*'Other Values'!$B$6+E$5*(1-'Other Values'!$B$6)</f>
        <v>1.4461129980778077E-3</v>
      </c>
      <c r="F6" s="4">
        <f>F$5/(1-'Other Values'!$B$3)*'Other Values'!$B$6+F$5*(1-'Other Values'!$B$6)</f>
        <v>1.4461129980778077E-3</v>
      </c>
      <c r="G6" s="4">
        <f>G$5/(1-'Other Values'!$B$3)*'Other Values'!$B$6+G$5*(1-'Other Values'!$B$6)</f>
        <v>1.4461129980778077E-3</v>
      </c>
      <c r="H6" s="4">
        <f>H$5/(1-'Other Values'!$B$3)*'Other Values'!$B$6+H$5*(1-'Other Values'!$B$6)</f>
        <v>1.4461129980778077E-3</v>
      </c>
      <c r="I6" s="4">
        <f>I$5/(1-'Other Values'!$B$3)*'Other Values'!$B$6+I$5*(1-'Other Values'!$B$6)</f>
        <v>1.4461129980778077E-3</v>
      </c>
      <c r="J6" s="4">
        <f>J$5/(1-'Other Values'!$B$3)*'Other Values'!$B$6+J$5*(1-'Other Values'!$B$6)</f>
        <v>1.4461129980778077E-3</v>
      </c>
      <c r="K6" s="4">
        <f>K$5/(1-'Other Values'!$B$3)*'Other Values'!$B$6+K$5*(1-'Other Values'!$B$6)</f>
        <v>1.4461129980778077E-3</v>
      </c>
      <c r="L6" s="4">
        <f>L$5/(1-'Other Values'!$B$3)*'Other Values'!$B$6+L$5*(1-'Other Values'!$B$6)</f>
        <v>1.4461129980778077E-3</v>
      </c>
      <c r="M6" s="4">
        <f>M$5/(1-'Other Values'!$B$3)*'Other Values'!$B$6+M$5*(1-'Other Values'!$B$6)</f>
        <v>1.4461129980778077E-3</v>
      </c>
      <c r="N6" s="4">
        <f>N$5/(1-'Other Values'!$B$3)*'Other Values'!$B$6+N$5*(1-'Other Values'!$B$6)</f>
        <v>1.4461129980778077E-3</v>
      </c>
      <c r="O6" s="4">
        <f>O$5/(1-'Other Values'!$B$3)*'Other Values'!$B$6+O$5*(1-'Other Values'!$B$6)</f>
        <v>1.4461129980778077E-3</v>
      </c>
      <c r="P6" s="4">
        <f>P$5/(1-'Other Values'!$B$3)*'Other Values'!$B$6+P$5*(1-'Other Values'!$B$6)</f>
        <v>1.4674297038780903E-3</v>
      </c>
      <c r="Q6" s="4">
        <f>Q$5/(1-'Other Values'!$B$3)*'Other Values'!$B$6+Q$5*(1-'Other Values'!$B$6)</f>
        <v>1.4887464096783726E-3</v>
      </c>
      <c r="R6" s="4">
        <f>R$5/(1-'Other Values'!$B$3)*'Other Values'!$B$6+R$5*(1-'Other Values'!$B$6)</f>
        <v>1.5100631154786551E-3</v>
      </c>
      <c r="S6" s="4">
        <f>S$5/(1-'Other Values'!$B$3)*'Other Values'!$B$6+S$5*(1-'Other Values'!$B$6)</f>
        <v>1.5329986618753946E-3</v>
      </c>
      <c r="T6" s="4">
        <f>T$5/(1-'Other Values'!$B$3)*'Other Values'!$B$6+T$5*(1-'Other Values'!$B$6)</f>
        <v>1.5559342082721262E-3</v>
      </c>
      <c r="U6" s="4">
        <f>U$5/(1-'Other Values'!$B$3)*'Other Values'!$B$6+U$5*(1-'Other Values'!$B$6)</f>
        <v>1.5788697546688659E-3</v>
      </c>
      <c r="V6" s="4">
        <f>V$5/(1-'Other Values'!$B$3)*'Other Values'!$B$6+V$5*(1-'Other Values'!$B$6)</f>
        <v>1.6018053010655973E-3</v>
      </c>
      <c r="W6" s="4">
        <f>W$5/(1-'Other Values'!$B$3)*'Other Values'!$B$6+W$5*(1-'Other Values'!$B$6)</f>
        <v>1.6247408474623286E-3</v>
      </c>
      <c r="X6" s="4">
        <f>X$5/(1-'Other Values'!$B$3)*'Other Values'!$B$6+X$5*(1-'Other Values'!$B$6)</f>
        <v>1.6494181730043339E-3</v>
      </c>
      <c r="Y6" s="4">
        <f>Y$5/(1-'Other Values'!$B$3)*'Other Values'!$B$6+Y$5*(1-'Other Values'!$B$6)</f>
        <v>1.6740954985463394E-3</v>
      </c>
      <c r="Z6" s="4">
        <f>Z$5/(1-'Other Values'!$B$3)*'Other Values'!$B$6+Z$5*(1-'Other Values'!$B$6)</f>
        <v>1.6987728240883447E-3</v>
      </c>
      <c r="AA6" s="4">
        <f>AA$5/(1-'Other Values'!$B$3)*'Other Values'!$B$6+AA$5*(1-'Other Values'!$B$6)</f>
        <v>1.7234501496303503E-3</v>
      </c>
      <c r="AB6" s="4">
        <f>AB$5/(1-'Other Values'!$B$3)*'Other Values'!$B$6+AB$5*(1-'Other Values'!$B$6)</f>
        <v>1.7481274751723638E-3</v>
      </c>
      <c r="AC6" s="4">
        <f>AC$5/(1-'Other Values'!$B$3)*'Other Values'!$B$6+AC$5*(1-'Other Values'!$B$6)</f>
        <v>1.7746788546499784E-3</v>
      </c>
      <c r="AD6" s="4">
        <f>AD$5/(1-'Other Values'!$B$3)*'Other Values'!$B$6+AD$5*(1-'Other Values'!$B$6)</f>
        <v>1.8012302341275932E-3</v>
      </c>
      <c r="AE6" s="4">
        <f>AE$5/(1-'Other Values'!$B$3)*'Other Values'!$B$6+AE$5*(1-'Other Values'!$B$6)</f>
        <v>1.8277816136052078E-3</v>
      </c>
      <c r="AF6" s="4">
        <f>AF$5/(1-'Other Values'!$B$3)*'Other Values'!$B$6+AF$5*(1-'Other Values'!$B$6)</f>
        <v>1.8543329930828141E-3</v>
      </c>
      <c r="AG6" s="4">
        <f>AG$5/(1-'Other Values'!$B$3)*'Other Values'!$B$6+AG$5*(1-'Other Values'!$B$6)</f>
        <v>1.8808843725604376E-3</v>
      </c>
      <c r="AH6" s="4">
        <f>AH$5/(1-'Other Values'!$B$3)*'Other Values'!$B$6+AH$5*(1-'Other Values'!$B$6)</f>
        <v>1.9094521260215687E-3</v>
      </c>
      <c r="AI6" s="4">
        <f>AI$5/(1-'Other Values'!$B$3)*'Other Values'!$B$6+AI$5*(1-'Other Values'!$B$6)</f>
        <v>1.9380198794827085E-3</v>
      </c>
    </row>
    <row r="7" spans="1:35">
      <c r="A7" t="s">
        <v>52</v>
      </c>
      <c r="B7" s="4">
        <f>B5</f>
        <v>6.5693118860677465E-4</v>
      </c>
      <c r="C7" s="4">
        <f t="shared" ref="C7:AI7" si="1">C5</f>
        <v>6.5693118860677465E-4</v>
      </c>
      <c r="D7" s="4">
        <f t="shared" si="1"/>
        <v>6.5693118860677465E-4</v>
      </c>
      <c r="E7" s="4">
        <f t="shared" si="1"/>
        <v>6.5693118860677465E-4</v>
      </c>
      <c r="F7" s="4">
        <f t="shared" si="1"/>
        <v>6.5693118860677465E-4</v>
      </c>
      <c r="G7" s="4">
        <f t="shared" si="1"/>
        <v>6.5693118860677465E-4</v>
      </c>
      <c r="H7" s="4">
        <f t="shared" si="1"/>
        <v>6.5693118860677465E-4</v>
      </c>
      <c r="I7" s="4">
        <f t="shared" si="1"/>
        <v>6.5693118860677465E-4</v>
      </c>
      <c r="J7" s="4">
        <f t="shared" si="1"/>
        <v>6.5693118860677465E-4</v>
      </c>
      <c r="K7" s="4">
        <f t="shared" si="1"/>
        <v>6.5693118860677465E-4</v>
      </c>
      <c r="L7" s="4">
        <f t="shared" si="1"/>
        <v>6.5693118860677465E-4</v>
      </c>
      <c r="M7" s="4">
        <f t="shared" si="1"/>
        <v>6.5693118860677465E-4</v>
      </c>
      <c r="N7" s="4">
        <f t="shared" si="1"/>
        <v>6.5693118860677465E-4</v>
      </c>
      <c r="O7" s="4">
        <f t="shared" si="1"/>
        <v>6.5693118860677465E-4</v>
      </c>
      <c r="P7" s="4">
        <f t="shared" si="1"/>
        <v>6.666148086953668E-4</v>
      </c>
      <c r="Q7" s="4">
        <f t="shared" si="1"/>
        <v>6.7629842878395895E-4</v>
      </c>
      <c r="R7" s="4">
        <f t="shared" si="1"/>
        <v>6.859820488725511E-4</v>
      </c>
      <c r="S7" s="4">
        <f t="shared" si="1"/>
        <v>6.9640106576527206E-4</v>
      </c>
      <c r="T7" s="4">
        <f t="shared" si="1"/>
        <v>7.0682008265798922E-4</v>
      </c>
      <c r="U7" s="4">
        <f t="shared" si="1"/>
        <v>7.1723909955071017E-4</v>
      </c>
      <c r="V7" s="4">
        <f t="shared" si="1"/>
        <v>7.2765811644342733E-4</v>
      </c>
      <c r="W7" s="4">
        <f t="shared" si="1"/>
        <v>7.380771333361446E-4</v>
      </c>
      <c r="X7" s="4">
        <f t="shared" si="1"/>
        <v>7.4928739478977526E-4</v>
      </c>
      <c r="Y7" s="4">
        <f t="shared" si="1"/>
        <v>7.6049765624340592E-4</v>
      </c>
      <c r="Z7" s="4">
        <f t="shared" si="1"/>
        <v>7.7170791769703658E-4</v>
      </c>
      <c r="AA7" s="4">
        <f t="shared" si="1"/>
        <v>7.8291817915066724E-4</v>
      </c>
      <c r="AB7" s="4">
        <f t="shared" si="1"/>
        <v>7.9412844060430159E-4</v>
      </c>
      <c r="AC7" s="4">
        <f t="shared" si="1"/>
        <v>8.0619003558516668E-4</v>
      </c>
      <c r="AD7" s="4">
        <f t="shared" si="1"/>
        <v>8.1825163056603166E-4</v>
      </c>
      <c r="AE7" s="4">
        <f t="shared" si="1"/>
        <v>8.3031322554689665E-4</v>
      </c>
      <c r="AF7" s="4">
        <f t="shared" si="1"/>
        <v>8.4237482052775794E-4</v>
      </c>
      <c r="AG7" s="4">
        <f t="shared" si="1"/>
        <v>8.5443641550862672E-4</v>
      </c>
      <c r="AH7" s="4">
        <f t="shared" si="1"/>
        <v>8.6741399627997154E-4</v>
      </c>
      <c r="AI7" s="4">
        <f t="shared" si="1"/>
        <v>8.8039157705132015E-4</v>
      </c>
    </row>
    <row r="8" spans="1:35">
      <c r="A8" t="s">
        <v>53</v>
      </c>
      <c r="B8" s="4">
        <f>B4*'Other Values'!$B$31</f>
        <v>1.6423279715169366E-3</v>
      </c>
      <c r="C8" s="4">
        <f>C4*'Other Values'!$B$31</f>
        <v>1.6423279715169366E-3</v>
      </c>
      <c r="D8" s="4">
        <f>D4*'Other Values'!$B$31</f>
        <v>1.6423279715169366E-3</v>
      </c>
      <c r="E8" s="4">
        <f>E4*'Other Values'!$B$31</f>
        <v>1.6423279715169366E-3</v>
      </c>
      <c r="F8" s="4">
        <f>F4*'Other Values'!$B$31</f>
        <v>1.6423279715169366E-3</v>
      </c>
      <c r="G8" s="4">
        <f>G4*'Other Values'!$B$31</f>
        <v>1.6423279715169366E-3</v>
      </c>
      <c r="H8" s="4">
        <f>H4*'Other Values'!$B$31</f>
        <v>1.6423279715169366E-3</v>
      </c>
      <c r="I8" s="4">
        <f>I4*'Other Values'!$B$31</f>
        <v>1.6423279715169366E-3</v>
      </c>
      <c r="J8" s="4">
        <f>J4*'Other Values'!$B$31</f>
        <v>1.6423279715169366E-3</v>
      </c>
      <c r="K8" s="4">
        <f>K4*'Other Values'!$B$31</f>
        <v>1.6423279715169366E-3</v>
      </c>
      <c r="L8" s="4">
        <f>L4*'Other Values'!$B$31</f>
        <v>1.6423279715169366E-3</v>
      </c>
      <c r="M8" s="4">
        <f>M4*'Other Values'!$B$31</f>
        <v>1.6423279715169366E-3</v>
      </c>
      <c r="N8" s="4">
        <f>N4*'Other Values'!$B$31</f>
        <v>1.6423279715169366E-3</v>
      </c>
      <c r="O8" s="4">
        <f>O4*'Other Values'!$B$31</f>
        <v>1.6423279715169366E-3</v>
      </c>
      <c r="P8" s="4">
        <f>P4*'Other Values'!$B$31</f>
        <v>1.6665370217384171E-3</v>
      </c>
      <c r="Q8" s="4">
        <f>Q4*'Other Values'!$B$31</f>
        <v>1.6907460719598974E-3</v>
      </c>
      <c r="R8" s="4">
        <f>R4*'Other Values'!$B$31</f>
        <v>1.7149551221813776E-3</v>
      </c>
      <c r="S8" s="4">
        <f>S4*'Other Values'!$B$31</f>
        <v>1.74100266441318E-3</v>
      </c>
      <c r="T8" s="4">
        <f>T4*'Other Values'!$B$31</f>
        <v>1.7670502066449731E-3</v>
      </c>
      <c r="U8" s="4">
        <f>U4*'Other Values'!$B$31</f>
        <v>1.7930977488767755E-3</v>
      </c>
      <c r="V8" s="4">
        <f>V4*'Other Values'!$B$31</f>
        <v>1.8191452911085683E-3</v>
      </c>
      <c r="W8" s="4">
        <f>W4*'Other Values'!$B$31</f>
        <v>1.8451928333403614E-3</v>
      </c>
      <c r="X8" s="4">
        <f>X4*'Other Values'!$B$31</f>
        <v>1.873218486974438E-3</v>
      </c>
      <c r="Y8" s="4">
        <f>Y4*'Other Values'!$B$31</f>
        <v>1.9012441406085147E-3</v>
      </c>
      <c r="Z8" s="4">
        <f>Z4*'Other Values'!$B$31</f>
        <v>1.9292697942425913E-3</v>
      </c>
      <c r="AA8" s="4">
        <f>AA4*'Other Values'!$B$31</f>
        <v>1.957295447876668E-3</v>
      </c>
      <c r="AB8" s="4">
        <f>AB4*'Other Values'!$B$31</f>
        <v>1.9853211015107538E-3</v>
      </c>
      <c r="AC8" s="4">
        <f>AC4*'Other Values'!$B$31</f>
        <v>2.0154750889629165E-3</v>
      </c>
      <c r="AD8" s="4">
        <f>AD4*'Other Values'!$B$31</f>
        <v>2.0456290764150793E-3</v>
      </c>
      <c r="AE8" s="4">
        <f>AE4*'Other Values'!$B$31</f>
        <v>2.0757830638672417E-3</v>
      </c>
      <c r="AF8" s="4">
        <f>AF4*'Other Values'!$B$31</f>
        <v>2.1059370513193949E-3</v>
      </c>
      <c r="AG8" s="4">
        <f>AG4*'Other Values'!$B$31</f>
        <v>2.1360910387715668E-3</v>
      </c>
      <c r="AH8" s="4">
        <f>AH4*'Other Values'!$B$31</f>
        <v>2.168534990699929E-3</v>
      </c>
      <c r="AI8" s="4">
        <f>AI4*'Other Values'!$B$31</f>
        <v>2.2009789426283002E-3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7" sqref="B7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Extrapolations!Q6</f>
        <v>4.3772593496740637E-4</v>
      </c>
      <c r="C5" s="4">
        <f>Extrapolations!R6</f>
        <v>4.3997234608807861E-4</v>
      </c>
      <c r="D5" s="4">
        <f>Extrapolations!S6</f>
        <v>4.4221875720874999E-4</v>
      </c>
      <c r="E5" s="4">
        <f>Extrapolations!T6</f>
        <v>4.4446516832942137E-4</v>
      </c>
      <c r="F5" s="4">
        <f>Extrapolations!U6</f>
        <v>4.4671157945009275E-4</v>
      </c>
      <c r="G5" s="4">
        <f>Extrapolations!V6</f>
        <v>4.4895799057076413E-4</v>
      </c>
      <c r="H5" s="4">
        <f>Extrapolations!W6</f>
        <v>4.5120440169143551E-4</v>
      </c>
      <c r="I5" s="4">
        <f>Extrapolations!X6</f>
        <v>4.5345081281210689E-4</v>
      </c>
      <c r="J5" s="4">
        <f>Extrapolations!Y6</f>
        <v>4.5569722393277827E-4</v>
      </c>
      <c r="K5" s="4">
        <f>Extrapolations!Z6</f>
        <v>4.5794363505344965E-4</v>
      </c>
      <c r="L5" s="4">
        <f>Extrapolations!AA6</f>
        <v>4.6019004617412103E-4</v>
      </c>
      <c r="M5" s="4">
        <f>Extrapolations!AB6</f>
        <v>4.6243645729479241E-4</v>
      </c>
      <c r="N5" s="4">
        <f>Extrapolations!AC6</f>
        <v>4.6468286841546465E-4</v>
      </c>
      <c r="O5" s="4">
        <f>Extrapolations!AD6</f>
        <v>4.6692927953613603E-4</v>
      </c>
      <c r="P5" s="4">
        <f>Extrapolations!AE6</f>
        <v>4.6917569065680741E-4</v>
      </c>
      <c r="Q5" s="4">
        <f>Extrapolations!AF6</f>
        <v>4.7142210177747879E-4</v>
      </c>
      <c r="R5" s="4">
        <f>Extrapolations!AG6</f>
        <v>4.7366851289815017E-4</v>
      </c>
      <c r="S5" s="4">
        <f>Extrapolations!AH6</f>
        <v>4.7591492401882155E-4</v>
      </c>
      <c r="T5" s="4">
        <f>Extrapolations!AI6</f>
        <v>4.7816133513949293E-4</v>
      </c>
      <c r="U5" s="4">
        <f>Extrapolations!AJ6</f>
        <v>4.8040774626016431E-4</v>
      </c>
      <c r="V5" s="4">
        <f>Extrapolations!AK6</f>
        <v>4.8763028027001322E-4</v>
      </c>
      <c r="W5" s="4">
        <f>Extrapolations!AL6</f>
        <v>4.8763028027001322E-4</v>
      </c>
      <c r="X5" s="4">
        <f>Extrapolations!AM6</f>
        <v>4.9028662068749482E-4</v>
      </c>
      <c r="Y5" s="4">
        <f>Extrapolations!AN6</f>
        <v>4.8860949054331819E-4</v>
      </c>
      <c r="Z5" s="4">
        <f>Extrapolations!AO6</f>
        <v>4.8612287650563534E-4</v>
      </c>
      <c r="AA5" s="4">
        <f>Extrapolations!AP6</f>
        <v>4.876857048740875E-4</v>
      </c>
      <c r="AB5" s="4">
        <f>Extrapolations!AQ6</f>
        <v>4.9009396659068839E-4</v>
      </c>
      <c r="AC5" s="4">
        <f>Extrapolations!AR6</f>
        <v>4.9304194209053107E-4</v>
      </c>
      <c r="AD5" s="4">
        <f>Extrapolations!AS6</f>
        <v>4.9594337968184054E-4</v>
      </c>
      <c r="AE5" s="4">
        <f>Extrapolations!AT6</f>
        <v>4.9499013028162593E-4</v>
      </c>
      <c r="AF5" s="4">
        <f>Extrapolations!AU6</f>
        <v>5.0117685965480371E-4</v>
      </c>
      <c r="AG5" s="4">
        <f>Extrapolations!AV6</f>
        <v>5.0707771375029019E-4</v>
      </c>
      <c r="AH5" s="4">
        <f>Extrapolations!AW6</f>
        <v>5.1258184899585606E-4</v>
      </c>
      <c r="AI5" s="4">
        <f>Extrapolations!AX6</f>
        <v>5.1867213888701991E-4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Extrapolations!Q7</f>
        <v>8.0797052950278472E-5</v>
      </c>
      <c r="C5" s="4">
        <f>Extrapolations!R7</f>
        <v>8.2316915313046646E-5</v>
      </c>
      <c r="D5" s="4">
        <f>Extrapolations!S7</f>
        <v>8.3836777675815253E-5</v>
      </c>
      <c r="E5" s="4">
        <f>Extrapolations!T7</f>
        <v>8.5356640038583426E-5</v>
      </c>
      <c r="F5" s="4">
        <f>Extrapolations!U7</f>
        <v>8.68765024013516E-5</v>
      </c>
      <c r="G5" s="4">
        <f>Extrapolations!V7</f>
        <v>8.8396364764119773E-5</v>
      </c>
      <c r="H5" s="4">
        <f>Extrapolations!W7</f>
        <v>8.9916227126887946E-5</v>
      </c>
      <c r="I5" s="4">
        <f>Extrapolations!X7</f>
        <v>9.143608948965612E-5</v>
      </c>
      <c r="J5" s="4">
        <f>Extrapolations!Y7</f>
        <v>9.2955951852424293E-5</v>
      </c>
      <c r="K5" s="4">
        <f>Extrapolations!Z7</f>
        <v>9.4475814215192467E-5</v>
      </c>
      <c r="L5" s="4">
        <f>Extrapolations!AA7</f>
        <v>9.599567657796064E-5</v>
      </c>
      <c r="M5" s="4">
        <f>Extrapolations!AB7</f>
        <v>9.7515538940728814E-5</v>
      </c>
      <c r="N5" s="4">
        <f>Extrapolations!AC7</f>
        <v>9.9035401303496987E-5</v>
      </c>
      <c r="O5" s="4">
        <f>Extrapolations!AD7</f>
        <v>1.0055526366626516E-4</v>
      </c>
      <c r="P5" s="4">
        <f>Extrapolations!AE7</f>
        <v>1.0207512602903333E-4</v>
      </c>
      <c r="Q5" s="4">
        <f>Extrapolations!AF7</f>
        <v>1.0359498839180151E-4</v>
      </c>
      <c r="R5" s="4">
        <f>Extrapolations!AG7</f>
        <v>1.0511485075457011E-4</v>
      </c>
      <c r="S5" s="4">
        <f>Extrapolations!AH7</f>
        <v>1.0663471311733829E-4</v>
      </c>
      <c r="T5" s="4">
        <f>Extrapolations!AI7</f>
        <v>1.0815457548010646E-4</v>
      </c>
      <c r="U5" s="4">
        <f>Extrapolations!AJ7</f>
        <v>1.0967443784287463E-4</v>
      </c>
      <c r="V5" s="4">
        <f>Extrapolations!AK7</f>
        <v>1.0629135687490201E-4</v>
      </c>
      <c r="W5" s="4">
        <f>Extrapolations!AL7</f>
        <v>1.0629135687490201E-4</v>
      </c>
      <c r="X5" s="4">
        <f>Extrapolations!AM7</f>
        <v>1.0901278138476584E-4</v>
      </c>
      <c r="Y5" s="4">
        <f>Extrapolations!AN7</f>
        <v>1.1090132468147135E-4</v>
      </c>
      <c r="Z5" s="4">
        <f>Extrapolations!AO7</f>
        <v>1.145933533242113E-4</v>
      </c>
      <c r="AA5" s="4">
        <f>Extrapolations!AP7</f>
        <v>1.2072218983200174E-4</v>
      </c>
      <c r="AB5" s="4">
        <f>Extrapolations!AQ7</f>
        <v>1.2512852098310389E-4</v>
      </c>
      <c r="AC5" s="4">
        <f>Extrapolations!AR7</f>
        <v>1.2882497823807134E-4</v>
      </c>
      <c r="AD5" s="4">
        <f>Extrapolations!AS7</f>
        <v>1.3282574606745103E-4</v>
      </c>
      <c r="AE5" s="4">
        <f>Extrapolations!AT7</f>
        <v>1.3500815012928787E-4</v>
      </c>
      <c r="AF5" s="4">
        <f>Extrapolations!AU7</f>
        <v>1.3827101082951242E-4</v>
      </c>
      <c r="AG5" s="4">
        <f>Extrapolations!AV7</f>
        <v>1.4281480821123536E-4</v>
      </c>
      <c r="AH5" s="4">
        <f>Extrapolations!AW7</f>
        <v>1.4849189391458962E-4</v>
      </c>
      <c r="AI5" s="4">
        <f>Extrapolations!AX7</f>
        <v>1.5221505992553679E-4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C8" sqref="C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Extrapolations!C8</f>
        <v>1.8620475256763729E-2</v>
      </c>
      <c r="C2" s="4">
        <f>Extrapolations!D8</f>
        <v>1.8620475256763729E-2</v>
      </c>
      <c r="D2" s="4">
        <f>Extrapolations!E8</f>
        <v>1.8620475256763729E-2</v>
      </c>
      <c r="E2" s="4">
        <f>Extrapolations!F8</f>
        <v>1.8620475256763729E-2</v>
      </c>
      <c r="F2" s="4">
        <f>Extrapolations!G8</f>
        <v>1.8620475256763729E-2</v>
      </c>
      <c r="G2" s="4">
        <f>Extrapolations!H8</f>
        <v>1.8620475256763729E-2</v>
      </c>
      <c r="H2" s="4">
        <f>Extrapolations!I8</f>
        <v>1.8620475256763729E-2</v>
      </c>
      <c r="I2" s="4">
        <f>Extrapolations!J8</f>
        <v>1.8620475256763729E-2</v>
      </c>
      <c r="J2" s="4">
        <f>Extrapolations!K8</f>
        <v>1.8620475256763729E-2</v>
      </c>
      <c r="K2" s="4">
        <f>Extrapolations!L8</f>
        <v>1.8620475256763729E-2</v>
      </c>
      <c r="L2" s="4">
        <f>Extrapolations!M8</f>
        <v>1.8620475256763729E-2</v>
      </c>
      <c r="M2" s="4">
        <f>Extrapolations!N8</f>
        <v>1.8620475256763729E-2</v>
      </c>
      <c r="N2" s="4">
        <f>Extrapolations!O8</f>
        <v>1.8620475256763729E-2</v>
      </c>
      <c r="O2" s="4">
        <f>Extrapolations!P8</f>
        <v>1.8620475256763729E-2</v>
      </c>
      <c r="P2" s="4">
        <f>Extrapolations!Q8</f>
        <v>1.8620475256763729E-2</v>
      </c>
      <c r="Q2" s="4">
        <f>Extrapolations!R8</f>
        <v>1.8620475256763729E-2</v>
      </c>
      <c r="R2" s="4">
        <f>Extrapolations!S8</f>
        <v>1.8620475256763729E-2</v>
      </c>
      <c r="S2" s="4">
        <f>Extrapolations!T8</f>
        <v>1.8620475256763729E-2</v>
      </c>
      <c r="T2" s="4">
        <f>Extrapolations!U8</f>
        <v>1.8620475256763729E-2</v>
      </c>
      <c r="U2" s="4">
        <f>Extrapolations!V8</f>
        <v>1.8620475256763729E-2</v>
      </c>
      <c r="V2" s="4">
        <f>Extrapolations!W8</f>
        <v>1.8620475256763729E-2</v>
      </c>
      <c r="W2" s="4">
        <f>Extrapolations!X8</f>
        <v>1.8620475256763729E-2</v>
      </c>
      <c r="X2" s="4">
        <f>Extrapolations!Y8</f>
        <v>1.8620475256763729E-2</v>
      </c>
      <c r="Y2" s="4">
        <f>Extrapolations!Z8</f>
        <v>1.8620475256763729E-2</v>
      </c>
      <c r="Z2" s="4">
        <f>Extrapolations!AA8</f>
        <v>1.8620475256763729E-2</v>
      </c>
      <c r="AA2" s="4">
        <f>Extrapolations!AB8</f>
        <v>1.8620475256763729E-2</v>
      </c>
      <c r="AB2" s="4">
        <f>Extrapolations!AC8</f>
        <v>1.8620475256763729E-2</v>
      </c>
      <c r="AC2" s="4">
        <f>Extrapolations!AD8</f>
        <v>1.8620475256763729E-2</v>
      </c>
      <c r="AD2" s="4">
        <f>Extrapolations!AE8</f>
        <v>1.8620475256763729E-2</v>
      </c>
      <c r="AE2" s="4">
        <f>Extrapolations!AF8</f>
        <v>1.8620475256763729E-2</v>
      </c>
      <c r="AF2" s="4">
        <f>Extrapolations!AG8</f>
        <v>1.8620475256763729E-2</v>
      </c>
      <c r="AG2" s="4">
        <f>Extrapolations!AH8</f>
        <v>1.8620475256763729E-2</v>
      </c>
      <c r="AH2" s="4">
        <f>Extrapolations!AI8</f>
        <v>1.8620475256763729E-2</v>
      </c>
      <c r="AI2" s="4">
        <f>Extrapolations!AJ8</f>
        <v>1.8620475256763729E-2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Extrapolations!C9</f>
        <v>1.0010316719622043E-2</v>
      </c>
      <c r="C5" s="4">
        <f>Extrapolations!D9</f>
        <v>1.0010316719622043E-2</v>
      </c>
      <c r="D5" s="4">
        <f>Extrapolations!E9</f>
        <v>1.0010316719622043E-2</v>
      </c>
      <c r="E5" s="4">
        <f>Extrapolations!F9</f>
        <v>1.0010316719622043E-2</v>
      </c>
      <c r="F5" s="4">
        <f>Extrapolations!G9</f>
        <v>1.0010316719622043E-2</v>
      </c>
      <c r="G5" s="4">
        <f>Extrapolations!H9</f>
        <v>1.0010316719622043E-2</v>
      </c>
      <c r="H5" s="4">
        <f>Extrapolations!I9</f>
        <v>1.0010316719622043E-2</v>
      </c>
      <c r="I5" s="4">
        <f>Extrapolations!J9</f>
        <v>1.0010316719622043E-2</v>
      </c>
      <c r="J5" s="4">
        <f>Extrapolations!K9</f>
        <v>1.0010316719622043E-2</v>
      </c>
      <c r="K5" s="4">
        <f>Extrapolations!L9</f>
        <v>1.0010316719622043E-2</v>
      </c>
      <c r="L5" s="4">
        <f>Extrapolations!M9</f>
        <v>1.0010316719622043E-2</v>
      </c>
      <c r="M5" s="4">
        <f>Extrapolations!N9</f>
        <v>1.0010316719622043E-2</v>
      </c>
      <c r="N5" s="4">
        <f>Extrapolations!O9</f>
        <v>1.0010316719622043E-2</v>
      </c>
      <c r="O5" s="4">
        <f>Extrapolations!P9</f>
        <v>1.0010316719622043E-2</v>
      </c>
      <c r="P5" s="4">
        <f>Extrapolations!Q9</f>
        <v>1.0010316719622043E-2</v>
      </c>
      <c r="Q5" s="4">
        <f>Extrapolations!R9</f>
        <v>1.0010316719622043E-2</v>
      </c>
      <c r="R5" s="4">
        <f>Extrapolations!S9</f>
        <v>1.0010316719622043E-2</v>
      </c>
      <c r="S5" s="4">
        <f>Extrapolations!T9</f>
        <v>1.0010316719622043E-2</v>
      </c>
      <c r="T5" s="4">
        <f>Extrapolations!U9</f>
        <v>1.0010316719622043E-2</v>
      </c>
      <c r="U5" s="4">
        <f>Extrapolations!V9</f>
        <v>1.0010316719622043E-2</v>
      </c>
      <c r="V5" s="4">
        <f>Extrapolations!W9</f>
        <v>1.0010316719622043E-2</v>
      </c>
      <c r="W5" s="4">
        <f>Extrapolations!X9</f>
        <v>1.0010316719622043E-2</v>
      </c>
      <c r="X5" s="4">
        <f>Extrapolations!Y9</f>
        <v>1.0010316719622043E-2</v>
      </c>
      <c r="Y5" s="4">
        <f>Extrapolations!Z9</f>
        <v>1.0010316719622043E-2</v>
      </c>
      <c r="Z5" s="4">
        <f>Extrapolations!AA9</f>
        <v>1.0010316719622043E-2</v>
      </c>
      <c r="AA5" s="4">
        <f>Extrapolations!AB9</f>
        <v>1.0010316719622043E-2</v>
      </c>
      <c r="AB5" s="4">
        <f>Extrapolations!AC9</f>
        <v>1.0010316719622043E-2</v>
      </c>
      <c r="AC5" s="4">
        <f>Extrapolations!AD9</f>
        <v>1.0010316719622043E-2</v>
      </c>
      <c r="AD5" s="4">
        <f>Extrapolations!AE9</f>
        <v>1.0010316719622043E-2</v>
      </c>
      <c r="AE5" s="4">
        <f>Extrapolations!AF9</f>
        <v>1.0010316719622043E-2</v>
      </c>
      <c r="AF5" s="4">
        <f>Extrapolations!AG9</f>
        <v>1.0010316719622043E-2</v>
      </c>
      <c r="AG5" s="4">
        <f>Extrapolations!AH9</f>
        <v>1.0010316719622043E-2</v>
      </c>
      <c r="AH5" s="4">
        <f>Extrapolations!AI9</f>
        <v>1.0010316719622043E-2</v>
      </c>
      <c r="AI5" s="4">
        <f>Extrapolations!AJ9</f>
        <v>1.0010316719622043E-2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AC13" sqref="AC13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Extrapolations!C10</f>
        <v>1.1664791329226596E-2</v>
      </c>
      <c r="C2" s="4">
        <f>Extrapolations!D10</f>
        <v>1.1664791329226596E-2</v>
      </c>
      <c r="D2" s="4">
        <f>Extrapolations!E10</f>
        <v>1.1664791329226596E-2</v>
      </c>
      <c r="E2" s="4">
        <f>Extrapolations!F10</f>
        <v>1.1664791329226596E-2</v>
      </c>
      <c r="F2" s="4">
        <f>Extrapolations!G10</f>
        <v>1.1664791329226596E-2</v>
      </c>
      <c r="G2" s="4">
        <f>Extrapolations!H10</f>
        <v>1.1664791329226596E-2</v>
      </c>
      <c r="H2" s="4">
        <f>Extrapolations!I10</f>
        <v>1.1664791329226596E-2</v>
      </c>
      <c r="I2" s="4">
        <f>Extrapolations!J10</f>
        <v>1.1664791329226596E-2</v>
      </c>
      <c r="J2" s="4">
        <f>Extrapolations!K10</f>
        <v>1.1664791329226596E-2</v>
      </c>
      <c r="K2" s="4">
        <f>Extrapolations!L10</f>
        <v>1.1664791329226596E-2</v>
      </c>
      <c r="L2" s="4">
        <f>Extrapolations!M10</f>
        <v>1.1664791329226596E-2</v>
      </c>
      <c r="M2" s="4">
        <f>Extrapolations!N10</f>
        <v>1.1664791329226596E-2</v>
      </c>
      <c r="N2" s="4">
        <f>Extrapolations!O10</f>
        <v>1.1664791329226596E-2</v>
      </c>
      <c r="O2" s="4">
        <f>Extrapolations!P10</f>
        <v>1.1664791329226596E-2</v>
      </c>
      <c r="P2" s="4">
        <f>Extrapolations!Q10</f>
        <v>1.1664791329226596E-2</v>
      </c>
      <c r="Q2" s="4">
        <f>Extrapolations!R10</f>
        <v>1.1664791329226596E-2</v>
      </c>
      <c r="R2" s="4">
        <f>Extrapolations!S10</f>
        <v>1.1664791329226596E-2</v>
      </c>
      <c r="S2" s="4">
        <f>Extrapolations!T10</f>
        <v>1.1664791329226596E-2</v>
      </c>
      <c r="T2" s="4">
        <f>Extrapolations!U10</f>
        <v>1.1664791329226596E-2</v>
      </c>
      <c r="U2" s="4">
        <f>Extrapolations!V10</f>
        <v>1.1664791329226596E-2</v>
      </c>
      <c r="V2" s="4">
        <f>Extrapolations!W10</f>
        <v>1.1664791329226596E-2</v>
      </c>
      <c r="W2" s="4">
        <f>Extrapolations!X10</f>
        <v>1.1664791329226596E-2</v>
      </c>
      <c r="X2" s="4">
        <f>Extrapolations!Y10</f>
        <v>1.1664791329226596E-2</v>
      </c>
      <c r="Y2" s="4">
        <f>Extrapolations!Z10</f>
        <v>1.1664791329226596E-2</v>
      </c>
      <c r="Z2" s="4">
        <f>Extrapolations!AA10</f>
        <v>1.1664791329226596E-2</v>
      </c>
      <c r="AA2" s="4">
        <f>Extrapolations!AB10</f>
        <v>1.1664791329226596E-2</v>
      </c>
      <c r="AB2" s="4">
        <f>Extrapolations!AC10</f>
        <v>1.1664791329226596E-2</v>
      </c>
      <c r="AC2" s="4">
        <f>Extrapolations!AD10</f>
        <v>1.1664791329226596E-2</v>
      </c>
      <c r="AD2" s="4">
        <f>Extrapolations!AE10</f>
        <v>1.1664791329226596E-2</v>
      </c>
      <c r="AE2" s="4">
        <f>Extrapolations!AF10</f>
        <v>1.1664791329226596E-2</v>
      </c>
      <c r="AF2" s="4">
        <f>Extrapolations!AG10</f>
        <v>1.1664791329226596E-2</v>
      </c>
      <c r="AG2" s="4">
        <f>Extrapolations!AH10</f>
        <v>1.1664791329226596E-2</v>
      </c>
      <c r="AH2" s="4">
        <f>Extrapolations!AI10</f>
        <v>1.1664791329226596E-2</v>
      </c>
      <c r="AI2" s="4">
        <f>Extrapolations!AJ10</f>
        <v>1.1664791329226596E-2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Extrapolations!C11</f>
        <v>3.2373826573188179E-3</v>
      </c>
      <c r="C5" s="4">
        <f>Extrapolations!D11</f>
        <v>3.2373826573188179E-3</v>
      </c>
      <c r="D5" s="4">
        <f>Extrapolations!E11</f>
        <v>3.2373826573188179E-3</v>
      </c>
      <c r="E5" s="4">
        <f>Extrapolations!F11</f>
        <v>3.2373826573188179E-3</v>
      </c>
      <c r="F5" s="4">
        <f>Extrapolations!G11</f>
        <v>3.2373826573188179E-3</v>
      </c>
      <c r="G5" s="4">
        <f>Extrapolations!H11</f>
        <v>3.2373826573188179E-3</v>
      </c>
      <c r="H5" s="4">
        <f>Extrapolations!I11</f>
        <v>3.2373826573188179E-3</v>
      </c>
      <c r="I5" s="4">
        <f>Extrapolations!J11</f>
        <v>3.2373826573188179E-3</v>
      </c>
      <c r="J5" s="4">
        <f>Extrapolations!K11</f>
        <v>3.2373826573188179E-3</v>
      </c>
      <c r="K5" s="4">
        <f>Extrapolations!L11</f>
        <v>3.2373826573188179E-3</v>
      </c>
      <c r="L5" s="4">
        <f>Extrapolations!M11</f>
        <v>3.2373826573188179E-3</v>
      </c>
      <c r="M5" s="4">
        <f>Extrapolations!N11</f>
        <v>3.2373826573188179E-3</v>
      </c>
      <c r="N5" s="4">
        <f>Extrapolations!O11</f>
        <v>3.2373826573188179E-3</v>
      </c>
      <c r="O5" s="4">
        <f>Extrapolations!P11</f>
        <v>3.2373826573188179E-3</v>
      </c>
      <c r="P5" s="4">
        <f>Extrapolations!Q11</f>
        <v>3.2373826573188179E-3</v>
      </c>
      <c r="Q5" s="4">
        <f>Extrapolations!R11</f>
        <v>3.2373826573188179E-3</v>
      </c>
      <c r="R5" s="4">
        <f>Extrapolations!S11</f>
        <v>3.2373826573188179E-3</v>
      </c>
      <c r="S5" s="4">
        <f>Extrapolations!T11</f>
        <v>3.2373826573188179E-3</v>
      </c>
      <c r="T5" s="4">
        <f>Extrapolations!U11</f>
        <v>3.2373826573188179E-3</v>
      </c>
      <c r="U5" s="4">
        <f>Extrapolations!V11</f>
        <v>3.2373826573188179E-3</v>
      </c>
      <c r="V5" s="4">
        <f>Extrapolations!W11</f>
        <v>3.2373826573188179E-3</v>
      </c>
      <c r="W5" s="4">
        <f>Extrapolations!X11</f>
        <v>3.2373826573188179E-3</v>
      </c>
      <c r="X5" s="4">
        <f>Extrapolations!Y11</f>
        <v>3.2373826573188179E-3</v>
      </c>
      <c r="Y5" s="4">
        <f>Extrapolations!Z11</f>
        <v>3.2373826573188179E-3</v>
      </c>
      <c r="Z5" s="4">
        <f>Extrapolations!AA11</f>
        <v>3.2373826573188179E-3</v>
      </c>
      <c r="AA5" s="4">
        <f>Extrapolations!AB11</f>
        <v>3.2373826573188179E-3</v>
      </c>
      <c r="AB5" s="4">
        <f>Extrapolations!AC11</f>
        <v>3.2373826573188179E-3</v>
      </c>
      <c r="AC5" s="4">
        <f>Extrapolations!AD11</f>
        <v>3.2373826573188179E-3</v>
      </c>
      <c r="AD5" s="4">
        <f>Extrapolations!AE11</f>
        <v>3.2373826573188179E-3</v>
      </c>
      <c r="AE5" s="4">
        <f>Extrapolations!AF11</f>
        <v>3.2373826573188179E-3</v>
      </c>
      <c r="AF5" s="4">
        <f>Extrapolations!AG11</f>
        <v>3.2373826573188179E-3</v>
      </c>
      <c r="AG5" s="4">
        <f>Extrapolations!AH11</f>
        <v>3.2373826573188179E-3</v>
      </c>
      <c r="AH5" s="4">
        <f>Extrapolations!AI11</f>
        <v>3.2373826573188179E-3</v>
      </c>
      <c r="AI5" s="4">
        <f>Extrapolations!AJ11</f>
        <v>3.2373826573188179E-3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tabSelected="1" workbookViewId="0">
      <selection activeCell="C2" sqref="C2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'IESS passenger'!D91</f>
        <v>6.8899279307777471E-3</v>
      </c>
      <c r="C2" s="4">
        <f>B2</f>
        <v>6.8899279307777471E-3</v>
      </c>
      <c r="D2" s="4">
        <f t="shared" ref="D2:AI8" si="0">C2</f>
        <v>6.8899279307777471E-3</v>
      </c>
      <c r="E2" s="4">
        <f t="shared" si="0"/>
        <v>6.8899279307777471E-3</v>
      </c>
      <c r="F2" s="4">
        <f t="shared" si="0"/>
        <v>6.8899279307777471E-3</v>
      </c>
      <c r="G2" s="4">
        <f t="shared" si="0"/>
        <v>6.8899279307777471E-3</v>
      </c>
      <c r="H2" s="4">
        <f t="shared" si="0"/>
        <v>6.8899279307777471E-3</v>
      </c>
      <c r="I2" s="4">
        <f t="shared" si="0"/>
        <v>6.8899279307777471E-3</v>
      </c>
      <c r="J2" s="4">
        <f t="shared" si="0"/>
        <v>6.8899279307777471E-3</v>
      </c>
      <c r="K2" s="4">
        <f t="shared" si="0"/>
        <v>6.8899279307777471E-3</v>
      </c>
      <c r="L2" s="4">
        <f t="shared" si="0"/>
        <v>6.8899279307777471E-3</v>
      </c>
      <c r="M2" s="4">
        <f t="shared" si="0"/>
        <v>6.8899279307777471E-3</v>
      </c>
      <c r="N2" s="4">
        <f t="shared" si="0"/>
        <v>6.8899279307777471E-3</v>
      </c>
      <c r="O2" s="4">
        <f t="shared" si="0"/>
        <v>6.8899279307777471E-3</v>
      </c>
      <c r="P2" s="4">
        <f t="shared" si="0"/>
        <v>6.8899279307777471E-3</v>
      </c>
      <c r="Q2" s="4">
        <f t="shared" si="0"/>
        <v>6.8899279307777471E-3</v>
      </c>
      <c r="R2" s="4">
        <f t="shared" si="0"/>
        <v>6.8899279307777471E-3</v>
      </c>
      <c r="S2" s="4">
        <f t="shared" si="0"/>
        <v>6.8899279307777471E-3</v>
      </c>
      <c r="T2" s="4">
        <f t="shared" si="0"/>
        <v>6.8899279307777471E-3</v>
      </c>
      <c r="U2" s="4">
        <f t="shared" si="0"/>
        <v>6.8899279307777471E-3</v>
      </c>
      <c r="V2" s="4">
        <f t="shared" si="0"/>
        <v>6.8899279307777471E-3</v>
      </c>
      <c r="W2" s="4">
        <f t="shared" si="0"/>
        <v>6.8899279307777471E-3</v>
      </c>
      <c r="X2" s="4">
        <f t="shared" si="0"/>
        <v>6.8899279307777471E-3</v>
      </c>
      <c r="Y2" s="4">
        <f t="shared" si="0"/>
        <v>6.8899279307777471E-3</v>
      </c>
      <c r="Z2" s="4">
        <f t="shared" si="0"/>
        <v>6.8899279307777471E-3</v>
      </c>
      <c r="AA2" s="4">
        <f t="shared" si="0"/>
        <v>6.8899279307777471E-3</v>
      </c>
      <c r="AB2" s="4">
        <f t="shared" si="0"/>
        <v>6.8899279307777471E-3</v>
      </c>
      <c r="AC2" s="4">
        <f t="shared" si="0"/>
        <v>6.8899279307777471E-3</v>
      </c>
      <c r="AD2" s="4">
        <f t="shared" si="0"/>
        <v>6.8899279307777471E-3</v>
      </c>
      <c r="AE2" s="4">
        <f t="shared" si="0"/>
        <v>6.8899279307777471E-3</v>
      </c>
      <c r="AF2" s="4">
        <f t="shared" si="0"/>
        <v>6.8899279307777471E-3</v>
      </c>
      <c r="AG2" s="4">
        <f t="shared" si="0"/>
        <v>6.8899279307777471E-3</v>
      </c>
      <c r="AH2" s="4">
        <f t="shared" si="0"/>
        <v>6.8899279307777471E-3</v>
      </c>
      <c r="AI2" s="4">
        <f t="shared" si="0"/>
        <v>6.8899279307777471E-3</v>
      </c>
    </row>
    <row r="3" spans="1:35">
      <c r="A3" t="s">
        <v>3</v>
      </c>
      <c r="B3" s="4">
        <f>'IESS passenger'!D88</f>
        <v>5.7276513151401824E-4</v>
      </c>
      <c r="C3" s="4">
        <f t="shared" ref="C3:R8" si="1">B3</f>
        <v>5.7276513151401824E-4</v>
      </c>
      <c r="D3" s="4">
        <f t="shared" si="1"/>
        <v>5.7276513151401824E-4</v>
      </c>
      <c r="E3" s="4">
        <f t="shared" si="1"/>
        <v>5.7276513151401824E-4</v>
      </c>
      <c r="F3" s="4">
        <f t="shared" si="1"/>
        <v>5.7276513151401824E-4</v>
      </c>
      <c r="G3" s="4">
        <f t="shared" si="1"/>
        <v>5.7276513151401824E-4</v>
      </c>
      <c r="H3" s="4">
        <f t="shared" si="1"/>
        <v>5.7276513151401824E-4</v>
      </c>
      <c r="I3" s="4">
        <f t="shared" si="1"/>
        <v>5.7276513151401824E-4</v>
      </c>
      <c r="J3" s="4">
        <f t="shared" si="1"/>
        <v>5.7276513151401824E-4</v>
      </c>
      <c r="K3" s="4">
        <f t="shared" si="1"/>
        <v>5.7276513151401824E-4</v>
      </c>
      <c r="L3" s="4">
        <f t="shared" si="1"/>
        <v>5.7276513151401824E-4</v>
      </c>
      <c r="M3" s="4">
        <f t="shared" si="1"/>
        <v>5.7276513151401824E-4</v>
      </c>
      <c r="N3" s="4">
        <f t="shared" si="1"/>
        <v>5.7276513151401824E-4</v>
      </c>
      <c r="O3" s="4">
        <f t="shared" si="1"/>
        <v>5.7276513151401824E-4</v>
      </c>
      <c r="P3" s="4">
        <f t="shared" si="1"/>
        <v>5.7276513151401824E-4</v>
      </c>
      <c r="Q3" s="4">
        <f t="shared" si="1"/>
        <v>5.7276513151401824E-4</v>
      </c>
      <c r="R3" s="4">
        <f t="shared" si="1"/>
        <v>5.7276513151401824E-4</v>
      </c>
      <c r="S3" s="4">
        <f t="shared" si="0"/>
        <v>5.7276513151401824E-4</v>
      </c>
      <c r="T3" s="4">
        <f t="shared" si="0"/>
        <v>5.7276513151401824E-4</v>
      </c>
      <c r="U3" s="4">
        <f t="shared" si="0"/>
        <v>5.7276513151401824E-4</v>
      </c>
      <c r="V3" s="4">
        <f t="shared" si="0"/>
        <v>5.7276513151401824E-4</v>
      </c>
      <c r="W3" s="4">
        <f t="shared" si="0"/>
        <v>5.7276513151401824E-4</v>
      </c>
      <c r="X3" s="4">
        <f t="shared" si="0"/>
        <v>5.7276513151401824E-4</v>
      </c>
      <c r="Y3" s="4">
        <f t="shared" si="0"/>
        <v>5.7276513151401824E-4</v>
      </c>
      <c r="Z3" s="4">
        <f t="shared" si="0"/>
        <v>5.7276513151401824E-4</v>
      </c>
      <c r="AA3" s="4">
        <f t="shared" si="0"/>
        <v>5.7276513151401824E-4</v>
      </c>
      <c r="AB3" s="4">
        <f t="shared" si="0"/>
        <v>5.7276513151401824E-4</v>
      </c>
      <c r="AC3" s="4">
        <f t="shared" si="0"/>
        <v>5.7276513151401824E-4</v>
      </c>
      <c r="AD3" s="4">
        <f t="shared" si="0"/>
        <v>5.7276513151401824E-4</v>
      </c>
      <c r="AE3" s="4">
        <f t="shared" si="0"/>
        <v>5.7276513151401824E-4</v>
      </c>
      <c r="AF3" s="4">
        <f t="shared" si="0"/>
        <v>5.7276513151401824E-4</v>
      </c>
      <c r="AG3" s="4">
        <f t="shared" si="0"/>
        <v>5.7276513151401824E-4</v>
      </c>
      <c r="AH3" s="4">
        <f t="shared" si="0"/>
        <v>5.7276513151401824E-4</v>
      </c>
      <c r="AI3" s="4">
        <f t="shared" si="0"/>
        <v>5.7276513151401824E-4</v>
      </c>
    </row>
    <row r="4" spans="1:35">
      <c r="A4" t="s">
        <v>4</v>
      </c>
      <c r="B4" s="4">
        <f>B5</f>
        <v>4.8954284744787851E-4</v>
      </c>
      <c r="C4" s="4">
        <f t="shared" si="1"/>
        <v>4.8954284744787851E-4</v>
      </c>
      <c r="D4" s="4">
        <f t="shared" si="0"/>
        <v>4.8954284744787851E-4</v>
      </c>
      <c r="E4" s="4">
        <f t="shared" si="0"/>
        <v>4.8954284744787851E-4</v>
      </c>
      <c r="F4" s="4">
        <f t="shared" si="0"/>
        <v>4.8954284744787851E-4</v>
      </c>
      <c r="G4" s="4">
        <f t="shared" si="0"/>
        <v>4.8954284744787851E-4</v>
      </c>
      <c r="H4" s="4">
        <f t="shared" si="0"/>
        <v>4.8954284744787851E-4</v>
      </c>
      <c r="I4" s="4">
        <f t="shared" si="0"/>
        <v>4.8954284744787851E-4</v>
      </c>
      <c r="J4" s="4">
        <f t="shared" si="0"/>
        <v>4.8954284744787851E-4</v>
      </c>
      <c r="K4" s="4">
        <f t="shared" si="0"/>
        <v>4.8954284744787851E-4</v>
      </c>
      <c r="L4" s="4">
        <f t="shared" si="0"/>
        <v>4.8954284744787851E-4</v>
      </c>
      <c r="M4" s="4">
        <f t="shared" si="0"/>
        <v>4.8954284744787851E-4</v>
      </c>
      <c r="N4" s="4">
        <f t="shared" si="0"/>
        <v>4.8954284744787851E-4</v>
      </c>
      <c r="O4" s="4">
        <f t="shared" si="0"/>
        <v>4.8954284744787851E-4</v>
      </c>
      <c r="P4" s="4">
        <f t="shared" si="0"/>
        <v>4.8954284744787851E-4</v>
      </c>
      <c r="Q4" s="4">
        <f t="shared" si="0"/>
        <v>4.8954284744787851E-4</v>
      </c>
      <c r="R4" s="4">
        <f t="shared" si="0"/>
        <v>4.8954284744787851E-4</v>
      </c>
      <c r="S4" s="4">
        <f t="shared" si="0"/>
        <v>4.8954284744787851E-4</v>
      </c>
      <c r="T4" s="4">
        <f t="shared" si="0"/>
        <v>4.8954284744787851E-4</v>
      </c>
      <c r="U4" s="4">
        <f t="shared" si="0"/>
        <v>4.8954284744787851E-4</v>
      </c>
      <c r="V4" s="4">
        <f t="shared" si="0"/>
        <v>4.8954284744787851E-4</v>
      </c>
      <c r="W4" s="4">
        <f t="shared" si="0"/>
        <v>4.8954284744787851E-4</v>
      </c>
      <c r="X4" s="4">
        <f t="shared" si="0"/>
        <v>4.8954284744787851E-4</v>
      </c>
      <c r="Y4" s="4">
        <f t="shared" si="0"/>
        <v>4.8954284744787851E-4</v>
      </c>
      <c r="Z4" s="4">
        <f t="shared" si="0"/>
        <v>4.8954284744787851E-4</v>
      </c>
      <c r="AA4" s="4">
        <f t="shared" si="0"/>
        <v>4.8954284744787851E-4</v>
      </c>
      <c r="AB4" s="4">
        <f t="shared" si="0"/>
        <v>4.8954284744787851E-4</v>
      </c>
      <c r="AC4" s="4">
        <f t="shared" si="0"/>
        <v>4.8954284744787851E-4</v>
      </c>
      <c r="AD4" s="4">
        <f t="shared" si="0"/>
        <v>4.8954284744787851E-4</v>
      </c>
      <c r="AE4" s="4">
        <f t="shared" si="0"/>
        <v>4.8954284744787851E-4</v>
      </c>
      <c r="AF4" s="4">
        <f t="shared" si="0"/>
        <v>4.8954284744787851E-4</v>
      </c>
      <c r="AG4" s="4">
        <f t="shared" si="0"/>
        <v>4.8954284744787851E-4</v>
      </c>
      <c r="AH4" s="4">
        <f t="shared" si="0"/>
        <v>4.8954284744787851E-4</v>
      </c>
      <c r="AI4" s="4">
        <f t="shared" si="0"/>
        <v>4.8954284744787851E-4</v>
      </c>
    </row>
    <row r="5" spans="1:35">
      <c r="A5" t="s">
        <v>5</v>
      </c>
      <c r="B5" s="4">
        <f>'IESS passenger'!D90</f>
        <v>4.8954284744787851E-4</v>
      </c>
      <c r="C5" s="4">
        <f t="shared" si="1"/>
        <v>4.8954284744787851E-4</v>
      </c>
      <c r="D5" s="4">
        <f t="shared" si="0"/>
        <v>4.8954284744787851E-4</v>
      </c>
      <c r="E5" s="4">
        <f t="shared" si="0"/>
        <v>4.8954284744787851E-4</v>
      </c>
      <c r="F5" s="4">
        <f t="shared" si="0"/>
        <v>4.8954284744787851E-4</v>
      </c>
      <c r="G5" s="4">
        <f t="shared" si="0"/>
        <v>4.8954284744787851E-4</v>
      </c>
      <c r="H5" s="4">
        <f t="shared" si="0"/>
        <v>4.8954284744787851E-4</v>
      </c>
      <c r="I5" s="4">
        <f t="shared" si="0"/>
        <v>4.8954284744787851E-4</v>
      </c>
      <c r="J5" s="4">
        <f t="shared" si="0"/>
        <v>4.8954284744787851E-4</v>
      </c>
      <c r="K5" s="4">
        <f t="shared" si="0"/>
        <v>4.8954284744787851E-4</v>
      </c>
      <c r="L5" s="4">
        <f t="shared" si="0"/>
        <v>4.8954284744787851E-4</v>
      </c>
      <c r="M5" s="4">
        <f t="shared" si="0"/>
        <v>4.8954284744787851E-4</v>
      </c>
      <c r="N5" s="4">
        <f t="shared" si="0"/>
        <v>4.8954284744787851E-4</v>
      </c>
      <c r="O5" s="4">
        <f t="shared" si="0"/>
        <v>4.8954284744787851E-4</v>
      </c>
      <c r="P5" s="4">
        <f t="shared" si="0"/>
        <v>4.8954284744787851E-4</v>
      </c>
      <c r="Q5" s="4">
        <f t="shared" si="0"/>
        <v>4.8954284744787851E-4</v>
      </c>
      <c r="R5" s="4">
        <f t="shared" si="0"/>
        <v>4.8954284744787851E-4</v>
      </c>
      <c r="S5" s="4">
        <f t="shared" si="0"/>
        <v>4.8954284744787851E-4</v>
      </c>
      <c r="T5" s="4">
        <f t="shared" si="0"/>
        <v>4.8954284744787851E-4</v>
      </c>
      <c r="U5" s="4">
        <f t="shared" si="0"/>
        <v>4.8954284744787851E-4</v>
      </c>
      <c r="V5" s="4">
        <f t="shared" si="0"/>
        <v>4.8954284744787851E-4</v>
      </c>
      <c r="W5" s="4">
        <f t="shared" si="0"/>
        <v>4.8954284744787851E-4</v>
      </c>
      <c r="X5" s="4">
        <f t="shared" si="0"/>
        <v>4.8954284744787851E-4</v>
      </c>
      <c r="Y5" s="4">
        <f t="shared" si="0"/>
        <v>4.8954284744787851E-4</v>
      </c>
      <c r="Z5" s="4">
        <f t="shared" si="0"/>
        <v>4.8954284744787851E-4</v>
      </c>
      <c r="AA5" s="4">
        <f t="shared" si="0"/>
        <v>4.8954284744787851E-4</v>
      </c>
      <c r="AB5" s="4">
        <f t="shared" si="0"/>
        <v>4.8954284744787851E-4</v>
      </c>
      <c r="AC5" s="4">
        <f t="shared" si="0"/>
        <v>4.8954284744787851E-4</v>
      </c>
      <c r="AD5" s="4">
        <f t="shared" si="0"/>
        <v>4.8954284744787851E-4</v>
      </c>
      <c r="AE5" s="4">
        <f t="shared" si="0"/>
        <v>4.8954284744787851E-4</v>
      </c>
      <c r="AF5" s="4">
        <f t="shared" si="0"/>
        <v>4.8954284744787851E-4</v>
      </c>
      <c r="AG5" s="4">
        <f t="shared" si="0"/>
        <v>4.8954284744787851E-4</v>
      </c>
      <c r="AH5" s="4">
        <f t="shared" si="0"/>
        <v>4.8954284744787851E-4</v>
      </c>
      <c r="AI5" s="4">
        <f t="shared" si="0"/>
        <v>4.8954284744787851E-4</v>
      </c>
    </row>
    <row r="6" spans="1:35">
      <c r="A6" t="s">
        <v>6</v>
      </c>
      <c r="B6" s="4">
        <f>B5*'BHNVFEAL-LDVs-psgr'!B6/'BHNVFEAL-LDVs-psgr'!B5</f>
        <v>1.0003291876115056E-3</v>
      </c>
      <c r="C6" s="4">
        <f t="shared" si="1"/>
        <v>1.0003291876115056E-3</v>
      </c>
      <c r="D6" s="4">
        <f t="shared" si="0"/>
        <v>1.0003291876115056E-3</v>
      </c>
      <c r="E6" s="4">
        <f t="shared" si="0"/>
        <v>1.0003291876115056E-3</v>
      </c>
      <c r="F6" s="4">
        <f t="shared" si="0"/>
        <v>1.0003291876115056E-3</v>
      </c>
      <c r="G6" s="4">
        <f t="shared" si="0"/>
        <v>1.0003291876115056E-3</v>
      </c>
      <c r="H6" s="4">
        <f t="shared" si="0"/>
        <v>1.0003291876115056E-3</v>
      </c>
      <c r="I6" s="4">
        <f t="shared" si="0"/>
        <v>1.0003291876115056E-3</v>
      </c>
      <c r="J6" s="4">
        <f t="shared" si="0"/>
        <v>1.0003291876115056E-3</v>
      </c>
      <c r="K6" s="4">
        <f t="shared" si="0"/>
        <v>1.0003291876115056E-3</v>
      </c>
      <c r="L6" s="4">
        <f t="shared" si="0"/>
        <v>1.0003291876115056E-3</v>
      </c>
      <c r="M6" s="4">
        <f t="shared" si="0"/>
        <v>1.0003291876115056E-3</v>
      </c>
      <c r="N6" s="4">
        <f t="shared" si="0"/>
        <v>1.0003291876115056E-3</v>
      </c>
      <c r="O6" s="4">
        <f t="shared" si="0"/>
        <v>1.0003291876115056E-3</v>
      </c>
      <c r="P6" s="4">
        <f t="shared" si="0"/>
        <v>1.0003291876115056E-3</v>
      </c>
      <c r="Q6" s="4">
        <f t="shared" si="0"/>
        <v>1.0003291876115056E-3</v>
      </c>
      <c r="R6" s="4">
        <f t="shared" si="0"/>
        <v>1.0003291876115056E-3</v>
      </c>
      <c r="S6" s="4">
        <f t="shared" si="0"/>
        <v>1.0003291876115056E-3</v>
      </c>
      <c r="T6" s="4">
        <f t="shared" si="0"/>
        <v>1.0003291876115056E-3</v>
      </c>
      <c r="U6" s="4">
        <f t="shared" si="0"/>
        <v>1.0003291876115056E-3</v>
      </c>
      <c r="V6" s="4">
        <f t="shared" si="0"/>
        <v>1.0003291876115056E-3</v>
      </c>
      <c r="W6" s="4">
        <f t="shared" si="0"/>
        <v>1.0003291876115056E-3</v>
      </c>
      <c r="X6" s="4">
        <f t="shared" si="0"/>
        <v>1.0003291876115056E-3</v>
      </c>
      <c r="Y6" s="4">
        <f t="shared" si="0"/>
        <v>1.0003291876115056E-3</v>
      </c>
      <c r="Z6" s="4">
        <f t="shared" si="0"/>
        <v>1.0003291876115056E-3</v>
      </c>
      <c r="AA6" s="4">
        <f t="shared" si="0"/>
        <v>1.0003291876115056E-3</v>
      </c>
      <c r="AB6" s="4">
        <f t="shared" si="0"/>
        <v>1.0003291876115056E-3</v>
      </c>
      <c r="AC6" s="4">
        <f t="shared" si="0"/>
        <v>1.0003291876115056E-3</v>
      </c>
      <c r="AD6" s="4">
        <f t="shared" si="0"/>
        <v>1.0003291876115056E-3</v>
      </c>
      <c r="AE6" s="4">
        <f t="shared" si="0"/>
        <v>1.0003291876115056E-3</v>
      </c>
      <c r="AF6" s="4">
        <f t="shared" si="0"/>
        <v>1.0003291876115056E-3</v>
      </c>
      <c r="AG6" s="4">
        <f t="shared" si="0"/>
        <v>1.0003291876115056E-3</v>
      </c>
      <c r="AH6" s="4">
        <f t="shared" si="0"/>
        <v>1.0003291876115056E-3</v>
      </c>
      <c r="AI6" s="4">
        <f t="shared" si="0"/>
        <v>1.0003291876115056E-3</v>
      </c>
    </row>
    <row r="7" spans="1:35">
      <c r="A7" t="s">
        <v>52</v>
      </c>
      <c r="B7" s="4">
        <f>'IESS passenger'!D89</f>
        <v>7.9305941286556382E-4</v>
      </c>
      <c r="C7" s="4">
        <f t="shared" si="1"/>
        <v>7.9305941286556382E-4</v>
      </c>
      <c r="D7" s="4">
        <f t="shared" si="0"/>
        <v>7.9305941286556382E-4</v>
      </c>
      <c r="E7" s="4">
        <f t="shared" si="0"/>
        <v>7.9305941286556382E-4</v>
      </c>
      <c r="F7" s="4">
        <f t="shared" si="0"/>
        <v>7.9305941286556382E-4</v>
      </c>
      <c r="G7" s="4">
        <f t="shared" si="0"/>
        <v>7.9305941286556382E-4</v>
      </c>
      <c r="H7" s="4">
        <f t="shared" si="0"/>
        <v>7.9305941286556382E-4</v>
      </c>
      <c r="I7" s="4">
        <f t="shared" si="0"/>
        <v>7.9305941286556382E-4</v>
      </c>
      <c r="J7" s="4">
        <f t="shared" si="0"/>
        <v>7.9305941286556382E-4</v>
      </c>
      <c r="K7" s="4">
        <f t="shared" si="0"/>
        <v>7.9305941286556382E-4</v>
      </c>
      <c r="L7" s="4">
        <f t="shared" si="0"/>
        <v>7.9305941286556382E-4</v>
      </c>
      <c r="M7" s="4">
        <f t="shared" si="0"/>
        <v>7.9305941286556382E-4</v>
      </c>
      <c r="N7" s="4">
        <f t="shared" si="0"/>
        <v>7.9305941286556382E-4</v>
      </c>
      <c r="O7" s="4">
        <f t="shared" si="0"/>
        <v>7.9305941286556382E-4</v>
      </c>
      <c r="P7" s="4">
        <f t="shared" si="0"/>
        <v>7.9305941286556382E-4</v>
      </c>
      <c r="Q7" s="4">
        <f t="shared" si="0"/>
        <v>7.9305941286556382E-4</v>
      </c>
      <c r="R7" s="4">
        <f t="shared" si="0"/>
        <v>7.9305941286556382E-4</v>
      </c>
      <c r="S7" s="4">
        <f t="shared" si="0"/>
        <v>7.9305941286556382E-4</v>
      </c>
      <c r="T7" s="4">
        <f t="shared" si="0"/>
        <v>7.9305941286556382E-4</v>
      </c>
      <c r="U7" s="4">
        <f t="shared" si="0"/>
        <v>7.9305941286556382E-4</v>
      </c>
      <c r="V7" s="4">
        <f t="shared" si="0"/>
        <v>7.9305941286556382E-4</v>
      </c>
      <c r="W7" s="4">
        <f t="shared" si="0"/>
        <v>7.9305941286556382E-4</v>
      </c>
      <c r="X7" s="4">
        <f t="shared" si="0"/>
        <v>7.9305941286556382E-4</v>
      </c>
      <c r="Y7" s="4">
        <f t="shared" si="0"/>
        <v>7.9305941286556382E-4</v>
      </c>
      <c r="Z7" s="4">
        <f t="shared" si="0"/>
        <v>7.9305941286556382E-4</v>
      </c>
      <c r="AA7" s="4">
        <f t="shared" si="0"/>
        <v>7.9305941286556382E-4</v>
      </c>
      <c r="AB7" s="4">
        <f t="shared" si="0"/>
        <v>7.9305941286556382E-4</v>
      </c>
      <c r="AC7" s="4">
        <f t="shared" si="0"/>
        <v>7.9305941286556382E-4</v>
      </c>
      <c r="AD7" s="4">
        <f t="shared" si="0"/>
        <v>7.9305941286556382E-4</v>
      </c>
      <c r="AE7" s="4">
        <f t="shared" si="0"/>
        <v>7.9305941286556382E-4</v>
      </c>
      <c r="AF7" s="4">
        <f t="shared" si="0"/>
        <v>7.9305941286556382E-4</v>
      </c>
      <c r="AG7" s="4">
        <f t="shared" si="0"/>
        <v>7.9305941286556382E-4</v>
      </c>
      <c r="AH7" s="4">
        <f t="shared" si="0"/>
        <v>7.9305941286556382E-4</v>
      </c>
      <c r="AI7" s="4">
        <f t="shared" si="0"/>
        <v>7.9305941286556382E-4</v>
      </c>
    </row>
    <row r="8" spans="1:35">
      <c r="A8" t="s">
        <v>53</v>
      </c>
      <c r="B8" s="4">
        <f>B5*'BHNVFEAL-LDVs-psgr'!B8/'BHNVFEAL-LDVs-psgr'!B5</f>
        <v>1.5573306670770034E-3</v>
      </c>
      <c r="C8" s="4">
        <f t="shared" si="1"/>
        <v>1.5573306670770034E-3</v>
      </c>
      <c r="D8" s="4">
        <f t="shared" si="0"/>
        <v>1.5573306670770034E-3</v>
      </c>
      <c r="E8" s="4">
        <f t="shared" si="0"/>
        <v>1.5573306670770034E-3</v>
      </c>
      <c r="F8" s="4">
        <f t="shared" si="0"/>
        <v>1.5573306670770034E-3</v>
      </c>
      <c r="G8" s="4">
        <f t="shared" si="0"/>
        <v>1.5573306670770034E-3</v>
      </c>
      <c r="H8" s="4">
        <f t="shared" si="0"/>
        <v>1.5573306670770034E-3</v>
      </c>
      <c r="I8" s="4">
        <f t="shared" si="0"/>
        <v>1.5573306670770034E-3</v>
      </c>
      <c r="J8" s="4">
        <f t="shared" si="0"/>
        <v>1.5573306670770034E-3</v>
      </c>
      <c r="K8" s="4">
        <f t="shared" si="0"/>
        <v>1.5573306670770034E-3</v>
      </c>
      <c r="L8" s="4">
        <f t="shared" si="0"/>
        <v>1.5573306670770034E-3</v>
      </c>
      <c r="M8" s="4">
        <f t="shared" si="0"/>
        <v>1.5573306670770034E-3</v>
      </c>
      <c r="N8" s="4">
        <f t="shared" si="0"/>
        <v>1.5573306670770034E-3</v>
      </c>
      <c r="O8" s="4">
        <f t="shared" si="0"/>
        <v>1.5573306670770034E-3</v>
      </c>
      <c r="P8" s="4">
        <f t="shared" si="0"/>
        <v>1.5573306670770034E-3</v>
      </c>
      <c r="Q8" s="4">
        <f t="shared" si="0"/>
        <v>1.5573306670770034E-3</v>
      </c>
      <c r="R8" s="4">
        <f t="shared" si="0"/>
        <v>1.5573306670770034E-3</v>
      </c>
      <c r="S8" s="4">
        <f t="shared" si="0"/>
        <v>1.5573306670770034E-3</v>
      </c>
      <c r="T8" s="4">
        <f t="shared" si="0"/>
        <v>1.5573306670770034E-3</v>
      </c>
      <c r="U8" s="4">
        <f t="shared" si="0"/>
        <v>1.5573306670770034E-3</v>
      </c>
      <c r="V8" s="4">
        <f t="shared" si="0"/>
        <v>1.5573306670770034E-3</v>
      </c>
      <c r="W8" s="4">
        <f t="shared" si="0"/>
        <v>1.5573306670770034E-3</v>
      </c>
      <c r="X8" s="4">
        <f t="shared" si="0"/>
        <v>1.5573306670770034E-3</v>
      </c>
      <c r="Y8" s="4">
        <f t="shared" si="0"/>
        <v>1.5573306670770034E-3</v>
      </c>
      <c r="Z8" s="4">
        <f t="shared" si="0"/>
        <v>1.5573306670770034E-3</v>
      </c>
      <c r="AA8" s="4">
        <f t="shared" si="0"/>
        <v>1.5573306670770034E-3</v>
      </c>
      <c r="AB8" s="4">
        <f t="shared" si="0"/>
        <v>1.5573306670770034E-3</v>
      </c>
      <c r="AC8" s="4">
        <f t="shared" si="0"/>
        <v>1.5573306670770034E-3</v>
      </c>
      <c r="AD8" s="4">
        <f t="shared" si="0"/>
        <v>1.5573306670770034E-3</v>
      </c>
      <c r="AE8" s="4">
        <f t="shared" si="0"/>
        <v>1.5573306670770034E-3</v>
      </c>
      <c r="AF8" s="4">
        <f t="shared" si="0"/>
        <v>1.5573306670770034E-3</v>
      </c>
      <c r="AG8" s="4">
        <f t="shared" si="0"/>
        <v>1.5573306670770034E-3</v>
      </c>
      <c r="AH8" s="4">
        <f t="shared" si="0"/>
        <v>1.5573306670770034E-3</v>
      </c>
      <c r="AI8" s="4">
        <f t="shared" si="0"/>
        <v>1.5573306670770034E-3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7" sqref="B7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 s="4">
        <f>Extrapolations!D13</f>
        <v>3.3209939763395591E-3</v>
      </c>
      <c r="C5" s="4">
        <f>Extrapolations!E13</f>
        <v>3.3814550029391821E-3</v>
      </c>
      <c r="D5" s="4">
        <f>Extrapolations!F13</f>
        <v>3.441916029538819E-3</v>
      </c>
      <c r="E5" s="4">
        <f>Extrapolations!G13</f>
        <v>3.5023770561384421E-3</v>
      </c>
      <c r="F5" s="4">
        <f>Extrapolations!H13</f>
        <v>3.5628380827380651E-3</v>
      </c>
      <c r="G5" s="4">
        <f>Extrapolations!I13</f>
        <v>3.6232991093377021E-3</v>
      </c>
      <c r="H5" s="4">
        <f>Extrapolations!J13</f>
        <v>3.6837601359373251E-3</v>
      </c>
      <c r="I5" s="4">
        <f>Extrapolations!K13</f>
        <v>3.7442211625369481E-3</v>
      </c>
      <c r="J5" s="4">
        <f>Extrapolations!L13</f>
        <v>3.8046821891365851E-3</v>
      </c>
      <c r="K5" s="4">
        <f>Extrapolations!M13</f>
        <v>3.8651432157362081E-3</v>
      </c>
      <c r="L5" s="4">
        <f>Extrapolations!N13</f>
        <v>3.925604242335845E-3</v>
      </c>
      <c r="M5" s="4">
        <f>Extrapolations!O13</f>
        <v>3.9860652689354681E-3</v>
      </c>
      <c r="N5" s="4">
        <f>Extrapolations!P13</f>
        <v>4.0465262955350911E-3</v>
      </c>
      <c r="O5" s="4">
        <f>Extrapolations!Q13</f>
        <v>4.1069873221347281E-3</v>
      </c>
      <c r="P5" s="4">
        <f>Extrapolations!R13</f>
        <v>4.1674483487343511E-3</v>
      </c>
      <c r="Q5" s="4">
        <f>Extrapolations!S13</f>
        <v>4.2279093753339742E-3</v>
      </c>
      <c r="R5" s="4">
        <f>Extrapolations!T13</f>
        <v>4.2883704019336111E-3</v>
      </c>
      <c r="S5" s="4">
        <f>Extrapolations!U13</f>
        <v>4.3488314285332341E-3</v>
      </c>
      <c r="T5" s="4">
        <f>Extrapolations!V13</f>
        <v>4.409292455132871E-3</v>
      </c>
      <c r="U5" s="4">
        <f>Extrapolations!W13</f>
        <v>4.4697534817324941E-3</v>
      </c>
      <c r="V5" s="4">
        <f>Extrapolations!X13</f>
        <v>4.5302145083321171E-3</v>
      </c>
      <c r="W5" s="4">
        <f>Extrapolations!Y13</f>
        <v>4.5906755349317541E-3</v>
      </c>
      <c r="X5" s="4">
        <f>Extrapolations!Z13</f>
        <v>4.6511365615313771E-3</v>
      </c>
      <c r="Y5" s="4">
        <f>Extrapolations!AA13</f>
        <v>4.7115975881310002E-3</v>
      </c>
      <c r="Z5" s="4">
        <f>Extrapolations!AB13</f>
        <v>4.7720586147306371E-3</v>
      </c>
      <c r="AA5" s="4">
        <f>Extrapolations!AC13</f>
        <v>4.8325196413302601E-3</v>
      </c>
      <c r="AB5" s="4">
        <f>Extrapolations!AD13</f>
        <v>4.8929806679298971E-3</v>
      </c>
      <c r="AC5" s="4">
        <f>Extrapolations!AE13</f>
        <v>4.9534416945295201E-3</v>
      </c>
      <c r="AD5" s="4">
        <f>Extrapolations!AF13</f>
        <v>5.0139027211291431E-3</v>
      </c>
      <c r="AE5" s="4">
        <f>Extrapolations!AG13</f>
        <v>5.0743637477287801E-3</v>
      </c>
      <c r="AF5" s="4">
        <f>Extrapolations!AH13</f>
        <v>5.1348247743284031E-3</v>
      </c>
      <c r="AG5" s="4">
        <f>Extrapolations!AI13</f>
        <v>5.1952858009280262E-3</v>
      </c>
      <c r="AH5" s="4">
        <f>Extrapolations!AJ13</f>
        <v>5.2557468275276631E-3</v>
      </c>
      <c r="AI5" s="4">
        <f>Extrapolations!AK13</f>
        <v>5.2992115229405527E-3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14"/>
  <sheetViews>
    <sheetView topLeftCell="H1" workbookViewId="0">
      <selection activeCell="E2" sqref="E2:AI8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C2</f>
        <v>2.1435331340197435E-2</v>
      </c>
      <c r="C2" s="4">
        <f>D2</f>
        <v>2.1435331340197435E-2</v>
      </c>
      <c r="D2" s="4">
        <f>'IESS passenger'!D82</f>
        <v>2.1435331340197435E-2</v>
      </c>
      <c r="E2" s="4">
        <f>D2</f>
        <v>2.1435331340197435E-2</v>
      </c>
      <c r="F2" s="4">
        <f t="shared" ref="F2:AI8" si="0">E2</f>
        <v>2.1435331340197435E-2</v>
      </c>
      <c r="G2" s="4">
        <f t="shared" si="0"/>
        <v>2.1435331340197435E-2</v>
      </c>
      <c r="H2" s="4">
        <f t="shared" si="0"/>
        <v>2.1435331340197435E-2</v>
      </c>
      <c r="I2" s="4">
        <f t="shared" si="0"/>
        <v>2.1435331340197435E-2</v>
      </c>
      <c r="J2" s="4">
        <f t="shared" si="0"/>
        <v>2.1435331340197435E-2</v>
      </c>
      <c r="K2" s="4">
        <f t="shared" si="0"/>
        <v>2.1435331340197435E-2</v>
      </c>
      <c r="L2" s="4">
        <f t="shared" si="0"/>
        <v>2.1435331340197435E-2</v>
      </c>
      <c r="M2" s="4">
        <f t="shared" si="0"/>
        <v>2.1435331340197435E-2</v>
      </c>
      <c r="N2" s="4">
        <f t="shared" si="0"/>
        <v>2.1435331340197435E-2</v>
      </c>
      <c r="O2" s="4">
        <f t="shared" si="0"/>
        <v>2.1435331340197435E-2</v>
      </c>
      <c r="P2" s="4">
        <f t="shared" si="0"/>
        <v>2.1435331340197435E-2</v>
      </c>
      <c r="Q2" s="4">
        <f t="shared" si="0"/>
        <v>2.1435331340197435E-2</v>
      </c>
      <c r="R2" s="4">
        <f t="shared" si="0"/>
        <v>2.1435331340197435E-2</v>
      </c>
      <c r="S2" s="4">
        <f t="shared" si="0"/>
        <v>2.1435331340197435E-2</v>
      </c>
      <c r="T2" s="4">
        <f t="shared" si="0"/>
        <v>2.1435331340197435E-2</v>
      </c>
      <c r="U2" s="4">
        <f t="shared" si="0"/>
        <v>2.1435331340197435E-2</v>
      </c>
      <c r="V2" s="4">
        <f t="shared" si="0"/>
        <v>2.1435331340197435E-2</v>
      </c>
      <c r="W2" s="4">
        <f t="shared" si="0"/>
        <v>2.1435331340197435E-2</v>
      </c>
      <c r="X2" s="4">
        <f t="shared" si="0"/>
        <v>2.1435331340197435E-2</v>
      </c>
      <c r="Y2" s="4">
        <f t="shared" si="0"/>
        <v>2.1435331340197435E-2</v>
      </c>
      <c r="Z2" s="4">
        <f t="shared" si="0"/>
        <v>2.1435331340197435E-2</v>
      </c>
      <c r="AA2" s="4">
        <f t="shared" si="0"/>
        <v>2.1435331340197435E-2</v>
      </c>
      <c r="AB2" s="4">
        <f t="shared" si="0"/>
        <v>2.1435331340197435E-2</v>
      </c>
      <c r="AC2" s="4">
        <f t="shared" si="0"/>
        <v>2.1435331340197435E-2</v>
      </c>
      <c r="AD2" s="4">
        <f t="shared" si="0"/>
        <v>2.1435331340197435E-2</v>
      </c>
      <c r="AE2" s="4">
        <f t="shared" si="0"/>
        <v>2.1435331340197435E-2</v>
      </c>
      <c r="AF2" s="4">
        <f t="shared" si="0"/>
        <v>2.1435331340197435E-2</v>
      </c>
      <c r="AG2" s="4">
        <f t="shared" si="0"/>
        <v>2.1435331340197435E-2</v>
      </c>
      <c r="AH2" s="4">
        <f t="shared" si="0"/>
        <v>2.1435331340197435E-2</v>
      </c>
      <c r="AI2" s="4">
        <f t="shared" si="0"/>
        <v>2.1435331340197435E-2</v>
      </c>
    </row>
    <row r="3" spans="1:35">
      <c r="A3" t="s">
        <v>3</v>
      </c>
      <c r="B3" s="4">
        <f t="shared" ref="B3:C8" si="1">C3</f>
        <v>1.708342056605144E-3</v>
      </c>
      <c r="C3" s="4">
        <f t="shared" si="1"/>
        <v>1.708342056605144E-3</v>
      </c>
      <c r="D3" s="4">
        <f>D$4*'Multipliers by Technology'!$F16</f>
        <v>1.708342056605144E-3</v>
      </c>
      <c r="E3" s="4">
        <f t="shared" ref="E3:T8" si="2">D3</f>
        <v>1.708342056605144E-3</v>
      </c>
      <c r="F3" s="4">
        <f t="shared" si="2"/>
        <v>1.708342056605144E-3</v>
      </c>
      <c r="G3" s="4">
        <f t="shared" si="2"/>
        <v>1.708342056605144E-3</v>
      </c>
      <c r="H3" s="4">
        <f t="shared" si="2"/>
        <v>1.708342056605144E-3</v>
      </c>
      <c r="I3" s="4">
        <f t="shared" si="2"/>
        <v>1.708342056605144E-3</v>
      </c>
      <c r="J3" s="4">
        <f t="shared" si="2"/>
        <v>1.708342056605144E-3</v>
      </c>
      <c r="K3" s="4">
        <f t="shared" si="2"/>
        <v>1.708342056605144E-3</v>
      </c>
      <c r="L3" s="4">
        <f t="shared" si="2"/>
        <v>1.708342056605144E-3</v>
      </c>
      <c r="M3" s="4">
        <f t="shared" si="2"/>
        <v>1.708342056605144E-3</v>
      </c>
      <c r="N3" s="4">
        <f t="shared" si="2"/>
        <v>1.708342056605144E-3</v>
      </c>
      <c r="O3" s="4">
        <f t="shared" si="2"/>
        <v>1.708342056605144E-3</v>
      </c>
      <c r="P3" s="4">
        <f t="shared" si="2"/>
        <v>1.708342056605144E-3</v>
      </c>
      <c r="Q3" s="4">
        <f t="shared" si="2"/>
        <v>1.708342056605144E-3</v>
      </c>
      <c r="R3" s="4">
        <f t="shared" si="2"/>
        <v>1.708342056605144E-3</v>
      </c>
      <c r="S3" s="4">
        <f t="shared" si="2"/>
        <v>1.708342056605144E-3</v>
      </c>
      <c r="T3" s="4">
        <f t="shared" si="2"/>
        <v>1.708342056605144E-3</v>
      </c>
      <c r="U3" s="4">
        <f t="shared" si="0"/>
        <v>1.708342056605144E-3</v>
      </c>
      <c r="V3" s="4">
        <f t="shared" si="0"/>
        <v>1.708342056605144E-3</v>
      </c>
      <c r="W3" s="4">
        <f t="shared" si="0"/>
        <v>1.708342056605144E-3</v>
      </c>
      <c r="X3" s="4">
        <f t="shared" si="0"/>
        <v>1.708342056605144E-3</v>
      </c>
      <c r="Y3" s="4">
        <f t="shared" si="0"/>
        <v>1.708342056605144E-3</v>
      </c>
      <c r="Z3" s="4">
        <f t="shared" si="0"/>
        <v>1.708342056605144E-3</v>
      </c>
      <c r="AA3" s="4">
        <f t="shared" si="0"/>
        <v>1.708342056605144E-3</v>
      </c>
      <c r="AB3" s="4">
        <f t="shared" si="0"/>
        <v>1.708342056605144E-3</v>
      </c>
      <c r="AC3" s="4">
        <f t="shared" si="0"/>
        <v>1.708342056605144E-3</v>
      </c>
      <c r="AD3" s="4">
        <f t="shared" si="0"/>
        <v>1.708342056605144E-3</v>
      </c>
      <c r="AE3" s="4">
        <f t="shared" si="0"/>
        <v>1.708342056605144E-3</v>
      </c>
      <c r="AF3" s="4">
        <f t="shared" si="0"/>
        <v>1.708342056605144E-3</v>
      </c>
      <c r="AG3" s="4">
        <f t="shared" si="0"/>
        <v>1.708342056605144E-3</v>
      </c>
      <c r="AH3" s="4">
        <f t="shared" si="0"/>
        <v>1.708342056605144E-3</v>
      </c>
      <c r="AI3" s="4">
        <f t="shared" si="0"/>
        <v>1.708342056605144E-3</v>
      </c>
    </row>
    <row r="4" spans="1:35">
      <c r="A4" t="s">
        <v>4</v>
      </c>
      <c r="B4" s="4">
        <f t="shared" si="1"/>
        <v>1.708342056605144E-3</v>
      </c>
      <c r="C4" s="4">
        <f t="shared" si="1"/>
        <v>1.708342056605144E-3</v>
      </c>
      <c r="D4" s="4">
        <f>('IESS passenger'!D79*'IESS passenger'!AH15+'IESS passenger'!D80*'IESS passenger'!AH16+'IESS passenger'!D81*'IESS passenger'!AH17)/SUM('IESS passenger'!AH15:AH17)</f>
        <v>1.708342056605144E-3</v>
      </c>
      <c r="E4" s="4">
        <f t="shared" si="2"/>
        <v>1.708342056605144E-3</v>
      </c>
      <c r="F4" s="4">
        <f t="shared" si="0"/>
        <v>1.708342056605144E-3</v>
      </c>
      <c r="G4" s="4">
        <f t="shared" si="0"/>
        <v>1.708342056605144E-3</v>
      </c>
      <c r="H4" s="4">
        <f t="shared" si="0"/>
        <v>1.708342056605144E-3</v>
      </c>
      <c r="I4" s="4">
        <f t="shared" si="0"/>
        <v>1.708342056605144E-3</v>
      </c>
      <c r="J4" s="4">
        <f t="shared" si="0"/>
        <v>1.708342056605144E-3</v>
      </c>
      <c r="K4" s="4">
        <f t="shared" si="0"/>
        <v>1.708342056605144E-3</v>
      </c>
      <c r="L4" s="4">
        <f t="shared" si="0"/>
        <v>1.708342056605144E-3</v>
      </c>
      <c r="M4" s="4">
        <f t="shared" si="0"/>
        <v>1.708342056605144E-3</v>
      </c>
      <c r="N4" s="4">
        <f t="shared" si="0"/>
        <v>1.708342056605144E-3</v>
      </c>
      <c r="O4" s="4">
        <f t="shared" si="0"/>
        <v>1.708342056605144E-3</v>
      </c>
      <c r="P4" s="4">
        <f t="shared" si="0"/>
        <v>1.708342056605144E-3</v>
      </c>
      <c r="Q4" s="4">
        <f t="shared" si="0"/>
        <v>1.708342056605144E-3</v>
      </c>
      <c r="R4" s="4">
        <f t="shared" si="0"/>
        <v>1.708342056605144E-3</v>
      </c>
      <c r="S4" s="4">
        <f t="shared" si="0"/>
        <v>1.708342056605144E-3</v>
      </c>
      <c r="T4" s="4">
        <f t="shared" si="0"/>
        <v>1.708342056605144E-3</v>
      </c>
      <c r="U4" s="4">
        <f t="shared" si="0"/>
        <v>1.708342056605144E-3</v>
      </c>
      <c r="V4" s="4">
        <f t="shared" si="0"/>
        <v>1.708342056605144E-3</v>
      </c>
      <c r="W4" s="4">
        <f t="shared" si="0"/>
        <v>1.708342056605144E-3</v>
      </c>
      <c r="X4" s="4">
        <f t="shared" si="0"/>
        <v>1.708342056605144E-3</v>
      </c>
      <c r="Y4" s="4">
        <f t="shared" si="0"/>
        <v>1.708342056605144E-3</v>
      </c>
      <c r="Z4" s="4">
        <f t="shared" si="0"/>
        <v>1.708342056605144E-3</v>
      </c>
      <c r="AA4" s="4">
        <f t="shared" si="0"/>
        <v>1.708342056605144E-3</v>
      </c>
      <c r="AB4" s="4">
        <f t="shared" si="0"/>
        <v>1.708342056605144E-3</v>
      </c>
      <c r="AC4" s="4">
        <f t="shared" si="0"/>
        <v>1.708342056605144E-3</v>
      </c>
      <c r="AD4" s="4">
        <f t="shared" si="0"/>
        <v>1.708342056605144E-3</v>
      </c>
      <c r="AE4" s="4">
        <f t="shared" si="0"/>
        <v>1.708342056605144E-3</v>
      </c>
      <c r="AF4" s="4">
        <f t="shared" si="0"/>
        <v>1.708342056605144E-3</v>
      </c>
      <c r="AG4" s="4">
        <f t="shared" si="0"/>
        <v>1.708342056605144E-3</v>
      </c>
      <c r="AH4" s="4">
        <f t="shared" si="0"/>
        <v>1.708342056605144E-3</v>
      </c>
      <c r="AI4" s="4">
        <f t="shared" si="0"/>
        <v>1.708342056605144E-3</v>
      </c>
    </row>
    <row r="5" spans="1:35">
      <c r="A5" t="s">
        <v>5</v>
      </c>
      <c r="B5" s="4">
        <f t="shared" si="1"/>
        <v>1.708342056605144E-3</v>
      </c>
      <c r="C5" s="4">
        <f t="shared" si="1"/>
        <v>1.708342056605144E-3</v>
      </c>
      <c r="D5" s="4">
        <f>D$4*'Multipliers by Technology'!$F18</f>
        <v>1.708342056605144E-3</v>
      </c>
      <c r="E5" s="4">
        <f t="shared" si="2"/>
        <v>1.708342056605144E-3</v>
      </c>
      <c r="F5" s="4">
        <f t="shared" si="0"/>
        <v>1.708342056605144E-3</v>
      </c>
      <c r="G5" s="4">
        <f t="shared" si="0"/>
        <v>1.708342056605144E-3</v>
      </c>
      <c r="H5" s="4">
        <f t="shared" si="0"/>
        <v>1.708342056605144E-3</v>
      </c>
      <c r="I5" s="4">
        <f t="shared" si="0"/>
        <v>1.708342056605144E-3</v>
      </c>
      <c r="J5" s="4">
        <f t="shared" si="0"/>
        <v>1.708342056605144E-3</v>
      </c>
      <c r="K5" s="4">
        <f t="shared" si="0"/>
        <v>1.708342056605144E-3</v>
      </c>
      <c r="L5" s="4">
        <f t="shared" si="0"/>
        <v>1.708342056605144E-3</v>
      </c>
      <c r="M5" s="4">
        <f t="shared" si="0"/>
        <v>1.708342056605144E-3</v>
      </c>
      <c r="N5" s="4">
        <f t="shared" si="0"/>
        <v>1.708342056605144E-3</v>
      </c>
      <c r="O5" s="4">
        <f t="shared" si="0"/>
        <v>1.708342056605144E-3</v>
      </c>
      <c r="P5" s="4">
        <f t="shared" si="0"/>
        <v>1.708342056605144E-3</v>
      </c>
      <c r="Q5" s="4">
        <f t="shared" si="0"/>
        <v>1.708342056605144E-3</v>
      </c>
      <c r="R5" s="4">
        <f t="shared" si="0"/>
        <v>1.708342056605144E-3</v>
      </c>
      <c r="S5" s="4">
        <f t="shared" si="0"/>
        <v>1.708342056605144E-3</v>
      </c>
      <c r="T5" s="4">
        <f t="shared" si="0"/>
        <v>1.708342056605144E-3</v>
      </c>
      <c r="U5" s="4">
        <f t="shared" si="0"/>
        <v>1.708342056605144E-3</v>
      </c>
      <c r="V5" s="4">
        <f t="shared" si="0"/>
        <v>1.708342056605144E-3</v>
      </c>
      <c r="W5" s="4">
        <f t="shared" si="0"/>
        <v>1.708342056605144E-3</v>
      </c>
      <c r="X5" s="4">
        <f t="shared" si="0"/>
        <v>1.708342056605144E-3</v>
      </c>
      <c r="Y5" s="4">
        <f t="shared" si="0"/>
        <v>1.708342056605144E-3</v>
      </c>
      <c r="Z5" s="4">
        <f t="shared" si="0"/>
        <v>1.708342056605144E-3</v>
      </c>
      <c r="AA5" s="4">
        <f t="shared" si="0"/>
        <v>1.708342056605144E-3</v>
      </c>
      <c r="AB5" s="4">
        <f t="shared" si="0"/>
        <v>1.708342056605144E-3</v>
      </c>
      <c r="AC5" s="4">
        <f t="shared" si="0"/>
        <v>1.708342056605144E-3</v>
      </c>
      <c r="AD5" s="4">
        <f t="shared" si="0"/>
        <v>1.708342056605144E-3</v>
      </c>
      <c r="AE5" s="4">
        <f t="shared" si="0"/>
        <v>1.708342056605144E-3</v>
      </c>
      <c r="AF5" s="4">
        <f t="shared" si="0"/>
        <v>1.708342056605144E-3</v>
      </c>
      <c r="AG5" s="4">
        <f t="shared" si="0"/>
        <v>1.708342056605144E-3</v>
      </c>
      <c r="AH5" s="4">
        <f t="shared" si="0"/>
        <v>1.708342056605144E-3</v>
      </c>
      <c r="AI5" s="4">
        <f t="shared" si="0"/>
        <v>1.708342056605144E-3</v>
      </c>
    </row>
    <row r="6" spans="1:35">
      <c r="A6" t="s">
        <v>6</v>
      </c>
      <c r="B6" s="4">
        <f t="shared" si="1"/>
        <v>2.7433230106068004E-3</v>
      </c>
      <c r="C6" s="4">
        <f t="shared" si="1"/>
        <v>2.7433230106068004E-3</v>
      </c>
      <c r="D6" s="4">
        <f>D$4*'Multipliers by Technology'!$F19</f>
        <v>2.7433230106068004E-3</v>
      </c>
      <c r="E6" s="4">
        <f t="shared" si="2"/>
        <v>2.7433230106068004E-3</v>
      </c>
      <c r="F6" s="4">
        <f t="shared" si="0"/>
        <v>2.7433230106068004E-3</v>
      </c>
      <c r="G6" s="4">
        <f t="shared" si="0"/>
        <v>2.7433230106068004E-3</v>
      </c>
      <c r="H6" s="4">
        <f t="shared" si="0"/>
        <v>2.7433230106068004E-3</v>
      </c>
      <c r="I6" s="4">
        <f t="shared" si="0"/>
        <v>2.7433230106068004E-3</v>
      </c>
      <c r="J6" s="4">
        <f t="shared" si="0"/>
        <v>2.7433230106068004E-3</v>
      </c>
      <c r="K6" s="4">
        <f t="shared" si="0"/>
        <v>2.7433230106068004E-3</v>
      </c>
      <c r="L6" s="4">
        <f t="shared" si="0"/>
        <v>2.7433230106068004E-3</v>
      </c>
      <c r="M6" s="4">
        <f t="shared" si="0"/>
        <v>2.7433230106068004E-3</v>
      </c>
      <c r="N6" s="4">
        <f t="shared" si="0"/>
        <v>2.7433230106068004E-3</v>
      </c>
      <c r="O6" s="4">
        <f t="shared" si="0"/>
        <v>2.7433230106068004E-3</v>
      </c>
      <c r="P6" s="4">
        <f t="shared" si="0"/>
        <v>2.7433230106068004E-3</v>
      </c>
      <c r="Q6" s="4">
        <f t="shared" si="0"/>
        <v>2.7433230106068004E-3</v>
      </c>
      <c r="R6" s="4">
        <f t="shared" si="0"/>
        <v>2.7433230106068004E-3</v>
      </c>
      <c r="S6" s="4">
        <f t="shared" si="0"/>
        <v>2.7433230106068004E-3</v>
      </c>
      <c r="T6" s="4">
        <f t="shared" si="0"/>
        <v>2.7433230106068004E-3</v>
      </c>
      <c r="U6" s="4">
        <f t="shared" si="0"/>
        <v>2.7433230106068004E-3</v>
      </c>
      <c r="V6" s="4">
        <f t="shared" si="0"/>
        <v>2.7433230106068004E-3</v>
      </c>
      <c r="W6" s="4">
        <f t="shared" si="0"/>
        <v>2.7433230106068004E-3</v>
      </c>
      <c r="X6" s="4">
        <f t="shared" si="0"/>
        <v>2.7433230106068004E-3</v>
      </c>
      <c r="Y6" s="4">
        <f t="shared" si="0"/>
        <v>2.7433230106068004E-3</v>
      </c>
      <c r="Z6" s="4">
        <f t="shared" si="0"/>
        <v>2.7433230106068004E-3</v>
      </c>
      <c r="AA6" s="4">
        <f t="shared" si="0"/>
        <v>2.7433230106068004E-3</v>
      </c>
      <c r="AB6" s="4">
        <f t="shared" si="0"/>
        <v>2.7433230106068004E-3</v>
      </c>
      <c r="AC6" s="4">
        <f t="shared" si="0"/>
        <v>2.7433230106068004E-3</v>
      </c>
      <c r="AD6" s="4">
        <f t="shared" si="0"/>
        <v>2.7433230106068004E-3</v>
      </c>
      <c r="AE6" s="4">
        <f t="shared" si="0"/>
        <v>2.7433230106068004E-3</v>
      </c>
      <c r="AF6" s="4">
        <f t="shared" si="0"/>
        <v>2.7433230106068004E-3</v>
      </c>
      <c r="AG6" s="4">
        <f t="shared" si="0"/>
        <v>2.7433230106068004E-3</v>
      </c>
      <c r="AH6" s="4">
        <f t="shared" si="0"/>
        <v>2.7433230106068004E-3</v>
      </c>
      <c r="AI6" s="4">
        <f t="shared" si="0"/>
        <v>2.7433230106068004E-3</v>
      </c>
    </row>
    <row r="7" spans="1:35">
      <c r="A7" t="s">
        <v>52</v>
      </c>
      <c r="B7" s="4">
        <f t="shared" si="1"/>
        <v>1.708342056605144E-3</v>
      </c>
      <c r="C7" s="4">
        <f t="shared" si="1"/>
        <v>1.708342056605144E-3</v>
      </c>
      <c r="D7" s="4">
        <f>D$4*'Multipliers by Technology'!$F20</f>
        <v>1.708342056605144E-3</v>
      </c>
      <c r="E7" s="4">
        <f t="shared" si="2"/>
        <v>1.708342056605144E-3</v>
      </c>
      <c r="F7" s="4">
        <f t="shared" si="0"/>
        <v>1.708342056605144E-3</v>
      </c>
      <c r="G7" s="4">
        <f t="shared" si="0"/>
        <v>1.708342056605144E-3</v>
      </c>
      <c r="H7" s="4">
        <f t="shared" si="0"/>
        <v>1.708342056605144E-3</v>
      </c>
      <c r="I7" s="4">
        <f t="shared" si="0"/>
        <v>1.708342056605144E-3</v>
      </c>
      <c r="J7" s="4">
        <f t="shared" si="0"/>
        <v>1.708342056605144E-3</v>
      </c>
      <c r="K7" s="4">
        <f t="shared" si="0"/>
        <v>1.708342056605144E-3</v>
      </c>
      <c r="L7" s="4">
        <f t="shared" si="0"/>
        <v>1.708342056605144E-3</v>
      </c>
      <c r="M7" s="4">
        <f t="shared" si="0"/>
        <v>1.708342056605144E-3</v>
      </c>
      <c r="N7" s="4">
        <f t="shared" si="0"/>
        <v>1.708342056605144E-3</v>
      </c>
      <c r="O7" s="4">
        <f t="shared" si="0"/>
        <v>1.708342056605144E-3</v>
      </c>
      <c r="P7" s="4">
        <f t="shared" si="0"/>
        <v>1.708342056605144E-3</v>
      </c>
      <c r="Q7" s="4">
        <f t="shared" si="0"/>
        <v>1.708342056605144E-3</v>
      </c>
      <c r="R7" s="4">
        <f t="shared" si="0"/>
        <v>1.708342056605144E-3</v>
      </c>
      <c r="S7" s="4">
        <f t="shared" si="0"/>
        <v>1.708342056605144E-3</v>
      </c>
      <c r="T7" s="4">
        <f t="shared" si="0"/>
        <v>1.708342056605144E-3</v>
      </c>
      <c r="U7" s="4">
        <f t="shared" si="0"/>
        <v>1.708342056605144E-3</v>
      </c>
      <c r="V7" s="4">
        <f t="shared" si="0"/>
        <v>1.708342056605144E-3</v>
      </c>
      <c r="W7" s="4">
        <f t="shared" si="0"/>
        <v>1.708342056605144E-3</v>
      </c>
      <c r="X7" s="4">
        <f t="shared" si="0"/>
        <v>1.708342056605144E-3</v>
      </c>
      <c r="Y7" s="4">
        <f t="shared" si="0"/>
        <v>1.708342056605144E-3</v>
      </c>
      <c r="Z7" s="4">
        <f t="shared" si="0"/>
        <v>1.708342056605144E-3</v>
      </c>
      <c r="AA7" s="4">
        <f t="shared" si="0"/>
        <v>1.708342056605144E-3</v>
      </c>
      <c r="AB7" s="4">
        <f t="shared" si="0"/>
        <v>1.708342056605144E-3</v>
      </c>
      <c r="AC7" s="4">
        <f t="shared" si="0"/>
        <v>1.708342056605144E-3</v>
      </c>
      <c r="AD7" s="4">
        <f t="shared" si="0"/>
        <v>1.708342056605144E-3</v>
      </c>
      <c r="AE7" s="4">
        <f t="shared" si="0"/>
        <v>1.708342056605144E-3</v>
      </c>
      <c r="AF7" s="4">
        <f t="shared" si="0"/>
        <v>1.708342056605144E-3</v>
      </c>
      <c r="AG7" s="4">
        <f t="shared" si="0"/>
        <v>1.708342056605144E-3</v>
      </c>
      <c r="AH7" s="4">
        <f t="shared" si="0"/>
        <v>1.708342056605144E-3</v>
      </c>
      <c r="AI7" s="4">
        <f t="shared" si="0"/>
        <v>1.708342056605144E-3</v>
      </c>
    </row>
    <row r="8" spans="1:35">
      <c r="A8" t="s">
        <v>53</v>
      </c>
      <c r="B8" s="4">
        <f t="shared" si="1"/>
        <v>4.2708551415128601E-3</v>
      </c>
      <c r="C8" s="4">
        <f t="shared" si="1"/>
        <v>4.2708551415128601E-3</v>
      </c>
      <c r="D8" s="4">
        <f>D4*'Multipliers by Technology'!$B$26</f>
        <v>4.2708551415128601E-3</v>
      </c>
      <c r="E8" s="4">
        <f t="shared" si="2"/>
        <v>4.2708551415128601E-3</v>
      </c>
      <c r="F8" s="4">
        <f t="shared" si="0"/>
        <v>4.2708551415128601E-3</v>
      </c>
      <c r="G8" s="4">
        <f t="shared" si="0"/>
        <v>4.2708551415128601E-3</v>
      </c>
      <c r="H8" s="4">
        <f t="shared" si="0"/>
        <v>4.2708551415128601E-3</v>
      </c>
      <c r="I8" s="4">
        <f t="shared" si="0"/>
        <v>4.2708551415128601E-3</v>
      </c>
      <c r="J8" s="4">
        <f t="shared" si="0"/>
        <v>4.2708551415128601E-3</v>
      </c>
      <c r="K8" s="4">
        <f t="shared" si="0"/>
        <v>4.2708551415128601E-3</v>
      </c>
      <c r="L8" s="4">
        <f t="shared" si="0"/>
        <v>4.2708551415128601E-3</v>
      </c>
      <c r="M8" s="4">
        <f t="shared" si="0"/>
        <v>4.2708551415128601E-3</v>
      </c>
      <c r="N8" s="4">
        <f t="shared" si="0"/>
        <v>4.2708551415128601E-3</v>
      </c>
      <c r="O8" s="4">
        <f t="shared" si="0"/>
        <v>4.2708551415128601E-3</v>
      </c>
      <c r="P8" s="4">
        <f t="shared" si="0"/>
        <v>4.2708551415128601E-3</v>
      </c>
      <c r="Q8" s="4">
        <f t="shared" si="0"/>
        <v>4.2708551415128601E-3</v>
      </c>
      <c r="R8" s="4">
        <f t="shared" si="0"/>
        <v>4.2708551415128601E-3</v>
      </c>
      <c r="S8" s="4">
        <f t="shared" si="0"/>
        <v>4.2708551415128601E-3</v>
      </c>
      <c r="T8" s="4">
        <f t="shared" si="0"/>
        <v>4.2708551415128601E-3</v>
      </c>
      <c r="U8" s="4">
        <f t="shared" si="0"/>
        <v>4.2708551415128601E-3</v>
      </c>
      <c r="V8" s="4">
        <f t="shared" si="0"/>
        <v>4.2708551415128601E-3</v>
      </c>
      <c r="W8" s="4">
        <f t="shared" si="0"/>
        <v>4.2708551415128601E-3</v>
      </c>
      <c r="X8" s="4">
        <f t="shared" si="0"/>
        <v>4.2708551415128601E-3</v>
      </c>
      <c r="Y8" s="4">
        <f t="shared" si="0"/>
        <v>4.2708551415128601E-3</v>
      </c>
      <c r="Z8" s="4">
        <f t="shared" si="0"/>
        <v>4.2708551415128601E-3</v>
      </c>
      <c r="AA8" s="4">
        <f t="shared" si="0"/>
        <v>4.2708551415128601E-3</v>
      </c>
      <c r="AB8" s="4">
        <f t="shared" si="0"/>
        <v>4.2708551415128601E-3</v>
      </c>
      <c r="AC8" s="4">
        <f t="shared" si="0"/>
        <v>4.2708551415128601E-3</v>
      </c>
      <c r="AD8" s="4">
        <f t="shared" si="0"/>
        <v>4.2708551415128601E-3</v>
      </c>
      <c r="AE8" s="4">
        <f t="shared" si="0"/>
        <v>4.2708551415128601E-3</v>
      </c>
      <c r="AF8" s="4">
        <f t="shared" si="0"/>
        <v>4.2708551415128601E-3</v>
      </c>
      <c r="AG8" s="4">
        <f t="shared" si="0"/>
        <v>4.2708551415128601E-3</v>
      </c>
      <c r="AH8" s="4">
        <f t="shared" si="0"/>
        <v>4.2708551415128601E-3</v>
      </c>
      <c r="AI8" s="4">
        <f t="shared" si="0"/>
        <v>4.2708551415128601E-3</v>
      </c>
    </row>
    <row r="13" spans="1:35">
      <c r="B13" s="8"/>
    </row>
    <row r="14" spans="1:35">
      <c r="B1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AG15" sqref="AG15"/>
    </sheetView>
  </sheetViews>
  <sheetFormatPr defaultRowHeight="15"/>
  <cols>
    <col min="1" max="1" width="31.140625" customWidth="1"/>
  </cols>
  <sheetData>
    <row r="1" spans="1:35" ht="30">
      <c r="A1" s="21" t="s">
        <v>51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>B$4/(1-'Other Values'!$B$2)</f>
        <v>3.7839224609655542E-3</v>
      </c>
      <c r="C2" s="4">
        <f>C$4/(1-'Other Values'!$B$2)</f>
        <v>3.7839224609655542E-3</v>
      </c>
      <c r="D2" s="4">
        <f>'IESS passenger'!D87</f>
        <v>1.0717665670098717E-2</v>
      </c>
      <c r="E2" s="4">
        <f>'IESS passenger'!E87</f>
        <v>1.0728404814056729E-2</v>
      </c>
      <c r="F2" s="4">
        <f>'IESS passenger'!F87</f>
        <v>1.0739143958014744E-2</v>
      </c>
      <c r="G2" s="4">
        <f>'IESS passenger'!G87</f>
        <v>1.0749883101972755E-2</v>
      </c>
      <c r="H2" s="4">
        <f>'IESS passenger'!H87</f>
        <v>1.076067615729602E-2</v>
      </c>
      <c r="I2" s="4">
        <f>'IESS passenger'!I87</f>
        <v>1.0771469212619282E-2</v>
      </c>
      <c r="J2" s="4">
        <f>'IESS passenger'!J87</f>
        <v>1.0782262267942547E-2</v>
      </c>
      <c r="K2" s="4">
        <f>'IESS passenger'!K87</f>
        <v>1.0793055323265813E-2</v>
      </c>
      <c r="L2" s="4">
        <f>'IESS passenger'!L87</f>
        <v>1.0803848378589076E-2</v>
      </c>
      <c r="M2" s="4">
        <f>'IESS passenger'!M87</f>
        <v>1.0814695615916975E-2</v>
      </c>
      <c r="N2" s="4">
        <f>'IESS passenger'!N87</f>
        <v>1.0825542853244873E-2</v>
      </c>
      <c r="O2" s="4">
        <f>'IESS passenger'!O87</f>
        <v>1.0836390090572771E-2</v>
      </c>
      <c r="P2" s="4">
        <f>'IESS passenger'!P87</f>
        <v>1.0847237327900673E-2</v>
      </c>
      <c r="Q2" s="4">
        <f>'IESS passenger'!Q87</f>
        <v>1.0858084565228569E-2</v>
      </c>
      <c r="R2" s="4">
        <f>'IESS passenger'!R87</f>
        <v>1.0868986256559118E-2</v>
      </c>
      <c r="S2" s="4">
        <f>'IESS passenger'!S87</f>
        <v>1.0879887947889671E-2</v>
      </c>
      <c r="T2" s="4">
        <f>'IESS passenger'!T87</f>
        <v>1.089078963922022E-2</v>
      </c>
      <c r="U2" s="4">
        <f>'IESS passenger'!U87</f>
        <v>1.0901691330550769E-2</v>
      </c>
      <c r="V2" s="4">
        <f>'IESS passenger'!V87</f>
        <v>1.0912593021881316E-2</v>
      </c>
      <c r="W2" s="4">
        <f>'IESS passenger'!W87</f>
        <v>1.0923549440577983E-2</v>
      </c>
      <c r="X2" s="4">
        <f>'IESS passenger'!X87</f>
        <v>1.093450585927465E-2</v>
      </c>
      <c r="Y2" s="4">
        <f>'IESS passenger'!Y87</f>
        <v>1.0945462277971317E-2</v>
      </c>
      <c r="Z2" s="4">
        <f>'IESS passenger'!Z87</f>
        <v>1.0956418696667981E-2</v>
      </c>
      <c r="AA2" s="4">
        <f>'IESS passenger'!AA87</f>
        <v>1.096737511536465E-2</v>
      </c>
      <c r="AB2" s="4">
        <f>'IESS passenger'!AB87</f>
        <v>1.0978386536163204E-2</v>
      </c>
      <c r="AC2" s="4">
        <f>'IESS passenger'!AC87</f>
        <v>1.0989397956961761E-2</v>
      </c>
      <c r="AD2" s="4">
        <f>'IESS passenger'!AD87</f>
        <v>1.1000409377760319E-2</v>
      </c>
      <c r="AE2" s="4">
        <f>'IESS passenger'!AE87</f>
        <v>1.1011420798558876E-2</v>
      </c>
      <c r="AF2" s="4">
        <f>'IESS passenger'!AF87</f>
        <v>1.1022432219357434E-2</v>
      </c>
      <c r="AG2" s="4">
        <f>'IESS passenger'!AG87</f>
        <v>1.1033443640155991E-2</v>
      </c>
      <c r="AH2" s="4">
        <f>'IESS passenger'!AH87</f>
        <v>1.1044455060954549E-2</v>
      </c>
      <c r="AI2" s="4">
        <f>'IESS passenger'!AI87</f>
        <v>1.1055466481753106E-2</v>
      </c>
    </row>
    <row r="3" spans="1:35">
      <c r="A3" t="s">
        <v>3</v>
      </c>
      <c r="B3" s="4">
        <f>B$4</f>
        <v>1.1883392852619099E-3</v>
      </c>
      <c r="C3" s="4">
        <f t="shared" ref="C3" si="0">C$4</f>
        <v>1.1883392852619099E-3</v>
      </c>
      <c r="D3" s="4">
        <f>'IESS passenger'!D83</f>
        <v>1.1308439776046E-3</v>
      </c>
      <c r="E3" s="4">
        <f>'IESS passenger'!E83</f>
        <v>1.1319770878026004E-3</v>
      </c>
      <c r="F3" s="4">
        <f>'IESS passenger'!F83</f>
        <v>1.1331101980006008E-3</v>
      </c>
      <c r="G3" s="4">
        <f>'IESS passenger'!G83</f>
        <v>1.1342433081986012E-3</v>
      </c>
      <c r="H3" s="4">
        <f>'IESS passenger'!H83</f>
        <v>1.1353821067008087E-3</v>
      </c>
      <c r="I3" s="4">
        <f>'IESS passenger'!I83</f>
        <v>1.1365209052030156E-3</v>
      </c>
      <c r="J3" s="4">
        <f>'IESS passenger'!J83</f>
        <v>1.1376597037052231E-3</v>
      </c>
      <c r="K3" s="4">
        <f>'IESS passenger'!K83</f>
        <v>1.1387985022074305E-3</v>
      </c>
      <c r="L3" s="4">
        <f>'IESS passenger'!L83</f>
        <v>1.1399373007096377E-3</v>
      </c>
      <c r="M3" s="4">
        <f>'IESS passenger'!M83</f>
        <v>1.1410818160717958E-3</v>
      </c>
      <c r="N3" s="4">
        <f>'IESS passenger'!N83</f>
        <v>1.1422263314339539E-3</v>
      </c>
      <c r="O3" s="4">
        <f>'IESS passenger'!O83</f>
        <v>1.1433708467961121E-3</v>
      </c>
      <c r="P3" s="4">
        <f>'IESS passenger'!P83</f>
        <v>1.1445153621582702E-3</v>
      </c>
      <c r="Q3" s="4">
        <f>'IESS passenger'!Q83</f>
        <v>1.1456598775204283E-3</v>
      </c>
      <c r="R3" s="4">
        <f>'IESS passenger'!R83</f>
        <v>1.1468101384416332E-3</v>
      </c>
      <c r="S3" s="4">
        <f>'IESS passenger'!S83</f>
        <v>1.1479603993628381E-3</v>
      </c>
      <c r="T3" s="4">
        <f>'IESS passenger'!T83</f>
        <v>1.1491106602840434E-3</v>
      </c>
      <c r="U3" s="4">
        <f>'IESS passenger'!U83</f>
        <v>1.1502609212052483E-3</v>
      </c>
      <c r="V3" s="4">
        <f>'IESS passenger'!V83</f>
        <v>1.1514111821264536E-3</v>
      </c>
      <c r="W3" s="4">
        <f>'IESS passenger'!W83</f>
        <v>1.1525672174498736E-3</v>
      </c>
      <c r="X3" s="4">
        <f>'IESS passenger'!X83</f>
        <v>1.1537232527732936E-3</v>
      </c>
      <c r="Y3" s="4">
        <f>'IESS passenger'!Y83</f>
        <v>1.1548792880967135E-3</v>
      </c>
      <c r="Z3" s="4">
        <f>'IESS passenger'!Z83</f>
        <v>1.1560353234201335E-3</v>
      </c>
      <c r="AA3" s="4">
        <f>'IESS passenger'!AA83</f>
        <v>1.1571913587435536E-3</v>
      </c>
      <c r="AB3" s="4">
        <f>'IESS passenger'!AB83</f>
        <v>1.1583531974571517E-3</v>
      </c>
      <c r="AC3" s="4">
        <f>'IESS passenger'!AC83</f>
        <v>1.1595150361707494E-3</v>
      </c>
      <c r="AD3" s="4">
        <f>'IESS passenger'!AD83</f>
        <v>1.1606768748843471E-3</v>
      </c>
      <c r="AE3" s="4">
        <f>'IESS passenger'!AE83</f>
        <v>1.1618387135979447E-3</v>
      </c>
      <c r="AF3" s="4">
        <f>'IESS passenger'!AF83</f>
        <v>1.1630005523115428E-3</v>
      </c>
      <c r="AG3" s="4">
        <f>'IESS passenger'!AG83</f>
        <v>1.1641623910251405E-3</v>
      </c>
      <c r="AH3" s="4">
        <f>'IESS passenger'!AH83</f>
        <v>1.1653242297387382E-3</v>
      </c>
      <c r="AI3" s="4">
        <f>'IESS passenger'!AI83</f>
        <v>1.1664860684523362E-3</v>
      </c>
    </row>
    <row r="4" spans="1:35">
      <c r="A4" t="s">
        <v>4</v>
      </c>
      <c r="B4" s="4">
        <f>Extrapolations!AA15</f>
        <v>1.1883392852619099E-3</v>
      </c>
      <c r="C4" s="4">
        <f>Extrapolations!AB15</f>
        <v>1.1883392852619099E-3</v>
      </c>
      <c r="D4" s="4">
        <f>'IESS passenger'!D85</f>
        <v>1.2280658580321444E-3</v>
      </c>
      <c r="E4" s="4">
        <f>'IESS passenger'!E85</f>
        <v>1.2292963849439998E-3</v>
      </c>
      <c r="F4" s="4">
        <f>'IESS passenger'!F85</f>
        <v>1.2305269118558556E-3</v>
      </c>
      <c r="G4" s="4">
        <f>'IESS passenger'!G85</f>
        <v>1.2317574387677118E-3</v>
      </c>
      <c r="H4" s="4">
        <f>'IESS passenger'!H85</f>
        <v>1.2329941430235026E-3</v>
      </c>
      <c r="I4" s="4">
        <f>'IESS passenger'!I85</f>
        <v>1.234230847279293E-3</v>
      </c>
      <c r="J4" s="4">
        <f>'IESS passenger'!J85</f>
        <v>1.2354675515350837E-3</v>
      </c>
      <c r="K4" s="4">
        <f>'IESS passenger'!K85</f>
        <v>1.2367042557908745E-3</v>
      </c>
      <c r="L4" s="4">
        <f>'IESS passenger'!L85</f>
        <v>1.2379409600466653E-3</v>
      </c>
      <c r="M4" s="4">
        <f>'IESS passenger'!M85</f>
        <v>1.2391838726571536E-3</v>
      </c>
      <c r="N4" s="4">
        <f>'IESS passenger'!N85</f>
        <v>1.2404267852676419E-3</v>
      </c>
      <c r="O4" s="4">
        <f>'IESS passenger'!O85</f>
        <v>1.2416696978781307E-3</v>
      </c>
      <c r="P4" s="4">
        <f>'IESS passenger'!P85</f>
        <v>1.242912610488619E-3</v>
      </c>
      <c r="Q4" s="4">
        <f>'IESS passenger'!Q85</f>
        <v>1.2441555230991077E-3</v>
      </c>
      <c r="R4" s="4">
        <f>'IESS passenger'!R85</f>
        <v>1.2454046752307332E-3</v>
      </c>
      <c r="S4" s="4">
        <f>'IESS passenger'!S85</f>
        <v>1.2466538273623587E-3</v>
      </c>
      <c r="T4" s="4">
        <f>'IESS passenger'!T85</f>
        <v>1.2479029794939841E-3</v>
      </c>
      <c r="U4" s="4">
        <f>'IESS passenger'!U85</f>
        <v>1.2491521316256092E-3</v>
      </c>
      <c r="V4" s="4">
        <f>'IESS passenger'!V85</f>
        <v>1.2504012837572347E-3</v>
      </c>
      <c r="W4" s="4">
        <f>'IESS passenger'!W85</f>
        <v>1.2516567067328943E-3</v>
      </c>
      <c r="X4" s="4">
        <f>'IESS passenger'!X85</f>
        <v>1.2529121297085539E-3</v>
      </c>
      <c r="Y4" s="4">
        <f>'IESS passenger'!Y85</f>
        <v>1.2541675526842135E-3</v>
      </c>
      <c r="Z4" s="4">
        <f>'IESS passenger'!Z85</f>
        <v>1.2554229756598736E-3</v>
      </c>
      <c r="AA4" s="4">
        <f>'IESS passenger'!AA85</f>
        <v>1.2566783986355332E-3</v>
      </c>
      <c r="AB4" s="4">
        <f>'IESS passenger'!AB85</f>
        <v>1.257940123935368E-3</v>
      </c>
      <c r="AC4" s="4">
        <f>'IESS passenger'!AC85</f>
        <v>1.2592018492352027E-3</v>
      </c>
      <c r="AD4" s="4">
        <f>'IESS passenger'!AD85</f>
        <v>1.2604635745350375E-3</v>
      </c>
      <c r="AE4" s="4">
        <f>'IESS passenger'!AE85</f>
        <v>1.2617252998348722E-3</v>
      </c>
      <c r="AF4" s="4">
        <f>'IESS passenger'!AF85</f>
        <v>1.262987025134707E-3</v>
      </c>
      <c r="AG4" s="4">
        <f>'IESS passenger'!AG85</f>
        <v>1.2642487504345417E-3</v>
      </c>
      <c r="AH4" s="4">
        <f>'IESS passenger'!AH85</f>
        <v>1.2655104757343764E-3</v>
      </c>
      <c r="AI4" s="4">
        <f>'IESS passenger'!AI85</f>
        <v>1.2667722010342112E-3</v>
      </c>
    </row>
    <row r="5" spans="1:35">
      <c r="A5" t="s">
        <v>5</v>
      </c>
      <c r="B5" s="4">
        <f>B$4</f>
        <v>1.1883392852619099E-3</v>
      </c>
      <c r="C5" s="4">
        <f t="shared" ref="C5" si="1">C$4</f>
        <v>1.1883392852619099E-3</v>
      </c>
      <c r="D5" s="4">
        <f>'IESS passenger'!D86</f>
        <v>9.278719816242871E-4</v>
      </c>
      <c r="E5" s="4">
        <f>'IESS passenger'!E86</f>
        <v>9.2880171306880034E-4</v>
      </c>
      <c r="F5" s="4">
        <f>'IESS passenger'!F86</f>
        <v>9.2973144451331336E-4</v>
      </c>
      <c r="G5" s="4">
        <f>'IESS passenger'!G86</f>
        <v>9.306611759578266E-4</v>
      </c>
      <c r="H5" s="4">
        <f>'IESS passenger'!H86</f>
        <v>9.3159557472886857E-4</v>
      </c>
      <c r="I5" s="4">
        <f>'IESS passenger'!I86</f>
        <v>9.3252997349991032E-4</v>
      </c>
      <c r="J5" s="4">
        <f>'IESS passenger'!J86</f>
        <v>9.334643722709523E-4</v>
      </c>
      <c r="K5" s="4">
        <f>'IESS passenger'!K86</f>
        <v>9.3439877104199405E-4</v>
      </c>
      <c r="L5" s="4">
        <f>'IESS passenger'!L86</f>
        <v>9.3533316981303613E-4</v>
      </c>
      <c r="M5" s="4">
        <f>'IESS passenger'!M86</f>
        <v>9.3627225934096064E-4</v>
      </c>
      <c r="N5" s="4">
        <f>'IESS passenger'!N86</f>
        <v>9.3721134886888514E-4</v>
      </c>
      <c r="O5" s="4">
        <f>'IESS passenger'!O86</f>
        <v>9.3815043839680986E-4</v>
      </c>
      <c r="P5" s="4">
        <f>'IESS passenger'!P86</f>
        <v>9.3908952792473436E-4</v>
      </c>
      <c r="Q5" s="4">
        <f>'IESS passenger'!Q86</f>
        <v>9.4002861745265875E-4</v>
      </c>
      <c r="R5" s="4">
        <f>'IESS passenger'!R86</f>
        <v>9.409724212854425E-4</v>
      </c>
      <c r="S5" s="4">
        <f>'IESS passenger'!S86</f>
        <v>9.4191622511822625E-4</v>
      </c>
      <c r="T5" s="4">
        <f>'IESS passenger'!T86</f>
        <v>9.4286002895100978E-4</v>
      </c>
      <c r="U5" s="4">
        <f>'IESS passenger'!U86</f>
        <v>9.4380383278379353E-4</v>
      </c>
      <c r="V5" s="4">
        <f>'IESS passenger'!V86</f>
        <v>9.4474763661657728E-4</v>
      </c>
      <c r="W5" s="4">
        <f>'IESS passenger'!W86</f>
        <v>9.4569617842040908E-4</v>
      </c>
      <c r="X5" s="4">
        <f>'IESS passenger'!X86</f>
        <v>9.4664472022424088E-4</v>
      </c>
      <c r="Y5" s="4">
        <f>'IESS passenger'!Y86</f>
        <v>9.4759326202807246E-4</v>
      </c>
      <c r="Z5" s="4">
        <f>'IESS passenger'!Z86</f>
        <v>9.4854180383190426E-4</v>
      </c>
      <c r="AA5" s="4">
        <f>'IESS passenger'!AA86</f>
        <v>9.4949034563573584E-4</v>
      </c>
      <c r="AB5" s="4">
        <f>'IESS passenger'!AB86</f>
        <v>9.5044364919561115E-4</v>
      </c>
      <c r="AC5" s="4">
        <f>'IESS passenger'!AC86</f>
        <v>9.5139695275548624E-4</v>
      </c>
      <c r="AD5" s="4">
        <f>'IESS passenger'!AD86</f>
        <v>9.5235025631536132E-4</v>
      </c>
      <c r="AE5" s="4">
        <f>'IESS passenger'!AE86</f>
        <v>9.5330355987523641E-4</v>
      </c>
      <c r="AF5" s="4">
        <f>'IESS passenger'!AF86</f>
        <v>9.542568634351115E-4</v>
      </c>
      <c r="AG5" s="4">
        <f>'IESS passenger'!AG86</f>
        <v>9.5521016699498659E-4</v>
      </c>
      <c r="AH5" s="4">
        <f>'IESS passenger'!AH86</f>
        <v>9.5616347055486189E-4</v>
      </c>
      <c r="AI5" s="4">
        <f>'IESS passenger'!AI86</f>
        <v>9.5711677411473677E-4</v>
      </c>
    </row>
    <row r="6" spans="1:35">
      <c r="A6" t="s">
        <v>6</v>
      </c>
      <c r="B6" s="4">
        <f>B$4/(1-'Other Values'!$B$2)*'Other Values'!$B$6+B$4*(1-'Other Values'!$B$6)</f>
        <v>2.615910031898914E-3</v>
      </c>
      <c r="C6" s="4">
        <f>C$4/(1-'Other Values'!$B$2)*'Other Values'!$B$6+C$4*(1-'Other Values'!$B$6)</f>
        <v>2.615910031898914E-3</v>
      </c>
      <c r="D6" s="4">
        <f>D$4*'Multipliers by Technology'!$G19</f>
        <v>1.9720765603435894E-3</v>
      </c>
      <c r="E6" s="4">
        <f>E$4*'Multipliers by Technology'!$G19</f>
        <v>1.9740525889611672E-3</v>
      </c>
      <c r="F6" s="4">
        <f>F$4*'Multipliers by Technology'!$G19</f>
        <v>1.9760286175787459E-3</v>
      </c>
      <c r="G6" s="4">
        <f>G$4*'Multipliers by Technology'!$G19</f>
        <v>1.9780046461963254E-3</v>
      </c>
      <c r="H6" s="4">
        <f>H$4*'Multipliers by Technology'!$G19</f>
        <v>1.9799905946362812E-3</v>
      </c>
      <c r="I6" s="4">
        <f>I$4*'Multipliers by Technology'!$G19</f>
        <v>1.9819765430762366E-3</v>
      </c>
      <c r="J6" s="4">
        <f>J$4*'Multipliers by Technology'!$G19</f>
        <v>1.9839624915161925E-3</v>
      </c>
      <c r="K6" s="4">
        <f>K$4*'Multipliers by Technology'!$G19</f>
        <v>1.9859484399561487E-3</v>
      </c>
      <c r="L6" s="4">
        <f>L$4*'Multipliers by Technology'!$G19</f>
        <v>1.9879343883961046E-3</v>
      </c>
      <c r="M6" s="4">
        <f>M$4*'Multipliers by Technology'!$G19</f>
        <v>1.9899303064567428E-3</v>
      </c>
      <c r="N6" s="4">
        <f>N$4*'Multipliers by Technology'!$G19</f>
        <v>1.991926224517381E-3</v>
      </c>
      <c r="O6" s="4">
        <f>O$4*'Multipliers by Technology'!$G19</f>
        <v>1.9939221425780197E-3</v>
      </c>
      <c r="P6" s="4">
        <f>P$4*'Multipliers by Technology'!$G19</f>
        <v>1.9959180606386579E-3</v>
      </c>
      <c r="Q6" s="4">
        <f>Q$4*'Multipliers by Technology'!$G19</f>
        <v>1.997913978699297E-3</v>
      </c>
      <c r="R6" s="4">
        <f>R$4*'Multipliers by Technology'!$G19</f>
        <v>1.9999199164289143E-3</v>
      </c>
      <c r="S6" s="4">
        <f>S$4*'Multipliers by Technology'!$G19</f>
        <v>2.001925854158532E-3</v>
      </c>
      <c r="T6" s="4">
        <f>T$4*'Multipliers by Technology'!$G19</f>
        <v>2.0039317918881493E-3</v>
      </c>
      <c r="U6" s="4">
        <f>U$4*'Multipliers by Technology'!$G19</f>
        <v>2.0059377296177665E-3</v>
      </c>
      <c r="V6" s="4">
        <f>V$4*'Multipliers by Technology'!$G19</f>
        <v>2.0079436673473838E-3</v>
      </c>
      <c r="W6" s="4">
        <f>W$4*'Multipliers by Technology'!$G19</f>
        <v>2.0099596750455234E-3</v>
      </c>
      <c r="X6" s="4">
        <f>X$4*'Multipliers by Technology'!$G19</f>
        <v>2.0119756827436629E-3</v>
      </c>
      <c r="Y6" s="4">
        <f>Y$4*'Multipliers by Technology'!$G19</f>
        <v>2.0139916904418024E-3</v>
      </c>
      <c r="Z6" s="4">
        <f>Z$4*'Multipliers by Technology'!$G19</f>
        <v>2.0160076981399428E-3</v>
      </c>
      <c r="AA6" s="4">
        <f>AA$4*'Multipliers by Technology'!$G19</f>
        <v>2.0180237058380823E-3</v>
      </c>
      <c r="AB6" s="4">
        <f>AB$4*'Multipliers by Technology'!$G19</f>
        <v>2.0200498340567949E-3</v>
      </c>
      <c r="AC6" s="4">
        <f>AC$4*'Multipliers by Technology'!$G19</f>
        <v>2.0220759622755079E-3</v>
      </c>
      <c r="AD6" s="4">
        <f>AD$4*'Multipliers by Technology'!$G19</f>
        <v>2.0241020904942205E-3</v>
      </c>
      <c r="AE6" s="4">
        <f>AE$4*'Multipliers by Technology'!$G19</f>
        <v>2.0261282187129331E-3</v>
      </c>
      <c r="AF6" s="4">
        <f>AF$4*'Multipliers by Technology'!$G19</f>
        <v>2.0281543469316461E-3</v>
      </c>
      <c r="AG6" s="4">
        <f>AG$4*'Multipliers by Technology'!$G19</f>
        <v>2.0301804751503586E-3</v>
      </c>
      <c r="AH6" s="4">
        <f>AH$4*'Multipliers by Technology'!$G19</f>
        <v>2.0322066033690712E-3</v>
      </c>
      <c r="AI6" s="4">
        <f>AI$4*'Multipliers by Technology'!$G19</f>
        <v>2.0342327315877842E-3</v>
      </c>
    </row>
    <row r="7" spans="1:35">
      <c r="A7" t="s">
        <v>52</v>
      </c>
      <c r="B7" s="4">
        <f>B4</f>
        <v>1.1883392852619099E-3</v>
      </c>
      <c r="C7" s="4">
        <f t="shared" ref="C7" si="2">C4</f>
        <v>1.1883392852619099E-3</v>
      </c>
      <c r="D7" s="4">
        <f>'IESS passenger'!D84</f>
        <v>1.3421005448494155E-3</v>
      </c>
      <c r="E7" s="4">
        <f>'IESS passenger'!E84</f>
        <v>1.3434453349745149E-3</v>
      </c>
      <c r="F7" s="4">
        <f>'IESS passenger'!F84</f>
        <v>1.3447901250996147E-3</v>
      </c>
      <c r="G7" s="4">
        <f>'IESS passenger'!G84</f>
        <v>1.3461349152247136E-3</v>
      </c>
      <c r="H7" s="4">
        <f>'IESS passenger'!H84</f>
        <v>1.3474864563042565E-3</v>
      </c>
      <c r="I7" s="4">
        <f>'IESS passenger'!I84</f>
        <v>1.3488379973837993E-3</v>
      </c>
      <c r="J7" s="4">
        <f>'IESS passenger'!J84</f>
        <v>1.3501895384633417E-3</v>
      </c>
      <c r="K7" s="4">
        <f>'IESS passenger'!K84</f>
        <v>1.3515410795428846E-3</v>
      </c>
      <c r="L7" s="4">
        <f>'IESS passenger'!L84</f>
        <v>1.352892620622427E-3</v>
      </c>
      <c r="M7" s="4">
        <f>'IESS passenger'!M84</f>
        <v>1.3542509465467466E-3</v>
      </c>
      <c r="N7" s="4">
        <f>'IESS passenger'!N84</f>
        <v>1.3556092724710661E-3</v>
      </c>
      <c r="O7" s="4">
        <f>'IESS passenger'!O84</f>
        <v>1.3569675983953857E-3</v>
      </c>
      <c r="P7" s="4">
        <f>'IESS passenger'!P84</f>
        <v>1.3583259243197048E-3</v>
      </c>
      <c r="Q7" s="4">
        <f>'IESS passenger'!Q84</f>
        <v>1.3596842502440246E-3</v>
      </c>
      <c r="R7" s="4">
        <f>'IESS passenger'!R84</f>
        <v>1.3610493950735867E-3</v>
      </c>
      <c r="S7" s="4">
        <f>'IESS passenger'!S84</f>
        <v>1.3624145399031488E-3</v>
      </c>
      <c r="T7" s="4">
        <f>'IESS passenger'!T84</f>
        <v>1.3637796847327109E-3</v>
      </c>
      <c r="U7" s="4">
        <f>'IESS passenger'!U84</f>
        <v>1.365144829562273E-3</v>
      </c>
      <c r="V7" s="4">
        <f>'IESS passenger'!V84</f>
        <v>1.3665099743918356E-3</v>
      </c>
      <c r="W7" s="4">
        <f>'IESS passenger'!W84</f>
        <v>1.3678819723580921E-3</v>
      </c>
      <c r="X7" s="4">
        <f>'IESS passenger'!X84</f>
        <v>1.3692539703243486E-3</v>
      </c>
      <c r="Y7" s="4">
        <f>'IESS passenger'!Y84</f>
        <v>1.3706259682906056E-3</v>
      </c>
      <c r="Z7" s="4">
        <f>'IESS passenger'!Z84</f>
        <v>1.3719979662568621E-3</v>
      </c>
      <c r="AA7" s="4">
        <f>'IESS passenger'!AA84</f>
        <v>1.3733699642231182E-3</v>
      </c>
      <c r="AB7" s="4">
        <f>'IESS passenger'!AB84</f>
        <v>1.3747488497293662E-3</v>
      </c>
      <c r="AC7" s="4">
        <f>'IESS passenger'!AC84</f>
        <v>1.3761277352356141E-3</v>
      </c>
      <c r="AD7" s="4">
        <f>'IESS passenger'!AD84</f>
        <v>1.3775066207418621E-3</v>
      </c>
      <c r="AE7" s="4">
        <f>'IESS passenger'!AE84</f>
        <v>1.3788855062481097E-3</v>
      </c>
      <c r="AF7" s="4">
        <f>'IESS passenger'!AF84</f>
        <v>1.3802643917543577E-3</v>
      </c>
      <c r="AG7" s="4">
        <f>'IESS passenger'!AG84</f>
        <v>1.3816432772606056E-3</v>
      </c>
      <c r="AH7" s="4">
        <f>'IESS passenger'!AH84</f>
        <v>1.3830221627668536E-3</v>
      </c>
      <c r="AI7" s="4">
        <f>'IESS passenger'!AI84</f>
        <v>1.3844010482731016E-3</v>
      </c>
    </row>
    <row r="8" spans="1:35">
      <c r="A8" t="s">
        <v>53</v>
      </c>
      <c r="B8" s="4">
        <f>B4*'Other Values'!$B$31</f>
        <v>2.9708482131547745E-3</v>
      </c>
      <c r="C8" s="4">
        <f>C4*'Other Values'!$B$31</f>
        <v>2.9708482131547745E-3</v>
      </c>
      <c r="D8" s="4">
        <f>D5*'Multipliers by Technology'!$B$26</f>
        <v>2.3196799540607179E-3</v>
      </c>
      <c r="E8" s="4">
        <f>E5*'Multipliers by Technology'!$B$26</f>
        <v>2.3220042826720007E-3</v>
      </c>
      <c r="F8" s="4">
        <f>F5*'Multipliers by Technology'!$B$26</f>
        <v>2.3243286112832832E-3</v>
      </c>
      <c r="G8" s="4">
        <f>G5*'Multipliers by Technology'!$B$26</f>
        <v>2.3266529398945665E-3</v>
      </c>
      <c r="H8" s="4">
        <f>H5*'Multipliers by Technology'!$B$26</f>
        <v>2.3289889368221716E-3</v>
      </c>
      <c r="I8" s="4">
        <f>I5*'Multipliers by Technology'!$B$26</f>
        <v>2.3313249337497759E-3</v>
      </c>
      <c r="J8" s="4">
        <f>J5*'Multipliers by Technology'!$B$26</f>
        <v>2.3336609306773806E-3</v>
      </c>
      <c r="K8" s="4">
        <f>K5*'Multipliers by Technology'!$B$26</f>
        <v>2.3359969276049849E-3</v>
      </c>
      <c r="L8" s="4">
        <f>L5*'Multipliers by Technology'!$B$26</f>
        <v>2.3383329245325905E-3</v>
      </c>
      <c r="M8" s="4">
        <f>M5*'Multipliers by Technology'!$B$26</f>
        <v>2.3406806483524016E-3</v>
      </c>
      <c r="N8" s="4">
        <f>N5*'Multipliers by Technology'!$B$26</f>
        <v>2.3430283721722128E-3</v>
      </c>
      <c r="O8" s="4">
        <f>O5*'Multipliers by Technology'!$B$26</f>
        <v>2.3453760959920248E-3</v>
      </c>
      <c r="P8" s="4">
        <f>P5*'Multipliers by Technology'!$B$26</f>
        <v>2.3477238198118359E-3</v>
      </c>
      <c r="Q8" s="4">
        <f>Q5*'Multipliers by Technology'!$B$26</f>
        <v>2.3500715436316471E-3</v>
      </c>
      <c r="R8" s="4">
        <f>R5*'Multipliers by Technology'!$B$26</f>
        <v>2.3524310532136061E-3</v>
      </c>
      <c r="S8" s="4">
        <f>S5*'Multipliers by Technology'!$B$26</f>
        <v>2.3547905627955656E-3</v>
      </c>
      <c r="T8" s="4">
        <f>T5*'Multipliers by Technology'!$B$26</f>
        <v>2.3571500723775247E-3</v>
      </c>
      <c r="U8" s="4">
        <f>U5*'Multipliers by Technology'!$B$26</f>
        <v>2.3595095819594837E-3</v>
      </c>
      <c r="V8" s="4">
        <f>V5*'Multipliers by Technology'!$B$26</f>
        <v>2.3618690915414432E-3</v>
      </c>
      <c r="W8" s="4">
        <f>W5*'Multipliers by Technology'!$B$26</f>
        <v>2.3642404460510226E-3</v>
      </c>
      <c r="X8" s="4">
        <f>X5*'Multipliers by Technology'!$B$26</f>
        <v>2.3666118005606024E-3</v>
      </c>
      <c r="Y8" s="4">
        <f>Y5*'Multipliers by Technology'!$B$26</f>
        <v>2.3689831550701814E-3</v>
      </c>
      <c r="Z8" s="4">
        <f>Z5*'Multipliers by Technology'!$B$26</f>
        <v>2.3713545095797608E-3</v>
      </c>
      <c r="AA8" s="4">
        <f>AA5*'Multipliers by Technology'!$B$26</f>
        <v>2.3737258640893397E-3</v>
      </c>
      <c r="AB8" s="4">
        <f>AB5*'Multipliers by Technology'!$B$26</f>
        <v>2.3761091229890278E-3</v>
      </c>
      <c r="AC8" s="4">
        <f>AC5*'Multipliers by Technology'!$B$26</f>
        <v>2.3784923818887154E-3</v>
      </c>
      <c r="AD8" s="4">
        <f>AD5*'Multipliers by Technology'!$B$26</f>
        <v>2.3808756407884034E-3</v>
      </c>
      <c r="AE8" s="4">
        <f>AE5*'Multipliers by Technology'!$B$26</f>
        <v>2.383258899688091E-3</v>
      </c>
      <c r="AF8" s="4">
        <f>AF5*'Multipliers by Technology'!$B$26</f>
        <v>2.3856421585877786E-3</v>
      </c>
      <c r="AG8" s="4">
        <f>AG5*'Multipliers by Technology'!$B$26</f>
        <v>2.3880254174874667E-3</v>
      </c>
      <c r="AH8" s="4">
        <f>AH5*'Multipliers by Technology'!$B$26</f>
        <v>2.3904086763871547E-3</v>
      </c>
      <c r="AI8" s="4">
        <f>AI5*'Multipliers by Technology'!$B$26</f>
        <v>2.3927919352868419E-3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About</vt:lpstr>
      <vt:lpstr>IESS passenger</vt:lpstr>
      <vt:lpstr>IESS freight</vt:lpstr>
      <vt:lpstr>Multipliers by Technology</vt:lpstr>
      <vt:lpstr>BNVFE</vt:lpstr>
      <vt:lpstr>Other Values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2022-01-31T20:59:49Z</dcterms:modified>
</cp:coreProperties>
</file>