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mdeng\Desktop\Dropbox_Free_Zone\EPS\Model Repos\eps-india\Calculations and Notes\"/>
    </mc:Choice>
  </mc:AlternateContent>
  <xr:revisionPtr revIDLastSave="0" documentId="13_ncr:1_{DFE9B1E6-5453-4C86-8FA3-673B441E9787}" xr6:coauthVersionLast="47" xr6:coauthVersionMax="47" xr10:uidLastSave="{00000000-0000-0000-0000-000000000000}"/>
  <bookViews>
    <workbookView xWindow="-17976" yWindow="1764" windowWidth="17700" windowHeight="11400" xr2:uid="{316C329B-12C6-4286-A752-8DEC746770FD}"/>
  </bookViews>
  <sheets>
    <sheet name="About" sheetId="1" r:id="rId1"/>
    <sheet name="Summary Results" sheetId="2" r:id="rId2"/>
    <sheet name="Generation Capacity" sheetId="3" r:id="rId3"/>
    <sheet name="End Use Efficiency" sheetId="4" r:id="rId4"/>
    <sheet name="Flexible Demand" sheetId="5" r:id="rId5"/>
    <sheet name="HFCs" sheetId="6" r:id="rId6"/>
    <sheet name="Cash Flows" sheetId="7" r:id="rId7"/>
    <sheet name="DRC-BDRC" sheetId="13" r:id="rId8"/>
    <sheet name="DRC-PADRC" sheetId="12" r:id="rId9"/>
    <sheet name="PERAC-fgassubstitution" sheetId="8" r:id="rId10"/>
    <sheet name="PERAC-fgasdestruction" sheetId="9" r:id="rId11"/>
    <sheet name="PERAC-fgasrecovery" sheetId="10" r:id="rId12"/>
    <sheet name="PERAC-inspctmaintretrofit" sheetId="11" r:id="rId13"/>
  </sheets>
  <externalReferences>
    <externalReference r:id="rId14"/>
    <externalReference r:id="rId15"/>
    <externalReference r:id="rId16"/>
  </externalReferences>
  <definedNames>
    <definedName name="CashFlowsBAU">'Cash Flows'!$A$13</definedName>
    <definedName name="CashFlowsNotes">'Cash Flows'!$A$7</definedName>
    <definedName name="CashFlowsPolicyScenario">'Cash Flows'!$A$21</definedName>
    <definedName name="CH4_to_CO2e">'[2]Cross-Page Data'!$C$12</definedName>
    <definedName name="DRBAU">'Flexible Demand'!$A$22</definedName>
    <definedName name="DRCalcs">'Flexible Demand'!$A$112</definedName>
    <definedName name="DREPSSettings">'Flexible Demand'!$A$122</definedName>
    <definedName name="DRNotes">'Flexible Demand'!$A$9</definedName>
    <definedName name="DRPolicyScenario">'Flexible Demand'!$A$67</definedName>
    <definedName name="EfficiencyBAU">'End Use Efficiency'!$A$25</definedName>
    <definedName name="EfficiencyCalcs">'End Use Efficiency'!$A$47</definedName>
    <definedName name="EfficiencyEPSSettings">'End Use Efficiency'!$A$57</definedName>
    <definedName name="EfficiencyNotes">'End Use Efficiency'!$A$9</definedName>
    <definedName name="EfficiencyPolicyScenario">'End Use Efficiency'!$A$34</definedName>
    <definedName name="GenCapBAU">'Generation Capacity'!$A$15</definedName>
    <definedName name="GenCapEPSSettings">'Generation Capacity'!$A$112</definedName>
    <definedName name="GenCapNotes">'Generation Capacity'!$A$8</definedName>
    <definedName name="GenCapPolicyScenario">'Generation Capacity'!$A$63</definedName>
    <definedName name="HFCsBAU">HFCs!$A$79</definedName>
    <definedName name="HFCsCalcs">HFCs!$A$121</definedName>
    <definedName name="HFCsEPSSettings">HFCs!$A$142</definedName>
    <definedName name="HFCsNotes">HFCs!$A$10</definedName>
    <definedName name="HFCsPolicyScenario">HFCs!$A$104</definedName>
    <definedName name="KigaliImpact">HFCs!$A$39</definedName>
    <definedName name="N2O_to_CO2e">'[2]Cross-Page Data'!$C$13</definedName>
    <definedName name="preferences.energyunits">[3]Preferences!$C$3</definedName>
    <definedName name="Preferences.moneyunits">[3]Preferences!$C$9</definedName>
    <definedName name="SummaryBAU">'Summary Results'!$A$6</definedName>
    <definedName name="SummaryCalcs">'Summary Results'!$A$46</definedName>
    <definedName name="SummaryPolicyScenario">'Summary Results'!$A$26</definedName>
    <definedName name="Unit.TWh">[3]Conversions!$F$14</definedName>
    <definedName name="unit_conv">[1]About!$A$121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2" i="4" l="1"/>
  <c r="I44" i="4" s="1"/>
  <c r="J52" i="4"/>
  <c r="K52" i="4"/>
  <c r="K44" i="4" s="1"/>
  <c r="L52" i="4"/>
  <c r="M52" i="4"/>
  <c r="H52" i="4"/>
  <c r="H44" i="4" s="1"/>
  <c r="G22" i="4"/>
  <c r="F22" i="4"/>
  <c r="E22" i="4"/>
  <c r="D22" i="4"/>
  <c r="C22" i="4"/>
  <c r="B22" i="4"/>
  <c r="B37" i="3"/>
  <c r="D37" i="3"/>
  <c r="C37" i="3"/>
  <c r="B109" i="3"/>
  <c r="B60" i="3"/>
  <c r="B108" i="3"/>
  <c r="B59" i="3"/>
  <c r="B28" i="7"/>
  <c r="B52" i="2"/>
  <c r="B53" i="2"/>
  <c r="B54" i="2"/>
  <c r="B55" i="2"/>
  <c r="B56" i="2"/>
  <c r="B57" i="2"/>
  <c r="B58" i="2"/>
  <c r="B51" i="2"/>
  <c r="B50" i="2"/>
  <c r="B62" i="2"/>
  <c r="B63" i="2"/>
  <c r="B64" i="2"/>
  <c r="B65" i="2"/>
  <c r="B66" i="2"/>
  <c r="B67" i="2"/>
  <c r="B68" i="2"/>
  <c r="B61" i="2"/>
  <c r="B60" i="2"/>
  <c r="B48" i="2"/>
  <c r="X99" i="4"/>
  <c r="W99" i="4"/>
  <c r="V99" i="4"/>
  <c r="P99" i="4"/>
  <c r="O99" i="4"/>
  <c r="N99" i="4"/>
  <c r="H99" i="4"/>
  <c r="G99" i="4"/>
  <c r="F99" i="4"/>
  <c r="Z92" i="4"/>
  <c r="Y92" i="4"/>
  <c r="X92" i="4"/>
  <c r="W92" i="4"/>
  <c r="S92" i="4"/>
  <c r="R92" i="4"/>
  <c r="Q92" i="4"/>
  <c r="P92" i="4"/>
  <c r="O92" i="4"/>
  <c r="K92" i="4"/>
  <c r="J92" i="4"/>
  <c r="I92" i="4"/>
  <c r="H92" i="4"/>
  <c r="G92" i="4"/>
  <c r="C92" i="4"/>
  <c r="B92" i="4"/>
  <c r="A92" i="4"/>
  <c r="Z85" i="4"/>
  <c r="Y85" i="4"/>
  <c r="U85" i="4"/>
  <c r="T85" i="4"/>
  <c r="S85" i="4"/>
  <c r="R85" i="4"/>
  <c r="Q85" i="4"/>
  <c r="M85" i="4"/>
  <c r="L85" i="4"/>
  <c r="K85" i="4"/>
  <c r="J85" i="4"/>
  <c r="I85" i="4"/>
  <c r="E85" i="4"/>
  <c r="D85" i="4"/>
  <c r="C85" i="4"/>
  <c r="B85" i="4"/>
  <c r="A85" i="4"/>
  <c r="W78" i="4"/>
  <c r="V78" i="4"/>
  <c r="U78" i="4"/>
  <c r="T78" i="4"/>
  <c r="S78" i="4"/>
  <c r="O78" i="4"/>
  <c r="N78" i="4"/>
  <c r="M78" i="4"/>
  <c r="L78" i="4"/>
  <c r="K78" i="4"/>
  <c r="G78" i="4"/>
  <c r="F78" i="4"/>
  <c r="E78" i="4"/>
  <c r="D78" i="4"/>
  <c r="C78" i="4"/>
  <c r="X71" i="4"/>
  <c r="W71" i="4"/>
  <c r="V71" i="4"/>
  <c r="P71" i="4"/>
  <c r="O71" i="4"/>
  <c r="N71" i="4"/>
  <c r="H71" i="4"/>
  <c r="G71" i="4"/>
  <c r="F71" i="4"/>
  <c r="Y64" i="4"/>
  <c r="X64" i="4"/>
  <c r="Q64" i="4"/>
  <c r="P64" i="4"/>
  <c r="I64" i="4"/>
  <c r="H64" i="4"/>
  <c r="A64" i="4"/>
  <c r="B103" i="4"/>
  <c r="U106" i="4" s="1"/>
  <c r="B96" i="4"/>
  <c r="U99" i="4" s="1"/>
  <c r="B89" i="4"/>
  <c r="V92" i="4" s="1"/>
  <c r="B82" i="4"/>
  <c r="X85" i="4" s="1"/>
  <c r="B75" i="4"/>
  <c r="Z78" i="4" s="1"/>
  <c r="B68" i="4"/>
  <c r="U71" i="4" s="1"/>
  <c r="B61" i="4"/>
  <c r="W64" i="4" s="1"/>
  <c r="AG118" i="6"/>
  <c r="AF118" i="6"/>
  <c r="AE118" i="6"/>
  <c r="AD118" i="6"/>
  <c r="AC118" i="6"/>
  <c r="AB118" i="6"/>
  <c r="AA118" i="6"/>
  <c r="Z118" i="6"/>
  <c r="Y118" i="6"/>
  <c r="X118" i="6"/>
  <c r="W118" i="6"/>
  <c r="V118" i="6"/>
  <c r="U118" i="6"/>
  <c r="T118" i="6"/>
  <c r="S118" i="6"/>
  <c r="R118" i="6"/>
  <c r="Q118" i="6"/>
  <c r="P118" i="6"/>
  <c r="O118" i="6"/>
  <c r="N118" i="6"/>
  <c r="M118" i="6"/>
  <c r="L118" i="6"/>
  <c r="K118" i="6"/>
  <c r="J118" i="6"/>
  <c r="I118" i="6"/>
  <c r="H118" i="6"/>
  <c r="G118" i="6"/>
  <c r="F118" i="6"/>
  <c r="E118" i="6"/>
  <c r="D118" i="6"/>
  <c r="C118" i="6"/>
  <c r="B118" i="6"/>
  <c r="G44" i="4"/>
  <c r="F44" i="4"/>
  <c r="E44" i="4"/>
  <c r="D44" i="4"/>
  <c r="C44" i="4"/>
  <c r="B44" i="4"/>
  <c r="AG40" i="4"/>
  <c r="AF40" i="4"/>
  <c r="AE40" i="4"/>
  <c r="AD40" i="4"/>
  <c r="AC40" i="4"/>
  <c r="AB40" i="4"/>
  <c r="AA40" i="4"/>
  <c r="Z40" i="4"/>
  <c r="Y40" i="4"/>
  <c r="X40" i="4"/>
  <c r="W40" i="4"/>
  <c r="V40" i="4"/>
  <c r="U40" i="4"/>
  <c r="T40" i="4"/>
  <c r="S40" i="4"/>
  <c r="R40" i="4"/>
  <c r="Q40" i="4"/>
  <c r="P40" i="4"/>
  <c r="O40" i="4"/>
  <c r="N40" i="4"/>
  <c r="M40" i="4"/>
  <c r="L40" i="4"/>
  <c r="K40" i="4"/>
  <c r="J40" i="4"/>
  <c r="I40" i="4"/>
  <c r="H40" i="4"/>
  <c r="G40" i="4"/>
  <c r="F40" i="4"/>
  <c r="E40" i="4"/>
  <c r="D40" i="4"/>
  <c r="C40" i="4"/>
  <c r="B40" i="4"/>
  <c r="N52" i="4"/>
  <c r="N44" i="4" s="1"/>
  <c r="L44" i="4"/>
  <c r="J44" i="4"/>
  <c r="AG31" i="4"/>
  <c r="AG50" i="4" s="1"/>
  <c r="AF31" i="4"/>
  <c r="AF50" i="4" s="1"/>
  <c r="AE31" i="4"/>
  <c r="AE50" i="4" s="1"/>
  <c r="AD31" i="4"/>
  <c r="AD50" i="4" s="1"/>
  <c r="AC31" i="4"/>
  <c r="AC50" i="4" s="1"/>
  <c r="AB31" i="4"/>
  <c r="AB50" i="4" s="1"/>
  <c r="AA31" i="4"/>
  <c r="AA50" i="4" s="1"/>
  <c r="Z31" i="4"/>
  <c r="Z50" i="4" s="1"/>
  <c r="Y31" i="4"/>
  <c r="Y50" i="4" s="1"/>
  <c r="X31" i="4"/>
  <c r="X50" i="4" s="1"/>
  <c r="W31" i="4"/>
  <c r="W50" i="4" s="1"/>
  <c r="V31" i="4"/>
  <c r="V50" i="4" s="1"/>
  <c r="U31" i="4"/>
  <c r="U50" i="4" s="1"/>
  <c r="T31" i="4"/>
  <c r="T50" i="4" s="1"/>
  <c r="S31" i="4"/>
  <c r="S50" i="4" s="1"/>
  <c r="R31" i="4"/>
  <c r="R50" i="4" s="1"/>
  <c r="Q31" i="4"/>
  <c r="Q50" i="4" s="1"/>
  <c r="P31" i="4"/>
  <c r="P50" i="4" s="1"/>
  <c r="O31" i="4"/>
  <c r="O50" i="4" s="1"/>
  <c r="N31" i="4"/>
  <c r="N50" i="4" s="1"/>
  <c r="M31" i="4"/>
  <c r="M50" i="4" s="1"/>
  <c r="L31" i="4"/>
  <c r="L50" i="4" s="1"/>
  <c r="K31" i="4"/>
  <c r="K50" i="4" s="1"/>
  <c r="J31" i="4"/>
  <c r="J50" i="4" s="1"/>
  <c r="I31" i="4"/>
  <c r="I50" i="4" s="1"/>
  <c r="H31" i="4"/>
  <c r="H50" i="4" s="1"/>
  <c r="G31" i="4"/>
  <c r="G50" i="4" s="1"/>
  <c r="G54" i="4" s="1"/>
  <c r="F31" i="4"/>
  <c r="F50" i="4" s="1"/>
  <c r="F54" i="4" s="1"/>
  <c r="E31" i="4"/>
  <c r="E50" i="4" s="1"/>
  <c r="E54" i="4" s="1"/>
  <c r="D31" i="4"/>
  <c r="D50" i="4" s="1"/>
  <c r="D54" i="4" s="1"/>
  <c r="C31" i="4"/>
  <c r="C50" i="4" s="1"/>
  <c r="C54" i="4" s="1"/>
  <c r="B31" i="4"/>
  <c r="B50" i="4" s="1"/>
  <c r="B54" i="4" s="1"/>
  <c r="AG117" i="5"/>
  <c r="AF117" i="5"/>
  <c r="AE117" i="5"/>
  <c r="AD117" i="5"/>
  <c r="AC117" i="5"/>
  <c r="AB117" i="5"/>
  <c r="AA117" i="5"/>
  <c r="Z117" i="5"/>
  <c r="Y117" i="5"/>
  <c r="X117" i="5"/>
  <c r="W117" i="5"/>
  <c r="V117" i="5"/>
  <c r="U117" i="5"/>
  <c r="T117" i="5"/>
  <c r="S117" i="5"/>
  <c r="R117" i="5"/>
  <c r="Q117" i="5"/>
  <c r="P117" i="5"/>
  <c r="O117" i="5"/>
  <c r="N117" i="5"/>
  <c r="M117" i="5"/>
  <c r="B119" i="5" s="1"/>
  <c r="L117" i="5"/>
  <c r="K117" i="5"/>
  <c r="J117" i="5"/>
  <c r="I117" i="5"/>
  <c r="H117" i="5"/>
  <c r="G117" i="5"/>
  <c r="F117" i="5"/>
  <c r="E117" i="5"/>
  <c r="D117" i="5"/>
  <c r="C117" i="5"/>
  <c r="B117" i="5"/>
  <c r="B114" i="5"/>
  <c r="AG63" i="5"/>
  <c r="AF63" i="5"/>
  <c r="AE63" i="5"/>
  <c r="AD63" i="5"/>
  <c r="AC63" i="5"/>
  <c r="AB63" i="5"/>
  <c r="AA63" i="5"/>
  <c r="Z63" i="5"/>
  <c r="Y63" i="5"/>
  <c r="X63" i="5"/>
  <c r="W63" i="5"/>
  <c r="V63" i="5"/>
  <c r="U63" i="5"/>
  <c r="T63" i="5"/>
  <c r="S63" i="5"/>
  <c r="R63" i="5"/>
  <c r="Q63" i="5"/>
  <c r="P63" i="5"/>
  <c r="O63" i="5"/>
  <c r="N63" i="5"/>
  <c r="M63" i="5"/>
  <c r="L63" i="5"/>
  <c r="K63" i="5"/>
  <c r="J63" i="5"/>
  <c r="I63" i="5"/>
  <c r="H63" i="5"/>
  <c r="G63" i="5"/>
  <c r="F63" i="5"/>
  <c r="E63" i="5"/>
  <c r="D63" i="5"/>
  <c r="C63" i="5"/>
  <c r="B63" i="5"/>
  <c r="H54" i="4" l="1"/>
  <c r="V106" i="4"/>
  <c r="W106" i="4"/>
  <c r="E106" i="4"/>
  <c r="B64" i="4"/>
  <c r="R64" i="4"/>
  <c r="N106" i="4"/>
  <c r="C64" i="4"/>
  <c r="A71" i="4"/>
  <c r="Q71" i="4"/>
  <c r="A99" i="4"/>
  <c r="Q99" i="4"/>
  <c r="G106" i="4"/>
  <c r="D64" i="4"/>
  <c r="L64" i="4"/>
  <c r="T64" i="4"/>
  <c r="B71" i="4"/>
  <c r="J71" i="4"/>
  <c r="R71" i="4"/>
  <c r="Z71" i="4"/>
  <c r="H78" i="4"/>
  <c r="P78" i="4"/>
  <c r="X78" i="4"/>
  <c r="F85" i="4"/>
  <c r="N85" i="4"/>
  <c r="V85" i="4"/>
  <c r="D92" i="4"/>
  <c r="L92" i="4"/>
  <c r="T92" i="4"/>
  <c r="B99" i="4"/>
  <c r="J99" i="4"/>
  <c r="R99" i="4"/>
  <c r="Z99" i="4"/>
  <c r="H106" i="4"/>
  <c r="P106" i="4"/>
  <c r="X106" i="4"/>
  <c r="M106" i="4"/>
  <c r="J64" i="4"/>
  <c r="Z64" i="4"/>
  <c r="F106" i="4"/>
  <c r="K64" i="4"/>
  <c r="I71" i="4"/>
  <c r="Y71" i="4"/>
  <c r="I99" i="4"/>
  <c r="O106" i="4"/>
  <c r="E64" i="4"/>
  <c r="M64" i="4"/>
  <c r="U64" i="4"/>
  <c r="C71" i="4"/>
  <c r="K71" i="4"/>
  <c r="S71" i="4"/>
  <c r="A78" i="4"/>
  <c r="I78" i="4"/>
  <c r="Q78" i="4"/>
  <c r="Y78" i="4"/>
  <c r="G85" i="4"/>
  <c r="O85" i="4"/>
  <c r="W85" i="4"/>
  <c r="E92" i="4"/>
  <c r="M92" i="4"/>
  <c r="U92" i="4"/>
  <c r="C99" i="4"/>
  <c r="K99" i="4"/>
  <c r="S99" i="4"/>
  <c r="A106" i="4"/>
  <c r="I106" i="4"/>
  <c r="Q106" i="4"/>
  <c r="Y106" i="4"/>
  <c r="S64" i="4"/>
  <c r="Y99" i="4"/>
  <c r="F64" i="4"/>
  <c r="N64" i="4"/>
  <c r="V64" i="4"/>
  <c r="D71" i="4"/>
  <c r="L71" i="4"/>
  <c r="T71" i="4"/>
  <c r="B78" i="4"/>
  <c r="J78" i="4"/>
  <c r="R78" i="4"/>
  <c r="H85" i="4"/>
  <c r="P85" i="4"/>
  <c r="F92" i="4"/>
  <c r="N92" i="4"/>
  <c r="D99" i="4"/>
  <c r="L99" i="4"/>
  <c r="T99" i="4"/>
  <c r="B106" i="4"/>
  <c r="J106" i="4"/>
  <c r="R106" i="4"/>
  <c r="Z106" i="4"/>
  <c r="G64" i="4"/>
  <c r="O64" i="4"/>
  <c r="E71" i="4"/>
  <c r="M71" i="4"/>
  <c r="E99" i="4"/>
  <c r="M99" i="4"/>
  <c r="C106" i="4"/>
  <c r="K106" i="4"/>
  <c r="S106" i="4"/>
  <c r="D106" i="4"/>
  <c r="L106" i="4"/>
  <c r="T106" i="4"/>
  <c r="C135" i="5"/>
  <c r="B135" i="5"/>
  <c r="A135" i="5"/>
  <c r="M44" i="4"/>
  <c r="I54" i="4"/>
  <c r="R42" i="4"/>
  <c r="Z42" i="4"/>
  <c r="B42" i="4"/>
  <c r="B45" i="4" s="1"/>
  <c r="J42" i="4"/>
  <c r="J45" i="4" s="1"/>
  <c r="C42" i="4"/>
  <c r="C45" i="4" s="1"/>
  <c r="K42" i="4"/>
  <c r="K45" i="4" s="1"/>
  <c r="S42" i="4"/>
  <c r="AA42" i="4"/>
  <c r="D42" i="4"/>
  <c r="D45" i="4" s="1"/>
  <c r="L42" i="4"/>
  <c r="L45" i="4" s="1"/>
  <c r="T42" i="4"/>
  <c r="AB42" i="4"/>
  <c r="E42" i="4"/>
  <c r="E45" i="4" s="1"/>
  <c r="M42" i="4"/>
  <c r="U42" i="4"/>
  <c r="AC42" i="4"/>
  <c r="F42" i="4"/>
  <c r="F45" i="4" s="1"/>
  <c r="N42" i="4"/>
  <c r="N45" i="4" s="1"/>
  <c r="V42" i="4"/>
  <c r="AD42" i="4"/>
  <c r="G42" i="4"/>
  <c r="G45" i="4" s="1"/>
  <c r="O42" i="4"/>
  <c r="W42" i="4"/>
  <c r="AE42" i="4"/>
  <c r="H42" i="4"/>
  <c r="H45" i="4" s="1"/>
  <c r="P42" i="4"/>
  <c r="X42" i="4"/>
  <c r="AF42" i="4"/>
  <c r="I42" i="4"/>
  <c r="I45" i="4" s="1"/>
  <c r="Q42" i="4"/>
  <c r="Y42" i="4"/>
  <c r="AG42" i="4"/>
  <c r="K54" i="4"/>
  <c r="M54" i="4"/>
  <c r="L54" i="4"/>
  <c r="J54" i="4"/>
  <c r="N54" i="4"/>
  <c r="O52" i="4"/>
  <c r="AG64" i="5"/>
  <c r="AB128" i="5" s="1"/>
  <c r="AF64" i="5"/>
  <c r="AA128" i="5" s="1"/>
  <c r="AE64" i="5"/>
  <c r="Z128" i="5" s="1"/>
  <c r="AD64" i="5"/>
  <c r="Y128" i="5" s="1"/>
  <c r="AC64" i="5"/>
  <c r="X128" i="5" s="1"/>
  <c r="AB64" i="5"/>
  <c r="W128" i="5" s="1"/>
  <c r="AA64" i="5"/>
  <c r="V128" i="5" s="1"/>
  <c r="Z64" i="5"/>
  <c r="U128" i="5" s="1"/>
  <c r="Y64" i="5"/>
  <c r="T128" i="5" s="1"/>
  <c r="X64" i="5"/>
  <c r="S128" i="5" s="1"/>
  <c r="W64" i="5"/>
  <c r="R128" i="5" s="1"/>
  <c r="V64" i="5"/>
  <c r="Q128" i="5" s="1"/>
  <c r="U64" i="5"/>
  <c r="P128" i="5" s="1"/>
  <c r="T64" i="5"/>
  <c r="O128" i="5" s="1"/>
  <c r="S64" i="5"/>
  <c r="N128" i="5" s="1"/>
  <c r="R64" i="5"/>
  <c r="M128" i="5" s="1"/>
  <c r="Q64" i="5"/>
  <c r="L128" i="5" s="1"/>
  <c r="P64" i="5"/>
  <c r="K128" i="5" s="1"/>
  <c r="O64" i="5"/>
  <c r="J128" i="5" s="1"/>
  <c r="N64" i="5"/>
  <c r="I128" i="5" s="1"/>
  <c r="M64" i="5"/>
  <c r="H128" i="5" s="1"/>
  <c r="L64" i="5"/>
  <c r="K64" i="5"/>
  <c r="J64" i="5"/>
  <c r="I64" i="5"/>
  <c r="D128" i="5" s="1"/>
  <c r="H64" i="5"/>
  <c r="G64" i="5"/>
  <c r="F64" i="5"/>
  <c r="E64" i="5"/>
  <c r="D64" i="5"/>
  <c r="C64" i="5"/>
  <c r="B64" i="5"/>
  <c r="M45" i="4" l="1"/>
  <c r="P52" i="4"/>
  <c r="O44" i="4"/>
  <c r="O45" i="4" s="1"/>
  <c r="O54" i="4"/>
  <c r="E128" i="5"/>
  <c r="B128" i="5"/>
  <c r="C128" i="5" s="1"/>
  <c r="C118" i="3"/>
  <c r="B118" i="3"/>
  <c r="A118" i="3"/>
  <c r="D86" i="3"/>
  <c r="B86" i="3"/>
  <c r="AA86" i="3"/>
  <c r="AB86" i="3"/>
  <c r="E86" i="3"/>
  <c r="C86" i="3"/>
  <c r="E37" i="3" l="1"/>
  <c r="C87" i="3"/>
  <c r="Q52" i="4"/>
  <c r="P44" i="4"/>
  <c r="P45" i="4" s="1"/>
  <c r="P54" i="4"/>
  <c r="F128" i="5"/>
  <c r="E87" i="3"/>
  <c r="D87" i="3"/>
  <c r="Z97" i="6"/>
  <c r="Z128" i="6" s="1"/>
  <c r="R97" i="6"/>
  <c r="R128" i="6" s="1"/>
  <c r="J97" i="6"/>
  <c r="J128" i="6" s="1"/>
  <c r="B97" i="6"/>
  <c r="B128" i="6" s="1"/>
  <c r="AA95" i="6"/>
  <c r="AA126" i="6" s="1"/>
  <c r="Z95" i="6"/>
  <c r="Z126" i="6" s="1"/>
  <c r="S95" i="6"/>
  <c r="S126" i="6" s="1"/>
  <c r="R95" i="6"/>
  <c r="R126" i="6" s="1"/>
  <c r="K95" i="6"/>
  <c r="K126" i="6" s="1"/>
  <c r="J95" i="6"/>
  <c r="J126" i="6" s="1"/>
  <c r="C95" i="6"/>
  <c r="C126" i="6" s="1"/>
  <c r="B95" i="6"/>
  <c r="B126" i="6" s="1"/>
  <c r="AC94" i="6"/>
  <c r="AC125" i="6" s="1"/>
  <c r="AB94" i="6"/>
  <c r="AB125" i="6" s="1"/>
  <c r="Z94" i="6"/>
  <c r="Z125" i="6" s="1"/>
  <c r="U94" i="6"/>
  <c r="U125" i="6" s="1"/>
  <c r="T94" i="6"/>
  <c r="T125" i="6" s="1"/>
  <c r="R94" i="6"/>
  <c r="R125" i="6" s="1"/>
  <c r="M94" i="6"/>
  <c r="M125" i="6" s="1"/>
  <c r="L94" i="6"/>
  <c r="L125" i="6" s="1"/>
  <c r="J94" i="6"/>
  <c r="J125" i="6" s="1"/>
  <c r="E94" i="6"/>
  <c r="E125" i="6" s="1"/>
  <c r="D94" i="6"/>
  <c r="D125" i="6" s="1"/>
  <c r="B94" i="6"/>
  <c r="B125" i="6" s="1"/>
  <c r="AL77" i="11"/>
  <c r="AG97" i="6" s="1"/>
  <c r="AG128" i="6" s="1"/>
  <c r="AK77" i="11"/>
  <c r="AF97" i="6" s="1"/>
  <c r="AF128" i="6" s="1"/>
  <c r="AJ77" i="11"/>
  <c r="AE97" i="6" s="1"/>
  <c r="AE128" i="6" s="1"/>
  <c r="AI77" i="11"/>
  <c r="AD97" i="6" s="1"/>
  <c r="AD128" i="6" s="1"/>
  <c r="AH77" i="11"/>
  <c r="AC97" i="6" s="1"/>
  <c r="AC128" i="6" s="1"/>
  <c r="AG77" i="11"/>
  <c r="AB97" i="6" s="1"/>
  <c r="AB128" i="6" s="1"/>
  <c r="AF77" i="11"/>
  <c r="AA97" i="6" s="1"/>
  <c r="AA128" i="6" s="1"/>
  <c r="AE77" i="11"/>
  <c r="AD77" i="11"/>
  <c r="Y97" i="6" s="1"/>
  <c r="Y128" i="6" s="1"/>
  <c r="AC77" i="11"/>
  <c r="X97" i="6" s="1"/>
  <c r="X128" i="6" s="1"/>
  <c r="AB77" i="11"/>
  <c r="W97" i="6" s="1"/>
  <c r="W128" i="6" s="1"/>
  <c r="AA77" i="11"/>
  <c r="V97" i="6" s="1"/>
  <c r="V128" i="6" s="1"/>
  <c r="Z77" i="11"/>
  <c r="U97" i="6" s="1"/>
  <c r="U128" i="6" s="1"/>
  <c r="Y77" i="11"/>
  <c r="T97" i="6" s="1"/>
  <c r="T128" i="6" s="1"/>
  <c r="X77" i="11"/>
  <c r="S97" i="6" s="1"/>
  <c r="S128" i="6" s="1"/>
  <c r="W77" i="11"/>
  <c r="V77" i="11"/>
  <c r="Q97" i="6" s="1"/>
  <c r="Q128" i="6" s="1"/>
  <c r="U77" i="11"/>
  <c r="P97" i="6" s="1"/>
  <c r="P128" i="6" s="1"/>
  <c r="T77" i="11"/>
  <c r="O97" i="6" s="1"/>
  <c r="O128" i="6" s="1"/>
  <c r="S77" i="11"/>
  <c r="N97" i="6" s="1"/>
  <c r="N128" i="6" s="1"/>
  <c r="R77" i="11"/>
  <c r="M97" i="6" s="1"/>
  <c r="M128" i="6" s="1"/>
  <c r="Q77" i="11"/>
  <c r="L97" i="6" s="1"/>
  <c r="L128" i="6" s="1"/>
  <c r="P77" i="11"/>
  <c r="K97" i="6" s="1"/>
  <c r="K128" i="6" s="1"/>
  <c r="O77" i="11"/>
  <c r="N77" i="11"/>
  <c r="I97" i="6" s="1"/>
  <c r="I128" i="6" s="1"/>
  <c r="M77" i="11"/>
  <c r="H97" i="6" s="1"/>
  <c r="H128" i="6" s="1"/>
  <c r="L77" i="11"/>
  <c r="G97" i="6" s="1"/>
  <c r="G128" i="6" s="1"/>
  <c r="K77" i="11"/>
  <c r="F97" i="6" s="1"/>
  <c r="F128" i="6" s="1"/>
  <c r="J77" i="11"/>
  <c r="E97" i="6" s="1"/>
  <c r="E128" i="6" s="1"/>
  <c r="I77" i="11"/>
  <c r="D97" i="6" s="1"/>
  <c r="D128" i="6" s="1"/>
  <c r="H77" i="11"/>
  <c r="C97" i="6" s="1"/>
  <c r="C128" i="6" s="1"/>
  <c r="G77" i="11"/>
  <c r="F77" i="11"/>
  <c r="E77" i="11"/>
  <c r="D77" i="11"/>
  <c r="C77" i="11"/>
  <c r="AL77" i="10"/>
  <c r="AG96" i="6" s="1"/>
  <c r="AG127" i="6" s="1"/>
  <c r="AK77" i="10"/>
  <c r="AF96" i="6" s="1"/>
  <c r="AF127" i="6" s="1"/>
  <c r="AJ77" i="10"/>
  <c r="AE96" i="6" s="1"/>
  <c r="AE127" i="6" s="1"/>
  <c r="AI77" i="10"/>
  <c r="AD96" i="6" s="1"/>
  <c r="AD127" i="6" s="1"/>
  <c r="AH77" i="10"/>
  <c r="AC96" i="6" s="1"/>
  <c r="AC127" i="6" s="1"/>
  <c r="AG77" i="10"/>
  <c r="AB96" i="6" s="1"/>
  <c r="AB127" i="6" s="1"/>
  <c r="AF77" i="10"/>
  <c r="AA96" i="6" s="1"/>
  <c r="AA127" i="6" s="1"/>
  <c r="AE77" i="10"/>
  <c r="Z96" i="6" s="1"/>
  <c r="Z127" i="6" s="1"/>
  <c r="AD77" i="10"/>
  <c r="Y96" i="6" s="1"/>
  <c r="Y127" i="6" s="1"/>
  <c r="AC77" i="10"/>
  <c r="X96" i="6" s="1"/>
  <c r="X127" i="6" s="1"/>
  <c r="AB77" i="10"/>
  <c r="W96" i="6" s="1"/>
  <c r="W127" i="6" s="1"/>
  <c r="AA77" i="10"/>
  <c r="V96" i="6" s="1"/>
  <c r="V127" i="6" s="1"/>
  <c r="Z77" i="10"/>
  <c r="U96" i="6" s="1"/>
  <c r="U127" i="6" s="1"/>
  <c r="Y77" i="10"/>
  <c r="T96" i="6" s="1"/>
  <c r="T127" i="6" s="1"/>
  <c r="X77" i="10"/>
  <c r="S96" i="6" s="1"/>
  <c r="S127" i="6" s="1"/>
  <c r="W77" i="10"/>
  <c r="R96" i="6" s="1"/>
  <c r="R127" i="6" s="1"/>
  <c r="V77" i="10"/>
  <c r="Q96" i="6" s="1"/>
  <c r="Q127" i="6" s="1"/>
  <c r="U77" i="10"/>
  <c r="P96" i="6" s="1"/>
  <c r="P127" i="6" s="1"/>
  <c r="T77" i="10"/>
  <c r="O96" i="6" s="1"/>
  <c r="O127" i="6" s="1"/>
  <c r="S77" i="10"/>
  <c r="N96" i="6" s="1"/>
  <c r="N127" i="6" s="1"/>
  <c r="R77" i="10"/>
  <c r="M96" i="6" s="1"/>
  <c r="M127" i="6" s="1"/>
  <c r="Q77" i="10"/>
  <c r="L96" i="6" s="1"/>
  <c r="L127" i="6" s="1"/>
  <c r="P77" i="10"/>
  <c r="K96" i="6" s="1"/>
  <c r="K127" i="6" s="1"/>
  <c r="O77" i="10"/>
  <c r="J96" i="6" s="1"/>
  <c r="J127" i="6" s="1"/>
  <c r="N77" i="10"/>
  <c r="I96" i="6" s="1"/>
  <c r="I127" i="6" s="1"/>
  <c r="M77" i="10"/>
  <c r="H96" i="6" s="1"/>
  <c r="H127" i="6" s="1"/>
  <c r="L77" i="10"/>
  <c r="G96" i="6" s="1"/>
  <c r="G127" i="6" s="1"/>
  <c r="K77" i="10"/>
  <c r="F96" i="6" s="1"/>
  <c r="F127" i="6" s="1"/>
  <c r="J77" i="10"/>
  <c r="E96" i="6" s="1"/>
  <c r="E127" i="6" s="1"/>
  <c r="I77" i="10"/>
  <c r="D96" i="6" s="1"/>
  <c r="D127" i="6" s="1"/>
  <c r="H77" i="10"/>
  <c r="C96" i="6" s="1"/>
  <c r="C127" i="6" s="1"/>
  <c r="G77" i="10"/>
  <c r="B96" i="6" s="1"/>
  <c r="B127" i="6" s="1"/>
  <c r="F77" i="10"/>
  <c r="E77" i="10"/>
  <c r="D77" i="10"/>
  <c r="C77" i="10"/>
  <c r="AL77" i="9"/>
  <c r="AG95" i="6" s="1"/>
  <c r="AG126" i="6" s="1"/>
  <c r="AK77" i="9"/>
  <c r="AF95" i="6" s="1"/>
  <c r="AF126" i="6" s="1"/>
  <c r="AJ77" i="9"/>
  <c r="AE95" i="6" s="1"/>
  <c r="AE126" i="6" s="1"/>
  <c r="AI77" i="9"/>
  <c r="AD95" i="6" s="1"/>
  <c r="AD126" i="6" s="1"/>
  <c r="AH77" i="9"/>
  <c r="AC95" i="6" s="1"/>
  <c r="AC126" i="6" s="1"/>
  <c r="AG77" i="9"/>
  <c r="AB95" i="6" s="1"/>
  <c r="AB126" i="6" s="1"/>
  <c r="AF77" i="9"/>
  <c r="AE77" i="9"/>
  <c r="AD77" i="9"/>
  <c r="Y95" i="6" s="1"/>
  <c r="Y126" i="6" s="1"/>
  <c r="AC77" i="9"/>
  <c r="X95" i="6" s="1"/>
  <c r="X126" i="6" s="1"/>
  <c r="AB77" i="9"/>
  <c r="W95" i="6" s="1"/>
  <c r="W126" i="6" s="1"/>
  <c r="AA77" i="9"/>
  <c r="V95" i="6" s="1"/>
  <c r="V126" i="6" s="1"/>
  <c r="Z77" i="9"/>
  <c r="U95" i="6" s="1"/>
  <c r="U126" i="6" s="1"/>
  <c r="Y77" i="9"/>
  <c r="T95" i="6" s="1"/>
  <c r="T126" i="6" s="1"/>
  <c r="X77" i="9"/>
  <c r="W77" i="9"/>
  <c r="V77" i="9"/>
  <c r="Q95" i="6" s="1"/>
  <c r="Q126" i="6" s="1"/>
  <c r="U77" i="9"/>
  <c r="P95" i="6" s="1"/>
  <c r="P126" i="6" s="1"/>
  <c r="T77" i="9"/>
  <c r="O95" i="6" s="1"/>
  <c r="O126" i="6" s="1"/>
  <c r="S77" i="9"/>
  <c r="N95" i="6" s="1"/>
  <c r="N126" i="6" s="1"/>
  <c r="R77" i="9"/>
  <c r="M95" i="6" s="1"/>
  <c r="M126" i="6" s="1"/>
  <c r="Q77" i="9"/>
  <c r="L95" i="6" s="1"/>
  <c r="L126" i="6" s="1"/>
  <c r="P77" i="9"/>
  <c r="O77" i="9"/>
  <c r="N77" i="9"/>
  <c r="I95" i="6" s="1"/>
  <c r="I126" i="6" s="1"/>
  <c r="M77" i="9"/>
  <c r="H95" i="6" s="1"/>
  <c r="H126" i="6" s="1"/>
  <c r="L77" i="9"/>
  <c r="G95" i="6" s="1"/>
  <c r="G126" i="6" s="1"/>
  <c r="K77" i="9"/>
  <c r="F95" i="6" s="1"/>
  <c r="F126" i="6" s="1"/>
  <c r="J77" i="9"/>
  <c r="E95" i="6" s="1"/>
  <c r="E126" i="6" s="1"/>
  <c r="I77" i="9"/>
  <c r="D95" i="6" s="1"/>
  <c r="D126" i="6" s="1"/>
  <c r="H77" i="9"/>
  <c r="G77" i="9"/>
  <c r="F77" i="9"/>
  <c r="E77" i="9"/>
  <c r="D77" i="9"/>
  <c r="C77" i="9"/>
  <c r="AL77" i="8"/>
  <c r="AG94" i="6" s="1"/>
  <c r="AG125" i="6" s="1"/>
  <c r="AK77" i="8"/>
  <c r="AF94" i="6" s="1"/>
  <c r="AF125" i="6" s="1"/>
  <c r="AJ77" i="8"/>
  <c r="AE94" i="6" s="1"/>
  <c r="AE125" i="6" s="1"/>
  <c r="AI77" i="8"/>
  <c r="AD94" i="6" s="1"/>
  <c r="AD125" i="6" s="1"/>
  <c r="AH77" i="8"/>
  <c r="AG77" i="8"/>
  <c r="AF77" i="8"/>
  <c r="AA94" i="6" s="1"/>
  <c r="AA125" i="6" s="1"/>
  <c r="AE77" i="8"/>
  <c r="AD77" i="8"/>
  <c r="Y94" i="6" s="1"/>
  <c r="Y125" i="6" s="1"/>
  <c r="AC77" i="8"/>
  <c r="X94" i="6" s="1"/>
  <c r="X125" i="6" s="1"/>
  <c r="AB77" i="8"/>
  <c r="W94" i="6" s="1"/>
  <c r="W125" i="6" s="1"/>
  <c r="AA77" i="8"/>
  <c r="V94" i="6" s="1"/>
  <c r="V125" i="6" s="1"/>
  <c r="Z77" i="8"/>
  <c r="Y77" i="8"/>
  <c r="X77" i="8"/>
  <c r="S94" i="6" s="1"/>
  <c r="S125" i="6" s="1"/>
  <c r="W77" i="8"/>
  <c r="V77" i="8"/>
  <c r="Q94" i="6" s="1"/>
  <c r="Q125" i="6" s="1"/>
  <c r="U77" i="8"/>
  <c r="P94" i="6" s="1"/>
  <c r="P125" i="6" s="1"/>
  <c r="T77" i="8"/>
  <c r="O94" i="6" s="1"/>
  <c r="O125" i="6" s="1"/>
  <c r="S77" i="8"/>
  <c r="N94" i="6" s="1"/>
  <c r="N125" i="6" s="1"/>
  <c r="R77" i="8"/>
  <c r="Q77" i="8"/>
  <c r="P77" i="8"/>
  <c r="K94" i="6" s="1"/>
  <c r="K125" i="6" s="1"/>
  <c r="O77" i="8"/>
  <c r="N77" i="8"/>
  <c r="I94" i="6" s="1"/>
  <c r="I125" i="6" s="1"/>
  <c r="M77" i="8"/>
  <c r="H94" i="6" s="1"/>
  <c r="H125" i="6" s="1"/>
  <c r="L77" i="8"/>
  <c r="G94" i="6" s="1"/>
  <c r="G125" i="6" s="1"/>
  <c r="K77" i="8"/>
  <c r="F94" i="6" s="1"/>
  <c r="F125" i="6" s="1"/>
  <c r="J77" i="8"/>
  <c r="I77" i="8"/>
  <c r="H77" i="8"/>
  <c r="C94" i="6" s="1"/>
  <c r="C125" i="6" s="1"/>
  <c r="G77" i="8"/>
  <c r="F77" i="8"/>
  <c r="E77" i="8"/>
  <c r="D77" i="8"/>
  <c r="C77" i="8"/>
  <c r="Q44" i="4" l="1"/>
  <c r="Q45" i="4" s="1"/>
  <c r="Q54" i="4"/>
  <c r="R52" i="4"/>
  <c r="AB129" i="6"/>
  <c r="J129" i="6"/>
  <c r="D129" i="6"/>
  <c r="C129" i="6"/>
  <c r="G129" i="6"/>
  <c r="L129" i="6"/>
  <c r="Q129" i="6"/>
  <c r="AG129" i="6"/>
  <c r="V129" i="6"/>
  <c r="K129" i="6"/>
  <c r="S129" i="6"/>
  <c r="AA129" i="6"/>
  <c r="I129" i="6"/>
  <c r="Y129" i="6"/>
  <c r="F129" i="6"/>
  <c r="N129" i="6"/>
  <c r="AD129" i="6"/>
  <c r="H129" i="6"/>
  <c r="P129" i="6"/>
  <c r="X129" i="6"/>
  <c r="AF129" i="6"/>
  <c r="R129" i="6"/>
  <c r="E129" i="6"/>
  <c r="U129" i="6"/>
  <c r="B129" i="6"/>
  <c r="O129" i="6"/>
  <c r="W129" i="6"/>
  <c r="AE129" i="6"/>
  <c r="Z129" i="6"/>
  <c r="M129" i="6"/>
  <c r="AC129" i="6"/>
  <c r="T129" i="6"/>
  <c r="G128" i="5"/>
  <c r="B126" i="5" s="1"/>
  <c r="C98" i="6"/>
  <c r="C99" i="6" s="1"/>
  <c r="K98" i="6"/>
  <c r="K99" i="6" s="1"/>
  <c r="S98" i="6"/>
  <c r="S99" i="6" s="1"/>
  <c r="AA98" i="6"/>
  <c r="AA99" i="6" s="1"/>
  <c r="L98" i="6"/>
  <c r="L99" i="6" s="1"/>
  <c r="T98" i="6"/>
  <c r="T99" i="6" s="1"/>
  <c r="F98" i="6"/>
  <c r="F99" i="6" s="1"/>
  <c r="N98" i="6"/>
  <c r="N99" i="6" s="1"/>
  <c r="V98" i="6"/>
  <c r="V99" i="6" s="1"/>
  <c r="AD98" i="6"/>
  <c r="AD99" i="6" s="1"/>
  <c r="B98" i="6"/>
  <c r="B99" i="6" s="1"/>
  <c r="U98" i="6"/>
  <c r="U99" i="6" s="1"/>
  <c r="M98" i="6"/>
  <c r="M99" i="6" s="1"/>
  <c r="G98" i="6"/>
  <c r="G99" i="6" s="1"/>
  <c r="W98" i="6"/>
  <c r="W99" i="6" s="1"/>
  <c r="AE98" i="6"/>
  <c r="AE99" i="6" s="1"/>
  <c r="D98" i="6"/>
  <c r="D99" i="6" s="1"/>
  <c r="H98" i="6"/>
  <c r="H99" i="6" s="1"/>
  <c r="P98" i="6"/>
  <c r="P99" i="6" s="1"/>
  <c r="X98" i="6"/>
  <c r="X99" i="6" s="1"/>
  <c r="AF98" i="6"/>
  <c r="AF99" i="6" s="1"/>
  <c r="E98" i="6"/>
  <c r="E99" i="6" s="1"/>
  <c r="AB98" i="6"/>
  <c r="AB99" i="6" s="1"/>
  <c r="I98" i="6"/>
  <c r="I99" i="6" s="1"/>
  <c r="Q98" i="6"/>
  <c r="Q99" i="6" s="1"/>
  <c r="Y98" i="6"/>
  <c r="Y99" i="6" s="1"/>
  <c r="AG98" i="6"/>
  <c r="AG99" i="6" s="1"/>
  <c r="J98" i="6"/>
  <c r="J99" i="6" s="1"/>
  <c r="Z98" i="6"/>
  <c r="Z99" i="6" s="1"/>
  <c r="O98" i="6"/>
  <c r="O99" i="6" s="1"/>
  <c r="R98" i="6"/>
  <c r="R99" i="6" s="1"/>
  <c r="AC98" i="6"/>
  <c r="AC99" i="6" s="1"/>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45" i="6"/>
  <c r="R44" i="4" l="1"/>
  <c r="R45" i="4" s="1"/>
  <c r="R54" i="4"/>
  <c r="S52" i="4"/>
  <c r="A129" i="5"/>
  <c r="Z129" i="5"/>
  <c r="Q129" i="5"/>
  <c r="D129" i="5"/>
  <c r="O129" i="5"/>
  <c r="Y129" i="5"/>
  <c r="L129" i="5"/>
  <c r="H129" i="5"/>
  <c r="P129" i="5"/>
  <c r="J129" i="5"/>
  <c r="AB129" i="5"/>
  <c r="X129" i="5"/>
  <c r="R129" i="5"/>
  <c r="V129" i="5"/>
  <c r="K129" i="5"/>
  <c r="W129" i="5"/>
  <c r="S129" i="5"/>
  <c r="U129" i="5"/>
  <c r="I129" i="5"/>
  <c r="AA129" i="5"/>
  <c r="N129" i="5"/>
  <c r="M129" i="5"/>
  <c r="T129" i="5"/>
  <c r="E129" i="5"/>
  <c r="C129" i="5"/>
  <c r="B129" i="5"/>
  <c r="F129" i="5"/>
  <c r="G129" i="5"/>
  <c r="B131" i="6" a="1"/>
  <c r="I73" i="6"/>
  <c r="I65" i="6"/>
  <c r="I57" i="6"/>
  <c r="I49" i="6"/>
  <c r="I70" i="6"/>
  <c r="I71" i="6"/>
  <c r="I63" i="6"/>
  <c r="I55" i="6"/>
  <c r="I47" i="6"/>
  <c r="I72" i="6"/>
  <c r="I64" i="6"/>
  <c r="I56" i="6"/>
  <c r="I48" i="6"/>
  <c r="I45" i="6"/>
  <c r="I69" i="6"/>
  <c r="I61" i="6"/>
  <c r="I53" i="6"/>
  <c r="I75" i="6"/>
  <c r="I67" i="6"/>
  <c r="I59" i="6"/>
  <c r="I51" i="6"/>
  <c r="I74" i="6"/>
  <c r="I66" i="6"/>
  <c r="I58" i="6"/>
  <c r="I50" i="6"/>
  <c r="I76" i="6"/>
  <c r="I68" i="6"/>
  <c r="I60" i="6"/>
  <c r="I52" i="6"/>
  <c r="I62" i="6"/>
  <c r="I54" i="6"/>
  <c r="I46" i="6"/>
  <c r="S44" i="4" l="1"/>
  <c r="S45" i="4" s="1"/>
  <c r="S54" i="4"/>
  <c r="T52" i="4"/>
  <c r="B133" i="6" a="1"/>
  <c r="G131" i="6"/>
  <c r="C131" i="6"/>
  <c r="S131" i="6"/>
  <c r="N131" i="6"/>
  <c r="D131" i="6"/>
  <c r="T131" i="6"/>
  <c r="E131" i="6"/>
  <c r="U131" i="6"/>
  <c r="F131" i="6"/>
  <c r="V131" i="6"/>
  <c r="K131" i="6"/>
  <c r="AA131" i="6"/>
  <c r="AD131" i="6"/>
  <c r="L131" i="6"/>
  <c r="AB131" i="6"/>
  <c r="M131" i="6"/>
  <c r="AC131" i="6"/>
  <c r="Y131" i="6"/>
  <c r="AF131" i="6"/>
  <c r="Q131" i="6"/>
  <c r="X131" i="6"/>
  <c r="I131" i="6"/>
  <c r="P131" i="6"/>
  <c r="AG131" i="6"/>
  <c r="H131" i="6"/>
  <c r="Z131" i="6"/>
  <c r="AE131" i="6"/>
  <c r="R131" i="6"/>
  <c r="W131" i="6"/>
  <c r="J131" i="6"/>
  <c r="O131" i="6"/>
  <c r="B131" i="6"/>
  <c r="B100" i="6" s="1"/>
  <c r="T44" i="4" l="1"/>
  <c r="T45" i="4" s="1"/>
  <c r="T54" i="4"/>
  <c r="U52" i="4"/>
  <c r="Z100" i="6"/>
  <c r="Z132" i="6"/>
  <c r="Y100" i="6"/>
  <c r="Y132" i="6"/>
  <c r="V100" i="6"/>
  <c r="V132" i="6"/>
  <c r="C100" i="6"/>
  <c r="C132" i="6"/>
  <c r="H100" i="6"/>
  <c r="H132" i="6"/>
  <c r="AC100" i="6"/>
  <c r="AC132" i="6"/>
  <c r="F100" i="6"/>
  <c r="F132" i="6"/>
  <c r="G100" i="6"/>
  <c r="G132" i="6"/>
  <c r="AG100" i="6"/>
  <c r="AG132" i="6"/>
  <c r="U100" i="6"/>
  <c r="U132" i="6"/>
  <c r="L100" i="6"/>
  <c r="L132" i="6"/>
  <c r="O100" i="6"/>
  <c r="O132" i="6"/>
  <c r="D100" i="6"/>
  <c r="D132" i="6"/>
  <c r="M100" i="6"/>
  <c r="M132" i="6"/>
  <c r="P100" i="6"/>
  <c r="P132" i="6"/>
  <c r="AB100" i="6"/>
  <c r="AB132" i="6"/>
  <c r="E100" i="6"/>
  <c r="E132" i="6"/>
  <c r="J100" i="6"/>
  <c r="J132" i="6"/>
  <c r="I100" i="6"/>
  <c r="I132" i="6"/>
  <c r="T100" i="6"/>
  <c r="T132" i="6"/>
  <c r="W100" i="6"/>
  <c r="W132" i="6"/>
  <c r="X100" i="6"/>
  <c r="X132" i="6"/>
  <c r="AD100" i="6"/>
  <c r="AD132" i="6"/>
  <c r="R100" i="6"/>
  <c r="R132" i="6"/>
  <c r="Q100" i="6"/>
  <c r="Q132" i="6"/>
  <c r="AA100" i="6"/>
  <c r="AA132" i="6"/>
  <c r="N100" i="6"/>
  <c r="N132" i="6"/>
  <c r="AE100" i="6"/>
  <c r="AE132" i="6"/>
  <c r="AF100" i="6"/>
  <c r="AF132" i="6"/>
  <c r="K100" i="6"/>
  <c r="K132" i="6"/>
  <c r="S100" i="6"/>
  <c r="S132" i="6"/>
  <c r="E133" i="6"/>
  <c r="AB133" i="6"/>
  <c r="C133" i="6"/>
  <c r="AA133" i="6"/>
  <c r="D133" i="6"/>
  <c r="K133" i="6"/>
  <c r="L133" i="6"/>
  <c r="S133" i="6"/>
  <c r="T133" i="6"/>
  <c r="Q133" i="6"/>
  <c r="X133" i="6"/>
  <c r="V133" i="6"/>
  <c r="I133" i="6"/>
  <c r="P133" i="6"/>
  <c r="N133" i="6"/>
  <c r="AG133" i="6"/>
  <c r="H133" i="6"/>
  <c r="F133" i="6"/>
  <c r="Z133" i="6"/>
  <c r="AE133" i="6"/>
  <c r="AC133" i="6"/>
  <c r="AD133" i="6"/>
  <c r="R133" i="6"/>
  <c r="W133" i="6"/>
  <c r="U133" i="6"/>
  <c r="AF133" i="6"/>
  <c r="J133" i="6"/>
  <c r="O133" i="6"/>
  <c r="M133" i="6"/>
  <c r="Y133" i="6"/>
  <c r="B133" i="6"/>
  <c r="B101" i="6" s="1"/>
  <c r="G133" i="6"/>
  <c r="U44" i="4" l="1"/>
  <c r="U45" i="4" s="1"/>
  <c r="U54" i="4"/>
  <c r="V52" i="4"/>
  <c r="AF137" i="6"/>
  <c r="AF138" i="6"/>
  <c r="AF139" i="6"/>
  <c r="Q137" i="6"/>
  <c r="Q138" i="6" s="1"/>
  <c r="Q139" i="6" s="1"/>
  <c r="W137" i="6"/>
  <c r="W140" i="6"/>
  <c r="AG137" i="6"/>
  <c r="AG138" i="6"/>
  <c r="AG139" i="6"/>
  <c r="AG140" i="6"/>
  <c r="S137" i="6"/>
  <c r="S138" i="6" s="1"/>
  <c r="AB137" i="6"/>
  <c r="U137" i="6"/>
  <c r="U138" i="6" s="1"/>
  <c r="R137" i="6"/>
  <c r="N137" i="6"/>
  <c r="L137" i="6"/>
  <c r="Y137" i="6"/>
  <c r="Y138" i="6" s="1"/>
  <c r="AD137" i="6"/>
  <c r="P137" i="6"/>
  <c r="K137" i="6"/>
  <c r="M137" i="6"/>
  <c r="AC137" i="6"/>
  <c r="T137" i="6"/>
  <c r="O137" i="6"/>
  <c r="AE137" i="6"/>
  <c r="AE138" i="6"/>
  <c r="AE139" i="6" s="1"/>
  <c r="V137" i="6"/>
  <c r="AA137" i="6"/>
  <c r="Z137" i="6"/>
  <c r="X137" i="6"/>
  <c r="O101" i="6"/>
  <c r="O134" i="6"/>
  <c r="Z101" i="6"/>
  <c r="Z134" i="6"/>
  <c r="C101" i="6"/>
  <c r="C134" i="6"/>
  <c r="AF101" i="6"/>
  <c r="AF134" i="6"/>
  <c r="Q101" i="6"/>
  <c r="Q134" i="6"/>
  <c r="U101" i="6"/>
  <c r="U134" i="6"/>
  <c r="T101" i="6"/>
  <c r="T134" i="6"/>
  <c r="E101" i="6"/>
  <c r="E134" i="6"/>
  <c r="M101" i="6"/>
  <c r="M134" i="6"/>
  <c r="AC101" i="6"/>
  <c r="AC134" i="6"/>
  <c r="D101" i="6"/>
  <c r="D134" i="6"/>
  <c r="AE101" i="6"/>
  <c r="AE134" i="6"/>
  <c r="AA101" i="6"/>
  <c r="AA134" i="6"/>
  <c r="J101" i="6"/>
  <c r="J134" i="6"/>
  <c r="X101" i="6"/>
  <c r="X134" i="6"/>
  <c r="F101" i="6"/>
  <c r="F134" i="6"/>
  <c r="AB101" i="6"/>
  <c r="AB134" i="6"/>
  <c r="H101" i="6"/>
  <c r="H134" i="6"/>
  <c r="G101" i="6"/>
  <c r="G134" i="6"/>
  <c r="W101" i="6"/>
  <c r="W134" i="6"/>
  <c r="AG101" i="6"/>
  <c r="AG134" i="6"/>
  <c r="S101" i="6"/>
  <c r="S134" i="6"/>
  <c r="I101" i="6"/>
  <c r="I134" i="6"/>
  <c r="V101" i="6"/>
  <c r="V134" i="6"/>
  <c r="R101" i="6"/>
  <c r="R134" i="6"/>
  <c r="N101" i="6"/>
  <c r="N134" i="6"/>
  <c r="L101" i="6"/>
  <c r="L134" i="6"/>
  <c r="Y101" i="6"/>
  <c r="Y134" i="6"/>
  <c r="AD101" i="6"/>
  <c r="AD134" i="6"/>
  <c r="P101" i="6"/>
  <c r="P134" i="6"/>
  <c r="K101" i="6"/>
  <c r="K134" i="6"/>
  <c r="F37" i="3"/>
  <c r="V44" i="4" l="1"/>
  <c r="V45" i="4" s="1"/>
  <c r="W52" i="4"/>
  <c r="V54" i="4"/>
  <c r="AE140" i="6"/>
  <c r="AF140" i="6"/>
  <c r="Q140" i="6"/>
  <c r="U139" i="6"/>
  <c r="S139" i="6"/>
  <c r="Y139" i="6"/>
  <c r="O138" i="6"/>
  <c r="AD138" i="6"/>
  <c r="X138" i="6"/>
  <c r="T138" i="6"/>
  <c r="L138" i="6"/>
  <c r="W138" i="6"/>
  <c r="Z138" i="6"/>
  <c r="AC138" i="6"/>
  <c r="N138" i="6"/>
  <c r="AA138" i="6"/>
  <c r="M138" i="6"/>
  <c r="R138" i="6"/>
  <c r="K138" i="6"/>
  <c r="B147" i="6"/>
  <c r="V149" i="6" s="1"/>
  <c r="AB138" i="6"/>
  <c r="V138" i="6"/>
  <c r="P138" i="6"/>
  <c r="W44" i="4" l="1"/>
  <c r="W45" i="4" s="1"/>
  <c r="X52" i="4"/>
  <c r="W54" i="4"/>
  <c r="S140" i="6"/>
  <c r="U140" i="6"/>
  <c r="Y140" i="6"/>
  <c r="B149" i="6"/>
  <c r="L149" i="6"/>
  <c r="K139" i="6"/>
  <c r="B153" i="6"/>
  <c r="F155" i="6" s="1"/>
  <c r="T149" i="6"/>
  <c r="X139" i="6"/>
  <c r="W149" i="6"/>
  <c r="L139" i="6"/>
  <c r="N139" i="6"/>
  <c r="G149" i="6"/>
  <c r="AC139" i="6"/>
  <c r="X149" i="6"/>
  <c r="P139" i="6"/>
  <c r="I149" i="6"/>
  <c r="P149" i="6"/>
  <c r="R139" i="6"/>
  <c r="Q149" i="6"/>
  <c r="AD139" i="6"/>
  <c r="M149" i="6"/>
  <c r="D149" i="6"/>
  <c r="Z139" i="6"/>
  <c r="J149" i="6"/>
  <c r="O139" i="6"/>
  <c r="AA139" i="6"/>
  <c r="T139" i="6"/>
  <c r="V139" i="6"/>
  <c r="M139" i="6"/>
  <c r="N149" i="6"/>
  <c r="AB139" i="6"/>
  <c r="R149" i="6"/>
  <c r="E149" i="6"/>
  <c r="H149" i="6"/>
  <c r="U149" i="6"/>
  <c r="C149" i="6"/>
  <c r="K149" i="6"/>
  <c r="F149" i="6"/>
  <c r="S149" i="6"/>
  <c r="O149" i="6"/>
  <c r="X44" i="4" l="1"/>
  <c r="X45" i="4" s="1"/>
  <c r="Y52" i="4"/>
  <c r="X54" i="4"/>
  <c r="K155" i="6"/>
  <c r="N155" i="6"/>
  <c r="O155" i="6"/>
  <c r="T140" i="6"/>
  <c r="AD140" i="6"/>
  <c r="T155" i="6"/>
  <c r="X140" i="6"/>
  <c r="S155" i="6"/>
  <c r="O140" i="6"/>
  <c r="R140" i="6"/>
  <c r="E155" i="6"/>
  <c r="M140" i="6"/>
  <c r="Q155" i="6"/>
  <c r="N140" i="6"/>
  <c r="AA140" i="6"/>
  <c r="AB140" i="6"/>
  <c r="M155" i="6"/>
  <c r="Z140" i="6"/>
  <c r="L140" i="6"/>
  <c r="AC140" i="6"/>
  <c r="I155" i="6"/>
  <c r="V140" i="6"/>
  <c r="P140" i="6"/>
  <c r="B155" i="6"/>
  <c r="R155" i="6"/>
  <c r="G155" i="6"/>
  <c r="C155" i="6"/>
  <c r="K140" i="6"/>
  <c r="B159" i="6"/>
  <c r="I161" i="6" s="1"/>
  <c r="U155" i="6"/>
  <c r="D155" i="6"/>
  <c r="L155" i="6"/>
  <c r="W155" i="6"/>
  <c r="J155" i="6"/>
  <c r="P155" i="6"/>
  <c r="X155" i="6"/>
  <c r="H155" i="6"/>
  <c r="V155" i="6"/>
  <c r="Y44" i="4" l="1"/>
  <c r="Y45" i="4" s="1"/>
  <c r="Y54" i="4"/>
  <c r="Z52" i="4"/>
  <c r="T161" i="6"/>
  <c r="C161" i="6"/>
  <c r="R161" i="6"/>
  <c r="B161" i="6"/>
  <c r="O161" i="6"/>
  <c r="N161" i="6"/>
  <c r="V161" i="6"/>
  <c r="H161" i="6"/>
  <c r="W161" i="6"/>
  <c r="X161" i="6"/>
  <c r="J161" i="6"/>
  <c r="L161" i="6"/>
  <c r="P161" i="6"/>
  <c r="Q161" i="6"/>
  <c r="E161" i="6"/>
  <c r="U161" i="6"/>
  <c r="F161" i="6"/>
  <c r="K161" i="6"/>
  <c r="G161" i="6"/>
  <c r="B165" i="6"/>
  <c r="S167" i="6" s="1"/>
  <c r="M161" i="6"/>
  <c r="S161" i="6"/>
  <c r="D161" i="6"/>
  <c r="Z44" i="4" l="1"/>
  <c r="Z45" i="4" s="1"/>
  <c r="Z54" i="4"/>
  <c r="AA52" i="4"/>
  <c r="E167" i="6"/>
  <c r="K167" i="6"/>
  <c r="U167" i="6"/>
  <c r="G167" i="6"/>
  <c r="B167" i="6"/>
  <c r="N167" i="6"/>
  <c r="X167" i="6"/>
  <c r="V167" i="6"/>
  <c r="W167" i="6"/>
  <c r="H167" i="6"/>
  <c r="J167" i="6"/>
  <c r="P167" i="6"/>
  <c r="L167" i="6"/>
  <c r="D167" i="6"/>
  <c r="F167" i="6"/>
  <c r="I167" i="6"/>
  <c r="C167" i="6"/>
  <c r="Q167" i="6"/>
  <c r="O167" i="6"/>
  <c r="M167" i="6"/>
  <c r="R167" i="6"/>
  <c r="T167" i="6"/>
  <c r="AA44" i="4" l="1"/>
  <c r="AA45" i="4" s="1"/>
  <c r="AA54" i="4"/>
  <c r="AB52" i="4"/>
  <c r="AB44" i="4" l="1"/>
  <c r="AB45" i="4" s="1"/>
  <c r="AC52" i="4"/>
  <c r="AB54" i="4"/>
  <c r="AC44" i="4" l="1"/>
  <c r="AC45" i="4" s="1"/>
  <c r="AC54" i="4"/>
  <c r="AD52" i="4"/>
  <c r="AD44" i="4" l="1"/>
  <c r="AD45" i="4" s="1"/>
  <c r="AE52" i="4"/>
  <c r="AD54" i="4"/>
  <c r="AE44" i="4" l="1"/>
  <c r="AE45" i="4" s="1"/>
  <c r="AF52" i="4"/>
  <c r="AE54" i="4"/>
  <c r="AF44" i="4" l="1"/>
  <c r="AF45" i="4" s="1"/>
  <c r="AG52" i="4"/>
  <c r="AF54" i="4"/>
  <c r="AG44" i="4" l="1"/>
  <c r="AG45" i="4" s="1"/>
  <c r="AG54" i="4"/>
</calcChain>
</file>

<file path=xl/sharedStrings.xml><?xml version="1.0" encoding="utf-8"?>
<sst xmlns="http://schemas.openxmlformats.org/spreadsheetml/2006/main" count="490" uniqueCount="227">
  <si>
    <t>Quick Links</t>
  </si>
  <si>
    <t>Notes</t>
  </si>
  <si>
    <t>BAU Summary Results</t>
  </si>
  <si>
    <t>Policy Scenario Summary Results</t>
  </si>
  <si>
    <t>Summary Calculations</t>
  </si>
  <si>
    <t>BAU</t>
  </si>
  <si>
    <t>Policy Scenario</t>
  </si>
  <si>
    <t>Total annual savings in 2030</t>
  </si>
  <si>
    <t>MMT</t>
  </si>
  <si>
    <t>Cumulative savings, 2022-30 (GT)</t>
  </si>
  <si>
    <t>GT</t>
  </si>
  <si>
    <t>Transportation</t>
  </si>
  <si>
    <t>Electricity</t>
  </si>
  <si>
    <t>Residential Buildings</t>
  </si>
  <si>
    <t>Commercial Buildings</t>
  </si>
  <si>
    <t>Industry</t>
  </si>
  <si>
    <t>District Heat and Hydrogen</t>
  </si>
  <si>
    <t>LULUCF</t>
  </si>
  <si>
    <t>Geoengineering</t>
  </si>
  <si>
    <t>Cumulative savings, 2022-50 (GT)</t>
  </si>
  <si>
    <t>Tab Color Guide</t>
  </si>
  <si>
    <t>This workbook and its associated contents were compiled in July 2022.</t>
  </si>
  <si>
    <t>Cells highlighted in different colors across the sheets simply denote formulas or hardcoded values that are different from the adjacent cells in the same row/column.</t>
  </si>
  <si>
    <t>Summary Results</t>
  </si>
  <si>
    <t>Investment Objectives</t>
  </si>
  <si>
    <t>The top of the Investment Objectives sheets includes notes gathered from emails and materials exchanged between Sequoia Foundation and Energy Innovation.</t>
  </si>
  <si>
    <t>Based on the notes and other supporting information and calculations, we calculated EPS policy lever settings that are included in a policy scenario ("Sequoia_India_IM.cin").</t>
  </si>
  <si>
    <t>Other supporting information and calculations beyond this workbook are included in the "Calculations and Notes" subfolder of the SCF_India_Analysis branch of Energy Innovation's eps-india GitHub repository.</t>
  </si>
  <si>
    <t>Objective: By 2026, India adds 90 GW of non-fossil fuel capacity resulting in 30 percent non-fossil fuel electricity generation.</t>
  </si>
  <si>
    <t>Objective: By 2026, a national target for doubling annual energy efficiency improvement (2 - 3%) is included in India’s NDC or announced in public domain.</t>
  </si>
  <si>
    <t>Current BAU is 1-1.5% improvement</t>
  </si>
  <si>
    <t>This includes 45 GW in BAU; 15 GW/year. This objective thus doubles what would happen in BAU.</t>
  </si>
  <si>
    <t>States have individual RE purchase obligations. e.g., Rajasthan's target is 80 GW by 2030, aiming for 40 GW by 2025﻿.</t>
  </si>
  <si>
    <t>This resource should be the cheapest possible.</t>
  </si>
  <si>
    <t>Time (Year)</t>
  </si>
  <si>
    <t>Output Total CO2e Emissions : MostRecentRun</t>
  </si>
  <si>
    <t>All units in MMT</t>
  </si>
  <si>
    <t>Total Emissions (including land use)</t>
  </si>
  <si>
    <t>Total Emissions by Sector</t>
  </si>
  <si>
    <t>Output Total CO2e Emissions by Sector[transportation sector] : MostRecentRun</t>
  </si>
  <si>
    <t>Output Total CO2e Emissions by Sector[electricity sector] : MostRecentRun</t>
  </si>
  <si>
    <t>Output Total CO2e Emissions by Sector[residential buildings sector] : MostRecentRun</t>
  </si>
  <si>
    <t>Output Total CO2e Emissions by Sector[commercial buildings sector] : MostRecentRun</t>
  </si>
  <si>
    <t>Output Total CO2e Emissions by Sector[industry sector] : MostRecentRun</t>
  </si>
  <si>
    <t>Output Total CO2e Emissions by Sector[district heat and hydrogen sector] : MostRecentRun</t>
  </si>
  <si>
    <t>Output Total CO2e Emissions by Sector[LULUCF sector] : MostRecentRun</t>
  </si>
  <si>
    <t>Output Total CO2e Emissions by Sector[geoengineering sector] : MostRecentRun</t>
  </si>
  <si>
    <t>Output Electricity Generation Capacity[hard coal es] : MostRecentRun</t>
  </si>
  <si>
    <t>Output Electricity Generation Capacity[natural gas nonpeaker es] : MostRecentRun</t>
  </si>
  <si>
    <t>Output Electricity Generation Capacity[nuclear es] : MostRecentRun</t>
  </si>
  <si>
    <t>Output Electricity Generation Capacity[hydro es] : MostRecentRun</t>
  </si>
  <si>
    <t>Output Electricity Generation Capacity[onshore wind es] : MostRecentRun</t>
  </si>
  <si>
    <t>Output Electricity Generation Capacity[solar PV es] : MostRecentRun</t>
  </si>
  <si>
    <t>Output Electricity Generation Capacity[solar thermal es] : MostRecentRun</t>
  </si>
  <si>
    <t>Output Electricity Generation Capacity[biomass es] : MostRecentRun</t>
  </si>
  <si>
    <t>Output Electricity Generation Capacity[geothermal es] : MostRecentRun</t>
  </si>
  <si>
    <t>Output Electricity Generation Capacity[petroleum es] : MostRecentRun</t>
  </si>
  <si>
    <t>Output Electricity Generation Capacity[natural gas peaker es] : MostRecentRun</t>
  </si>
  <si>
    <t>Output Electricity Generation Capacity[lignite es] : MostRecentRun</t>
  </si>
  <si>
    <t>Output Electricity Generation Capacity[offshore wind es] : MostRecentRun</t>
  </si>
  <si>
    <t>Output Electricity Generation Capacity[crude oil es] : MostRecentRun</t>
  </si>
  <si>
    <t>Output Electricity Generation Capacity[heavy or residual fuel oil es] : MostRecentRun</t>
  </si>
  <si>
    <t>Output Electricity Generation Capacity[municipal solid waste es] : MostRecentRun</t>
  </si>
  <si>
    <t>Units: GW</t>
  </si>
  <si>
    <t>Non-fossil capacity</t>
  </si>
  <si>
    <t>Difference</t>
  </si>
  <si>
    <t>3-year investment timeline.</t>
  </si>
  <si>
    <t>EPS Settings</t>
  </si>
  <si>
    <t>Objective: India ratifies/meets the Kigali Amendment.</t>
  </si>
  <si>
    <t>Estimated 2-3 GT CO2e of savings by 2050 by fulfilling the Kigali Amendment. 300-400 MMT additional with faster phasedown.</t>
  </si>
  <si>
    <t>Begin phasedown in 2028 and focus on promoting early action. By 2030, India is on track to meet targets ahead of schedule.</t>
  </si>
  <si>
    <t>BPEiC BAU Process Emissions in CO2e[cement and other carbonates,F gases] : MostRecentRun</t>
  </si>
  <si>
    <t>BPEiC BAU Process Emissions in CO2e[natural gas and petroleum systems,F gases] : MostRecentRun</t>
  </si>
  <si>
    <t>BPEiC BAU Process Emissions in CO2e[iron and steel,F gases] : MostRecentRun</t>
  </si>
  <si>
    <t>BPEiC BAU Process Emissions in CO2e[chemicals,F gases] : MostRecentRun</t>
  </si>
  <si>
    <t>BPEiC BAU Process Emissions in CO2e[coal mining,F gases] : MostRecentRun</t>
  </si>
  <si>
    <t>BPEiC BAU Process Emissions in CO2e[waste management,F gases] : MostRecentRun</t>
  </si>
  <si>
    <t>BPEiC BAU Process Emissions in CO2e[agriculture,F gases] : MostRecentRun</t>
  </si>
  <si>
    <t>BPEiC BAU Process Emissions in CO2e[other industries,F gases] : MostRecentRun</t>
  </si>
  <si>
    <t>Units: g CO2e</t>
  </si>
  <si>
    <t>F-gas substitution</t>
  </si>
  <si>
    <t>F-gas destruction</t>
  </si>
  <si>
    <t>F-gas recovery</t>
  </si>
  <si>
    <t>F-gas equipment maintenance and retrofits</t>
  </si>
  <si>
    <t>Units: % of potential achieved</t>
  </si>
  <si>
    <t>Units: % of potential achieved; max potential = 56%</t>
  </si>
  <si>
    <t>Units: % of potential achieved; max potential = 3%</t>
  </si>
  <si>
    <t>Units: % of potential achieved; max potential = 16%</t>
  </si>
  <si>
    <t>Units: % of potential achieved; max potential = 7%</t>
  </si>
  <si>
    <t>Impact should be phasing out coal power plants. LBNL study quantifying relationship between DR and coal retirements:</t>
  </si>
  <si>
    <r>
      <t xml:space="preserve">Note from Sequoia: "Since this paper was launched in 2017, LBNL is now estimating </t>
    </r>
    <r>
      <rPr>
        <b/>
        <sz val="11"/>
        <color theme="1"/>
        <rFont val="Calibri"/>
        <family val="2"/>
        <scheme val="minor"/>
      </rPr>
      <t>35GW of peak demand reduction potential by 2030</t>
    </r>
    <r>
      <rPr>
        <sz val="11"/>
        <color theme="1"/>
        <rFont val="Calibri"/>
        <family val="2"/>
        <scheme val="minor"/>
      </rPr>
      <t xml:space="preserve"> as the updated number. "</t>
    </r>
  </si>
  <si>
    <t>"In the Efficient Future scenario, the total peak load from top-10 appliances could be saved by over 70GW by 2030. This is equivalent to avoiding building of 150 new coal power plants of 500 MW each."</t>
  </si>
  <si>
    <t>New Generation Capacity[hard coal es,newly built] : MostRecentRun</t>
  </si>
  <si>
    <t>New Generation Capacity[natural gas nonpeaker es,newly built] : MostRecentRun</t>
  </si>
  <si>
    <t>New Generation Capacity[nuclear es,newly built] : MostRecentRun</t>
  </si>
  <si>
    <t>New Generation Capacity[hydro es,newly built] : MostRecentRun</t>
  </si>
  <si>
    <t>New Generation Capacity[onshore wind es,newly built] : MostRecentRun</t>
  </si>
  <si>
    <t>New Generation Capacity[solar PV es,newly built] : MostRecentRun</t>
  </si>
  <si>
    <t>New Generation Capacity[solar thermal es,newly built] : MostRecentRun</t>
  </si>
  <si>
    <t>New Generation Capacity[biomass es,newly built] : MostRecentRun</t>
  </si>
  <si>
    <t>New Generation Capacity[geothermal es,newly built] : MostRecentRun</t>
  </si>
  <si>
    <t>New Generation Capacity[petroleum es,newly built] : MostRecentRun</t>
  </si>
  <si>
    <t>New Generation Capacity[natural gas peaker es,newly built] : MostRecentRun</t>
  </si>
  <si>
    <t>New Generation Capacity[lignite es,newly built] : MostRecentRun</t>
  </si>
  <si>
    <t>New Generation Capacity[offshore wind es,newly built] : MostRecentRun</t>
  </si>
  <si>
    <t>New Generation Capacity[crude oil es,newly built] : MostRecentRun</t>
  </si>
  <si>
    <t>New Generation Capacity[heavy or residual fuel oil es,newly built] : MostRecentRun</t>
  </si>
  <si>
    <t>New Generation Capacity[municipal solid waste es,newly built] : MostRecentRun</t>
  </si>
  <si>
    <t>Units: MW/year</t>
  </si>
  <si>
    <t>Policy targeting ag pumps, induction motors, and room AC units starts in 2025. This would result in cumulative emissions reduction of about 110 million tons by 2030.</t>
  </si>
  <si>
    <t>Policy targeting packaged boilers, induction hobs, LED tube lights, table and pedestal fans, visi coolers, refrigerated display cabinets and drinking water coolers starts in 2025. This would result in cumulative emissions reduction of about 82 million tons by 2030.</t>
  </si>
  <si>
    <t>Emissions Impact of Kigali</t>
  </si>
  <si>
    <t>Source: Velders et al 2022</t>
  </si>
  <si>
    <t>KA-2022</t>
  </si>
  <si>
    <t>Upper</t>
  </si>
  <si>
    <t>Lower</t>
  </si>
  <si>
    <t>Year</t>
  </si>
  <si>
    <t>India</t>
  </si>
  <si>
    <t>Units: metric tons CO2e/year</t>
  </si>
  <si>
    <t>Current Policy</t>
  </si>
  <si>
    <t>Average Target Reduction</t>
  </si>
  <si>
    <t>Scenario:</t>
  </si>
  <si>
    <t>Upper/lower bounds:</t>
  </si>
  <si>
    <t>Policy:</t>
  </si>
  <si>
    <t>Unit: g CO2e</t>
  </si>
  <si>
    <t>Lower Bound</t>
  </si>
  <si>
    <t>Upper Bound</t>
  </si>
  <si>
    <t>F-gas recovery and recycling</t>
  </si>
  <si>
    <t>F-gas inspection maintenance retrofitting</t>
  </si>
  <si>
    <t>Total</t>
  </si>
  <si>
    <t>Total F-gas Reduction Potential (from EPS input variable indst/PERAC)</t>
  </si>
  <si>
    <t>Total (g CO2e)</t>
  </si>
  <si>
    <t>Total (tons CO2e)</t>
  </si>
  <si>
    <t>Average target reduction</t>
  </si>
  <si>
    <t>Lower bound target reduction</t>
  </si>
  <si>
    <t>Average target reduction check</t>
  </si>
  <si>
    <t>Lower bound target check</t>
  </si>
  <si>
    <t>Units: % of electricity generation</t>
  </si>
  <si>
    <t>FoPITY</t>
  </si>
  <si>
    <t>2026 Target</t>
  </si>
  <si>
    <t>Additional capacity each year</t>
  </si>
  <si>
    <t>Objective: By 2026, India achieves 5 GW of flexible resource by promoting demand-side management (DSM) in three key states, showing the path to others. 10 GW by 2030.</t>
  </si>
  <si>
    <t>Revised objective for modeling: demand response should avoid 5 GW of planned coal buildout by 2026 and 10 GW by 2030.</t>
  </si>
  <si>
    <t>Demand response</t>
  </si>
  <si>
    <t>Clean electricity standard</t>
  </si>
  <si>
    <t>Calculations</t>
  </si>
  <si>
    <t>Potential Additional DR Capacity (MW)</t>
  </si>
  <si>
    <t>Units: g CO2e unless otherwise specified</t>
  </si>
  <si>
    <t>DR Capacity (MW)</t>
  </si>
  <si>
    <t>BAU Demand Response (from EPS input variable elec/DRC-PADRC)</t>
  </si>
  <si>
    <t>BAU Capacity</t>
  </si>
  <si>
    <t>BAU Potential Capacity Above BAU</t>
  </si>
  <si>
    <t>MW by 2026</t>
  </si>
  <si>
    <t>MW by 2030</t>
  </si>
  <si>
    <t>Max value:</t>
  </si>
  <si>
    <t>This Year Demand Response Capacity : MostRecentRun</t>
  </si>
  <si>
    <t>Difference in newly built coal capacity (MW)</t>
  </si>
  <si>
    <t>Units: MW/year unless otherwise specified</t>
  </si>
  <si>
    <t>Additional coal retirements needed in 2030 (GW)</t>
  </si>
  <si>
    <t>Difference in coal capacity each year (GW)</t>
  </si>
  <si>
    <t>Share of total potential</t>
  </si>
  <si>
    <t>Units: tons CO2e unless otherwise specified</t>
  </si>
  <si>
    <t>Share of policy levers required</t>
  </si>
  <si>
    <t>Max potential share</t>
  </si>
  <si>
    <t>Process Emissions in CO2e[cement and other carbonates,F gases] : MostRecentRun</t>
  </si>
  <si>
    <t>Process Emissions in CO2e[natural gas and petroleum systems,F gases] : MostRecentRun</t>
  </si>
  <si>
    <t>Process Emissions in CO2e[iron and steel,F gases] : MostRecentRun</t>
  </si>
  <si>
    <t>Process Emissions in CO2e[chemicals,F gases] : MostRecentRun</t>
  </si>
  <si>
    <t>Process Emissions in CO2e[coal mining,F gases] : MostRecentRun</t>
  </si>
  <si>
    <t>Process Emissions in CO2e[waste management,F gases] : MostRecentRun</t>
  </si>
  <si>
    <t>Process Emissions in CO2e[agriculture,F gases] : MostRecentRun</t>
  </si>
  <si>
    <t>Process Emissions in CO2e[other industries,F gases] : MostRecentRun</t>
  </si>
  <si>
    <t>Kigali Amendment Phasedown Schedule for India (from NRDC concept note to Sequoia)</t>
  </si>
  <si>
    <t>Units: US$</t>
  </si>
  <si>
    <t>Macro Change in Government Revenue : MostRecentRun</t>
  </si>
  <si>
    <t>Cumulative % electricity demand reduction vs BAU</t>
  </si>
  <si>
    <t>High</t>
  </si>
  <si>
    <t>Low</t>
  </si>
  <si>
    <t>Efficiency improvement applies to total electricity demand compared to BAU electricity demand in that year from 2026 to 2030.</t>
  </si>
  <si>
    <t>Output Buildings Sector Electricity Use : MostRecentRun</t>
  </si>
  <si>
    <t>Output Buildings Sector Electricity Use : MostRecentRun (TWh)</t>
  </si>
  <si>
    <t>Output Industry Sector Electricity Use : MostRecentRun</t>
  </si>
  <si>
    <t>Output Industry Sector Electricity Use : MostRecentRun (TWh)</t>
  </si>
  <si>
    <t>Output Agriculture Electricity Use : MostRecentRun</t>
  </si>
  <si>
    <t>Output Agriculture Electricity Use : MostRecentRun (TWh)</t>
  </si>
  <si>
    <t>Total (TWh)</t>
  </si>
  <si>
    <t>BAU Buildings and Industry Electricity Consumption (TWh)</t>
  </si>
  <si>
    <t>Target Reductions</t>
  </si>
  <si>
    <t>Target Electricity Consumption (TWh)</t>
  </si>
  <si>
    <t>% Below BAU</t>
  </si>
  <si>
    <t>Target % electricity demand reduction vs BAU</t>
  </si>
  <si>
    <t>Assume that packaged boilers are used in food and beverage, dairy, textiles, and chemical industries.</t>
  </si>
  <si>
    <t>Building energy efficiency standards, cooling and ventilation, all building types</t>
  </si>
  <si>
    <t>Building energy efficiency standards, lighting, all building types</t>
  </si>
  <si>
    <t>Building energy efficiency standards, appliances, all building types</t>
  </si>
  <si>
    <t>Building energy efficiency standards, other components, all building types</t>
  </si>
  <si>
    <t>Industry energy efficiency standards, chemicals, electricity</t>
  </si>
  <si>
    <t>Industry energy efficiency standards, agriculture, electricity</t>
  </si>
  <si>
    <t>Industry energy efficiency standards, other industries, electricity</t>
  </si>
  <si>
    <t>Units: % reduction in energy use</t>
  </si>
  <si>
    <t>Difference multipler</t>
  </si>
  <si>
    <t>Early retirement of power plants, hard coal</t>
  </si>
  <si>
    <t>Max setting:</t>
  </si>
  <si>
    <t>Cumulative Total</t>
  </si>
  <si>
    <t>Our modeled policy scenario does not include any policies make up for lost government revenue from fossil fuels.</t>
  </si>
  <si>
    <t>This sheet simply tracks the loss in government revenue that may be made up with other policies such as a carbon price.</t>
  </si>
  <si>
    <t>Output Electricity Generation by Type[hard coal es] : MostRecentRun</t>
  </si>
  <si>
    <t>Output Electricity Generation by Type[natural gas nonpeaker es] : MostRecentRun</t>
  </si>
  <si>
    <t>Output Electricity Generation by Type[nuclear es] : MostRecentRun</t>
  </si>
  <si>
    <t>Output Electricity Generation by Type[hydro es] : MostRecentRun</t>
  </si>
  <si>
    <t>Output Electricity Generation by Type[onshore wind es] : MostRecentRun</t>
  </si>
  <si>
    <t>Output Electricity Generation by Type[solar PV es] : MostRecentRun</t>
  </si>
  <si>
    <t>Output Electricity Generation by Type[solar thermal es] : MostRecentRun</t>
  </si>
  <si>
    <t>Output Electricity Generation by Type[biomass es] : MostRecentRun</t>
  </si>
  <si>
    <t>Output Electricity Generation by Type[geothermal es] : MostRecentRun</t>
  </si>
  <si>
    <t>Output Electricity Generation by Type[petroleum es] : MostRecentRun</t>
  </si>
  <si>
    <t>Output Electricity Generation by Type[natural gas peaker es] : MostRecentRun</t>
  </si>
  <si>
    <t>Output Electricity Generation by Type[lignite es] : MostRecentRun</t>
  </si>
  <si>
    <t>Output Electricity Generation by Type[offshore wind es] : MostRecentRun</t>
  </si>
  <si>
    <t>Output Electricity Generation by Type[crude oil es] : MostRecentRun</t>
  </si>
  <si>
    <t>Output Electricity Generation by Type[heavy or residual fuel oil es] : MostRecentRun</t>
  </si>
  <si>
    <t>Output Electricity Generation by Type[municipal solid waste es] : MostRecentRun</t>
  </si>
  <si>
    <t>Non-fossil generation</t>
  </si>
  <si>
    <t>Units: TWh</t>
  </si>
  <si>
    <t>Renewables generation</t>
  </si>
  <si>
    <t>Average</t>
  </si>
  <si>
    <t>Supporting India EPS input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</si>
</sst>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74" formatCode="0.0E+00"/>
  </numFmts>
  <fonts count="7" x14ac:knownFonts="1">
    <font>
      <sz val="11"/>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
      <sz val="11"/>
      <color theme="0" tint="-0.249977111117893"/>
      <name val="Calibri"/>
      <family val="2"/>
      <scheme val="minor"/>
    </font>
    <font>
      <u/>
      <sz val="11"/>
      <color theme="10"/>
      <name val="Calibri"/>
      <family val="2"/>
      <scheme val="minor"/>
    </font>
    <font>
      <u/>
      <sz val="11"/>
      <color rgb="FF0563C1"/>
      <name val="Calibri"/>
      <family val="2"/>
      <scheme val="minor"/>
    </font>
  </fonts>
  <fills count="15">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rgb="FF00B050"/>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rgb="FF92D05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rgb="FF7030A0"/>
        <bgColor indexed="64"/>
      </patternFill>
    </fill>
  </fills>
  <borders count="2">
    <border>
      <left/>
      <right/>
      <top/>
      <bottom/>
      <diagonal/>
    </border>
    <border>
      <left/>
      <right/>
      <top style="thin">
        <color indexed="64"/>
      </top>
      <bottom/>
      <diagonal/>
    </border>
  </borders>
  <cellStyleXfs count="4">
    <xf numFmtId="0" fontId="0" fillId="0" borderId="0"/>
    <xf numFmtId="9" fontId="2"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6">
    <xf numFmtId="0" fontId="0" fillId="0" borderId="0" xfId="0"/>
    <xf numFmtId="0" fontId="1" fillId="0" borderId="0" xfId="0" applyFont="1"/>
    <xf numFmtId="0" fontId="0" fillId="2" borderId="0" xfId="0" applyFill="1"/>
    <xf numFmtId="0" fontId="1" fillId="2" borderId="0" xfId="0" applyFont="1" applyFill="1"/>
    <xf numFmtId="0" fontId="1" fillId="3" borderId="0" xfId="0" applyFont="1" applyFill="1"/>
    <xf numFmtId="1" fontId="0" fillId="3" borderId="0" xfId="0" applyNumberFormat="1" applyFill="1" applyAlignment="1">
      <alignment horizontal="center"/>
    </xf>
    <xf numFmtId="0" fontId="0" fillId="3" borderId="0" xfId="0" applyFill="1"/>
    <xf numFmtId="164" fontId="0" fillId="3" borderId="0" xfId="0" applyNumberFormat="1" applyFill="1" applyAlignment="1">
      <alignment horizontal="center"/>
    </xf>
    <xf numFmtId="0" fontId="0" fillId="3" borderId="0" xfId="0" applyFill="1" applyAlignment="1">
      <alignment horizontal="left" indent="2"/>
    </xf>
    <xf numFmtId="0" fontId="0" fillId="4" borderId="0" xfId="0" applyFill="1"/>
    <xf numFmtId="0" fontId="0" fillId="5" borderId="0" xfId="0" applyFill="1"/>
    <xf numFmtId="0" fontId="0" fillId="6" borderId="0" xfId="0" applyFill="1"/>
    <xf numFmtId="0" fontId="3" fillId="0" borderId="0" xfId="0" applyFont="1"/>
    <xf numFmtId="0" fontId="0" fillId="6" borderId="0" xfId="0" applyFill="1" applyAlignment="1"/>
    <xf numFmtId="0" fontId="0" fillId="0" borderId="0" xfId="0" applyAlignment="1">
      <alignment horizontal="center"/>
    </xf>
    <xf numFmtId="9" fontId="0" fillId="0" borderId="0" xfId="1" applyFont="1" applyAlignment="1">
      <alignment horizontal="center"/>
    </xf>
    <xf numFmtId="11" fontId="0" fillId="0" borderId="0" xfId="0" applyNumberFormat="1"/>
    <xf numFmtId="9" fontId="0" fillId="0" borderId="0" xfId="1" applyFont="1"/>
    <xf numFmtId="165" fontId="0" fillId="0" borderId="0" xfId="1" applyNumberFormat="1" applyFont="1"/>
    <xf numFmtId="0" fontId="0" fillId="0" borderId="0" xfId="0" applyFill="1"/>
    <xf numFmtId="0" fontId="0" fillId="0" borderId="0" xfId="0" applyFill="1" applyAlignment="1"/>
    <xf numFmtId="0" fontId="0" fillId="0" borderId="0" xfId="0" applyAlignment="1">
      <alignment vertical="center"/>
    </xf>
    <xf numFmtId="0" fontId="0" fillId="0" borderId="0" xfId="0" applyAlignment="1"/>
    <xf numFmtId="9" fontId="0" fillId="0" borderId="0" xfId="1" applyFont="1" applyAlignment="1">
      <alignment horizontal="left"/>
    </xf>
    <xf numFmtId="0" fontId="0" fillId="0" borderId="0" xfId="0" applyAlignment="1">
      <alignment horizontal="left"/>
    </xf>
    <xf numFmtId="9" fontId="0" fillId="0" borderId="0" xfId="1" applyFont="1" applyAlignment="1">
      <alignment horizontal="right"/>
    </xf>
    <xf numFmtId="11" fontId="0" fillId="0" borderId="0" xfId="0" applyNumberFormat="1" applyAlignment="1">
      <alignment horizontal="center"/>
    </xf>
    <xf numFmtId="2" fontId="0" fillId="0" borderId="0" xfId="1" applyNumberFormat="1" applyFont="1" applyAlignment="1">
      <alignment horizontal="center"/>
    </xf>
    <xf numFmtId="0" fontId="0" fillId="6" borderId="0" xfId="0" applyFill="1" applyAlignment="1">
      <alignment horizontal="center" wrapText="1"/>
    </xf>
    <xf numFmtId="11" fontId="0" fillId="6" borderId="0" xfId="0" applyNumberFormat="1" applyFill="1" applyAlignment="1">
      <alignment horizontal="center"/>
    </xf>
    <xf numFmtId="0" fontId="0" fillId="0" borderId="0" xfId="0" applyAlignment="1">
      <alignment horizontal="right" wrapText="1"/>
    </xf>
    <xf numFmtId="0" fontId="0" fillId="0" borderId="0" xfId="0" applyAlignment="1">
      <alignment horizontal="center" wrapText="1"/>
    </xf>
    <xf numFmtId="0" fontId="0" fillId="0" borderId="0" xfId="0" applyAlignment="1">
      <alignment horizontal="left" wrapText="1"/>
    </xf>
    <xf numFmtId="0" fontId="1" fillId="7" borderId="0" xfId="0" applyFont="1" applyFill="1" applyAlignment="1">
      <alignment horizontal="left"/>
    </xf>
    <xf numFmtId="0" fontId="1" fillId="0" borderId="0" xfId="0" applyFont="1" applyAlignment="1">
      <alignment horizontal="center"/>
    </xf>
    <xf numFmtId="0" fontId="0" fillId="0" borderId="0" xfId="0" quotePrefix="1" applyAlignment="1">
      <alignment horizontal="center"/>
    </xf>
    <xf numFmtId="0" fontId="0" fillId="8" borderId="0" xfId="0" applyFill="1"/>
    <xf numFmtId="0" fontId="0" fillId="9" borderId="0" xfId="0" applyFill="1" applyAlignment="1">
      <alignment horizontal="center"/>
    </xf>
    <xf numFmtId="0" fontId="0" fillId="9" borderId="0" xfId="0" quotePrefix="1" applyFill="1" applyAlignment="1">
      <alignment horizontal="center"/>
    </xf>
    <xf numFmtId="0" fontId="0" fillId="10" borderId="0" xfId="0" applyFill="1" applyAlignment="1">
      <alignment horizontal="center"/>
    </xf>
    <xf numFmtId="0" fontId="0" fillId="10" borderId="0" xfId="0" quotePrefix="1" applyFill="1" applyAlignment="1">
      <alignment horizontal="center"/>
    </xf>
    <xf numFmtId="0" fontId="0" fillId="11" borderId="0" xfId="0" applyFill="1"/>
    <xf numFmtId="0" fontId="0" fillId="12" borderId="0" xfId="0" applyFill="1" applyAlignment="1">
      <alignment horizontal="center"/>
    </xf>
    <xf numFmtId="0" fontId="0" fillId="12" borderId="0" xfId="0" quotePrefix="1" applyFill="1" applyAlignment="1">
      <alignment horizontal="center"/>
    </xf>
    <xf numFmtId="174" fontId="0" fillId="0" borderId="0" xfId="0" applyNumberFormat="1"/>
    <xf numFmtId="0" fontId="0" fillId="0" borderId="0" xfId="0" applyFont="1"/>
    <xf numFmtId="174" fontId="0" fillId="0" borderId="0" xfId="0" applyNumberFormat="1" applyFont="1"/>
    <xf numFmtId="0" fontId="1" fillId="0" borderId="1" xfId="0" applyFont="1" applyBorder="1"/>
    <xf numFmtId="174" fontId="1" fillId="0" borderId="1" xfId="0" applyNumberFormat="1" applyFont="1" applyBorder="1"/>
    <xf numFmtId="0" fontId="1" fillId="0" borderId="0" xfId="0" applyFont="1" applyBorder="1"/>
    <xf numFmtId="174" fontId="1" fillId="0" borderId="0" xfId="0" applyNumberFormat="1" applyFont="1" applyBorder="1"/>
    <xf numFmtId="0" fontId="0" fillId="0" borderId="0" xfId="0" applyFont="1" applyBorder="1"/>
    <xf numFmtId="174" fontId="0" fillId="0" borderId="0" xfId="0" applyNumberFormat="1" applyFont="1" applyBorder="1"/>
    <xf numFmtId="0" fontId="4" fillId="0" borderId="0" xfId="0" applyFont="1" applyBorder="1"/>
    <xf numFmtId="174" fontId="4" fillId="0" borderId="0" xfId="0" applyNumberFormat="1" applyFont="1" applyBorder="1" applyAlignment="1">
      <alignment horizontal="center"/>
    </xf>
    <xf numFmtId="0" fontId="0" fillId="0" borderId="0" xfId="0" applyAlignment="1">
      <alignment wrapText="1"/>
    </xf>
    <xf numFmtId="2" fontId="0" fillId="0" borderId="0" xfId="0" applyNumberFormat="1"/>
    <xf numFmtId="2" fontId="4" fillId="0" borderId="0" xfId="0" applyNumberFormat="1" applyFont="1"/>
    <xf numFmtId="0" fontId="4" fillId="0" borderId="0" xfId="0" applyFont="1"/>
    <xf numFmtId="1" fontId="0" fillId="0" borderId="0" xfId="0" applyNumberFormat="1"/>
    <xf numFmtId="0" fontId="1" fillId="0" borderId="0" xfId="0" applyFont="1" applyAlignment="1"/>
    <xf numFmtId="9" fontId="0" fillId="13" borderId="0" xfId="1" applyFont="1" applyFill="1"/>
    <xf numFmtId="9" fontId="0" fillId="13" borderId="0" xfId="0" applyNumberFormat="1" applyFill="1"/>
    <xf numFmtId="9" fontId="0" fillId="6" borderId="0" xfId="1" applyFont="1" applyFill="1"/>
    <xf numFmtId="165" fontId="0" fillId="6" borderId="0" xfId="1" applyNumberFormat="1" applyFont="1" applyFill="1"/>
    <xf numFmtId="0" fontId="0" fillId="0" borderId="0" xfId="0" applyFont="1" applyBorder="1" applyAlignment="1">
      <alignment horizontal="left" indent="2"/>
    </xf>
    <xf numFmtId="174" fontId="0" fillId="8" borderId="0" xfId="0" applyNumberFormat="1" applyFont="1" applyFill="1" applyBorder="1"/>
    <xf numFmtId="10" fontId="0" fillId="0" borderId="0" xfId="1" applyNumberFormat="1" applyFont="1" applyBorder="1"/>
    <xf numFmtId="0" fontId="0" fillId="0" borderId="0" xfId="0" applyFont="1" applyFill="1" applyBorder="1" applyAlignment="1">
      <alignment horizontal="left"/>
    </xf>
    <xf numFmtId="165" fontId="0" fillId="0" borderId="0" xfId="0" applyNumberFormat="1"/>
    <xf numFmtId="165" fontId="0" fillId="6" borderId="0" xfId="0" applyNumberFormat="1" applyFill="1"/>
    <xf numFmtId="9" fontId="1" fillId="2" borderId="0" xfId="1" applyFont="1" applyFill="1" applyAlignment="1">
      <alignment horizontal="left"/>
    </xf>
    <xf numFmtId="9" fontId="0" fillId="2" borderId="0" xfId="1" applyFont="1" applyFill="1" applyAlignment="1">
      <alignment horizontal="left"/>
    </xf>
    <xf numFmtId="0" fontId="0" fillId="2" borderId="0" xfId="0" applyFill="1" applyAlignment="1">
      <alignment horizontal="left"/>
    </xf>
    <xf numFmtId="9" fontId="0" fillId="8" borderId="0" xfId="1" applyFont="1" applyFill="1"/>
    <xf numFmtId="9" fontId="0" fillId="0" borderId="0" xfId="0" applyNumberFormat="1"/>
    <xf numFmtId="9" fontId="0" fillId="6" borderId="0" xfId="1" applyFont="1" applyFill="1" applyAlignment="1">
      <alignment horizontal="center"/>
    </xf>
    <xf numFmtId="9" fontId="0" fillId="0" borderId="0" xfId="0" applyNumberFormat="1" applyAlignment="1">
      <alignment horizontal="center"/>
    </xf>
    <xf numFmtId="0" fontId="0" fillId="0" borderId="0" xfId="0" applyNumberFormat="1" applyAlignment="1">
      <alignment horizontal="center"/>
    </xf>
    <xf numFmtId="2" fontId="4" fillId="0" borderId="0" xfId="1" applyNumberFormat="1" applyFont="1"/>
    <xf numFmtId="9" fontId="0" fillId="6" borderId="0" xfId="0" applyNumberFormat="1" applyFill="1"/>
    <xf numFmtId="0" fontId="0" fillId="14" borderId="0" xfId="0" applyFill="1"/>
    <xf numFmtId="174" fontId="0" fillId="6" borderId="0" xfId="0" applyNumberFormat="1" applyFill="1"/>
    <xf numFmtId="0" fontId="5" fillId="0" borderId="0" xfId="2"/>
    <xf numFmtId="0" fontId="0" fillId="6" borderId="0" xfId="0" applyFill="1" applyAlignment="1">
      <alignment horizontal="center"/>
    </xf>
    <xf numFmtId="9" fontId="0" fillId="0" borderId="0" xfId="1" applyFont="1" applyFill="1"/>
  </cellXfs>
  <cellStyles count="4">
    <cellStyle name="Followed Hyperlink" xfId="3" builtinId="9" customBuiltin="1"/>
    <cellStyle name="Hyperlink" xfId="2" builtinId="8"/>
    <cellStyle name="Normal" xfId="0" builtinId="0"/>
    <cellStyle name="Percent" xfId="1" builtinId="5"/>
  </cellStyles>
  <dxfs count="0"/>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0</xdr:rowOff>
    </xdr:from>
    <xdr:to>
      <xdr:col>6</xdr:col>
      <xdr:colOff>117976</xdr:colOff>
      <xdr:row>33</xdr:row>
      <xdr:rowOff>187167</xdr:rowOff>
    </xdr:to>
    <xdr:pic>
      <xdr:nvPicPr>
        <xdr:cNvPr id="3" name="Picture 2">
          <a:extLst>
            <a:ext uri="{FF2B5EF4-FFF2-40B4-BE49-F238E27FC236}">
              <a16:creationId xmlns:a16="http://schemas.microsoft.com/office/drawing/2014/main" id="{2A2D2285-9647-7DB1-5135-B8B56E7F7EFD}"/>
            </a:ext>
          </a:extLst>
        </xdr:cNvPr>
        <xdr:cNvPicPr>
          <a:picLocks noChangeAspect="1"/>
        </xdr:cNvPicPr>
      </xdr:nvPicPr>
      <xdr:blipFill>
        <a:blip xmlns:r="http://schemas.openxmlformats.org/officeDocument/2006/relationships" r:embed="rId1"/>
        <a:stretch>
          <a:fillRect/>
        </a:stretch>
      </xdr:blipFill>
      <xdr:spPr>
        <a:xfrm>
          <a:off x="0" y="2095500"/>
          <a:ext cx="6268325" cy="3419952"/>
        </a:xfrm>
        <a:prstGeom prst="rect">
          <a:avLst/>
        </a:prstGeom>
      </xdr:spPr>
    </xdr:pic>
    <xdr:clientData/>
  </xdr:twoCellAnchor>
  <xdr:twoCellAnchor>
    <xdr:from>
      <xdr:col>4</xdr:col>
      <xdr:colOff>257169</xdr:colOff>
      <xdr:row>15</xdr:row>
      <xdr:rowOff>190497</xdr:rowOff>
    </xdr:from>
    <xdr:to>
      <xdr:col>4</xdr:col>
      <xdr:colOff>257169</xdr:colOff>
      <xdr:row>32</xdr:row>
      <xdr:rowOff>152397</xdr:rowOff>
    </xdr:to>
    <xdr:cxnSp macro="">
      <xdr:nvCxnSpPr>
        <xdr:cNvPr id="5" name="Straight Connector 4">
          <a:extLst>
            <a:ext uri="{FF2B5EF4-FFF2-40B4-BE49-F238E27FC236}">
              <a16:creationId xmlns:a16="http://schemas.microsoft.com/office/drawing/2014/main" id="{D5A5761F-2682-E04B-766A-55344BB3E469}"/>
            </a:ext>
          </a:extLst>
        </xdr:cNvPr>
        <xdr:cNvCxnSpPr/>
      </xdr:nvCxnSpPr>
      <xdr:spPr>
        <a:xfrm>
          <a:off x="4873993" y="2666997"/>
          <a:ext cx="0" cy="32004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22412</xdr:colOff>
      <xdr:row>29</xdr:row>
      <xdr:rowOff>20172</xdr:rowOff>
    </xdr:from>
    <xdr:to>
      <xdr:col>6</xdr:col>
      <xdr:colOff>405653</xdr:colOff>
      <xdr:row>29</xdr:row>
      <xdr:rowOff>20172</xdr:rowOff>
    </xdr:to>
    <xdr:cxnSp macro="">
      <xdr:nvCxnSpPr>
        <xdr:cNvPr id="4" name="Straight Connector 3">
          <a:extLst>
            <a:ext uri="{FF2B5EF4-FFF2-40B4-BE49-F238E27FC236}">
              <a16:creationId xmlns:a16="http://schemas.microsoft.com/office/drawing/2014/main" id="{2B56BAA0-1E7B-440B-B243-771238822A01}"/>
            </a:ext>
          </a:extLst>
        </xdr:cNvPr>
        <xdr:cNvCxnSpPr/>
      </xdr:nvCxnSpPr>
      <xdr:spPr>
        <a:xfrm rot="5400000">
          <a:off x="3222812" y="1963272"/>
          <a:ext cx="0" cy="64008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esktop/Dropbox_Free_Zone/EPS/Model%20Repos/eps-india/InputData/indst/PERAC/Proc%20Emis%20Reductions%20and%20Cos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bie/Dropbox%20(Energy%20InNovation)/My%20Documents/Policy%20Solutions%20Project/US/Models/eps-1.3.0-us/InputData/indst/BPEiC/BAU%20Process%20Emis%20in%20CO2e_Updated%20Velders%20Meth.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bie/Downloads/IESS_Version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Country Selector"/>
      <sheetName val="Multipliers and Adjustments"/>
      <sheetName val="EPA Data"/>
      <sheetName val="NPV Calcs"/>
      <sheetName val="AEO Table 13"/>
      <sheetName val="EPA Source to Industry Map"/>
      <sheetName val="Tech to Policy Mapping"/>
      <sheetName val="EPA non-CO2 Data"/>
      <sheetName val="IEA-MethaneEmissions"/>
      <sheetName val="IEA-MethaneAbatement"/>
      <sheetName val="IEA Tech to Policy Mapping"/>
      <sheetName val="EPA to IEA Scaling"/>
      <sheetName val="SNAP Adjustment"/>
      <sheetName val="Cement Data"/>
      <sheetName val="EPA-ngps-mthncptr"/>
      <sheetName val="EPA-ngps-mthndstr"/>
      <sheetName val="IEA-ngps-mthncptr"/>
      <sheetName val="IEA-ngps-mthndstr"/>
      <sheetName val="Data Check"/>
      <sheetName val="PERAC-cement"/>
      <sheetName val="PERAC-ngps-mthncptr"/>
      <sheetName val="PERAC-ngps-mthndstr"/>
      <sheetName val="PERAC-fgassubstitution"/>
      <sheetName val="PERAC-fgasdestruction"/>
      <sheetName val="PERAC-fgasrecovery"/>
      <sheetName val="PERAC-inspctmaintretrofit"/>
      <sheetName val="PERAC-coalmining-mthncptr"/>
      <sheetName val="PERAC-coalmining-mthndstr"/>
      <sheetName val="PERAC-waste-mthncptr"/>
      <sheetName val="PERAC-waste-mthndstr"/>
      <sheetName val="PERAC-cropsrice"/>
      <sheetName val="PERAC-livestock"/>
      <sheetName val="PERAC-MCD"/>
    </sheetNames>
    <sheetDataSet>
      <sheetData sheetId="0">
        <row r="121">
          <cell r="A121">
            <v>1000000000000</v>
          </cell>
        </row>
      </sheetData>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Cross-Page Data"/>
      <sheetName val="Non-Energy FF CO2 Emissions"/>
      <sheetName val="Cement CO2 Emissions"/>
      <sheetName val="Iron and Steel"/>
      <sheetName val="Coal Mining"/>
      <sheetName val="Natural Gas Systems"/>
      <sheetName val="Petroleum Systems"/>
      <sheetName val="Chem - HCFC 22 Production"/>
      <sheetName val="Chem - ODS"/>
      <sheetName val="Other - Aluminum"/>
      <sheetName val="Other - Magnesium"/>
      <sheetName val="Other - Semiconductor Mfg"/>
      <sheetName val="Other - Elec Trans and Dist"/>
      <sheetName val="Agriculture - EF &amp; Manure Mgmt"/>
      <sheetName val="Agriculture - Rice Cultivation"/>
      <sheetName val="Agriculture - Soil Mgmt"/>
      <sheetName val="Waste - Landfills"/>
      <sheetName val="Waste - Water Treatment"/>
      <sheetName val="Other Industrial Processes"/>
      <sheetName val="Combined Data"/>
      <sheetName val="BPEiC-CO2"/>
      <sheetName val="BPEiC-CH4"/>
      <sheetName val="BPEiC-N2O"/>
      <sheetName val="BPEiC-F-gases"/>
      <sheetName val="EPA (2017) Table A3.6-1"/>
      <sheetName val="EPA (2017) Table A3.6-7"/>
      <sheetName val="EPA (2017) Table A3.6-10"/>
      <sheetName val="AEO 2017_Table 6"/>
      <sheetName val="AEO 2017_Table 11"/>
      <sheetName val="AEO 2017_Table 13"/>
      <sheetName val="AEO 2017_Table 15"/>
      <sheetName val="AEO 2017_Table 19"/>
      <sheetName val="AEO 2017_Table 20"/>
      <sheetName val="AEO 2017_Table 24"/>
      <sheetName val="AEO 2017_Table 62"/>
      <sheetName val="AEO 2016_Table 6"/>
    </sheetNames>
    <sheetDataSet>
      <sheetData sheetId="0"/>
      <sheetData sheetId="1">
        <row r="12">
          <cell r="C12">
            <v>28</v>
          </cell>
        </row>
        <row r="13">
          <cell r="C13">
            <v>265</v>
          </cell>
        </row>
      </sheetData>
      <sheetData sheetId="2"/>
      <sheetData sheetId="3"/>
      <sheetData sheetId="4"/>
      <sheetData sheetId="5"/>
      <sheetData sheetId="6"/>
      <sheetData sheetId="7"/>
      <sheetData sheetId="8"/>
      <sheetData sheetId="9">
        <row r="5">
          <cell r="A5" t="str">
            <v>Transport Refrigeration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SS V2 Main Sheet"/>
      <sheetName val="Preferences"/>
      <sheetName val="Structure of the model"/>
      <sheetName val="I.a"/>
      <sheetName val="I.b"/>
      <sheetName val="I.c"/>
      <sheetName val="I.d"/>
      <sheetName val="I.e"/>
      <sheetName val="II"/>
      <sheetName val="III"/>
      <sheetName val="IV.a"/>
      <sheetName val="IV.b"/>
      <sheetName val="IV.c.1"/>
      <sheetName val="IV.c.2"/>
      <sheetName val="IV.d"/>
      <sheetName val="IV.e"/>
      <sheetName val="IV.f"/>
      <sheetName val="V.a"/>
      <sheetName val="V.b"/>
      <sheetName val="V.c"/>
      <sheetName val="V.d"/>
      <sheetName val="V.e"/>
      <sheetName val="VI"/>
      <sheetName val="VII.a"/>
      <sheetName val="VII.b"/>
      <sheetName val="VII.C"/>
      <sheetName val="VIII"/>
      <sheetName val="GDP"/>
      <sheetName val="IX"/>
      <sheetName val="X.a"/>
      <sheetName val="X.b"/>
      <sheetName val="XI"/>
      <sheetName val="XII.a"/>
      <sheetName val="XII.b"/>
      <sheetName val="XIII.a"/>
      <sheetName val="XV.a"/>
      <sheetName val="XV.b"/>
      <sheetName val="XV.c"/>
      <sheetName val="XVI"/>
      <sheetName val="XVII.a"/>
      <sheetName val="XVII.b"/>
      <sheetName val="XIV"/>
      <sheetName val="Intermediate output"/>
      <sheetName val="Charts"/>
      <sheetName val="Control"/>
      <sheetName val="Global assumptions"/>
      <sheetName val="2012 Baseline"/>
      <sheetName val="Dispatch"/>
      <sheetName val="2012"/>
      <sheetName val="2017"/>
      <sheetName val="2022"/>
      <sheetName val="2027"/>
      <sheetName val="2032"/>
      <sheetName val="2037"/>
      <sheetName val="2042"/>
      <sheetName val="2047"/>
      <sheetName val="Conversions"/>
      <sheetName val="Constants"/>
      <sheetName val="Land Use"/>
      <sheetName val="CostAbsolute"/>
      <sheetName val="Flows"/>
    </sheetNames>
    <sheetDataSet>
      <sheetData sheetId="0"/>
      <sheetData sheetId="1">
        <row r="3">
          <cell r="C3" t="str">
            <v>TWh</v>
          </cell>
        </row>
        <row r="9">
          <cell r="C9" t="str">
            <v>INR Trillion</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ow r="14">
          <cell r="F14">
            <v>1</v>
          </cell>
        </row>
      </sheetData>
      <sheetData sheetId="57"/>
      <sheetData sheetId="58"/>
      <sheetData sheetId="59"/>
      <sheetData sheetId="6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A7C58-7C10-4685-A049-B6EF6BAFD9A3}">
  <dimension ref="A1:C15"/>
  <sheetViews>
    <sheetView tabSelected="1" zoomScale="85" zoomScaleNormal="85" workbookViewId="0">
      <selection activeCell="C5" sqref="C5"/>
    </sheetView>
  </sheetViews>
  <sheetFormatPr defaultRowHeight="15" x14ac:dyDescent="0.25"/>
  <cols>
    <col min="1" max="1" width="2.85546875" customWidth="1"/>
  </cols>
  <sheetData>
    <row r="1" spans="1:3" x14ac:dyDescent="0.25">
      <c r="A1" s="1" t="s">
        <v>20</v>
      </c>
    </row>
    <row r="2" spans="1:3" x14ac:dyDescent="0.25">
      <c r="B2" s="9"/>
      <c r="C2" t="s">
        <v>23</v>
      </c>
    </row>
    <row r="3" spans="1:3" x14ac:dyDescent="0.25">
      <c r="B3" s="10"/>
      <c r="C3" t="s">
        <v>24</v>
      </c>
    </row>
    <row r="4" spans="1:3" x14ac:dyDescent="0.25">
      <c r="B4" s="81"/>
      <c r="C4" t="s">
        <v>226</v>
      </c>
    </row>
    <row r="6" spans="1:3" x14ac:dyDescent="0.25">
      <c r="A6" s="1" t="s">
        <v>1</v>
      </c>
    </row>
    <row r="7" spans="1:3" x14ac:dyDescent="0.25">
      <c r="B7" t="s">
        <v>21</v>
      </c>
    </row>
    <row r="9" spans="1:3" x14ac:dyDescent="0.25">
      <c r="B9" t="s">
        <v>25</v>
      </c>
    </row>
    <row r="11" spans="1:3" x14ac:dyDescent="0.25">
      <c r="B11" t="s">
        <v>26</v>
      </c>
    </row>
    <row r="13" spans="1:3" x14ac:dyDescent="0.25">
      <c r="B13" t="s">
        <v>27</v>
      </c>
    </row>
    <row r="15" spans="1:3" x14ac:dyDescent="0.25">
      <c r="B15" t="s">
        <v>22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2161F-301E-4BAC-84B3-B5F5E576C60C}">
  <sheetPr>
    <tabColor rgb="FF7030A0"/>
  </sheetPr>
  <dimension ref="A1:AL77"/>
  <sheetViews>
    <sheetView zoomScale="70" zoomScaleNormal="70" workbookViewId="0">
      <selection activeCell="E64" sqref="E64"/>
    </sheetView>
  </sheetViews>
  <sheetFormatPr defaultRowHeight="15" x14ac:dyDescent="0.25"/>
  <cols>
    <col min="1" max="2" width="24.28515625" style="14" customWidth="1"/>
    <col min="3" max="3" width="9.140625" customWidth="1"/>
    <col min="8" max="8" width="12" bestFit="1" customWidth="1"/>
    <col min="13" max="13" width="12" bestFit="1" customWidth="1"/>
    <col min="18" max="18" width="12" bestFit="1" customWidth="1"/>
    <col min="23" max="23" width="12" bestFit="1" customWidth="1"/>
    <col min="28" max="28" width="12" bestFit="1" customWidth="1"/>
    <col min="33" max="33" width="12" bestFit="1" customWidth="1"/>
    <col min="38" max="38" width="12" bestFit="1" customWidth="1"/>
  </cols>
  <sheetData>
    <row r="1" spans="1:38" x14ac:dyDescent="0.25">
      <c r="A1" s="33" t="s">
        <v>123</v>
      </c>
      <c r="B1" s="33" t="s">
        <v>80</v>
      </c>
      <c r="C1" s="12" t="s">
        <v>124</v>
      </c>
    </row>
    <row r="2" spans="1:38" s="1" customFormat="1" x14ac:dyDescent="0.25">
      <c r="A2" s="34" t="s">
        <v>125</v>
      </c>
      <c r="B2" s="34" t="s">
        <v>126</v>
      </c>
      <c r="C2" s="1">
        <v>2015</v>
      </c>
      <c r="D2" s="1">
        <v>2016</v>
      </c>
      <c r="E2" s="1">
        <v>2017</v>
      </c>
      <c r="F2" s="1">
        <v>2018</v>
      </c>
      <c r="G2" s="1">
        <v>2019</v>
      </c>
      <c r="H2" s="1">
        <v>2020</v>
      </c>
      <c r="I2" s="1">
        <v>2021</v>
      </c>
      <c r="J2" s="1">
        <v>2022</v>
      </c>
      <c r="K2" s="1">
        <v>2023</v>
      </c>
      <c r="L2" s="1">
        <v>2024</v>
      </c>
      <c r="M2" s="1">
        <v>2025</v>
      </c>
      <c r="N2" s="1">
        <v>2026</v>
      </c>
      <c r="O2" s="1">
        <v>2027</v>
      </c>
      <c r="P2" s="1">
        <v>2028</v>
      </c>
      <c r="Q2" s="1">
        <v>2029</v>
      </c>
      <c r="R2" s="1">
        <v>2030</v>
      </c>
      <c r="S2" s="1">
        <v>2031</v>
      </c>
      <c r="T2" s="1">
        <v>2032</v>
      </c>
      <c r="U2" s="1">
        <v>2033</v>
      </c>
      <c r="V2" s="1">
        <v>2034</v>
      </c>
      <c r="W2" s="1">
        <v>2035</v>
      </c>
      <c r="X2" s="1">
        <v>2036</v>
      </c>
      <c r="Y2" s="1">
        <v>2037</v>
      </c>
      <c r="Z2" s="1">
        <v>2038</v>
      </c>
      <c r="AA2" s="1">
        <v>2039</v>
      </c>
      <c r="AB2" s="1">
        <v>2040</v>
      </c>
      <c r="AC2" s="1">
        <v>2041</v>
      </c>
      <c r="AD2" s="1">
        <v>2042</v>
      </c>
      <c r="AE2" s="1">
        <v>2043</v>
      </c>
      <c r="AF2" s="1">
        <v>2044</v>
      </c>
      <c r="AG2" s="1">
        <v>2045</v>
      </c>
      <c r="AH2" s="1">
        <v>2046</v>
      </c>
      <c r="AI2" s="1">
        <v>2047</v>
      </c>
      <c r="AJ2" s="1">
        <v>2048</v>
      </c>
      <c r="AK2" s="1">
        <v>2049</v>
      </c>
      <c r="AL2" s="1">
        <v>2050</v>
      </c>
    </row>
    <row r="3" spans="1:38" x14ac:dyDescent="0.25">
      <c r="A3" s="35">
        <v>-1150</v>
      </c>
      <c r="B3" s="35">
        <v>-1100</v>
      </c>
      <c r="C3" s="36">
        <v>0</v>
      </c>
      <c r="D3">
        <v>0</v>
      </c>
      <c r="E3">
        <v>0</v>
      </c>
      <c r="F3">
        <v>0</v>
      </c>
      <c r="G3">
        <v>0</v>
      </c>
      <c r="H3" s="36">
        <v>0</v>
      </c>
      <c r="I3">
        <v>0</v>
      </c>
      <c r="J3">
        <v>0</v>
      </c>
      <c r="K3">
        <v>0</v>
      </c>
      <c r="L3">
        <v>0</v>
      </c>
      <c r="M3" s="36">
        <v>0</v>
      </c>
      <c r="N3">
        <v>0</v>
      </c>
      <c r="O3">
        <v>0</v>
      </c>
      <c r="P3">
        <v>0</v>
      </c>
      <c r="Q3">
        <v>0</v>
      </c>
      <c r="R3" s="36">
        <v>0</v>
      </c>
      <c r="S3">
        <v>0</v>
      </c>
      <c r="T3">
        <v>0</v>
      </c>
      <c r="U3">
        <v>0</v>
      </c>
      <c r="V3">
        <v>0</v>
      </c>
      <c r="W3" s="36">
        <v>0</v>
      </c>
      <c r="X3">
        <v>0</v>
      </c>
      <c r="Y3">
        <v>0</v>
      </c>
      <c r="Z3">
        <v>0</v>
      </c>
      <c r="AA3">
        <v>0</v>
      </c>
      <c r="AB3" s="36">
        <v>0</v>
      </c>
      <c r="AC3">
        <v>0</v>
      </c>
      <c r="AD3">
        <v>0</v>
      </c>
      <c r="AE3">
        <v>0</v>
      </c>
      <c r="AF3">
        <v>0</v>
      </c>
      <c r="AG3" s="36">
        <v>0</v>
      </c>
      <c r="AH3">
        <v>0</v>
      </c>
      <c r="AI3">
        <v>0</v>
      </c>
      <c r="AJ3">
        <v>0</v>
      </c>
      <c r="AK3">
        <v>0</v>
      </c>
      <c r="AL3" s="36">
        <v>0</v>
      </c>
    </row>
    <row r="4" spans="1:38" x14ac:dyDescent="0.25">
      <c r="A4" s="14">
        <v>-1100</v>
      </c>
      <c r="B4" s="35">
        <v>-1050</v>
      </c>
      <c r="C4" s="36">
        <v>0</v>
      </c>
      <c r="D4">
        <v>0</v>
      </c>
      <c r="E4">
        <v>0</v>
      </c>
      <c r="F4">
        <v>0</v>
      </c>
      <c r="G4">
        <v>0</v>
      </c>
      <c r="H4" s="36">
        <v>0</v>
      </c>
      <c r="I4">
        <v>0</v>
      </c>
      <c r="J4">
        <v>0</v>
      </c>
      <c r="K4">
        <v>0</v>
      </c>
      <c r="L4">
        <v>0</v>
      </c>
      <c r="M4" s="36">
        <v>0</v>
      </c>
      <c r="N4">
        <v>0</v>
      </c>
      <c r="O4">
        <v>0</v>
      </c>
      <c r="P4">
        <v>0</v>
      </c>
      <c r="Q4">
        <v>0</v>
      </c>
      <c r="R4" s="36">
        <v>0</v>
      </c>
      <c r="S4">
        <v>0</v>
      </c>
      <c r="T4">
        <v>0</v>
      </c>
      <c r="U4">
        <v>0</v>
      </c>
      <c r="V4">
        <v>0</v>
      </c>
      <c r="W4" s="36">
        <v>0</v>
      </c>
      <c r="X4">
        <v>0</v>
      </c>
      <c r="Y4">
        <v>0</v>
      </c>
      <c r="Z4">
        <v>0</v>
      </c>
      <c r="AA4">
        <v>0</v>
      </c>
      <c r="AB4" s="36">
        <v>0</v>
      </c>
      <c r="AC4">
        <v>0</v>
      </c>
      <c r="AD4">
        <v>0</v>
      </c>
      <c r="AE4">
        <v>0</v>
      </c>
      <c r="AF4">
        <v>0</v>
      </c>
      <c r="AG4" s="36">
        <v>0</v>
      </c>
      <c r="AH4">
        <v>0</v>
      </c>
      <c r="AI4">
        <v>0</v>
      </c>
      <c r="AJ4">
        <v>0</v>
      </c>
      <c r="AK4">
        <v>0</v>
      </c>
      <c r="AL4" s="36">
        <v>0</v>
      </c>
    </row>
    <row r="5" spans="1:38" x14ac:dyDescent="0.25">
      <c r="A5" s="14">
        <v>-1050</v>
      </c>
      <c r="B5" s="35">
        <v>-1000</v>
      </c>
      <c r="C5" s="36">
        <v>0</v>
      </c>
      <c r="D5">
        <v>0</v>
      </c>
      <c r="E5">
        <v>0</v>
      </c>
      <c r="F5">
        <v>0</v>
      </c>
      <c r="G5">
        <v>0</v>
      </c>
      <c r="H5" s="36">
        <v>0</v>
      </c>
      <c r="I5">
        <v>0</v>
      </c>
      <c r="J5">
        <v>0</v>
      </c>
      <c r="K5">
        <v>0</v>
      </c>
      <c r="L5">
        <v>0</v>
      </c>
      <c r="M5" s="36">
        <v>0</v>
      </c>
      <c r="N5">
        <v>0</v>
      </c>
      <c r="O5">
        <v>0</v>
      </c>
      <c r="P5">
        <v>0</v>
      </c>
      <c r="Q5">
        <v>0</v>
      </c>
      <c r="R5" s="36">
        <v>0</v>
      </c>
      <c r="S5">
        <v>0</v>
      </c>
      <c r="T5">
        <v>0</v>
      </c>
      <c r="U5">
        <v>0</v>
      </c>
      <c r="V5">
        <v>0</v>
      </c>
      <c r="W5" s="36">
        <v>0</v>
      </c>
      <c r="X5">
        <v>0</v>
      </c>
      <c r="Y5">
        <v>0</v>
      </c>
      <c r="Z5">
        <v>0</v>
      </c>
      <c r="AA5">
        <v>0</v>
      </c>
      <c r="AB5" s="36">
        <v>0</v>
      </c>
      <c r="AC5">
        <v>0</v>
      </c>
      <c r="AD5">
        <v>0</v>
      </c>
      <c r="AE5">
        <v>0</v>
      </c>
      <c r="AF5">
        <v>0</v>
      </c>
      <c r="AG5" s="36">
        <v>0</v>
      </c>
      <c r="AH5">
        <v>0</v>
      </c>
      <c r="AI5">
        <v>0</v>
      </c>
      <c r="AJ5">
        <v>0</v>
      </c>
      <c r="AK5">
        <v>0</v>
      </c>
      <c r="AL5" s="36">
        <v>0</v>
      </c>
    </row>
    <row r="6" spans="1:38" x14ac:dyDescent="0.25">
      <c r="A6" s="14">
        <v>-1000</v>
      </c>
      <c r="B6" s="35">
        <v>-950</v>
      </c>
      <c r="C6" s="36">
        <v>0</v>
      </c>
      <c r="D6">
        <v>0</v>
      </c>
      <c r="E6">
        <v>0</v>
      </c>
      <c r="F6">
        <v>0</v>
      </c>
      <c r="G6">
        <v>0</v>
      </c>
      <c r="H6" s="36">
        <v>0</v>
      </c>
      <c r="I6">
        <v>0</v>
      </c>
      <c r="J6">
        <v>0</v>
      </c>
      <c r="K6">
        <v>0</v>
      </c>
      <c r="L6">
        <v>0</v>
      </c>
      <c r="M6" s="36">
        <v>0</v>
      </c>
      <c r="N6">
        <v>0</v>
      </c>
      <c r="O6">
        <v>0</v>
      </c>
      <c r="P6">
        <v>0</v>
      </c>
      <c r="Q6">
        <v>0</v>
      </c>
      <c r="R6" s="36">
        <v>0</v>
      </c>
      <c r="S6">
        <v>0</v>
      </c>
      <c r="T6">
        <v>0</v>
      </c>
      <c r="U6">
        <v>0</v>
      </c>
      <c r="V6">
        <v>0</v>
      </c>
      <c r="W6" s="36">
        <v>0</v>
      </c>
      <c r="X6">
        <v>0</v>
      </c>
      <c r="Y6">
        <v>0</v>
      </c>
      <c r="Z6">
        <v>0</v>
      </c>
      <c r="AA6">
        <v>0</v>
      </c>
      <c r="AB6" s="36">
        <v>0</v>
      </c>
      <c r="AC6">
        <v>0</v>
      </c>
      <c r="AD6">
        <v>0</v>
      </c>
      <c r="AE6">
        <v>0</v>
      </c>
      <c r="AF6">
        <v>0</v>
      </c>
      <c r="AG6" s="36">
        <v>0</v>
      </c>
      <c r="AH6">
        <v>0</v>
      </c>
      <c r="AI6">
        <v>0</v>
      </c>
      <c r="AJ6">
        <v>0</v>
      </c>
      <c r="AK6">
        <v>0</v>
      </c>
      <c r="AL6" s="36">
        <v>0</v>
      </c>
    </row>
    <row r="7" spans="1:38" x14ac:dyDescent="0.25">
      <c r="A7" s="14">
        <v>-950</v>
      </c>
      <c r="B7" s="35">
        <v>-900</v>
      </c>
      <c r="C7" s="36">
        <v>0</v>
      </c>
      <c r="D7">
        <v>0</v>
      </c>
      <c r="E7">
        <v>0</v>
      </c>
      <c r="F7">
        <v>0</v>
      </c>
      <c r="G7">
        <v>0</v>
      </c>
      <c r="H7" s="36">
        <v>0</v>
      </c>
      <c r="I7">
        <v>0</v>
      </c>
      <c r="J7">
        <v>0</v>
      </c>
      <c r="K7">
        <v>0</v>
      </c>
      <c r="L7">
        <v>0</v>
      </c>
      <c r="M7" s="36">
        <v>0</v>
      </c>
      <c r="N7">
        <v>0</v>
      </c>
      <c r="O7">
        <v>0</v>
      </c>
      <c r="P7">
        <v>0</v>
      </c>
      <c r="Q7">
        <v>0</v>
      </c>
      <c r="R7" s="36">
        <v>0</v>
      </c>
      <c r="S7">
        <v>0</v>
      </c>
      <c r="T7">
        <v>0</v>
      </c>
      <c r="U7">
        <v>0</v>
      </c>
      <c r="V7">
        <v>0</v>
      </c>
      <c r="W7" s="36">
        <v>0</v>
      </c>
      <c r="X7">
        <v>0</v>
      </c>
      <c r="Y7">
        <v>0</v>
      </c>
      <c r="Z7">
        <v>0</v>
      </c>
      <c r="AA7">
        <v>0</v>
      </c>
      <c r="AB7" s="36">
        <v>0</v>
      </c>
      <c r="AC7">
        <v>0</v>
      </c>
      <c r="AD7">
        <v>0</v>
      </c>
      <c r="AE7">
        <v>0</v>
      </c>
      <c r="AF7">
        <v>0</v>
      </c>
      <c r="AG7" s="36">
        <v>0</v>
      </c>
      <c r="AH7">
        <v>0</v>
      </c>
      <c r="AI7">
        <v>0</v>
      </c>
      <c r="AJ7">
        <v>0</v>
      </c>
      <c r="AK7">
        <v>0</v>
      </c>
      <c r="AL7" s="36">
        <v>0</v>
      </c>
    </row>
    <row r="8" spans="1:38" x14ac:dyDescent="0.25">
      <c r="A8" s="14">
        <v>-900</v>
      </c>
      <c r="B8" s="35">
        <v>-850</v>
      </c>
      <c r="C8" s="36">
        <v>0</v>
      </c>
      <c r="D8">
        <v>0</v>
      </c>
      <c r="E8">
        <v>0</v>
      </c>
      <c r="F8">
        <v>0</v>
      </c>
      <c r="G8">
        <v>0</v>
      </c>
      <c r="H8" s="36">
        <v>0</v>
      </c>
      <c r="I8">
        <v>0</v>
      </c>
      <c r="J8">
        <v>0</v>
      </c>
      <c r="K8">
        <v>0</v>
      </c>
      <c r="L8">
        <v>0</v>
      </c>
      <c r="M8" s="36">
        <v>0</v>
      </c>
      <c r="N8">
        <v>0</v>
      </c>
      <c r="O8">
        <v>0</v>
      </c>
      <c r="P8">
        <v>0</v>
      </c>
      <c r="Q8">
        <v>0</v>
      </c>
      <c r="R8" s="36">
        <v>0</v>
      </c>
      <c r="S8">
        <v>0</v>
      </c>
      <c r="T8">
        <v>0</v>
      </c>
      <c r="U8">
        <v>0</v>
      </c>
      <c r="V8">
        <v>0</v>
      </c>
      <c r="W8" s="36">
        <v>0</v>
      </c>
      <c r="X8">
        <v>0</v>
      </c>
      <c r="Y8">
        <v>0</v>
      </c>
      <c r="Z8">
        <v>0</v>
      </c>
      <c r="AA8">
        <v>0</v>
      </c>
      <c r="AB8" s="36">
        <v>0</v>
      </c>
      <c r="AC8">
        <v>0</v>
      </c>
      <c r="AD8">
        <v>0</v>
      </c>
      <c r="AE8">
        <v>0</v>
      </c>
      <c r="AF8">
        <v>0</v>
      </c>
      <c r="AG8" s="36">
        <v>0</v>
      </c>
      <c r="AH8">
        <v>0</v>
      </c>
      <c r="AI8">
        <v>0</v>
      </c>
      <c r="AJ8">
        <v>0</v>
      </c>
      <c r="AK8">
        <v>0</v>
      </c>
      <c r="AL8" s="36">
        <v>0</v>
      </c>
    </row>
    <row r="9" spans="1:38" x14ac:dyDescent="0.25">
      <c r="A9" s="14">
        <v>-850</v>
      </c>
      <c r="B9" s="35">
        <v>-800</v>
      </c>
      <c r="C9" s="36">
        <v>0</v>
      </c>
      <c r="D9">
        <v>0</v>
      </c>
      <c r="E9">
        <v>0</v>
      </c>
      <c r="F9">
        <v>0</v>
      </c>
      <c r="G9">
        <v>0</v>
      </c>
      <c r="H9" s="36">
        <v>0</v>
      </c>
      <c r="I9">
        <v>0</v>
      </c>
      <c r="J9">
        <v>0</v>
      </c>
      <c r="K9">
        <v>0</v>
      </c>
      <c r="L9">
        <v>0</v>
      </c>
      <c r="M9" s="36">
        <v>0</v>
      </c>
      <c r="N9">
        <v>0</v>
      </c>
      <c r="O9">
        <v>0</v>
      </c>
      <c r="P9">
        <v>0</v>
      </c>
      <c r="Q9">
        <v>0</v>
      </c>
      <c r="R9" s="36">
        <v>0</v>
      </c>
      <c r="S9">
        <v>0</v>
      </c>
      <c r="T9">
        <v>0</v>
      </c>
      <c r="U9">
        <v>0</v>
      </c>
      <c r="V9">
        <v>0</v>
      </c>
      <c r="W9" s="36">
        <v>0</v>
      </c>
      <c r="X9">
        <v>0</v>
      </c>
      <c r="Y9">
        <v>0</v>
      </c>
      <c r="Z9">
        <v>0</v>
      </c>
      <c r="AA9">
        <v>0</v>
      </c>
      <c r="AB9" s="36">
        <v>0</v>
      </c>
      <c r="AC9">
        <v>0</v>
      </c>
      <c r="AD9">
        <v>0</v>
      </c>
      <c r="AE9">
        <v>0</v>
      </c>
      <c r="AF9">
        <v>0</v>
      </c>
      <c r="AG9" s="36">
        <v>0</v>
      </c>
      <c r="AH9">
        <v>0</v>
      </c>
      <c r="AI9">
        <v>0</v>
      </c>
      <c r="AJ9">
        <v>0</v>
      </c>
      <c r="AK9">
        <v>0</v>
      </c>
      <c r="AL9" s="36">
        <v>0</v>
      </c>
    </row>
    <row r="10" spans="1:38" x14ac:dyDescent="0.25">
      <c r="A10" s="14">
        <v>-800</v>
      </c>
      <c r="B10" s="35">
        <v>-750</v>
      </c>
      <c r="C10" s="36">
        <v>0</v>
      </c>
      <c r="D10">
        <v>0</v>
      </c>
      <c r="E10">
        <v>0</v>
      </c>
      <c r="F10">
        <v>0</v>
      </c>
      <c r="G10">
        <v>0</v>
      </c>
      <c r="H10" s="36">
        <v>0</v>
      </c>
      <c r="I10">
        <v>0</v>
      </c>
      <c r="J10">
        <v>0</v>
      </c>
      <c r="K10">
        <v>0</v>
      </c>
      <c r="L10">
        <v>0</v>
      </c>
      <c r="M10" s="36">
        <v>0</v>
      </c>
      <c r="N10">
        <v>0</v>
      </c>
      <c r="O10">
        <v>0</v>
      </c>
      <c r="P10">
        <v>0</v>
      </c>
      <c r="Q10">
        <v>0</v>
      </c>
      <c r="R10" s="36">
        <v>0</v>
      </c>
      <c r="S10">
        <v>0</v>
      </c>
      <c r="T10">
        <v>0</v>
      </c>
      <c r="U10">
        <v>0</v>
      </c>
      <c r="V10">
        <v>0</v>
      </c>
      <c r="W10" s="36">
        <v>0</v>
      </c>
      <c r="X10">
        <v>0</v>
      </c>
      <c r="Y10">
        <v>0</v>
      </c>
      <c r="Z10">
        <v>0</v>
      </c>
      <c r="AA10">
        <v>0</v>
      </c>
      <c r="AB10" s="36">
        <v>0</v>
      </c>
      <c r="AC10">
        <v>0</v>
      </c>
      <c r="AD10">
        <v>0</v>
      </c>
      <c r="AE10">
        <v>0</v>
      </c>
      <c r="AF10">
        <v>0</v>
      </c>
      <c r="AG10" s="36">
        <v>0</v>
      </c>
      <c r="AH10">
        <v>0</v>
      </c>
      <c r="AI10">
        <v>0</v>
      </c>
      <c r="AJ10">
        <v>0</v>
      </c>
      <c r="AK10">
        <v>0</v>
      </c>
      <c r="AL10" s="36">
        <v>0</v>
      </c>
    </row>
    <row r="11" spans="1:38" x14ac:dyDescent="0.25">
      <c r="A11" s="14">
        <v>-750</v>
      </c>
      <c r="B11" s="35">
        <v>-700</v>
      </c>
      <c r="C11" s="36">
        <v>0</v>
      </c>
      <c r="D11">
        <v>0</v>
      </c>
      <c r="E11">
        <v>0</v>
      </c>
      <c r="F11">
        <v>0</v>
      </c>
      <c r="G11">
        <v>0</v>
      </c>
      <c r="H11" s="36">
        <v>0</v>
      </c>
      <c r="I11">
        <v>0</v>
      </c>
      <c r="J11">
        <v>0</v>
      </c>
      <c r="K11">
        <v>0</v>
      </c>
      <c r="L11">
        <v>0</v>
      </c>
      <c r="M11" s="36">
        <v>0</v>
      </c>
      <c r="N11">
        <v>0</v>
      </c>
      <c r="O11">
        <v>0</v>
      </c>
      <c r="P11">
        <v>0</v>
      </c>
      <c r="Q11">
        <v>0</v>
      </c>
      <c r="R11" s="36">
        <v>0</v>
      </c>
      <c r="S11">
        <v>0</v>
      </c>
      <c r="T11">
        <v>0</v>
      </c>
      <c r="U11">
        <v>0</v>
      </c>
      <c r="V11">
        <v>0</v>
      </c>
      <c r="W11" s="36">
        <v>0</v>
      </c>
      <c r="X11">
        <v>0</v>
      </c>
      <c r="Y11">
        <v>0</v>
      </c>
      <c r="Z11">
        <v>0</v>
      </c>
      <c r="AA11">
        <v>0</v>
      </c>
      <c r="AB11" s="36">
        <v>0</v>
      </c>
      <c r="AC11">
        <v>0</v>
      </c>
      <c r="AD11">
        <v>0</v>
      </c>
      <c r="AE11">
        <v>0</v>
      </c>
      <c r="AF11">
        <v>0</v>
      </c>
      <c r="AG11" s="36">
        <v>0</v>
      </c>
      <c r="AH11">
        <v>0</v>
      </c>
      <c r="AI11">
        <v>0</v>
      </c>
      <c r="AJ11">
        <v>0</v>
      </c>
      <c r="AK11">
        <v>0</v>
      </c>
      <c r="AL11" s="36">
        <v>0</v>
      </c>
    </row>
    <row r="12" spans="1:38" x14ac:dyDescent="0.25">
      <c r="A12" s="14">
        <v>-700</v>
      </c>
      <c r="B12" s="35">
        <v>-650</v>
      </c>
      <c r="C12" s="36">
        <v>0</v>
      </c>
      <c r="D12">
        <v>0</v>
      </c>
      <c r="E12">
        <v>0</v>
      </c>
      <c r="F12">
        <v>0</v>
      </c>
      <c r="G12">
        <v>0</v>
      </c>
      <c r="H12" s="36">
        <v>0</v>
      </c>
      <c r="I12">
        <v>0</v>
      </c>
      <c r="J12">
        <v>0</v>
      </c>
      <c r="K12">
        <v>0</v>
      </c>
      <c r="L12">
        <v>0</v>
      </c>
      <c r="M12" s="36">
        <v>0</v>
      </c>
      <c r="N12">
        <v>0</v>
      </c>
      <c r="O12">
        <v>0</v>
      </c>
      <c r="P12">
        <v>0</v>
      </c>
      <c r="Q12">
        <v>0</v>
      </c>
      <c r="R12" s="36">
        <v>0</v>
      </c>
      <c r="S12">
        <v>0</v>
      </c>
      <c r="T12">
        <v>0</v>
      </c>
      <c r="U12">
        <v>0</v>
      </c>
      <c r="V12">
        <v>0</v>
      </c>
      <c r="W12" s="36">
        <v>0</v>
      </c>
      <c r="X12">
        <v>0</v>
      </c>
      <c r="Y12">
        <v>0</v>
      </c>
      <c r="Z12">
        <v>0</v>
      </c>
      <c r="AA12">
        <v>0</v>
      </c>
      <c r="AB12" s="36">
        <v>0</v>
      </c>
      <c r="AC12">
        <v>0</v>
      </c>
      <c r="AD12">
        <v>0</v>
      </c>
      <c r="AE12">
        <v>0</v>
      </c>
      <c r="AF12">
        <v>0</v>
      </c>
      <c r="AG12" s="36">
        <v>0</v>
      </c>
      <c r="AH12">
        <v>0</v>
      </c>
      <c r="AI12">
        <v>0</v>
      </c>
      <c r="AJ12">
        <v>0</v>
      </c>
      <c r="AK12">
        <v>0</v>
      </c>
      <c r="AL12" s="36">
        <v>0</v>
      </c>
    </row>
    <row r="13" spans="1:38" x14ac:dyDescent="0.25">
      <c r="A13" s="14">
        <v>-650</v>
      </c>
      <c r="B13" s="35">
        <v>-600</v>
      </c>
      <c r="C13" s="36">
        <v>0</v>
      </c>
      <c r="D13">
        <v>0</v>
      </c>
      <c r="E13">
        <v>0</v>
      </c>
      <c r="F13">
        <v>0</v>
      </c>
      <c r="G13">
        <v>0</v>
      </c>
      <c r="H13" s="36">
        <v>0</v>
      </c>
      <c r="I13">
        <v>0</v>
      </c>
      <c r="J13">
        <v>0</v>
      </c>
      <c r="K13">
        <v>0</v>
      </c>
      <c r="L13">
        <v>0</v>
      </c>
      <c r="M13" s="36">
        <v>0</v>
      </c>
      <c r="N13">
        <v>0</v>
      </c>
      <c r="O13">
        <v>0</v>
      </c>
      <c r="P13">
        <v>0</v>
      </c>
      <c r="Q13">
        <v>0</v>
      </c>
      <c r="R13" s="36">
        <v>0</v>
      </c>
      <c r="S13">
        <v>0</v>
      </c>
      <c r="T13">
        <v>0</v>
      </c>
      <c r="U13">
        <v>0</v>
      </c>
      <c r="V13">
        <v>0</v>
      </c>
      <c r="W13" s="36">
        <v>0</v>
      </c>
      <c r="X13">
        <v>0</v>
      </c>
      <c r="Y13">
        <v>0</v>
      </c>
      <c r="Z13">
        <v>0</v>
      </c>
      <c r="AA13">
        <v>0</v>
      </c>
      <c r="AB13" s="36">
        <v>0</v>
      </c>
      <c r="AC13">
        <v>0</v>
      </c>
      <c r="AD13">
        <v>0</v>
      </c>
      <c r="AE13">
        <v>0</v>
      </c>
      <c r="AF13">
        <v>0</v>
      </c>
      <c r="AG13" s="36">
        <v>0</v>
      </c>
      <c r="AH13">
        <v>0</v>
      </c>
      <c r="AI13">
        <v>0</v>
      </c>
      <c r="AJ13">
        <v>0</v>
      </c>
      <c r="AK13">
        <v>0</v>
      </c>
      <c r="AL13" s="36">
        <v>0</v>
      </c>
    </row>
    <row r="14" spans="1:38" x14ac:dyDescent="0.25">
      <c r="A14" s="14">
        <v>-600</v>
      </c>
      <c r="B14" s="35">
        <v>-550</v>
      </c>
      <c r="C14" s="36">
        <v>0</v>
      </c>
      <c r="D14">
        <v>0</v>
      </c>
      <c r="E14">
        <v>0</v>
      </c>
      <c r="F14">
        <v>0</v>
      </c>
      <c r="G14">
        <v>0</v>
      </c>
      <c r="H14" s="36">
        <v>0</v>
      </c>
      <c r="I14">
        <v>0</v>
      </c>
      <c r="J14">
        <v>0</v>
      </c>
      <c r="K14">
        <v>0</v>
      </c>
      <c r="L14">
        <v>0</v>
      </c>
      <c r="M14" s="36">
        <v>0</v>
      </c>
      <c r="N14">
        <v>0</v>
      </c>
      <c r="O14">
        <v>0</v>
      </c>
      <c r="P14">
        <v>0</v>
      </c>
      <c r="Q14">
        <v>0</v>
      </c>
      <c r="R14" s="36">
        <v>0</v>
      </c>
      <c r="S14">
        <v>0</v>
      </c>
      <c r="T14">
        <v>0</v>
      </c>
      <c r="U14">
        <v>0</v>
      </c>
      <c r="V14">
        <v>0</v>
      </c>
      <c r="W14" s="36">
        <v>0</v>
      </c>
      <c r="X14">
        <v>0</v>
      </c>
      <c r="Y14">
        <v>0</v>
      </c>
      <c r="Z14">
        <v>0</v>
      </c>
      <c r="AA14">
        <v>0</v>
      </c>
      <c r="AB14" s="36">
        <v>0</v>
      </c>
      <c r="AC14">
        <v>0</v>
      </c>
      <c r="AD14">
        <v>0</v>
      </c>
      <c r="AE14">
        <v>0</v>
      </c>
      <c r="AF14">
        <v>0</v>
      </c>
      <c r="AG14" s="36">
        <v>0</v>
      </c>
      <c r="AH14">
        <v>0</v>
      </c>
      <c r="AI14">
        <v>0</v>
      </c>
      <c r="AJ14">
        <v>0</v>
      </c>
      <c r="AK14">
        <v>0</v>
      </c>
      <c r="AL14" s="36">
        <v>0</v>
      </c>
    </row>
    <row r="15" spans="1:38" x14ac:dyDescent="0.25">
      <c r="A15" s="14">
        <v>-550</v>
      </c>
      <c r="B15" s="35">
        <v>-500</v>
      </c>
      <c r="C15" s="36">
        <v>0</v>
      </c>
      <c r="D15">
        <v>0</v>
      </c>
      <c r="E15">
        <v>0</v>
      </c>
      <c r="F15">
        <v>0</v>
      </c>
      <c r="G15">
        <v>0</v>
      </c>
      <c r="H15" s="36">
        <v>0</v>
      </c>
      <c r="I15">
        <v>0</v>
      </c>
      <c r="J15">
        <v>0</v>
      </c>
      <c r="K15">
        <v>0</v>
      </c>
      <c r="L15">
        <v>0</v>
      </c>
      <c r="M15" s="36">
        <v>0</v>
      </c>
      <c r="N15">
        <v>0</v>
      </c>
      <c r="O15">
        <v>0</v>
      </c>
      <c r="P15">
        <v>0</v>
      </c>
      <c r="Q15">
        <v>0</v>
      </c>
      <c r="R15" s="36">
        <v>0</v>
      </c>
      <c r="S15">
        <v>0</v>
      </c>
      <c r="T15">
        <v>0</v>
      </c>
      <c r="U15">
        <v>0</v>
      </c>
      <c r="V15">
        <v>0</v>
      </c>
      <c r="W15" s="36">
        <v>0</v>
      </c>
      <c r="X15">
        <v>0</v>
      </c>
      <c r="Y15">
        <v>0</v>
      </c>
      <c r="Z15">
        <v>0</v>
      </c>
      <c r="AA15">
        <v>0</v>
      </c>
      <c r="AB15" s="36">
        <v>0</v>
      </c>
      <c r="AC15">
        <v>0</v>
      </c>
      <c r="AD15">
        <v>0</v>
      </c>
      <c r="AE15">
        <v>0</v>
      </c>
      <c r="AF15">
        <v>0</v>
      </c>
      <c r="AG15" s="36">
        <v>0</v>
      </c>
      <c r="AH15">
        <v>0</v>
      </c>
      <c r="AI15">
        <v>0</v>
      </c>
      <c r="AJ15">
        <v>0</v>
      </c>
      <c r="AK15">
        <v>0</v>
      </c>
      <c r="AL15" s="36">
        <v>0</v>
      </c>
    </row>
    <row r="16" spans="1:38" x14ac:dyDescent="0.25">
      <c r="A16" s="14">
        <v>-500</v>
      </c>
      <c r="B16" s="35">
        <v>-450</v>
      </c>
      <c r="C16" s="36">
        <v>0</v>
      </c>
      <c r="D16">
        <v>0</v>
      </c>
      <c r="E16">
        <v>0</v>
      </c>
      <c r="F16">
        <v>0</v>
      </c>
      <c r="G16">
        <v>0</v>
      </c>
      <c r="H16" s="36">
        <v>0</v>
      </c>
      <c r="I16">
        <v>0</v>
      </c>
      <c r="J16">
        <v>0</v>
      </c>
      <c r="K16">
        <v>0</v>
      </c>
      <c r="L16">
        <v>0</v>
      </c>
      <c r="M16" s="36">
        <v>0</v>
      </c>
      <c r="N16">
        <v>0</v>
      </c>
      <c r="O16">
        <v>0</v>
      </c>
      <c r="P16">
        <v>0</v>
      </c>
      <c r="Q16">
        <v>0</v>
      </c>
      <c r="R16" s="36">
        <v>0</v>
      </c>
      <c r="S16">
        <v>0</v>
      </c>
      <c r="T16">
        <v>0</v>
      </c>
      <c r="U16">
        <v>0</v>
      </c>
      <c r="V16">
        <v>0</v>
      </c>
      <c r="W16" s="36">
        <v>0</v>
      </c>
      <c r="X16">
        <v>0</v>
      </c>
      <c r="Y16">
        <v>0</v>
      </c>
      <c r="Z16">
        <v>0</v>
      </c>
      <c r="AA16">
        <v>0</v>
      </c>
      <c r="AB16" s="36">
        <v>0</v>
      </c>
      <c r="AC16">
        <v>0</v>
      </c>
      <c r="AD16">
        <v>0</v>
      </c>
      <c r="AE16">
        <v>0</v>
      </c>
      <c r="AF16">
        <v>0</v>
      </c>
      <c r="AG16" s="36">
        <v>0</v>
      </c>
      <c r="AH16">
        <v>0</v>
      </c>
      <c r="AI16">
        <v>0</v>
      </c>
      <c r="AJ16">
        <v>0</v>
      </c>
      <c r="AK16">
        <v>0</v>
      </c>
      <c r="AL16" s="36">
        <v>0</v>
      </c>
    </row>
    <row r="17" spans="1:38" x14ac:dyDescent="0.25">
      <c r="A17" s="14">
        <v>-450</v>
      </c>
      <c r="B17" s="35">
        <v>-400</v>
      </c>
      <c r="C17" s="36">
        <v>0</v>
      </c>
      <c r="D17">
        <v>0</v>
      </c>
      <c r="E17">
        <v>0</v>
      </c>
      <c r="F17">
        <v>0</v>
      </c>
      <c r="G17">
        <v>0</v>
      </c>
      <c r="H17" s="36">
        <v>0</v>
      </c>
      <c r="I17">
        <v>0</v>
      </c>
      <c r="J17">
        <v>0</v>
      </c>
      <c r="K17">
        <v>0</v>
      </c>
      <c r="L17">
        <v>0</v>
      </c>
      <c r="M17" s="36">
        <v>0</v>
      </c>
      <c r="N17">
        <v>0</v>
      </c>
      <c r="O17">
        <v>0</v>
      </c>
      <c r="P17">
        <v>0</v>
      </c>
      <c r="Q17">
        <v>0</v>
      </c>
      <c r="R17" s="36">
        <v>0</v>
      </c>
      <c r="S17">
        <v>0</v>
      </c>
      <c r="T17">
        <v>0</v>
      </c>
      <c r="U17">
        <v>0</v>
      </c>
      <c r="V17">
        <v>0</v>
      </c>
      <c r="W17" s="36">
        <v>0</v>
      </c>
      <c r="X17">
        <v>0</v>
      </c>
      <c r="Y17">
        <v>0</v>
      </c>
      <c r="Z17">
        <v>0</v>
      </c>
      <c r="AA17">
        <v>0</v>
      </c>
      <c r="AB17" s="36">
        <v>0</v>
      </c>
      <c r="AC17">
        <v>0</v>
      </c>
      <c r="AD17">
        <v>0</v>
      </c>
      <c r="AE17">
        <v>0</v>
      </c>
      <c r="AF17">
        <v>0</v>
      </c>
      <c r="AG17" s="36">
        <v>0</v>
      </c>
      <c r="AH17">
        <v>0</v>
      </c>
      <c r="AI17">
        <v>0</v>
      </c>
      <c r="AJ17">
        <v>0</v>
      </c>
      <c r="AK17">
        <v>0</v>
      </c>
      <c r="AL17" s="36">
        <v>0</v>
      </c>
    </row>
    <row r="18" spans="1:38" x14ac:dyDescent="0.25">
      <c r="A18" s="14">
        <v>-400</v>
      </c>
      <c r="B18" s="35">
        <v>-350</v>
      </c>
      <c r="C18" s="36">
        <v>0</v>
      </c>
      <c r="D18">
        <v>0</v>
      </c>
      <c r="E18">
        <v>0</v>
      </c>
      <c r="F18">
        <v>0</v>
      </c>
      <c r="G18">
        <v>0</v>
      </c>
      <c r="H18" s="36">
        <v>0</v>
      </c>
      <c r="I18">
        <v>0</v>
      </c>
      <c r="J18">
        <v>0</v>
      </c>
      <c r="K18">
        <v>0</v>
      </c>
      <c r="L18">
        <v>0</v>
      </c>
      <c r="M18" s="36">
        <v>0</v>
      </c>
      <c r="N18">
        <v>0</v>
      </c>
      <c r="O18">
        <v>0</v>
      </c>
      <c r="P18">
        <v>0</v>
      </c>
      <c r="Q18">
        <v>0</v>
      </c>
      <c r="R18" s="36">
        <v>0</v>
      </c>
      <c r="S18">
        <v>0</v>
      </c>
      <c r="T18">
        <v>0</v>
      </c>
      <c r="U18">
        <v>0</v>
      </c>
      <c r="V18">
        <v>0</v>
      </c>
      <c r="W18" s="36">
        <v>0</v>
      </c>
      <c r="X18">
        <v>0</v>
      </c>
      <c r="Y18">
        <v>0</v>
      </c>
      <c r="Z18">
        <v>0</v>
      </c>
      <c r="AA18">
        <v>0</v>
      </c>
      <c r="AB18" s="36">
        <v>0</v>
      </c>
      <c r="AC18">
        <v>0</v>
      </c>
      <c r="AD18">
        <v>0</v>
      </c>
      <c r="AE18">
        <v>0</v>
      </c>
      <c r="AF18">
        <v>0</v>
      </c>
      <c r="AG18" s="36">
        <v>0</v>
      </c>
      <c r="AH18">
        <v>0</v>
      </c>
      <c r="AI18">
        <v>0</v>
      </c>
      <c r="AJ18">
        <v>0</v>
      </c>
      <c r="AK18">
        <v>0</v>
      </c>
      <c r="AL18" s="36">
        <v>0</v>
      </c>
    </row>
    <row r="19" spans="1:38" x14ac:dyDescent="0.25">
      <c r="A19" s="14">
        <v>-350</v>
      </c>
      <c r="B19" s="35">
        <v>-300</v>
      </c>
      <c r="C19" s="36">
        <v>0</v>
      </c>
      <c r="D19">
        <v>0</v>
      </c>
      <c r="E19">
        <v>0</v>
      </c>
      <c r="F19">
        <v>0</v>
      </c>
      <c r="G19">
        <v>0</v>
      </c>
      <c r="H19" s="36">
        <v>0</v>
      </c>
      <c r="I19">
        <v>0</v>
      </c>
      <c r="J19">
        <v>0</v>
      </c>
      <c r="K19">
        <v>0</v>
      </c>
      <c r="L19">
        <v>0</v>
      </c>
      <c r="M19" s="36">
        <v>0</v>
      </c>
      <c r="N19">
        <v>0</v>
      </c>
      <c r="O19">
        <v>0</v>
      </c>
      <c r="P19">
        <v>0</v>
      </c>
      <c r="Q19">
        <v>0</v>
      </c>
      <c r="R19" s="36">
        <v>0</v>
      </c>
      <c r="S19">
        <v>0</v>
      </c>
      <c r="T19">
        <v>0</v>
      </c>
      <c r="U19">
        <v>0</v>
      </c>
      <c r="V19">
        <v>0</v>
      </c>
      <c r="W19" s="36">
        <v>0</v>
      </c>
      <c r="X19">
        <v>0</v>
      </c>
      <c r="Y19">
        <v>0</v>
      </c>
      <c r="Z19">
        <v>0</v>
      </c>
      <c r="AA19">
        <v>0</v>
      </c>
      <c r="AB19" s="36">
        <v>0</v>
      </c>
      <c r="AC19">
        <v>0</v>
      </c>
      <c r="AD19">
        <v>0</v>
      </c>
      <c r="AE19">
        <v>0</v>
      </c>
      <c r="AF19">
        <v>0</v>
      </c>
      <c r="AG19" s="36">
        <v>0</v>
      </c>
      <c r="AH19">
        <v>0</v>
      </c>
      <c r="AI19">
        <v>0</v>
      </c>
      <c r="AJ19">
        <v>0</v>
      </c>
      <c r="AK19">
        <v>0</v>
      </c>
      <c r="AL19" s="36">
        <v>0</v>
      </c>
    </row>
    <row r="20" spans="1:38" x14ac:dyDescent="0.25">
      <c r="A20" s="14">
        <v>-300</v>
      </c>
      <c r="B20" s="35">
        <v>-250</v>
      </c>
      <c r="C20" s="36">
        <v>0</v>
      </c>
      <c r="D20">
        <v>0</v>
      </c>
      <c r="E20">
        <v>0</v>
      </c>
      <c r="F20">
        <v>0</v>
      </c>
      <c r="G20">
        <v>0</v>
      </c>
      <c r="H20" s="36">
        <v>0</v>
      </c>
      <c r="I20">
        <v>0</v>
      </c>
      <c r="J20">
        <v>0</v>
      </c>
      <c r="K20">
        <v>0</v>
      </c>
      <c r="L20">
        <v>0</v>
      </c>
      <c r="M20" s="36">
        <v>0</v>
      </c>
      <c r="N20">
        <v>0</v>
      </c>
      <c r="O20">
        <v>0</v>
      </c>
      <c r="P20">
        <v>0</v>
      </c>
      <c r="Q20">
        <v>0</v>
      </c>
      <c r="R20" s="36">
        <v>0</v>
      </c>
      <c r="S20">
        <v>0</v>
      </c>
      <c r="T20">
        <v>0</v>
      </c>
      <c r="U20">
        <v>0</v>
      </c>
      <c r="V20">
        <v>0</v>
      </c>
      <c r="W20" s="36">
        <v>0</v>
      </c>
      <c r="X20">
        <v>0</v>
      </c>
      <c r="Y20">
        <v>0</v>
      </c>
      <c r="Z20">
        <v>0</v>
      </c>
      <c r="AA20">
        <v>0</v>
      </c>
      <c r="AB20" s="36">
        <v>0</v>
      </c>
      <c r="AC20">
        <v>0</v>
      </c>
      <c r="AD20">
        <v>0</v>
      </c>
      <c r="AE20">
        <v>0</v>
      </c>
      <c r="AF20">
        <v>0</v>
      </c>
      <c r="AG20" s="36">
        <v>0</v>
      </c>
      <c r="AH20">
        <v>0</v>
      </c>
      <c r="AI20">
        <v>0</v>
      </c>
      <c r="AJ20">
        <v>0</v>
      </c>
      <c r="AK20">
        <v>0</v>
      </c>
      <c r="AL20" s="36">
        <v>0</v>
      </c>
    </row>
    <row r="21" spans="1:38" x14ac:dyDescent="0.25">
      <c r="A21" s="14">
        <v>-250</v>
      </c>
      <c r="B21" s="35">
        <v>-200</v>
      </c>
      <c r="C21" s="36">
        <v>0</v>
      </c>
      <c r="D21">
        <v>0</v>
      </c>
      <c r="E21">
        <v>0</v>
      </c>
      <c r="F21">
        <v>0</v>
      </c>
      <c r="G21">
        <v>0</v>
      </c>
      <c r="H21" s="36">
        <v>0</v>
      </c>
      <c r="I21">
        <v>0</v>
      </c>
      <c r="J21">
        <v>0</v>
      </c>
      <c r="K21">
        <v>0</v>
      </c>
      <c r="L21">
        <v>0</v>
      </c>
      <c r="M21" s="36">
        <v>0</v>
      </c>
      <c r="N21">
        <v>0</v>
      </c>
      <c r="O21">
        <v>0</v>
      </c>
      <c r="P21">
        <v>0</v>
      </c>
      <c r="Q21">
        <v>0</v>
      </c>
      <c r="R21" s="36">
        <v>0</v>
      </c>
      <c r="S21">
        <v>0</v>
      </c>
      <c r="T21">
        <v>0</v>
      </c>
      <c r="U21">
        <v>0</v>
      </c>
      <c r="V21">
        <v>0</v>
      </c>
      <c r="W21" s="36">
        <v>0</v>
      </c>
      <c r="X21">
        <v>0</v>
      </c>
      <c r="Y21">
        <v>0</v>
      </c>
      <c r="Z21">
        <v>0</v>
      </c>
      <c r="AA21">
        <v>0</v>
      </c>
      <c r="AB21" s="36">
        <v>0</v>
      </c>
      <c r="AC21">
        <v>0</v>
      </c>
      <c r="AD21">
        <v>0</v>
      </c>
      <c r="AE21">
        <v>0</v>
      </c>
      <c r="AF21">
        <v>0</v>
      </c>
      <c r="AG21" s="36">
        <v>0</v>
      </c>
      <c r="AH21">
        <v>0</v>
      </c>
      <c r="AI21">
        <v>0</v>
      </c>
      <c r="AJ21">
        <v>0</v>
      </c>
      <c r="AK21">
        <v>0</v>
      </c>
      <c r="AL21" s="36">
        <v>0</v>
      </c>
    </row>
    <row r="22" spans="1:38" x14ac:dyDescent="0.25">
      <c r="A22" s="14">
        <v>-200</v>
      </c>
      <c r="B22" s="35">
        <v>-150</v>
      </c>
      <c r="C22" s="36">
        <v>0</v>
      </c>
      <c r="D22">
        <v>0</v>
      </c>
      <c r="E22">
        <v>0</v>
      </c>
      <c r="F22">
        <v>0</v>
      </c>
      <c r="G22">
        <v>0</v>
      </c>
      <c r="H22" s="36">
        <v>0</v>
      </c>
      <c r="I22">
        <v>0</v>
      </c>
      <c r="J22">
        <v>0</v>
      </c>
      <c r="K22">
        <v>0</v>
      </c>
      <c r="L22">
        <v>0</v>
      </c>
      <c r="M22" s="36">
        <v>0</v>
      </c>
      <c r="N22">
        <v>0</v>
      </c>
      <c r="O22">
        <v>0</v>
      </c>
      <c r="P22">
        <v>0</v>
      </c>
      <c r="Q22">
        <v>0</v>
      </c>
      <c r="R22" s="36">
        <v>0</v>
      </c>
      <c r="S22">
        <v>0</v>
      </c>
      <c r="T22">
        <v>0</v>
      </c>
      <c r="U22">
        <v>0</v>
      </c>
      <c r="V22">
        <v>0</v>
      </c>
      <c r="W22" s="36">
        <v>0</v>
      </c>
      <c r="X22">
        <v>0</v>
      </c>
      <c r="Y22">
        <v>0</v>
      </c>
      <c r="Z22">
        <v>0</v>
      </c>
      <c r="AA22">
        <v>0</v>
      </c>
      <c r="AB22" s="36">
        <v>0</v>
      </c>
      <c r="AC22">
        <v>0</v>
      </c>
      <c r="AD22">
        <v>0</v>
      </c>
      <c r="AE22">
        <v>0</v>
      </c>
      <c r="AF22">
        <v>0</v>
      </c>
      <c r="AG22" s="36">
        <v>0</v>
      </c>
      <c r="AH22">
        <v>0</v>
      </c>
      <c r="AI22">
        <v>0</v>
      </c>
      <c r="AJ22">
        <v>0</v>
      </c>
      <c r="AK22">
        <v>0</v>
      </c>
      <c r="AL22" s="36">
        <v>0</v>
      </c>
    </row>
    <row r="23" spans="1:38" x14ac:dyDescent="0.25">
      <c r="A23" s="14">
        <v>-150</v>
      </c>
      <c r="B23" s="35">
        <v>-100</v>
      </c>
      <c r="C23" s="36">
        <v>0</v>
      </c>
      <c r="D23">
        <v>0</v>
      </c>
      <c r="E23">
        <v>0</v>
      </c>
      <c r="F23">
        <v>0</v>
      </c>
      <c r="G23">
        <v>0</v>
      </c>
      <c r="H23" s="36">
        <v>0</v>
      </c>
      <c r="I23">
        <v>0</v>
      </c>
      <c r="J23">
        <v>0</v>
      </c>
      <c r="K23">
        <v>0</v>
      </c>
      <c r="L23">
        <v>0</v>
      </c>
      <c r="M23" s="36">
        <v>0</v>
      </c>
      <c r="N23">
        <v>0</v>
      </c>
      <c r="O23">
        <v>0</v>
      </c>
      <c r="P23">
        <v>0</v>
      </c>
      <c r="Q23">
        <v>0</v>
      </c>
      <c r="R23" s="36">
        <v>0</v>
      </c>
      <c r="S23">
        <v>0</v>
      </c>
      <c r="T23">
        <v>0</v>
      </c>
      <c r="U23">
        <v>0</v>
      </c>
      <c r="V23">
        <v>0</v>
      </c>
      <c r="W23" s="36">
        <v>0</v>
      </c>
      <c r="X23">
        <v>0</v>
      </c>
      <c r="Y23">
        <v>0</v>
      </c>
      <c r="Z23">
        <v>0</v>
      </c>
      <c r="AA23">
        <v>0</v>
      </c>
      <c r="AB23" s="36">
        <v>0</v>
      </c>
      <c r="AC23">
        <v>0</v>
      </c>
      <c r="AD23">
        <v>0</v>
      </c>
      <c r="AE23">
        <v>0</v>
      </c>
      <c r="AF23">
        <v>0</v>
      </c>
      <c r="AG23" s="36">
        <v>0</v>
      </c>
      <c r="AH23">
        <v>0</v>
      </c>
      <c r="AI23">
        <v>0</v>
      </c>
      <c r="AJ23">
        <v>0</v>
      </c>
      <c r="AK23">
        <v>0</v>
      </c>
      <c r="AL23" s="36">
        <v>0</v>
      </c>
    </row>
    <row r="24" spans="1:38" x14ac:dyDescent="0.25">
      <c r="A24" s="37">
        <v>-100</v>
      </c>
      <c r="B24" s="38">
        <v>-90</v>
      </c>
      <c r="C24" s="36">
        <v>0</v>
      </c>
      <c r="D24">
        <v>0</v>
      </c>
      <c r="E24">
        <v>0</v>
      </c>
      <c r="F24">
        <v>0</v>
      </c>
      <c r="G24">
        <v>0</v>
      </c>
      <c r="H24" s="36">
        <v>0</v>
      </c>
      <c r="I24">
        <v>47041635572.373985</v>
      </c>
      <c r="J24">
        <v>94083271144.747971</v>
      </c>
      <c r="K24">
        <v>141124906717.12195</v>
      </c>
      <c r="L24">
        <v>188166542289.49594</v>
      </c>
      <c r="M24" s="36">
        <v>235208177861.86993</v>
      </c>
      <c r="N24">
        <v>188166542289.49594</v>
      </c>
      <c r="O24">
        <v>141124906717.12195</v>
      </c>
      <c r="P24">
        <v>94083271144.747955</v>
      </c>
      <c r="Q24">
        <v>47041635572.37397</v>
      </c>
      <c r="R24" s="36">
        <v>0</v>
      </c>
      <c r="S24">
        <v>0</v>
      </c>
      <c r="T24">
        <v>0</v>
      </c>
      <c r="U24">
        <v>0</v>
      </c>
      <c r="V24">
        <v>0</v>
      </c>
      <c r="W24" s="36">
        <v>0</v>
      </c>
      <c r="X24">
        <v>0</v>
      </c>
      <c r="Y24">
        <v>0</v>
      </c>
      <c r="Z24">
        <v>0</v>
      </c>
      <c r="AA24">
        <v>0</v>
      </c>
      <c r="AB24" s="36">
        <v>0</v>
      </c>
      <c r="AC24">
        <v>0</v>
      </c>
      <c r="AD24">
        <v>0</v>
      </c>
      <c r="AE24">
        <v>0</v>
      </c>
      <c r="AF24">
        <v>0</v>
      </c>
      <c r="AG24" s="36">
        <v>0</v>
      </c>
      <c r="AH24">
        <v>0</v>
      </c>
      <c r="AI24">
        <v>0</v>
      </c>
      <c r="AJ24">
        <v>0</v>
      </c>
      <c r="AK24">
        <v>0</v>
      </c>
      <c r="AL24" s="36">
        <v>0</v>
      </c>
    </row>
    <row r="25" spans="1:38" x14ac:dyDescent="0.25">
      <c r="A25" s="37">
        <v>-90</v>
      </c>
      <c r="B25" s="38">
        <v>-80</v>
      </c>
      <c r="C25" s="36">
        <v>0</v>
      </c>
      <c r="D25">
        <v>0</v>
      </c>
      <c r="E25">
        <v>0</v>
      </c>
      <c r="F25">
        <v>0</v>
      </c>
      <c r="G25">
        <v>0</v>
      </c>
      <c r="H25" s="36">
        <v>0</v>
      </c>
      <c r="I25">
        <v>0</v>
      </c>
      <c r="J25">
        <v>0</v>
      </c>
      <c r="K25">
        <v>0</v>
      </c>
      <c r="L25">
        <v>0</v>
      </c>
      <c r="M25" s="36">
        <v>0</v>
      </c>
      <c r="N25">
        <v>0</v>
      </c>
      <c r="O25">
        <v>0</v>
      </c>
      <c r="P25">
        <v>0</v>
      </c>
      <c r="Q25">
        <v>0</v>
      </c>
      <c r="R25" s="36">
        <v>0</v>
      </c>
      <c r="S25">
        <v>0</v>
      </c>
      <c r="T25">
        <v>0</v>
      </c>
      <c r="U25">
        <v>0</v>
      </c>
      <c r="V25">
        <v>0</v>
      </c>
      <c r="W25" s="36">
        <v>0</v>
      </c>
      <c r="X25">
        <v>0</v>
      </c>
      <c r="Y25">
        <v>0</v>
      </c>
      <c r="Z25">
        <v>0</v>
      </c>
      <c r="AA25">
        <v>0</v>
      </c>
      <c r="AB25" s="36">
        <v>0</v>
      </c>
      <c r="AC25">
        <v>0</v>
      </c>
      <c r="AD25">
        <v>0</v>
      </c>
      <c r="AE25">
        <v>0</v>
      </c>
      <c r="AF25">
        <v>0</v>
      </c>
      <c r="AG25" s="36">
        <v>0</v>
      </c>
      <c r="AH25">
        <v>0</v>
      </c>
      <c r="AI25">
        <v>0</v>
      </c>
      <c r="AJ25">
        <v>0</v>
      </c>
      <c r="AK25">
        <v>0</v>
      </c>
      <c r="AL25" s="36">
        <v>0</v>
      </c>
    </row>
    <row r="26" spans="1:38" x14ac:dyDescent="0.25">
      <c r="A26" s="37">
        <v>-80</v>
      </c>
      <c r="B26" s="38">
        <v>-70</v>
      </c>
      <c r="C26" s="36">
        <v>0</v>
      </c>
      <c r="D26">
        <v>0</v>
      </c>
      <c r="E26">
        <v>0</v>
      </c>
      <c r="F26">
        <v>0</v>
      </c>
      <c r="G26">
        <v>0</v>
      </c>
      <c r="H26" s="36">
        <v>0</v>
      </c>
      <c r="I26">
        <v>0</v>
      </c>
      <c r="J26">
        <v>0</v>
      </c>
      <c r="K26">
        <v>0</v>
      </c>
      <c r="L26">
        <v>0</v>
      </c>
      <c r="M26" s="36">
        <v>0</v>
      </c>
      <c r="N26">
        <v>0</v>
      </c>
      <c r="O26">
        <v>0</v>
      </c>
      <c r="P26">
        <v>0</v>
      </c>
      <c r="Q26">
        <v>0</v>
      </c>
      <c r="R26" s="36">
        <v>0</v>
      </c>
      <c r="S26">
        <v>0</v>
      </c>
      <c r="T26">
        <v>0</v>
      </c>
      <c r="U26">
        <v>0</v>
      </c>
      <c r="V26">
        <v>0</v>
      </c>
      <c r="W26" s="36">
        <v>0</v>
      </c>
      <c r="X26">
        <v>0</v>
      </c>
      <c r="Y26">
        <v>0</v>
      </c>
      <c r="Z26">
        <v>0</v>
      </c>
      <c r="AA26">
        <v>0</v>
      </c>
      <c r="AB26" s="36">
        <v>0</v>
      </c>
      <c r="AC26">
        <v>0</v>
      </c>
      <c r="AD26">
        <v>0</v>
      </c>
      <c r="AE26">
        <v>0</v>
      </c>
      <c r="AF26">
        <v>0</v>
      </c>
      <c r="AG26" s="36">
        <v>0</v>
      </c>
      <c r="AH26">
        <v>0</v>
      </c>
      <c r="AI26">
        <v>0</v>
      </c>
      <c r="AJ26">
        <v>0</v>
      </c>
      <c r="AK26">
        <v>0</v>
      </c>
      <c r="AL26" s="36">
        <v>0</v>
      </c>
    </row>
    <row r="27" spans="1:38" x14ac:dyDescent="0.25">
      <c r="A27" s="37">
        <v>-70</v>
      </c>
      <c r="B27" s="38">
        <v>-60</v>
      </c>
      <c r="C27" s="36">
        <v>0</v>
      </c>
      <c r="D27">
        <v>0</v>
      </c>
      <c r="E27">
        <v>0</v>
      </c>
      <c r="F27">
        <v>0</v>
      </c>
      <c r="G27">
        <v>0</v>
      </c>
      <c r="H27" s="36">
        <v>0</v>
      </c>
      <c r="I27">
        <v>0</v>
      </c>
      <c r="J27">
        <v>0</v>
      </c>
      <c r="K27">
        <v>0</v>
      </c>
      <c r="L27">
        <v>0</v>
      </c>
      <c r="M27" s="36">
        <v>0</v>
      </c>
      <c r="N27">
        <v>0</v>
      </c>
      <c r="O27">
        <v>0</v>
      </c>
      <c r="P27">
        <v>0</v>
      </c>
      <c r="Q27">
        <v>0</v>
      </c>
      <c r="R27" s="36">
        <v>0</v>
      </c>
      <c r="S27">
        <v>0</v>
      </c>
      <c r="T27">
        <v>0</v>
      </c>
      <c r="U27">
        <v>0</v>
      </c>
      <c r="V27">
        <v>0</v>
      </c>
      <c r="W27" s="36">
        <v>0</v>
      </c>
      <c r="X27">
        <v>0</v>
      </c>
      <c r="Y27">
        <v>0</v>
      </c>
      <c r="Z27">
        <v>0</v>
      </c>
      <c r="AA27">
        <v>0</v>
      </c>
      <c r="AB27" s="36">
        <v>0</v>
      </c>
      <c r="AC27">
        <v>0</v>
      </c>
      <c r="AD27">
        <v>0</v>
      </c>
      <c r="AE27">
        <v>0</v>
      </c>
      <c r="AF27">
        <v>0</v>
      </c>
      <c r="AG27" s="36">
        <v>0</v>
      </c>
      <c r="AH27">
        <v>0</v>
      </c>
      <c r="AI27">
        <v>0</v>
      </c>
      <c r="AJ27">
        <v>0</v>
      </c>
      <c r="AK27">
        <v>0</v>
      </c>
      <c r="AL27" s="36">
        <v>0</v>
      </c>
    </row>
    <row r="28" spans="1:38" x14ac:dyDescent="0.25">
      <c r="A28" s="37">
        <v>-60</v>
      </c>
      <c r="B28" s="38">
        <v>-50</v>
      </c>
      <c r="C28" s="36">
        <v>0</v>
      </c>
      <c r="D28">
        <v>0</v>
      </c>
      <c r="E28">
        <v>0</v>
      </c>
      <c r="F28">
        <v>0</v>
      </c>
      <c r="G28">
        <v>0</v>
      </c>
      <c r="H28" s="36">
        <v>0</v>
      </c>
      <c r="I28">
        <v>0</v>
      </c>
      <c r="J28">
        <v>0</v>
      </c>
      <c r="K28">
        <v>0</v>
      </c>
      <c r="L28">
        <v>0</v>
      </c>
      <c r="M28" s="36">
        <v>0</v>
      </c>
      <c r="N28">
        <v>0</v>
      </c>
      <c r="O28">
        <v>0</v>
      </c>
      <c r="P28">
        <v>0</v>
      </c>
      <c r="Q28">
        <v>0</v>
      </c>
      <c r="R28" s="36">
        <v>0</v>
      </c>
      <c r="S28">
        <v>0</v>
      </c>
      <c r="T28">
        <v>0</v>
      </c>
      <c r="U28">
        <v>0</v>
      </c>
      <c r="V28">
        <v>0</v>
      </c>
      <c r="W28" s="36">
        <v>0</v>
      </c>
      <c r="X28">
        <v>0</v>
      </c>
      <c r="Y28">
        <v>0</v>
      </c>
      <c r="Z28">
        <v>0</v>
      </c>
      <c r="AA28">
        <v>0</v>
      </c>
      <c r="AB28" s="36">
        <v>0</v>
      </c>
      <c r="AC28">
        <v>0</v>
      </c>
      <c r="AD28">
        <v>0</v>
      </c>
      <c r="AE28">
        <v>0</v>
      </c>
      <c r="AF28">
        <v>0</v>
      </c>
      <c r="AG28" s="36">
        <v>0</v>
      </c>
      <c r="AH28">
        <v>0</v>
      </c>
      <c r="AI28">
        <v>0</v>
      </c>
      <c r="AJ28">
        <v>0</v>
      </c>
      <c r="AK28">
        <v>0</v>
      </c>
      <c r="AL28" s="36">
        <v>0</v>
      </c>
    </row>
    <row r="29" spans="1:38" x14ac:dyDescent="0.25">
      <c r="A29" s="37">
        <v>-50</v>
      </c>
      <c r="B29" s="38">
        <v>-40</v>
      </c>
      <c r="C29" s="36">
        <v>0</v>
      </c>
      <c r="D29">
        <v>0</v>
      </c>
      <c r="E29">
        <v>0</v>
      </c>
      <c r="F29">
        <v>0</v>
      </c>
      <c r="G29">
        <v>0</v>
      </c>
      <c r="H29" s="36">
        <v>0</v>
      </c>
      <c r="I29">
        <v>0</v>
      </c>
      <c r="J29">
        <v>0</v>
      </c>
      <c r="K29">
        <v>0</v>
      </c>
      <c r="L29">
        <v>0</v>
      </c>
      <c r="M29" s="36">
        <v>0</v>
      </c>
      <c r="N29">
        <v>0</v>
      </c>
      <c r="O29">
        <v>0</v>
      </c>
      <c r="P29">
        <v>0</v>
      </c>
      <c r="Q29">
        <v>0</v>
      </c>
      <c r="R29" s="36">
        <v>0</v>
      </c>
      <c r="S29">
        <v>0</v>
      </c>
      <c r="T29">
        <v>0</v>
      </c>
      <c r="U29">
        <v>0</v>
      </c>
      <c r="V29">
        <v>0</v>
      </c>
      <c r="W29" s="36">
        <v>0</v>
      </c>
      <c r="X29">
        <v>0</v>
      </c>
      <c r="Y29">
        <v>0</v>
      </c>
      <c r="Z29">
        <v>0</v>
      </c>
      <c r="AA29">
        <v>0</v>
      </c>
      <c r="AB29" s="36">
        <v>0</v>
      </c>
      <c r="AC29">
        <v>0</v>
      </c>
      <c r="AD29">
        <v>0</v>
      </c>
      <c r="AE29">
        <v>0</v>
      </c>
      <c r="AF29">
        <v>0</v>
      </c>
      <c r="AG29" s="36">
        <v>0</v>
      </c>
      <c r="AH29">
        <v>0</v>
      </c>
      <c r="AI29">
        <v>0</v>
      </c>
      <c r="AJ29">
        <v>0</v>
      </c>
      <c r="AK29">
        <v>0</v>
      </c>
      <c r="AL29" s="36">
        <v>0</v>
      </c>
    </row>
    <row r="30" spans="1:38" x14ac:dyDescent="0.25">
      <c r="A30" s="37">
        <v>-40</v>
      </c>
      <c r="B30" s="38">
        <v>-30</v>
      </c>
      <c r="C30" s="36">
        <v>0</v>
      </c>
      <c r="D30">
        <v>0</v>
      </c>
      <c r="E30">
        <v>0</v>
      </c>
      <c r="F30">
        <v>0</v>
      </c>
      <c r="G30">
        <v>0</v>
      </c>
      <c r="H30" s="36">
        <v>0</v>
      </c>
      <c r="I30">
        <v>0</v>
      </c>
      <c r="J30">
        <v>0</v>
      </c>
      <c r="K30">
        <v>0</v>
      </c>
      <c r="L30">
        <v>0</v>
      </c>
      <c r="M30" s="36">
        <v>0</v>
      </c>
      <c r="N30">
        <v>0</v>
      </c>
      <c r="O30">
        <v>0</v>
      </c>
      <c r="P30">
        <v>0</v>
      </c>
      <c r="Q30">
        <v>0</v>
      </c>
      <c r="R30" s="36">
        <v>0</v>
      </c>
      <c r="S30">
        <v>0</v>
      </c>
      <c r="T30">
        <v>0</v>
      </c>
      <c r="U30">
        <v>0</v>
      </c>
      <c r="V30">
        <v>0</v>
      </c>
      <c r="W30" s="36">
        <v>0</v>
      </c>
      <c r="X30">
        <v>0</v>
      </c>
      <c r="Y30">
        <v>0</v>
      </c>
      <c r="Z30">
        <v>0</v>
      </c>
      <c r="AA30">
        <v>0</v>
      </c>
      <c r="AB30" s="36">
        <v>0</v>
      </c>
      <c r="AC30">
        <v>0</v>
      </c>
      <c r="AD30">
        <v>0</v>
      </c>
      <c r="AE30">
        <v>0</v>
      </c>
      <c r="AF30">
        <v>0</v>
      </c>
      <c r="AG30" s="36">
        <v>0</v>
      </c>
      <c r="AH30">
        <v>0</v>
      </c>
      <c r="AI30">
        <v>0</v>
      </c>
      <c r="AJ30">
        <v>0</v>
      </c>
      <c r="AK30">
        <v>0</v>
      </c>
      <c r="AL30" s="36">
        <v>0</v>
      </c>
    </row>
    <row r="31" spans="1:38" x14ac:dyDescent="0.25">
      <c r="A31" s="37">
        <v>-30</v>
      </c>
      <c r="B31" s="38">
        <v>-20</v>
      </c>
      <c r="C31" s="36">
        <v>0</v>
      </c>
      <c r="D31">
        <v>48414348564.64254</v>
      </c>
      <c r="E31">
        <v>96828697129.28508</v>
      </c>
      <c r="F31">
        <v>145243045693.92761</v>
      </c>
      <c r="G31">
        <v>193657394258.57016</v>
      </c>
      <c r="H31" s="36">
        <v>242071742823.21271</v>
      </c>
      <c r="I31">
        <v>193657394258.57016</v>
      </c>
      <c r="J31">
        <v>145243045693.92761</v>
      </c>
      <c r="K31">
        <v>96828697129.285065</v>
      </c>
      <c r="L31">
        <v>48414348564.642525</v>
      </c>
      <c r="M31" s="36">
        <v>0</v>
      </c>
      <c r="N31">
        <v>0</v>
      </c>
      <c r="O31">
        <v>0</v>
      </c>
      <c r="P31">
        <v>0</v>
      </c>
      <c r="Q31">
        <v>0</v>
      </c>
      <c r="R31" s="36">
        <v>0</v>
      </c>
      <c r="S31">
        <v>0</v>
      </c>
      <c r="T31">
        <v>0</v>
      </c>
      <c r="U31">
        <v>0</v>
      </c>
      <c r="V31">
        <v>0</v>
      </c>
      <c r="W31" s="36">
        <v>0</v>
      </c>
      <c r="X31">
        <v>0</v>
      </c>
      <c r="Y31">
        <v>0</v>
      </c>
      <c r="Z31">
        <v>0</v>
      </c>
      <c r="AA31">
        <v>0</v>
      </c>
      <c r="AB31" s="36">
        <v>0</v>
      </c>
      <c r="AC31">
        <v>0</v>
      </c>
      <c r="AD31">
        <v>0</v>
      </c>
      <c r="AE31">
        <v>0</v>
      </c>
      <c r="AF31">
        <v>0</v>
      </c>
      <c r="AG31" s="36">
        <v>0</v>
      </c>
      <c r="AH31">
        <v>0</v>
      </c>
      <c r="AI31">
        <v>0</v>
      </c>
      <c r="AJ31">
        <v>0</v>
      </c>
      <c r="AK31">
        <v>0</v>
      </c>
      <c r="AL31" s="36">
        <v>0</v>
      </c>
    </row>
    <row r="32" spans="1:38" x14ac:dyDescent="0.25">
      <c r="A32" s="37">
        <v>-20</v>
      </c>
      <c r="B32" s="38">
        <v>-10</v>
      </c>
      <c r="C32" s="36">
        <v>0</v>
      </c>
      <c r="D32">
        <v>0</v>
      </c>
      <c r="E32">
        <v>0</v>
      </c>
      <c r="F32">
        <v>0</v>
      </c>
      <c r="G32">
        <v>0</v>
      </c>
      <c r="H32" s="36">
        <v>0</v>
      </c>
      <c r="I32">
        <v>26185927152.95303</v>
      </c>
      <c r="J32">
        <v>52371854305.906059</v>
      </c>
      <c r="K32">
        <v>78557781458.859085</v>
      </c>
      <c r="L32">
        <v>104743708611.81212</v>
      </c>
      <c r="M32" s="36">
        <v>130929635764.76515</v>
      </c>
      <c r="N32">
        <v>104743708612.30457</v>
      </c>
      <c r="O32">
        <v>78557781459.843979</v>
      </c>
      <c r="P32">
        <v>52371854307.383392</v>
      </c>
      <c r="Q32">
        <v>26185927154.922802</v>
      </c>
      <c r="R32" s="36">
        <v>2.4622103720988981</v>
      </c>
      <c r="S32">
        <v>1.9697682976791184</v>
      </c>
      <c r="T32">
        <v>1.4773262232593387</v>
      </c>
      <c r="U32">
        <v>0.9848841488395591</v>
      </c>
      <c r="V32">
        <v>0.4924420744197795</v>
      </c>
      <c r="W32" s="36">
        <v>0</v>
      </c>
      <c r="X32">
        <v>0</v>
      </c>
      <c r="Y32">
        <v>0</v>
      </c>
      <c r="Z32">
        <v>0</v>
      </c>
      <c r="AA32">
        <v>0</v>
      </c>
      <c r="AB32" s="36">
        <v>0</v>
      </c>
      <c r="AC32">
        <v>0</v>
      </c>
      <c r="AD32">
        <v>0</v>
      </c>
      <c r="AE32">
        <v>0</v>
      </c>
      <c r="AF32">
        <v>0</v>
      </c>
      <c r="AG32" s="36">
        <v>0</v>
      </c>
      <c r="AH32">
        <v>78858852196.325882</v>
      </c>
      <c r="AI32">
        <v>157717704392.65176</v>
      </c>
      <c r="AJ32">
        <v>236576556588.97766</v>
      </c>
      <c r="AK32">
        <v>315435408785.30353</v>
      </c>
      <c r="AL32" s="36">
        <v>394294260981.62939</v>
      </c>
    </row>
    <row r="33" spans="1:38" x14ac:dyDescent="0.25">
      <c r="A33" s="37">
        <v>-10</v>
      </c>
      <c r="B33" s="38">
        <v>0</v>
      </c>
      <c r="C33" s="36">
        <v>204461318878.09207</v>
      </c>
      <c r="D33">
        <v>260585436896.26605</v>
      </c>
      <c r="E33">
        <v>316709554914.44</v>
      </c>
      <c r="F33">
        <v>372833672932.61395</v>
      </c>
      <c r="G33">
        <v>428957790950.7879</v>
      </c>
      <c r="H33" s="36">
        <v>485081908968.96198</v>
      </c>
      <c r="I33">
        <v>388065527175.61389</v>
      </c>
      <c r="J33">
        <v>291049145382.26581</v>
      </c>
      <c r="K33">
        <v>194032763588.91772</v>
      </c>
      <c r="L33">
        <v>97016381795.569641</v>
      </c>
      <c r="M33" s="36">
        <v>2.2215751546520437</v>
      </c>
      <c r="N33">
        <v>32546862868.421944</v>
      </c>
      <c r="O33">
        <v>65093725734.622314</v>
      </c>
      <c r="P33">
        <v>97640588600.822678</v>
      </c>
      <c r="Q33">
        <v>130187451467.02304</v>
      </c>
      <c r="R33" s="36">
        <v>162734314333.22342</v>
      </c>
      <c r="S33">
        <v>130187451466.57874</v>
      </c>
      <c r="T33">
        <v>97640588599.934052</v>
      </c>
      <c r="U33">
        <v>65093725733.289368</v>
      </c>
      <c r="V33">
        <v>32546862866.644684</v>
      </c>
      <c r="W33" s="36">
        <v>0</v>
      </c>
      <c r="X33">
        <v>0</v>
      </c>
      <c r="Y33">
        <v>0</v>
      </c>
      <c r="Z33">
        <v>0</v>
      </c>
      <c r="AA33">
        <v>0</v>
      </c>
      <c r="AB33" s="36">
        <v>0</v>
      </c>
      <c r="AC33">
        <v>7180486177310.6543</v>
      </c>
      <c r="AD33">
        <v>14360972354621.309</v>
      </c>
      <c r="AE33">
        <v>21541458531931.961</v>
      </c>
      <c r="AF33">
        <v>28721944709242.617</v>
      </c>
      <c r="AG33" s="36">
        <v>35902430886553.273</v>
      </c>
      <c r="AH33">
        <v>29347573483107.164</v>
      </c>
      <c r="AI33">
        <v>22792716079661.055</v>
      </c>
      <c r="AJ33">
        <v>16237858676214.947</v>
      </c>
      <c r="AK33">
        <v>9683001272768.8398</v>
      </c>
      <c r="AL33" s="36">
        <v>3128143869322.7344</v>
      </c>
    </row>
    <row r="34" spans="1:38" x14ac:dyDescent="0.25">
      <c r="A34" s="39">
        <v>0</v>
      </c>
      <c r="B34" s="40">
        <v>0</v>
      </c>
      <c r="C34" s="41">
        <v>0</v>
      </c>
      <c r="D34">
        <v>0</v>
      </c>
      <c r="E34">
        <v>0</v>
      </c>
      <c r="F34">
        <v>0</v>
      </c>
      <c r="G34">
        <v>0</v>
      </c>
      <c r="H34" s="41">
        <v>0</v>
      </c>
      <c r="I34">
        <v>45379549524.454483</v>
      </c>
      <c r="J34">
        <v>90759099048.908966</v>
      </c>
      <c r="K34">
        <v>136138648573.36345</v>
      </c>
      <c r="L34">
        <v>181518198097.81793</v>
      </c>
      <c r="M34" s="41">
        <v>226897747622.27243</v>
      </c>
      <c r="N34">
        <v>533606879068.71179</v>
      </c>
      <c r="O34">
        <v>840316010515.15112</v>
      </c>
      <c r="P34">
        <v>1147025141961.5903</v>
      </c>
      <c r="Q34">
        <v>1453734273408.0298</v>
      </c>
      <c r="R34" s="41">
        <v>1760443404854.4692</v>
      </c>
      <c r="S34">
        <v>4831791554986.957</v>
      </c>
      <c r="T34">
        <v>7903139705119.4443</v>
      </c>
      <c r="U34">
        <v>10974487855251.932</v>
      </c>
      <c r="V34">
        <v>14045836005384.418</v>
      </c>
      <c r="W34" s="41">
        <v>17117184155516.906</v>
      </c>
      <c r="X34">
        <v>13694904899441.43</v>
      </c>
      <c r="Y34">
        <v>10272625643365.953</v>
      </c>
      <c r="Z34">
        <v>6850346387290.4766</v>
      </c>
      <c r="AA34">
        <v>3428067131215.0005</v>
      </c>
      <c r="AB34" s="41">
        <v>5787875139.5250282</v>
      </c>
      <c r="AC34">
        <v>2863670122220.5537</v>
      </c>
      <c r="AD34">
        <v>5721552369301.582</v>
      </c>
      <c r="AE34">
        <v>8579434616382.6113</v>
      </c>
      <c r="AF34">
        <v>11437316863463.641</v>
      </c>
      <c r="AG34" s="41">
        <v>14295199110544.67</v>
      </c>
      <c r="AH34">
        <v>11436159288436.607</v>
      </c>
      <c r="AI34">
        <v>8577119466328.5449</v>
      </c>
      <c r="AJ34">
        <v>5718079644220.4824</v>
      </c>
      <c r="AK34">
        <v>2859039822112.4204</v>
      </c>
      <c r="AL34" s="41">
        <v>4.3586983066764322</v>
      </c>
    </row>
    <row r="35" spans="1:38" x14ac:dyDescent="0.25">
      <c r="A35" s="42">
        <v>0.1</v>
      </c>
      <c r="B35" s="43">
        <v>10</v>
      </c>
      <c r="C35" s="36">
        <v>63151180600992.969</v>
      </c>
      <c r="D35">
        <v>76985333828677.391</v>
      </c>
      <c r="E35">
        <v>90819487056361.813</v>
      </c>
      <c r="F35">
        <v>104653640284046.23</v>
      </c>
      <c r="G35">
        <v>118487793511730.66</v>
      </c>
      <c r="H35" s="36">
        <v>132321946739415.05</v>
      </c>
      <c r="I35">
        <v>141726433067831.34</v>
      </c>
      <c r="J35">
        <v>151130919396247.66</v>
      </c>
      <c r="K35">
        <v>160535405724663.97</v>
      </c>
      <c r="L35">
        <v>169939892053080.28</v>
      </c>
      <c r="M35" s="36">
        <v>179344378381496.56</v>
      </c>
      <c r="N35">
        <v>184502242876261.47</v>
      </c>
      <c r="O35">
        <v>189660107371026.38</v>
      </c>
      <c r="P35">
        <v>194817971865791.28</v>
      </c>
      <c r="Q35">
        <v>199975836360556.19</v>
      </c>
      <c r="R35" s="36">
        <v>205133700855321.03</v>
      </c>
      <c r="S35">
        <v>166789909261620.19</v>
      </c>
      <c r="T35">
        <v>128446117667919.33</v>
      </c>
      <c r="U35">
        <v>90102326074218.469</v>
      </c>
      <c r="V35">
        <v>51758534480517.609</v>
      </c>
      <c r="W35" s="36">
        <v>13414742886816.707</v>
      </c>
      <c r="X35">
        <v>18863958532568.215</v>
      </c>
      <c r="Y35">
        <v>24313174178319.723</v>
      </c>
      <c r="Z35">
        <v>29762389824071.23</v>
      </c>
      <c r="AA35">
        <v>35211605469822.742</v>
      </c>
      <c r="AB35" s="36">
        <v>40660821115574.25</v>
      </c>
      <c r="AC35">
        <v>50896589505192.57</v>
      </c>
      <c r="AD35">
        <v>61132357894810.891</v>
      </c>
      <c r="AE35">
        <v>71368126284429.203</v>
      </c>
      <c r="AF35">
        <v>81603894674047.516</v>
      </c>
      <c r="AG35" s="36">
        <v>91839663063665.844</v>
      </c>
      <c r="AH35">
        <v>89076502209768.016</v>
      </c>
      <c r="AI35">
        <v>86313341355870.188</v>
      </c>
      <c r="AJ35">
        <v>83550180501972.359</v>
      </c>
      <c r="AK35">
        <v>80787019648074.531</v>
      </c>
      <c r="AL35" s="36">
        <v>78023858794176.688</v>
      </c>
    </row>
    <row r="36" spans="1:38" x14ac:dyDescent="0.25">
      <c r="A36" s="37">
        <v>10</v>
      </c>
      <c r="B36" s="38">
        <v>20</v>
      </c>
      <c r="C36" s="36">
        <v>48954162616059.523</v>
      </c>
      <c r="D36">
        <v>39328604778456.688</v>
      </c>
      <c r="E36">
        <v>29703046940853.848</v>
      </c>
      <c r="F36">
        <v>20077489103251.008</v>
      </c>
      <c r="G36">
        <v>10451931265648.168</v>
      </c>
      <c r="H36" s="36">
        <v>826373428045.328</v>
      </c>
      <c r="I36">
        <v>2240299880488.2583</v>
      </c>
      <c r="J36">
        <v>3654226332931.1885</v>
      </c>
      <c r="K36">
        <v>5068152785374.1191</v>
      </c>
      <c r="L36">
        <v>6482079237817.0488</v>
      </c>
      <c r="M36" s="36">
        <v>7896005690259.9795</v>
      </c>
      <c r="N36">
        <v>9811353734802.5488</v>
      </c>
      <c r="O36">
        <v>11726701779345.119</v>
      </c>
      <c r="P36">
        <v>13642049823887.689</v>
      </c>
      <c r="Q36">
        <v>15557397868430.26</v>
      </c>
      <c r="R36" s="36">
        <v>17472745912972.826</v>
      </c>
      <c r="S36">
        <v>13978196730378.262</v>
      </c>
      <c r="T36">
        <v>10483647547783.695</v>
      </c>
      <c r="U36">
        <v>6989098365189.1299</v>
      </c>
      <c r="V36">
        <v>3494549182594.5645</v>
      </c>
      <c r="W36" s="36">
        <v>0</v>
      </c>
      <c r="X36">
        <v>17442517832.156242</v>
      </c>
      <c r="Y36">
        <v>34885035664.312485</v>
      </c>
      <c r="Z36">
        <v>52327553496.468727</v>
      </c>
      <c r="AA36">
        <v>69770071328.624969</v>
      </c>
      <c r="AB36" s="36">
        <v>87212589160.781204</v>
      </c>
      <c r="AC36">
        <v>3171547680539.73</v>
      </c>
      <c r="AD36">
        <v>6255882771918.6787</v>
      </c>
      <c r="AE36">
        <v>9340217863297.627</v>
      </c>
      <c r="AF36">
        <v>12424552954676.576</v>
      </c>
      <c r="AG36" s="36">
        <v>15508888046055.525</v>
      </c>
      <c r="AH36">
        <v>18979351557853.324</v>
      </c>
      <c r="AI36">
        <v>22449815069651.125</v>
      </c>
      <c r="AJ36">
        <v>25920278581448.922</v>
      </c>
      <c r="AK36">
        <v>29390742093246.719</v>
      </c>
      <c r="AL36" s="36">
        <v>32861205605044.52</v>
      </c>
    </row>
    <row r="37" spans="1:38" x14ac:dyDescent="0.25">
      <c r="A37" s="37">
        <v>20</v>
      </c>
      <c r="B37" s="38">
        <v>30</v>
      </c>
      <c r="C37" s="36">
        <v>17835358061832.313</v>
      </c>
      <c r="D37">
        <v>29211135311649.227</v>
      </c>
      <c r="E37">
        <v>40586912561466.141</v>
      </c>
      <c r="F37">
        <v>51962689811283.055</v>
      </c>
      <c r="G37">
        <v>63338467061099.969</v>
      </c>
      <c r="H37" s="36">
        <v>74714244310916.875</v>
      </c>
      <c r="I37">
        <v>59771395448733.5</v>
      </c>
      <c r="J37">
        <v>44828546586550.125</v>
      </c>
      <c r="K37">
        <v>29885697724366.75</v>
      </c>
      <c r="L37">
        <v>14942848862183.375</v>
      </c>
      <c r="M37" s="36">
        <v>0</v>
      </c>
      <c r="N37">
        <v>0.49244207441977961</v>
      </c>
      <c r="O37">
        <v>0.98488414883955921</v>
      </c>
      <c r="P37">
        <v>1.4773262232593387</v>
      </c>
      <c r="Q37">
        <v>1.9697682976791184</v>
      </c>
      <c r="R37" s="36">
        <v>2.4622103720988981</v>
      </c>
      <c r="S37">
        <v>292396680279.30212</v>
      </c>
      <c r="T37">
        <v>584793360556.14209</v>
      </c>
      <c r="U37">
        <v>877190040832.98193</v>
      </c>
      <c r="V37">
        <v>1169586721109.8218</v>
      </c>
      <c r="W37" s="36">
        <v>1461983401386.6616</v>
      </c>
      <c r="X37">
        <v>4981284444480.6426</v>
      </c>
      <c r="Y37">
        <v>8500585487574.623</v>
      </c>
      <c r="Z37">
        <v>12019886530668.604</v>
      </c>
      <c r="AA37">
        <v>15539187573762.584</v>
      </c>
      <c r="AB37" s="36">
        <v>19058488616856.563</v>
      </c>
      <c r="AC37">
        <v>18213384995283.527</v>
      </c>
      <c r="AD37">
        <v>17368281373710.494</v>
      </c>
      <c r="AE37">
        <v>16523177752137.461</v>
      </c>
      <c r="AF37">
        <v>15678074130564.428</v>
      </c>
      <c r="AG37" s="36">
        <v>14832970508991.395</v>
      </c>
      <c r="AH37">
        <v>11933837884681.844</v>
      </c>
      <c r="AI37">
        <v>9034705260372.293</v>
      </c>
      <c r="AJ37">
        <v>6135572636062.7432</v>
      </c>
      <c r="AK37">
        <v>3236440011753.1934</v>
      </c>
      <c r="AL37" s="36">
        <v>337307387443.646</v>
      </c>
    </row>
    <row r="38" spans="1:38" x14ac:dyDescent="0.25">
      <c r="A38" s="37">
        <v>30</v>
      </c>
      <c r="B38" s="38">
        <v>40</v>
      </c>
      <c r="C38" s="36">
        <v>2402957743426.2183</v>
      </c>
      <c r="D38">
        <v>6364539361946.2285</v>
      </c>
      <c r="E38">
        <v>10326120980466.238</v>
      </c>
      <c r="F38">
        <v>14287702598986.25</v>
      </c>
      <c r="G38">
        <v>18249284217506.262</v>
      </c>
      <c r="H38" s="36">
        <v>22210865836026.273</v>
      </c>
      <c r="I38">
        <v>33979384469609.316</v>
      </c>
      <c r="J38">
        <v>45747903103192.359</v>
      </c>
      <c r="K38">
        <v>57516421736775.406</v>
      </c>
      <c r="L38">
        <v>69284940370358.453</v>
      </c>
      <c r="M38" s="36">
        <v>81053459003941.484</v>
      </c>
      <c r="N38">
        <v>64842767203153.188</v>
      </c>
      <c r="O38">
        <v>48632075402364.891</v>
      </c>
      <c r="P38">
        <v>32421383601576.594</v>
      </c>
      <c r="Q38">
        <v>16210691800788.297</v>
      </c>
      <c r="R38" s="36">
        <v>0</v>
      </c>
      <c r="S38">
        <v>0</v>
      </c>
      <c r="T38">
        <v>0</v>
      </c>
      <c r="U38">
        <v>0</v>
      </c>
      <c r="V38">
        <v>0</v>
      </c>
      <c r="W38" s="36">
        <v>0</v>
      </c>
      <c r="X38">
        <v>78793953843.154892</v>
      </c>
      <c r="Y38">
        <v>157587907686.30978</v>
      </c>
      <c r="Z38">
        <v>236381861529.46466</v>
      </c>
      <c r="AA38">
        <v>315175815372.61957</v>
      </c>
      <c r="AB38" s="36">
        <v>393969769215.77448</v>
      </c>
      <c r="AC38">
        <v>4824663344941.1904</v>
      </c>
      <c r="AD38">
        <v>9255356920666.6055</v>
      </c>
      <c r="AE38">
        <v>13686050496392.021</v>
      </c>
      <c r="AF38">
        <v>18116744072117.438</v>
      </c>
      <c r="AG38" s="36">
        <v>22547437647842.855</v>
      </c>
      <c r="AH38">
        <v>18085640771276.648</v>
      </c>
      <c r="AI38">
        <v>13623843894710.439</v>
      </c>
      <c r="AJ38">
        <v>9162047018144.2305</v>
      </c>
      <c r="AK38">
        <v>4700250141578.0215</v>
      </c>
      <c r="AL38" s="36">
        <v>238453265011.80954</v>
      </c>
    </row>
    <row r="39" spans="1:38" x14ac:dyDescent="0.25">
      <c r="A39" s="37">
        <v>40</v>
      </c>
      <c r="B39" s="38">
        <v>50</v>
      </c>
      <c r="C39" s="36">
        <v>0</v>
      </c>
      <c r="D39">
        <v>0</v>
      </c>
      <c r="E39">
        <v>0</v>
      </c>
      <c r="F39">
        <v>0</v>
      </c>
      <c r="G39">
        <v>0</v>
      </c>
      <c r="H39" s="36">
        <v>0</v>
      </c>
      <c r="I39">
        <v>0</v>
      </c>
      <c r="J39">
        <v>0</v>
      </c>
      <c r="K39">
        <v>0</v>
      </c>
      <c r="L39">
        <v>0</v>
      </c>
      <c r="M39" s="36">
        <v>0</v>
      </c>
      <c r="N39">
        <v>0</v>
      </c>
      <c r="O39">
        <v>0</v>
      </c>
      <c r="P39">
        <v>0</v>
      </c>
      <c r="Q39">
        <v>0</v>
      </c>
      <c r="R39" s="36">
        <v>0</v>
      </c>
      <c r="S39">
        <v>0</v>
      </c>
      <c r="T39">
        <v>0</v>
      </c>
      <c r="U39">
        <v>0</v>
      </c>
      <c r="V39">
        <v>0</v>
      </c>
      <c r="W39" s="36">
        <v>0</v>
      </c>
      <c r="X39">
        <v>0</v>
      </c>
      <c r="Y39">
        <v>0</v>
      </c>
      <c r="Z39">
        <v>0</v>
      </c>
      <c r="AA39">
        <v>0</v>
      </c>
      <c r="AB39" s="36">
        <v>0</v>
      </c>
      <c r="AC39">
        <v>0.83263038831821667</v>
      </c>
      <c r="AD39">
        <v>1.6652607766364333</v>
      </c>
      <c r="AE39">
        <v>2.49789116495465</v>
      </c>
      <c r="AF39">
        <v>3.3305215532728667</v>
      </c>
      <c r="AG39" s="36">
        <v>4.1631519415910834</v>
      </c>
      <c r="AH39">
        <v>1152252644649.0781</v>
      </c>
      <c r="AI39">
        <v>2304505289293.9932</v>
      </c>
      <c r="AJ39">
        <v>3456757933938.9082</v>
      </c>
      <c r="AK39">
        <v>4609010578583.8232</v>
      </c>
      <c r="AL39" s="36">
        <v>5761263223228.7383</v>
      </c>
    </row>
    <row r="40" spans="1:38" x14ac:dyDescent="0.25">
      <c r="A40" s="37">
        <v>50</v>
      </c>
      <c r="B40" s="38">
        <v>60</v>
      </c>
      <c r="C40" s="36">
        <v>0</v>
      </c>
      <c r="D40">
        <v>0</v>
      </c>
      <c r="E40">
        <v>0</v>
      </c>
      <c r="F40">
        <v>0</v>
      </c>
      <c r="G40">
        <v>0</v>
      </c>
      <c r="H40" s="36">
        <v>0</v>
      </c>
      <c r="I40">
        <v>0</v>
      </c>
      <c r="J40">
        <v>0</v>
      </c>
      <c r="K40">
        <v>0</v>
      </c>
      <c r="L40">
        <v>0</v>
      </c>
      <c r="M40" s="36">
        <v>0</v>
      </c>
      <c r="N40">
        <v>0</v>
      </c>
      <c r="O40">
        <v>0</v>
      </c>
      <c r="P40">
        <v>0</v>
      </c>
      <c r="Q40">
        <v>0</v>
      </c>
      <c r="R40" s="36">
        <v>0</v>
      </c>
      <c r="S40">
        <v>0</v>
      </c>
      <c r="T40">
        <v>0</v>
      </c>
      <c r="U40">
        <v>0</v>
      </c>
      <c r="V40">
        <v>0</v>
      </c>
      <c r="W40" s="36">
        <v>0</v>
      </c>
      <c r="X40">
        <v>0</v>
      </c>
      <c r="Y40">
        <v>0</v>
      </c>
      <c r="Z40">
        <v>0</v>
      </c>
      <c r="AA40">
        <v>0</v>
      </c>
      <c r="AB40" s="36">
        <v>0</v>
      </c>
      <c r="AC40">
        <v>0</v>
      </c>
      <c r="AD40">
        <v>0</v>
      </c>
      <c r="AE40">
        <v>0</v>
      </c>
      <c r="AF40">
        <v>0</v>
      </c>
      <c r="AG40" s="36">
        <v>0</v>
      </c>
      <c r="AH40">
        <v>0</v>
      </c>
      <c r="AI40">
        <v>0</v>
      </c>
      <c r="AJ40">
        <v>0</v>
      </c>
      <c r="AK40">
        <v>0</v>
      </c>
      <c r="AL40" s="36">
        <v>0</v>
      </c>
    </row>
    <row r="41" spans="1:38" x14ac:dyDescent="0.25">
      <c r="A41" s="37">
        <v>60</v>
      </c>
      <c r="B41" s="38">
        <v>70</v>
      </c>
      <c r="C41" s="36">
        <v>0</v>
      </c>
      <c r="D41">
        <v>0</v>
      </c>
      <c r="E41">
        <v>0</v>
      </c>
      <c r="F41">
        <v>0</v>
      </c>
      <c r="G41">
        <v>0</v>
      </c>
      <c r="H41" s="36">
        <v>0</v>
      </c>
      <c r="I41">
        <v>0</v>
      </c>
      <c r="J41">
        <v>0</v>
      </c>
      <c r="K41">
        <v>0</v>
      </c>
      <c r="L41">
        <v>0</v>
      </c>
      <c r="M41" s="36">
        <v>0</v>
      </c>
      <c r="N41">
        <v>0</v>
      </c>
      <c r="O41">
        <v>0</v>
      </c>
      <c r="P41">
        <v>0</v>
      </c>
      <c r="Q41">
        <v>0</v>
      </c>
      <c r="R41" s="36">
        <v>0</v>
      </c>
      <c r="S41">
        <v>0</v>
      </c>
      <c r="T41">
        <v>0</v>
      </c>
      <c r="U41">
        <v>0</v>
      </c>
      <c r="V41">
        <v>0</v>
      </c>
      <c r="W41" s="36">
        <v>0</v>
      </c>
      <c r="X41">
        <v>0</v>
      </c>
      <c r="Y41">
        <v>0</v>
      </c>
      <c r="Z41">
        <v>0</v>
      </c>
      <c r="AA41">
        <v>0</v>
      </c>
      <c r="AB41" s="36">
        <v>0</v>
      </c>
      <c r="AC41">
        <v>0</v>
      </c>
      <c r="AD41">
        <v>0</v>
      </c>
      <c r="AE41">
        <v>0</v>
      </c>
      <c r="AF41">
        <v>0</v>
      </c>
      <c r="AG41" s="36">
        <v>0</v>
      </c>
      <c r="AH41">
        <v>0</v>
      </c>
      <c r="AI41">
        <v>0</v>
      </c>
      <c r="AJ41">
        <v>0</v>
      </c>
      <c r="AK41">
        <v>0</v>
      </c>
      <c r="AL41" s="36">
        <v>0</v>
      </c>
    </row>
    <row r="42" spans="1:38" x14ac:dyDescent="0.25">
      <c r="A42" s="37">
        <v>70</v>
      </c>
      <c r="B42" s="38">
        <v>80</v>
      </c>
      <c r="C42" s="36">
        <v>0</v>
      </c>
      <c r="D42">
        <v>0</v>
      </c>
      <c r="E42">
        <v>0</v>
      </c>
      <c r="F42">
        <v>0</v>
      </c>
      <c r="G42">
        <v>0</v>
      </c>
      <c r="H42" s="36">
        <v>0</v>
      </c>
      <c r="I42">
        <v>0</v>
      </c>
      <c r="J42">
        <v>0</v>
      </c>
      <c r="K42">
        <v>0</v>
      </c>
      <c r="L42">
        <v>0</v>
      </c>
      <c r="M42" s="36">
        <v>0</v>
      </c>
      <c r="N42">
        <v>0</v>
      </c>
      <c r="O42">
        <v>0</v>
      </c>
      <c r="P42">
        <v>0</v>
      </c>
      <c r="Q42">
        <v>0</v>
      </c>
      <c r="R42" s="36">
        <v>0</v>
      </c>
      <c r="S42">
        <v>0</v>
      </c>
      <c r="T42">
        <v>0</v>
      </c>
      <c r="U42">
        <v>0</v>
      </c>
      <c r="V42">
        <v>0</v>
      </c>
      <c r="W42" s="36">
        <v>0</v>
      </c>
      <c r="X42">
        <v>0</v>
      </c>
      <c r="Y42">
        <v>0</v>
      </c>
      <c r="Z42">
        <v>0</v>
      </c>
      <c r="AA42">
        <v>0</v>
      </c>
      <c r="AB42" s="36">
        <v>0</v>
      </c>
      <c r="AC42">
        <v>0</v>
      </c>
      <c r="AD42">
        <v>0</v>
      </c>
      <c r="AE42">
        <v>0</v>
      </c>
      <c r="AF42">
        <v>0</v>
      </c>
      <c r="AG42" s="36">
        <v>0</v>
      </c>
      <c r="AH42">
        <v>0</v>
      </c>
      <c r="AI42">
        <v>0</v>
      </c>
      <c r="AJ42">
        <v>0</v>
      </c>
      <c r="AK42">
        <v>0</v>
      </c>
      <c r="AL42" s="36">
        <v>0</v>
      </c>
    </row>
    <row r="43" spans="1:38" x14ac:dyDescent="0.25">
      <c r="A43" s="37">
        <v>80</v>
      </c>
      <c r="B43" s="38">
        <v>90</v>
      </c>
      <c r="C43" s="36">
        <v>0</v>
      </c>
      <c r="D43">
        <v>0</v>
      </c>
      <c r="E43">
        <v>0</v>
      </c>
      <c r="F43">
        <v>0</v>
      </c>
      <c r="G43">
        <v>0</v>
      </c>
      <c r="H43" s="36">
        <v>0</v>
      </c>
      <c r="I43">
        <v>0</v>
      </c>
      <c r="J43">
        <v>0</v>
      </c>
      <c r="K43">
        <v>0</v>
      </c>
      <c r="L43">
        <v>0</v>
      </c>
      <c r="M43" s="36">
        <v>0</v>
      </c>
      <c r="N43">
        <v>0</v>
      </c>
      <c r="O43">
        <v>0</v>
      </c>
      <c r="P43">
        <v>0</v>
      </c>
      <c r="Q43">
        <v>0</v>
      </c>
      <c r="R43" s="36">
        <v>0</v>
      </c>
      <c r="S43">
        <v>0</v>
      </c>
      <c r="T43">
        <v>0</v>
      </c>
      <c r="U43">
        <v>0</v>
      </c>
      <c r="V43">
        <v>0</v>
      </c>
      <c r="W43" s="36">
        <v>0</v>
      </c>
      <c r="X43">
        <v>0</v>
      </c>
      <c r="Y43">
        <v>0</v>
      </c>
      <c r="Z43">
        <v>0</v>
      </c>
      <c r="AA43">
        <v>0</v>
      </c>
      <c r="AB43" s="36">
        <v>0</v>
      </c>
      <c r="AC43">
        <v>0</v>
      </c>
      <c r="AD43">
        <v>0</v>
      </c>
      <c r="AE43">
        <v>0</v>
      </c>
      <c r="AF43">
        <v>0</v>
      </c>
      <c r="AG43" s="36">
        <v>0</v>
      </c>
      <c r="AH43">
        <v>0</v>
      </c>
      <c r="AI43">
        <v>0</v>
      </c>
      <c r="AJ43">
        <v>0</v>
      </c>
      <c r="AK43">
        <v>0</v>
      </c>
      <c r="AL43" s="36">
        <v>0</v>
      </c>
    </row>
    <row r="44" spans="1:38" x14ac:dyDescent="0.25">
      <c r="A44" s="37">
        <v>90</v>
      </c>
      <c r="B44" s="38">
        <v>100</v>
      </c>
      <c r="C44" s="36">
        <v>0</v>
      </c>
      <c r="D44">
        <v>0</v>
      </c>
      <c r="E44">
        <v>0</v>
      </c>
      <c r="F44">
        <v>0</v>
      </c>
      <c r="G44">
        <v>0</v>
      </c>
      <c r="H44" s="36">
        <v>0</v>
      </c>
      <c r="I44">
        <v>0</v>
      </c>
      <c r="J44">
        <v>0</v>
      </c>
      <c r="K44">
        <v>0</v>
      </c>
      <c r="L44">
        <v>0</v>
      </c>
      <c r="M44" s="36">
        <v>0</v>
      </c>
      <c r="N44">
        <v>0</v>
      </c>
      <c r="O44">
        <v>0</v>
      </c>
      <c r="P44">
        <v>0</v>
      </c>
      <c r="Q44">
        <v>0</v>
      </c>
      <c r="R44" s="36">
        <v>0</v>
      </c>
      <c r="S44">
        <v>14259057725.646317</v>
      </c>
      <c r="T44">
        <v>28518115451.292633</v>
      </c>
      <c r="U44">
        <v>42777173176.93895</v>
      </c>
      <c r="V44">
        <v>57036230902.585266</v>
      </c>
      <c r="W44" s="36">
        <v>71295288628.231583</v>
      </c>
      <c r="X44">
        <v>57036230902.585266</v>
      </c>
      <c r="Y44">
        <v>42777173176.93895</v>
      </c>
      <c r="Z44">
        <v>28518115451.292633</v>
      </c>
      <c r="AA44">
        <v>14259057725.646317</v>
      </c>
      <c r="AB44" s="36">
        <v>0</v>
      </c>
      <c r="AC44">
        <v>0</v>
      </c>
      <c r="AD44">
        <v>0</v>
      </c>
      <c r="AE44">
        <v>0</v>
      </c>
      <c r="AF44">
        <v>0</v>
      </c>
      <c r="AG44" s="36">
        <v>0</v>
      </c>
      <c r="AH44">
        <v>0</v>
      </c>
      <c r="AI44">
        <v>0</v>
      </c>
      <c r="AJ44">
        <v>0</v>
      </c>
      <c r="AK44">
        <v>0</v>
      </c>
      <c r="AL44" s="36">
        <v>0</v>
      </c>
    </row>
    <row r="45" spans="1:38" x14ac:dyDescent="0.25">
      <c r="A45" s="14">
        <v>100</v>
      </c>
      <c r="B45" s="35">
        <v>150</v>
      </c>
      <c r="C45" s="36">
        <v>0</v>
      </c>
      <c r="D45">
        <v>11042386082.631939</v>
      </c>
      <c r="E45">
        <v>22084772165.263878</v>
      </c>
      <c r="F45">
        <v>33127158247.895817</v>
      </c>
      <c r="G45">
        <v>44169544330.527756</v>
      </c>
      <c r="H45" s="36">
        <v>55211930413.159691</v>
      </c>
      <c r="I45">
        <v>54479782335.00425</v>
      </c>
      <c r="J45">
        <v>53747634256.848808</v>
      </c>
      <c r="K45">
        <v>53015486178.693367</v>
      </c>
      <c r="L45">
        <v>52283338100.537926</v>
      </c>
      <c r="M45" s="36">
        <v>51551190022.382492</v>
      </c>
      <c r="N45">
        <v>41240952017.905991</v>
      </c>
      <c r="O45">
        <v>30930714013.429493</v>
      </c>
      <c r="P45">
        <v>20620476008.952995</v>
      </c>
      <c r="Q45">
        <v>10310238004.476498</v>
      </c>
      <c r="R45" s="36">
        <v>0</v>
      </c>
      <c r="S45">
        <v>0</v>
      </c>
      <c r="T45">
        <v>0</v>
      </c>
      <c r="U45">
        <v>0</v>
      </c>
      <c r="V45">
        <v>0</v>
      </c>
      <c r="W45" s="36">
        <v>0</v>
      </c>
      <c r="X45">
        <v>336508312772.79498</v>
      </c>
      <c r="Y45">
        <v>673016625545.58997</v>
      </c>
      <c r="Z45">
        <v>1009524938318.385</v>
      </c>
      <c r="AA45">
        <v>1346033251091.1799</v>
      </c>
      <c r="AB45" s="36">
        <v>1682541563863.9749</v>
      </c>
      <c r="AC45">
        <v>1358397466441.1321</v>
      </c>
      <c r="AD45">
        <v>1034253369018.2893</v>
      </c>
      <c r="AE45">
        <v>710109271595.44653</v>
      </c>
      <c r="AF45">
        <v>385965174172.60376</v>
      </c>
      <c r="AG45" s="36">
        <v>61821076749.76088</v>
      </c>
      <c r="AH45">
        <v>1148479091433.2222</v>
      </c>
      <c r="AI45">
        <v>2235137106116.6836</v>
      </c>
      <c r="AJ45">
        <v>3321795120800.1445</v>
      </c>
      <c r="AK45">
        <v>4408453135483.6055</v>
      </c>
      <c r="AL45" s="36">
        <v>5495111150167.0664</v>
      </c>
    </row>
    <row r="46" spans="1:38" x14ac:dyDescent="0.25">
      <c r="A46" s="14">
        <v>150</v>
      </c>
      <c r="B46" s="35">
        <v>200</v>
      </c>
      <c r="C46" s="36">
        <v>0</v>
      </c>
      <c r="D46">
        <v>0</v>
      </c>
      <c r="E46">
        <v>0</v>
      </c>
      <c r="F46">
        <v>0</v>
      </c>
      <c r="G46">
        <v>0</v>
      </c>
      <c r="H46" s="36">
        <v>0</v>
      </c>
      <c r="I46">
        <v>0</v>
      </c>
      <c r="J46">
        <v>0</v>
      </c>
      <c r="K46">
        <v>0</v>
      </c>
      <c r="L46">
        <v>0</v>
      </c>
      <c r="M46" s="36">
        <v>0</v>
      </c>
      <c r="N46">
        <v>0</v>
      </c>
      <c r="O46">
        <v>0</v>
      </c>
      <c r="P46">
        <v>0</v>
      </c>
      <c r="Q46">
        <v>0</v>
      </c>
      <c r="R46" s="36">
        <v>0</v>
      </c>
      <c r="S46">
        <v>18632454616.63773</v>
      </c>
      <c r="T46">
        <v>37264909233.275459</v>
      </c>
      <c r="U46">
        <v>55897363849.913193</v>
      </c>
      <c r="V46">
        <v>74529818466.550919</v>
      </c>
      <c r="W46" s="36">
        <v>93162273083.188644</v>
      </c>
      <c r="X46">
        <v>74529818466.550919</v>
      </c>
      <c r="Y46">
        <v>55897363849.913193</v>
      </c>
      <c r="Z46">
        <v>37264909233.275467</v>
      </c>
      <c r="AA46">
        <v>18632454616.637737</v>
      </c>
      <c r="AB46" s="36">
        <v>0</v>
      </c>
      <c r="AC46">
        <v>0</v>
      </c>
      <c r="AD46">
        <v>0</v>
      </c>
      <c r="AE46">
        <v>0</v>
      </c>
      <c r="AF46">
        <v>0</v>
      </c>
      <c r="AG46" s="36">
        <v>0</v>
      </c>
      <c r="AH46">
        <v>0</v>
      </c>
      <c r="AI46">
        <v>0</v>
      </c>
      <c r="AJ46">
        <v>0</v>
      </c>
      <c r="AK46">
        <v>0</v>
      </c>
      <c r="AL46" s="36">
        <v>0</v>
      </c>
    </row>
    <row r="47" spans="1:38" x14ac:dyDescent="0.25">
      <c r="A47" s="14">
        <v>200</v>
      </c>
      <c r="B47" s="35">
        <v>250</v>
      </c>
      <c r="C47" s="36">
        <v>1323158470891.4063</v>
      </c>
      <c r="D47">
        <v>1377096238745.3311</v>
      </c>
      <c r="E47">
        <v>1431034006599.2559</v>
      </c>
      <c r="F47">
        <v>1484971774453.1807</v>
      </c>
      <c r="G47">
        <v>1538909542307.1055</v>
      </c>
      <c r="H47" s="36">
        <v>1592847310161.0308</v>
      </c>
      <c r="I47">
        <v>1572249794264.9448</v>
      </c>
      <c r="J47">
        <v>1551652278368.8589</v>
      </c>
      <c r="K47">
        <v>1531054762472.7729</v>
      </c>
      <c r="L47">
        <v>1510457246576.687</v>
      </c>
      <c r="M47" s="36">
        <v>1489859730680.6011</v>
      </c>
      <c r="N47">
        <v>1522688350134.8367</v>
      </c>
      <c r="O47">
        <v>1555516969589.0723</v>
      </c>
      <c r="P47">
        <v>1588345589043.3079</v>
      </c>
      <c r="Q47">
        <v>1621174208497.5435</v>
      </c>
      <c r="R47" s="36">
        <v>1654002827951.7791</v>
      </c>
      <c r="S47">
        <v>1665127582263.771</v>
      </c>
      <c r="T47">
        <v>1676252336575.7629</v>
      </c>
      <c r="U47">
        <v>1687377090887.7549</v>
      </c>
      <c r="V47">
        <v>1698501845199.7468</v>
      </c>
      <c r="W47" s="36">
        <v>1709626599511.739</v>
      </c>
      <c r="X47">
        <v>1367701279609.3911</v>
      </c>
      <c r="Y47">
        <v>1025775959707.0433</v>
      </c>
      <c r="Z47">
        <v>683850639804.69556</v>
      </c>
      <c r="AA47">
        <v>341925319902.34778</v>
      </c>
      <c r="AB47" s="36">
        <v>0</v>
      </c>
      <c r="AC47">
        <v>0</v>
      </c>
      <c r="AD47">
        <v>0</v>
      </c>
      <c r="AE47">
        <v>0</v>
      </c>
      <c r="AF47">
        <v>0</v>
      </c>
      <c r="AG47" s="36">
        <v>0</v>
      </c>
      <c r="AH47">
        <v>0</v>
      </c>
      <c r="AI47">
        <v>0</v>
      </c>
      <c r="AJ47">
        <v>0</v>
      </c>
      <c r="AK47">
        <v>0</v>
      </c>
      <c r="AL47" s="36">
        <v>0</v>
      </c>
    </row>
    <row r="48" spans="1:38" x14ac:dyDescent="0.25">
      <c r="A48" s="14">
        <v>250</v>
      </c>
      <c r="B48" s="35">
        <v>300</v>
      </c>
      <c r="C48" s="36">
        <v>0</v>
      </c>
      <c r="D48">
        <v>0</v>
      </c>
      <c r="E48">
        <v>0</v>
      </c>
      <c r="F48">
        <v>0</v>
      </c>
      <c r="G48">
        <v>0</v>
      </c>
      <c r="H48" s="36">
        <v>0</v>
      </c>
      <c r="I48">
        <v>0</v>
      </c>
      <c r="J48">
        <v>0</v>
      </c>
      <c r="K48">
        <v>0</v>
      </c>
      <c r="L48">
        <v>0</v>
      </c>
      <c r="M48" s="36">
        <v>0</v>
      </c>
      <c r="N48">
        <v>0</v>
      </c>
      <c r="O48">
        <v>0</v>
      </c>
      <c r="P48">
        <v>0</v>
      </c>
      <c r="Q48">
        <v>0</v>
      </c>
      <c r="R48" s="36">
        <v>0</v>
      </c>
      <c r="S48">
        <v>198323036562.38593</v>
      </c>
      <c r="T48">
        <v>396646073124.77185</v>
      </c>
      <c r="U48">
        <v>594969109687.15771</v>
      </c>
      <c r="V48">
        <v>793292146249.5437</v>
      </c>
      <c r="W48" s="36">
        <v>991615182811.92969</v>
      </c>
      <c r="X48">
        <v>1299801760095.627</v>
      </c>
      <c r="Y48">
        <v>1607988337379.3242</v>
      </c>
      <c r="Z48">
        <v>1916174914663.0215</v>
      </c>
      <c r="AA48">
        <v>2224361491946.7188</v>
      </c>
      <c r="AB48" s="36">
        <v>2532548069230.416</v>
      </c>
      <c r="AC48">
        <v>2026038455384.3328</v>
      </c>
      <c r="AD48">
        <v>1519528841538.2495</v>
      </c>
      <c r="AE48">
        <v>1013019227692.1663</v>
      </c>
      <c r="AF48">
        <v>506509613846.08307</v>
      </c>
      <c r="AG48" s="36">
        <v>0</v>
      </c>
      <c r="AH48">
        <v>144963240.97700956</v>
      </c>
      <c r="AI48">
        <v>289926481.95401913</v>
      </c>
      <c r="AJ48">
        <v>434889722.93102872</v>
      </c>
      <c r="AK48">
        <v>579852963.90803826</v>
      </c>
      <c r="AL48" s="36">
        <v>724816204.88504779</v>
      </c>
    </row>
    <row r="49" spans="1:38" x14ac:dyDescent="0.25">
      <c r="A49" s="14">
        <v>300</v>
      </c>
      <c r="B49" s="35">
        <v>350</v>
      </c>
      <c r="C49" s="36">
        <v>0</v>
      </c>
      <c r="D49">
        <v>0</v>
      </c>
      <c r="E49">
        <v>0</v>
      </c>
      <c r="F49">
        <v>0</v>
      </c>
      <c r="G49">
        <v>0</v>
      </c>
      <c r="H49" s="36">
        <v>0</v>
      </c>
      <c r="I49">
        <v>0</v>
      </c>
      <c r="J49">
        <v>0</v>
      </c>
      <c r="K49">
        <v>0</v>
      </c>
      <c r="L49">
        <v>0</v>
      </c>
      <c r="M49" s="36">
        <v>0</v>
      </c>
      <c r="N49">
        <v>0</v>
      </c>
      <c r="O49">
        <v>0</v>
      </c>
      <c r="P49">
        <v>0</v>
      </c>
      <c r="Q49">
        <v>0</v>
      </c>
      <c r="R49" s="36">
        <v>0</v>
      </c>
      <c r="S49">
        <v>0</v>
      </c>
      <c r="T49">
        <v>0</v>
      </c>
      <c r="U49">
        <v>0</v>
      </c>
      <c r="V49">
        <v>0</v>
      </c>
      <c r="W49" s="36">
        <v>0</v>
      </c>
      <c r="X49">
        <v>0</v>
      </c>
      <c r="Y49">
        <v>0</v>
      </c>
      <c r="Z49">
        <v>0</v>
      </c>
      <c r="AA49">
        <v>0</v>
      </c>
      <c r="AB49" s="36">
        <v>0</v>
      </c>
      <c r="AC49">
        <v>0</v>
      </c>
      <c r="AD49">
        <v>0</v>
      </c>
      <c r="AE49">
        <v>0</v>
      </c>
      <c r="AF49">
        <v>0</v>
      </c>
      <c r="AG49" s="36">
        <v>0</v>
      </c>
      <c r="AH49">
        <v>956424667.34507656</v>
      </c>
      <c r="AI49">
        <v>1912849334.6901531</v>
      </c>
      <c r="AJ49">
        <v>2869274002.0352297</v>
      </c>
      <c r="AK49">
        <v>3825698669.3803062</v>
      </c>
      <c r="AL49" s="36">
        <v>4782123336.7253828</v>
      </c>
    </row>
    <row r="50" spans="1:38" x14ac:dyDescent="0.25">
      <c r="A50" s="14">
        <v>350</v>
      </c>
      <c r="B50" s="35">
        <v>400</v>
      </c>
      <c r="C50" s="36">
        <v>0</v>
      </c>
      <c r="D50">
        <v>0</v>
      </c>
      <c r="E50">
        <v>0</v>
      </c>
      <c r="F50">
        <v>0</v>
      </c>
      <c r="G50">
        <v>0</v>
      </c>
      <c r="H50" s="36">
        <v>0</v>
      </c>
      <c r="I50">
        <v>0</v>
      </c>
      <c r="J50">
        <v>0</v>
      </c>
      <c r="K50">
        <v>0</v>
      </c>
      <c r="L50">
        <v>0</v>
      </c>
      <c r="M50" s="36">
        <v>0</v>
      </c>
      <c r="N50">
        <v>0</v>
      </c>
      <c r="O50">
        <v>0</v>
      </c>
      <c r="P50">
        <v>0</v>
      </c>
      <c r="Q50">
        <v>0</v>
      </c>
      <c r="R50" s="36">
        <v>0</v>
      </c>
      <c r="S50">
        <v>0</v>
      </c>
      <c r="T50">
        <v>0</v>
      </c>
      <c r="U50">
        <v>0</v>
      </c>
      <c r="V50">
        <v>0</v>
      </c>
      <c r="W50" s="36">
        <v>0</v>
      </c>
      <c r="X50">
        <v>0</v>
      </c>
      <c r="Y50">
        <v>0</v>
      </c>
      <c r="Z50">
        <v>0</v>
      </c>
      <c r="AA50">
        <v>0</v>
      </c>
      <c r="AB50" s="36">
        <v>0</v>
      </c>
      <c r="AC50">
        <v>0</v>
      </c>
      <c r="AD50">
        <v>0</v>
      </c>
      <c r="AE50">
        <v>0</v>
      </c>
      <c r="AF50">
        <v>0</v>
      </c>
      <c r="AG50" s="36">
        <v>0</v>
      </c>
      <c r="AH50">
        <v>16945812.739463456</v>
      </c>
      <c r="AI50">
        <v>33891625.478926912</v>
      </c>
      <c r="AJ50">
        <v>50837438.218390368</v>
      </c>
      <c r="AK50">
        <v>67783250.957853824</v>
      </c>
      <c r="AL50" s="36">
        <v>84729063.697317287</v>
      </c>
    </row>
    <row r="51" spans="1:38" x14ac:dyDescent="0.25">
      <c r="A51" s="14">
        <v>400</v>
      </c>
      <c r="B51" s="35">
        <v>450</v>
      </c>
      <c r="C51" s="36">
        <v>0</v>
      </c>
      <c r="D51">
        <v>0</v>
      </c>
      <c r="E51">
        <v>0</v>
      </c>
      <c r="F51">
        <v>0</v>
      </c>
      <c r="G51">
        <v>0</v>
      </c>
      <c r="H51" s="36">
        <v>0</v>
      </c>
      <c r="I51">
        <v>0</v>
      </c>
      <c r="J51">
        <v>0</v>
      </c>
      <c r="K51">
        <v>0</v>
      </c>
      <c r="L51">
        <v>0</v>
      </c>
      <c r="M51" s="36">
        <v>0</v>
      </c>
      <c r="N51">
        <v>0</v>
      </c>
      <c r="O51">
        <v>0</v>
      </c>
      <c r="P51">
        <v>0</v>
      </c>
      <c r="Q51">
        <v>0</v>
      </c>
      <c r="R51" s="36">
        <v>0</v>
      </c>
      <c r="S51">
        <v>0</v>
      </c>
      <c r="T51">
        <v>0</v>
      </c>
      <c r="U51">
        <v>0</v>
      </c>
      <c r="V51">
        <v>0</v>
      </c>
      <c r="W51" s="36">
        <v>0</v>
      </c>
      <c r="X51">
        <v>0</v>
      </c>
      <c r="Y51">
        <v>0</v>
      </c>
      <c r="Z51">
        <v>0</v>
      </c>
      <c r="AA51">
        <v>0</v>
      </c>
      <c r="AB51" s="36">
        <v>0</v>
      </c>
      <c r="AC51">
        <v>0</v>
      </c>
      <c r="AD51">
        <v>0</v>
      </c>
      <c r="AE51">
        <v>0</v>
      </c>
      <c r="AF51">
        <v>0</v>
      </c>
      <c r="AG51" s="36">
        <v>0</v>
      </c>
      <c r="AH51">
        <v>0</v>
      </c>
      <c r="AI51">
        <v>0</v>
      </c>
      <c r="AJ51">
        <v>0</v>
      </c>
      <c r="AK51">
        <v>0</v>
      </c>
      <c r="AL51" s="36">
        <v>0</v>
      </c>
    </row>
    <row r="52" spans="1:38" x14ac:dyDescent="0.25">
      <c r="A52" s="14">
        <v>450</v>
      </c>
      <c r="B52" s="35">
        <v>500</v>
      </c>
      <c r="C52" s="36">
        <v>0</v>
      </c>
      <c r="D52">
        <v>0</v>
      </c>
      <c r="E52">
        <v>0</v>
      </c>
      <c r="F52">
        <v>0</v>
      </c>
      <c r="G52">
        <v>0</v>
      </c>
      <c r="H52" s="36">
        <v>0</v>
      </c>
      <c r="I52">
        <v>0.44431503093040875</v>
      </c>
      <c r="J52">
        <v>0.8886300618608175</v>
      </c>
      <c r="K52">
        <v>1.3329450927912263</v>
      </c>
      <c r="L52">
        <v>1.777260123721635</v>
      </c>
      <c r="M52" s="36">
        <v>2.2215751546520437</v>
      </c>
      <c r="N52">
        <v>1.777260123721635</v>
      </c>
      <c r="O52">
        <v>1.3329450927912263</v>
      </c>
      <c r="P52">
        <v>0.88863006186081761</v>
      </c>
      <c r="Q52">
        <v>0.44431503093040886</v>
      </c>
      <c r="R52" s="36">
        <v>0</v>
      </c>
      <c r="S52">
        <v>0</v>
      </c>
      <c r="T52">
        <v>0</v>
      </c>
      <c r="U52">
        <v>0</v>
      </c>
      <c r="V52">
        <v>0</v>
      </c>
      <c r="W52" s="36">
        <v>0</v>
      </c>
      <c r="X52">
        <v>0</v>
      </c>
      <c r="Y52">
        <v>0</v>
      </c>
      <c r="Z52">
        <v>0</v>
      </c>
      <c r="AA52">
        <v>0</v>
      </c>
      <c r="AB52" s="36">
        <v>0</v>
      </c>
      <c r="AC52">
        <v>311576173433.87415</v>
      </c>
      <c r="AD52">
        <v>623152346867.74829</v>
      </c>
      <c r="AE52">
        <v>934728520301.62244</v>
      </c>
      <c r="AF52">
        <v>1246304693735.4966</v>
      </c>
      <c r="AG52" s="36">
        <v>1557880867169.3708</v>
      </c>
      <c r="AH52">
        <v>1446604371820.3892</v>
      </c>
      <c r="AI52">
        <v>1335327876471.4075</v>
      </c>
      <c r="AJ52">
        <v>1224051381122.4258</v>
      </c>
      <c r="AK52">
        <v>1112774885773.4441</v>
      </c>
      <c r="AL52" s="36">
        <v>1001498390424.4619</v>
      </c>
    </row>
    <row r="53" spans="1:38" x14ac:dyDescent="0.25">
      <c r="A53" s="14">
        <v>500</v>
      </c>
      <c r="B53" s="35">
        <v>550</v>
      </c>
      <c r="C53" s="36">
        <v>0</v>
      </c>
      <c r="D53">
        <v>0</v>
      </c>
      <c r="E53">
        <v>0</v>
      </c>
      <c r="F53">
        <v>0</v>
      </c>
      <c r="G53">
        <v>0</v>
      </c>
      <c r="H53" s="36">
        <v>0</v>
      </c>
      <c r="I53">
        <v>0</v>
      </c>
      <c r="J53">
        <v>0</v>
      </c>
      <c r="K53">
        <v>0</v>
      </c>
      <c r="L53">
        <v>0</v>
      </c>
      <c r="M53" s="36">
        <v>0</v>
      </c>
      <c r="N53">
        <v>0</v>
      </c>
      <c r="O53">
        <v>0</v>
      </c>
      <c r="P53">
        <v>0</v>
      </c>
      <c r="Q53">
        <v>0</v>
      </c>
      <c r="R53" s="36">
        <v>0</v>
      </c>
      <c r="S53">
        <v>0</v>
      </c>
      <c r="T53">
        <v>0</v>
      </c>
      <c r="U53">
        <v>0</v>
      </c>
      <c r="V53">
        <v>0</v>
      </c>
      <c r="W53" s="36">
        <v>0</v>
      </c>
      <c r="X53">
        <v>0</v>
      </c>
      <c r="Y53">
        <v>0</v>
      </c>
      <c r="Z53">
        <v>0</v>
      </c>
      <c r="AA53">
        <v>0</v>
      </c>
      <c r="AB53" s="36">
        <v>0</v>
      </c>
      <c r="AC53">
        <v>0</v>
      </c>
      <c r="AD53">
        <v>0</v>
      </c>
      <c r="AE53">
        <v>0</v>
      </c>
      <c r="AF53">
        <v>0</v>
      </c>
      <c r="AG53" s="36">
        <v>0</v>
      </c>
      <c r="AH53">
        <v>2345357913.986949</v>
      </c>
      <c r="AI53">
        <v>4690715827.9738979</v>
      </c>
      <c r="AJ53">
        <v>7036073741.9608469</v>
      </c>
      <c r="AK53">
        <v>9381431655.9477959</v>
      </c>
      <c r="AL53" s="36">
        <v>11726789569.934746</v>
      </c>
    </row>
    <row r="54" spans="1:38" x14ac:dyDescent="0.25">
      <c r="A54" s="14">
        <v>550</v>
      </c>
      <c r="B54" s="35">
        <v>600</v>
      </c>
      <c r="C54" s="36">
        <v>0</v>
      </c>
      <c r="D54">
        <v>0</v>
      </c>
      <c r="E54">
        <v>0</v>
      </c>
      <c r="F54">
        <v>0</v>
      </c>
      <c r="G54">
        <v>0</v>
      </c>
      <c r="H54" s="36">
        <v>0</v>
      </c>
      <c r="I54">
        <v>0</v>
      </c>
      <c r="J54">
        <v>0</v>
      </c>
      <c r="K54">
        <v>0</v>
      </c>
      <c r="L54">
        <v>0</v>
      </c>
      <c r="M54" s="36">
        <v>0</v>
      </c>
      <c r="N54">
        <v>0</v>
      </c>
      <c r="O54">
        <v>0</v>
      </c>
      <c r="P54">
        <v>0</v>
      </c>
      <c r="Q54">
        <v>0</v>
      </c>
      <c r="R54" s="36">
        <v>0</v>
      </c>
      <c r="S54">
        <v>0</v>
      </c>
      <c r="T54">
        <v>0</v>
      </c>
      <c r="U54">
        <v>0</v>
      </c>
      <c r="V54">
        <v>0</v>
      </c>
      <c r="W54" s="36">
        <v>0</v>
      </c>
      <c r="X54">
        <v>0</v>
      </c>
      <c r="Y54">
        <v>0</v>
      </c>
      <c r="Z54">
        <v>0</v>
      </c>
      <c r="AA54">
        <v>0</v>
      </c>
      <c r="AB54" s="36">
        <v>0</v>
      </c>
      <c r="AC54">
        <v>0</v>
      </c>
      <c r="AD54">
        <v>0</v>
      </c>
      <c r="AE54">
        <v>0</v>
      </c>
      <c r="AF54">
        <v>0</v>
      </c>
      <c r="AG54" s="36">
        <v>0</v>
      </c>
      <c r="AH54">
        <v>71051884.686443418</v>
      </c>
      <c r="AI54">
        <v>142103769.37288684</v>
      </c>
      <c r="AJ54">
        <v>213155654.05933025</v>
      </c>
      <c r="AK54">
        <v>284207538.74577367</v>
      </c>
      <c r="AL54" s="36">
        <v>355259423.43221706</v>
      </c>
    </row>
    <row r="55" spans="1:38" x14ac:dyDescent="0.25">
      <c r="A55" s="14">
        <v>600</v>
      </c>
      <c r="B55" s="35">
        <v>650</v>
      </c>
      <c r="C55" s="36">
        <v>0</v>
      </c>
      <c r="D55">
        <v>0</v>
      </c>
      <c r="E55">
        <v>0</v>
      </c>
      <c r="F55">
        <v>0</v>
      </c>
      <c r="G55">
        <v>0</v>
      </c>
      <c r="H55" s="36">
        <v>0</v>
      </c>
      <c r="I55">
        <v>0</v>
      </c>
      <c r="J55">
        <v>0</v>
      </c>
      <c r="K55">
        <v>0</v>
      </c>
      <c r="L55">
        <v>0</v>
      </c>
      <c r="M55" s="36">
        <v>0</v>
      </c>
      <c r="N55">
        <v>0</v>
      </c>
      <c r="O55">
        <v>0</v>
      </c>
      <c r="P55">
        <v>0</v>
      </c>
      <c r="Q55">
        <v>0</v>
      </c>
      <c r="R55" s="36">
        <v>0</v>
      </c>
      <c r="S55">
        <v>0</v>
      </c>
      <c r="T55">
        <v>0</v>
      </c>
      <c r="U55">
        <v>0</v>
      </c>
      <c r="V55">
        <v>0</v>
      </c>
      <c r="W55" s="36">
        <v>0</v>
      </c>
      <c r="X55">
        <v>0</v>
      </c>
      <c r="Y55">
        <v>0</v>
      </c>
      <c r="Z55">
        <v>0</v>
      </c>
      <c r="AA55">
        <v>0</v>
      </c>
      <c r="AB55" s="36">
        <v>0</v>
      </c>
      <c r="AC55">
        <v>0</v>
      </c>
      <c r="AD55">
        <v>0</v>
      </c>
      <c r="AE55">
        <v>0</v>
      </c>
      <c r="AF55">
        <v>0</v>
      </c>
      <c r="AG55" s="36">
        <v>0</v>
      </c>
      <c r="AH55">
        <v>0</v>
      </c>
      <c r="AI55">
        <v>0</v>
      </c>
      <c r="AJ55">
        <v>0</v>
      </c>
      <c r="AK55">
        <v>0</v>
      </c>
      <c r="AL55" s="36">
        <v>0</v>
      </c>
    </row>
    <row r="56" spans="1:38" x14ac:dyDescent="0.25">
      <c r="A56" s="14">
        <v>650</v>
      </c>
      <c r="B56" s="35">
        <v>700</v>
      </c>
      <c r="C56" s="36">
        <v>0</v>
      </c>
      <c r="D56">
        <v>0</v>
      </c>
      <c r="E56">
        <v>0</v>
      </c>
      <c r="F56">
        <v>0</v>
      </c>
      <c r="G56">
        <v>0</v>
      </c>
      <c r="H56" s="36">
        <v>0</v>
      </c>
      <c r="I56">
        <v>0</v>
      </c>
      <c r="J56">
        <v>0</v>
      </c>
      <c r="K56">
        <v>0</v>
      </c>
      <c r="L56">
        <v>0</v>
      </c>
      <c r="M56" s="36">
        <v>0</v>
      </c>
      <c r="N56">
        <v>0</v>
      </c>
      <c r="O56">
        <v>0</v>
      </c>
      <c r="P56">
        <v>0</v>
      </c>
      <c r="Q56">
        <v>0</v>
      </c>
      <c r="R56" s="36">
        <v>0</v>
      </c>
      <c r="S56">
        <v>0</v>
      </c>
      <c r="T56">
        <v>0</v>
      </c>
      <c r="U56">
        <v>0</v>
      </c>
      <c r="V56">
        <v>0</v>
      </c>
      <c r="W56" s="36">
        <v>0</v>
      </c>
      <c r="X56">
        <v>0</v>
      </c>
      <c r="Y56">
        <v>0</v>
      </c>
      <c r="Z56">
        <v>0</v>
      </c>
      <c r="AA56">
        <v>0</v>
      </c>
      <c r="AB56" s="36">
        <v>0</v>
      </c>
      <c r="AC56">
        <v>0</v>
      </c>
      <c r="AD56">
        <v>0</v>
      </c>
      <c r="AE56">
        <v>0</v>
      </c>
      <c r="AF56">
        <v>0</v>
      </c>
      <c r="AG56" s="36">
        <v>0</v>
      </c>
      <c r="AH56">
        <v>0</v>
      </c>
      <c r="AI56">
        <v>0</v>
      </c>
      <c r="AJ56">
        <v>0</v>
      </c>
      <c r="AK56">
        <v>0</v>
      </c>
      <c r="AL56" s="36">
        <v>0</v>
      </c>
    </row>
    <row r="57" spans="1:38" x14ac:dyDescent="0.25">
      <c r="A57" s="14">
        <v>700</v>
      </c>
      <c r="B57" s="35">
        <v>750</v>
      </c>
      <c r="C57" s="36">
        <v>0</v>
      </c>
      <c r="D57">
        <v>0</v>
      </c>
      <c r="E57">
        <v>0</v>
      </c>
      <c r="F57">
        <v>0</v>
      </c>
      <c r="G57">
        <v>0</v>
      </c>
      <c r="H57" s="36">
        <v>0</v>
      </c>
      <c r="I57">
        <v>0</v>
      </c>
      <c r="J57">
        <v>0</v>
      </c>
      <c r="K57">
        <v>0</v>
      </c>
      <c r="L57">
        <v>0</v>
      </c>
      <c r="M57" s="36">
        <v>0</v>
      </c>
      <c r="N57">
        <v>0</v>
      </c>
      <c r="O57">
        <v>0</v>
      </c>
      <c r="P57">
        <v>0</v>
      </c>
      <c r="Q57">
        <v>0</v>
      </c>
      <c r="R57" s="36">
        <v>0</v>
      </c>
      <c r="S57">
        <v>0</v>
      </c>
      <c r="T57">
        <v>0</v>
      </c>
      <c r="U57">
        <v>0</v>
      </c>
      <c r="V57">
        <v>0</v>
      </c>
      <c r="W57" s="36">
        <v>0</v>
      </c>
      <c r="X57">
        <v>0</v>
      </c>
      <c r="Y57">
        <v>0</v>
      </c>
      <c r="Z57">
        <v>0</v>
      </c>
      <c r="AA57">
        <v>0</v>
      </c>
      <c r="AB57" s="36">
        <v>0</v>
      </c>
      <c r="AC57">
        <v>0</v>
      </c>
      <c r="AD57">
        <v>0</v>
      </c>
      <c r="AE57">
        <v>0</v>
      </c>
      <c r="AF57">
        <v>0</v>
      </c>
      <c r="AG57" s="36">
        <v>0</v>
      </c>
      <c r="AH57">
        <v>0</v>
      </c>
      <c r="AI57">
        <v>0</v>
      </c>
      <c r="AJ57">
        <v>0</v>
      </c>
      <c r="AK57">
        <v>0</v>
      </c>
      <c r="AL57" s="36">
        <v>0</v>
      </c>
    </row>
    <row r="58" spans="1:38" x14ac:dyDescent="0.25">
      <c r="A58" s="14">
        <v>750</v>
      </c>
      <c r="B58" s="35">
        <v>800</v>
      </c>
      <c r="C58" s="36">
        <v>0</v>
      </c>
      <c r="D58">
        <v>0</v>
      </c>
      <c r="E58">
        <v>0</v>
      </c>
      <c r="F58">
        <v>0</v>
      </c>
      <c r="G58">
        <v>0</v>
      </c>
      <c r="H58" s="36">
        <v>0</v>
      </c>
      <c r="I58">
        <v>0</v>
      </c>
      <c r="J58">
        <v>0</v>
      </c>
      <c r="K58">
        <v>0</v>
      </c>
      <c r="L58">
        <v>0</v>
      </c>
      <c r="M58" s="36">
        <v>0</v>
      </c>
      <c r="N58">
        <v>0</v>
      </c>
      <c r="O58">
        <v>0</v>
      </c>
      <c r="P58">
        <v>0</v>
      </c>
      <c r="Q58">
        <v>0</v>
      </c>
      <c r="R58" s="36">
        <v>0</v>
      </c>
      <c r="S58">
        <v>0</v>
      </c>
      <c r="T58">
        <v>0</v>
      </c>
      <c r="U58">
        <v>0</v>
      </c>
      <c r="V58">
        <v>0</v>
      </c>
      <c r="W58" s="36">
        <v>0</v>
      </c>
      <c r="X58">
        <v>0</v>
      </c>
      <c r="Y58">
        <v>0</v>
      </c>
      <c r="Z58">
        <v>0</v>
      </c>
      <c r="AA58">
        <v>0</v>
      </c>
      <c r="AB58" s="36">
        <v>0</v>
      </c>
      <c r="AC58">
        <v>0</v>
      </c>
      <c r="AD58">
        <v>0</v>
      </c>
      <c r="AE58">
        <v>0</v>
      </c>
      <c r="AF58">
        <v>0</v>
      </c>
      <c r="AG58" s="36">
        <v>0</v>
      </c>
      <c r="AH58">
        <v>1340061705.5014486</v>
      </c>
      <c r="AI58">
        <v>2680123411.0028973</v>
      </c>
      <c r="AJ58">
        <v>4020185116.5043459</v>
      </c>
      <c r="AK58">
        <v>5360246822.0057945</v>
      </c>
      <c r="AL58" s="36">
        <v>6700308527.5072432</v>
      </c>
    </row>
    <row r="59" spans="1:38" x14ac:dyDescent="0.25">
      <c r="A59" s="14">
        <v>800</v>
      </c>
      <c r="B59" s="35">
        <v>850</v>
      </c>
      <c r="C59" s="36">
        <v>0</v>
      </c>
      <c r="D59">
        <v>0</v>
      </c>
      <c r="E59">
        <v>0</v>
      </c>
      <c r="F59">
        <v>0</v>
      </c>
      <c r="G59">
        <v>0</v>
      </c>
      <c r="H59" s="36">
        <v>0</v>
      </c>
      <c r="I59">
        <v>0</v>
      </c>
      <c r="J59">
        <v>0</v>
      </c>
      <c r="K59">
        <v>0</v>
      </c>
      <c r="L59">
        <v>0</v>
      </c>
      <c r="M59" s="36">
        <v>0</v>
      </c>
      <c r="N59">
        <v>0</v>
      </c>
      <c r="O59">
        <v>0</v>
      </c>
      <c r="P59">
        <v>0</v>
      </c>
      <c r="Q59">
        <v>0</v>
      </c>
      <c r="R59" s="36">
        <v>0</v>
      </c>
      <c r="S59">
        <v>0</v>
      </c>
      <c r="T59">
        <v>0</v>
      </c>
      <c r="U59">
        <v>0</v>
      </c>
      <c r="V59">
        <v>0</v>
      </c>
      <c r="W59" s="36">
        <v>0</v>
      </c>
      <c r="X59">
        <v>0</v>
      </c>
      <c r="Y59">
        <v>0</v>
      </c>
      <c r="Z59">
        <v>0</v>
      </c>
      <c r="AA59">
        <v>0</v>
      </c>
      <c r="AB59" s="36">
        <v>0</v>
      </c>
      <c r="AC59">
        <v>0</v>
      </c>
      <c r="AD59">
        <v>0</v>
      </c>
      <c r="AE59">
        <v>0</v>
      </c>
      <c r="AF59">
        <v>0</v>
      </c>
      <c r="AG59" s="36">
        <v>0</v>
      </c>
      <c r="AH59">
        <v>0</v>
      </c>
      <c r="AI59">
        <v>0</v>
      </c>
      <c r="AJ59">
        <v>0</v>
      </c>
      <c r="AK59">
        <v>0</v>
      </c>
      <c r="AL59" s="36">
        <v>0</v>
      </c>
    </row>
    <row r="60" spans="1:38" x14ac:dyDescent="0.25">
      <c r="A60" s="14">
        <v>850</v>
      </c>
      <c r="B60" s="35">
        <v>900</v>
      </c>
      <c r="C60" s="36">
        <v>0</v>
      </c>
      <c r="D60">
        <v>0</v>
      </c>
      <c r="E60">
        <v>0</v>
      </c>
      <c r="F60">
        <v>0</v>
      </c>
      <c r="G60">
        <v>0</v>
      </c>
      <c r="H60" s="36">
        <v>0</v>
      </c>
      <c r="I60">
        <v>0</v>
      </c>
      <c r="J60">
        <v>0</v>
      </c>
      <c r="K60">
        <v>0</v>
      </c>
      <c r="L60">
        <v>0</v>
      </c>
      <c r="M60" s="36">
        <v>0</v>
      </c>
      <c r="N60">
        <v>0</v>
      </c>
      <c r="O60">
        <v>0</v>
      </c>
      <c r="P60">
        <v>0</v>
      </c>
      <c r="Q60">
        <v>0</v>
      </c>
      <c r="R60" s="36">
        <v>0</v>
      </c>
      <c r="S60">
        <v>0</v>
      </c>
      <c r="T60">
        <v>0</v>
      </c>
      <c r="U60">
        <v>0</v>
      </c>
      <c r="V60">
        <v>0</v>
      </c>
      <c r="W60" s="36">
        <v>0</v>
      </c>
      <c r="X60">
        <v>0</v>
      </c>
      <c r="Y60">
        <v>0</v>
      </c>
      <c r="Z60">
        <v>0</v>
      </c>
      <c r="AA60">
        <v>0</v>
      </c>
      <c r="AB60" s="36">
        <v>0</v>
      </c>
      <c r="AC60">
        <v>0</v>
      </c>
      <c r="AD60">
        <v>0</v>
      </c>
      <c r="AE60">
        <v>0</v>
      </c>
      <c r="AF60">
        <v>0</v>
      </c>
      <c r="AG60" s="36">
        <v>0</v>
      </c>
      <c r="AH60">
        <v>0</v>
      </c>
      <c r="AI60">
        <v>0</v>
      </c>
      <c r="AJ60">
        <v>0</v>
      </c>
      <c r="AK60">
        <v>0</v>
      </c>
      <c r="AL60" s="36">
        <v>0</v>
      </c>
    </row>
    <row r="61" spans="1:38" x14ac:dyDescent="0.25">
      <c r="A61" s="14">
        <v>900</v>
      </c>
      <c r="B61" s="35">
        <v>950</v>
      </c>
      <c r="C61" s="36">
        <v>0</v>
      </c>
      <c r="D61">
        <v>0</v>
      </c>
      <c r="E61">
        <v>0</v>
      </c>
      <c r="F61">
        <v>0</v>
      </c>
      <c r="G61">
        <v>0</v>
      </c>
      <c r="H61" s="36">
        <v>0</v>
      </c>
      <c r="I61">
        <v>0</v>
      </c>
      <c r="J61">
        <v>0</v>
      </c>
      <c r="K61">
        <v>0</v>
      </c>
      <c r="L61">
        <v>0</v>
      </c>
      <c r="M61" s="36">
        <v>0</v>
      </c>
      <c r="N61">
        <v>0</v>
      </c>
      <c r="O61">
        <v>0</v>
      </c>
      <c r="P61">
        <v>0</v>
      </c>
      <c r="Q61">
        <v>0</v>
      </c>
      <c r="R61" s="36">
        <v>0</v>
      </c>
      <c r="S61">
        <v>0</v>
      </c>
      <c r="T61">
        <v>0</v>
      </c>
      <c r="U61">
        <v>0</v>
      </c>
      <c r="V61">
        <v>0</v>
      </c>
      <c r="W61" s="36">
        <v>0</v>
      </c>
      <c r="X61">
        <v>0</v>
      </c>
      <c r="Y61">
        <v>0</v>
      </c>
      <c r="Z61">
        <v>0</v>
      </c>
      <c r="AA61">
        <v>0</v>
      </c>
      <c r="AB61" s="36">
        <v>0</v>
      </c>
      <c r="AC61">
        <v>0</v>
      </c>
      <c r="AD61">
        <v>0</v>
      </c>
      <c r="AE61">
        <v>0</v>
      </c>
      <c r="AF61">
        <v>0</v>
      </c>
      <c r="AG61" s="36">
        <v>0</v>
      </c>
      <c r="AH61">
        <v>0</v>
      </c>
      <c r="AI61">
        <v>0</v>
      </c>
      <c r="AJ61">
        <v>0</v>
      </c>
      <c r="AK61">
        <v>0</v>
      </c>
      <c r="AL61" s="36">
        <v>0</v>
      </c>
    </row>
    <row r="62" spans="1:38" x14ac:dyDescent="0.25">
      <c r="A62" s="14">
        <v>950</v>
      </c>
      <c r="B62" s="35">
        <v>1000</v>
      </c>
      <c r="C62" s="36">
        <v>0</v>
      </c>
      <c r="D62">
        <v>0</v>
      </c>
      <c r="E62">
        <v>0</v>
      </c>
      <c r="F62">
        <v>0</v>
      </c>
      <c r="G62">
        <v>0</v>
      </c>
      <c r="H62" s="36">
        <v>0</v>
      </c>
      <c r="I62">
        <v>0</v>
      </c>
      <c r="J62">
        <v>0</v>
      </c>
      <c r="K62">
        <v>0</v>
      </c>
      <c r="L62">
        <v>0</v>
      </c>
      <c r="M62" s="36">
        <v>0</v>
      </c>
      <c r="N62">
        <v>0</v>
      </c>
      <c r="O62">
        <v>0</v>
      </c>
      <c r="P62">
        <v>0</v>
      </c>
      <c r="Q62">
        <v>0</v>
      </c>
      <c r="R62" s="36">
        <v>0</v>
      </c>
      <c r="S62">
        <v>0</v>
      </c>
      <c r="T62">
        <v>0</v>
      </c>
      <c r="U62">
        <v>0</v>
      </c>
      <c r="V62">
        <v>0</v>
      </c>
      <c r="W62" s="36">
        <v>0</v>
      </c>
      <c r="X62">
        <v>0</v>
      </c>
      <c r="Y62">
        <v>0</v>
      </c>
      <c r="Z62">
        <v>0</v>
      </c>
      <c r="AA62">
        <v>0</v>
      </c>
      <c r="AB62" s="36">
        <v>0</v>
      </c>
      <c r="AC62">
        <v>0</v>
      </c>
      <c r="AD62">
        <v>0</v>
      </c>
      <c r="AE62">
        <v>0</v>
      </c>
      <c r="AF62">
        <v>0</v>
      </c>
      <c r="AG62" s="36">
        <v>0</v>
      </c>
      <c r="AH62">
        <v>3044507275.0335913</v>
      </c>
      <c r="AI62">
        <v>6089014550.0671825</v>
      </c>
      <c r="AJ62">
        <v>9133521825.1007729</v>
      </c>
      <c r="AK62">
        <v>12178029100.134365</v>
      </c>
      <c r="AL62" s="36">
        <v>15222536375.167957</v>
      </c>
    </row>
    <row r="63" spans="1:38" x14ac:dyDescent="0.25">
      <c r="A63" s="14">
        <v>1000</v>
      </c>
      <c r="B63" s="35">
        <v>1050</v>
      </c>
      <c r="C63" s="36">
        <v>0</v>
      </c>
      <c r="D63">
        <v>0</v>
      </c>
      <c r="E63">
        <v>0</v>
      </c>
      <c r="F63">
        <v>0</v>
      </c>
      <c r="G63">
        <v>0</v>
      </c>
      <c r="H63" s="36">
        <v>0</v>
      </c>
      <c r="I63">
        <v>0</v>
      </c>
      <c r="J63">
        <v>0</v>
      </c>
      <c r="K63">
        <v>0</v>
      </c>
      <c r="L63">
        <v>0</v>
      </c>
      <c r="M63" s="36">
        <v>0</v>
      </c>
      <c r="N63">
        <v>0</v>
      </c>
      <c r="O63">
        <v>0</v>
      </c>
      <c r="P63">
        <v>0</v>
      </c>
      <c r="Q63">
        <v>0</v>
      </c>
      <c r="R63" s="36">
        <v>0</v>
      </c>
      <c r="S63">
        <v>0</v>
      </c>
      <c r="T63">
        <v>0</v>
      </c>
      <c r="U63">
        <v>0</v>
      </c>
      <c r="V63">
        <v>0</v>
      </c>
      <c r="W63" s="36">
        <v>0</v>
      </c>
      <c r="X63">
        <v>0</v>
      </c>
      <c r="Y63">
        <v>0</v>
      </c>
      <c r="Z63">
        <v>0</v>
      </c>
      <c r="AA63">
        <v>0</v>
      </c>
      <c r="AB63" s="36">
        <v>0</v>
      </c>
      <c r="AC63">
        <v>0</v>
      </c>
      <c r="AD63">
        <v>0</v>
      </c>
      <c r="AE63">
        <v>0</v>
      </c>
      <c r="AF63">
        <v>0</v>
      </c>
      <c r="AG63" s="36">
        <v>0</v>
      </c>
      <c r="AH63">
        <v>177624384.80589408</v>
      </c>
      <c r="AI63">
        <v>355248769.61178815</v>
      </c>
      <c r="AJ63">
        <v>532873154.41768223</v>
      </c>
      <c r="AK63">
        <v>710497539.22357631</v>
      </c>
      <c r="AL63" s="36">
        <v>888121924.02947032</v>
      </c>
    </row>
    <row r="64" spans="1:38" x14ac:dyDescent="0.25">
      <c r="A64" s="14">
        <v>1050</v>
      </c>
      <c r="B64" s="35">
        <v>1100</v>
      </c>
      <c r="C64" s="36">
        <v>0</v>
      </c>
      <c r="D64">
        <v>0</v>
      </c>
      <c r="E64">
        <v>0</v>
      </c>
      <c r="F64">
        <v>0</v>
      </c>
      <c r="G64">
        <v>0</v>
      </c>
      <c r="H64" s="36">
        <v>0</v>
      </c>
      <c r="I64">
        <v>0</v>
      </c>
      <c r="J64">
        <v>0</v>
      </c>
      <c r="K64">
        <v>0</v>
      </c>
      <c r="L64">
        <v>0</v>
      </c>
      <c r="M64" s="36">
        <v>0</v>
      </c>
      <c r="N64">
        <v>0</v>
      </c>
      <c r="O64">
        <v>0</v>
      </c>
      <c r="P64">
        <v>0</v>
      </c>
      <c r="Q64">
        <v>0</v>
      </c>
      <c r="R64" s="36">
        <v>0</v>
      </c>
      <c r="S64">
        <v>0</v>
      </c>
      <c r="T64">
        <v>0</v>
      </c>
      <c r="U64">
        <v>0</v>
      </c>
      <c r="V64">
        <v>0</v>
      </c>
      <c r="W64" s="36">
        <v>0</v>
      </c>
      <c r="X64">
        <v>0</v>
      </c>
      <c r="Y64">
        <v>0</v>
      </c>
      <c r="Z64">
        <v>0</v>
      </c>
      <c r="AA64">
        <v>0</v>
      </c>
      <c r="AB64" s="36">
        <v>0</v>
      </c>
      <c r="AC64">
        <v>0</v>
      </c>
      <c r="AD64">
        <v>0</v>
      </c>
      <c r="AE64">
        <v>0</v>
      </c>
      <c r="AF64">
        <v>0</v>
      </c>
      <c r="AG64" s="36">
        <v>0</v>
      </c>
      <c r="AH64">
        <v>0</v>
      </c>
      <c r="AI64">
        <v>0</v>
      </c>
      <c r="AJ64">
        <v>0</v>
      </c>
      <c r="AK64">
        <v>0</v>
      </c>
      <c r="AL64" s="36">
        <v>0</v>
      </c>
    </row>
    <row r="65" spans="1:38" x14ac:dyDescent="0.25">
      <c r="A65" s="14">
        <v>1100</v>
      </c>
      <c r="B65" s="35">
        <v>1150</v>
      </c>
      <c r="C65" s="36">
        <v>0</v>
      </c>
      <c r="D65">
        <v>0</v>
      </c>
      <c r="E65">
        <v>0</v>
      </c>
      <c r="F65">
        <v>0</v>
      </c>
      <c r="G65">
        <v>0</v>
      </c>
      <c r="H65" s="36">
        <v>0</v>
      </c>
      <c r="I65">
        <v>0</v>
      </c>
      <c r="J65">
        <v>0</v>
      </c>
      <c r="K65">
        <v>0</v>
      </c>
      <c r="L65">
        <v>0</v>
      </c>
      <c r="M65" s="36">
        <v>0</v>
      </c>
      <c r="N65">
        <v>0</v>
      </c>
      <c r="O65">
        <v>0</v>
      </c>
      <c r="P65">
        <v>0</v>
      </c>
      <c r="Q65">
        <v>0</v>
      </c>
      <c r="R65" s="36">
        <v>0</v>
      </c>
      <c r="S65">
        <v>0</v>
      </c>
      <c r="T65">
        <v>0</v>
      </c>
      <c r="U65">
        <v>0</v>
      </c>
      <c r="V65">
        <v>0</v>
      </c>
      <c r="W65" s="36">
        <v>0</v>
      </c>
      <c r="X65">
        <v>0</v>
      </c>
      <c r="Y65">
        <v>0</v>
      </c>
      <c r="Z65">
        <v>0</v>
      </c>
      <c r="AA65">
        <v>0</v>
      </c>
      <c r="AB65" s="36">
        <v>0</v>
      </c>
      <c r="AC65">
        <v>0</v>
      </c>
      <c r="AD65">
        <v>0</v>
      </c>
      <c r="AE65">
        <v>0</v>
      </c>
      <c r="AF65">
        <v>0</v>
      </c>
      <c r="AG65" s="36">
        <v>0</v>
      </c>
      <c r="AH65">
        <v>0.87173966133528646</v>
      </c>
      <c r="AI65">
        <v>1.7434793226705729</v>
      </c>
      <c r="AJ65">
        <v>2.6152189840058595</v>
      </c>
      <c r="AK65">
        <v>3.4869586453411459</v>
      </c>
      <c r="AL65" s="36">
        <v>4.3586983066764322</v>
      </c>
    </row>
    <row r="66" spans="1:38" x14ac:dyDescent="0.25">
      <c r="A66" s="14">
        <v>1150</v>
      </c>
      <c r="B66" s="35">
        <v>1200</v>
      </c>
      <c r="C66" s="36">
        <v>0</v>
      </c>
      <c r="D66">
        <v>0</v>
      </c>
      <c r="E66">
        <v>0</v>
      </c>
      <c r="F66">
        <v>0</v>
      </c>
      <c r="G66">
        <v>0</v>
      </c>
      <c r="H66" s="36">
        <v>0</v>
      </c>
      <c r="I66">
        <v>0</v>
      </c>
      <c r="J66">
        <v>0</v>
      </c>
      <c r="K66">
        <v>0</v>
      </c>
      <c r="L66">
        <v>0</v>
      </c>
      <c r="M66" s="36">
        <v>0</v>
      </c>
      <c r="N66">
        <v>0</v>
      </c>
      <c r="O66">
        <v>0</v>
      </c>
      <c r="P66">
        <v>0</v>
      </c>
      <c r="Q66">
        <v>0</v>
      </c>
      <c r="R66" s="36">
        <v>0</v>
      </c>
      <c r="S66">
        <v>0</v>
      </c>
      <c r="T66">
        <v>0</v>
      </c>
      <c r="U66">
        <v>0</v>
      </c>
      <c r="V66">
        <v>0</v>
      </c>
      <c r="W66" s="36">
        <v>0</v>
      </c>
      <c r="X66">
        <v>0</v>
      </c>
      <c r="Y66">
        <v>0</v>
      </c>
      <c r="Z66">
        <v>0</v>
      </c>
      <c r="AA66">
        <v>0</v>
      </c>
      <c r="AB66" s="36">
        <v>0</v>
      </c>
      <c r="AC66">
        <v>0</v>
      </c>
      <c r="AD66">
        <v>0</v>
      </c>
      <c r="AE66">
        <v>0</v>
      </c>
      <c r="AF66">
        <v>0</v>
      </c>
      <c r="AG66" s="36">
        <v>0</v>
      </c>
      <c r="AH66">
        <v>0</v>
      </c>
      <c r="AI66">
        <v>0</v>
      </c>
      <c r="AJ66">
        <v>0</v>
      </c>
      <c r="AK66">
        <v>0</v>
      </c>
      <c r="AL66" s="36">
        <v>0</v>
      </c>
    </row>
    <row r="67" spans="1:38" x14ac:dyDescent="0.25">
      <c r="A67" s="14">
        <v>1200</v>
      </c>
      <c r="B67" s="35">
        <v>1250</v>
      </c>
      <c r="C67" s="36">
        <v>0</v>
      </c>
      <c r="D67">
        <v>0</v>
      </c>
      <c r="E67">
        <v>0</v>
      </c>
      <c r="F67">
        <v>0</v>
      </c>
      <c r="G67">
        <v>0</v>
      </c>
      <c r="H67" s="36">
        <v>0</v>
      </c>
      <c r="I67">
        <v>0</v>
      </c>
      <c r="J67">
        <v>0</v>
      </c>
      <c r="K67">
        <v>0</v>
      </c>
      <c r="L67">
        <v>0</v>
      </c>
      <c r="M67" s="36">
        <v>0</v>
      </c>
      <c r="N67">
        <v>0</v>
      </c>
      <c r="O67">
        <v>0</v>
      </c>
      <c r="P67">
        <v>0</v>
      </c>
      <c r="Q67">
        <v>0</v>
      </c>
      <c r="R67" s="36">
        <v>0</v>
      </c>
      <c r="S67">
        <v>0</v>
      </c>
      <c r="T67">
        <v>0</v>
      </c>
      <c r="U67">
        <v>0</v>
      </c>
      <c r="V67">
        <v>0</v>
      </c>
      <c r="W67" s="36">
        <v>0</v>
      </c>
      <c r="X67">
        <v>0</v>
      </c>
      <c r="Y67">
        <v>0</v>
      </c>
      <c r="Z67">
        <v>0</v>
      </c>
      <c r="AA67">
        <v>0</v>
      </c>
      <c r="AB67" s="36">
        <v>0</v>
      </c>
      <c r="AC67">
        <v>0</v>
      </c>
      <c r="AD67">
        <v>0</v>
      </c>
      <c r="AE67">
        <v>0</v>
      </c>
      <c r="AF67">
        <v>0</v>
      </c>
      <c r="AG67" s="36">
        <v>0</v>
      </c>
      <c r="AH67">
        <v>0</v>
      </c>
      <c r="AI67">
        <v>0</v>
      </c>
      <c r="AJ67">
        <v>0</v>
      </c>
      <c r="AK67">
        <v>0</v>
      </c>
      <c r="AL67" s="36">
        <v>0</v>
      </c>
    </row>
    <row r="68" spans="1:38" x14ac:dyDescent="0.25">
      <c r="A68" s="14">
        <v>1250</v>
      </c>
      <c r="B68" s="35">
        <v>1300</v>
      </c>
      <c r="C68" s="36">
        <v>0</v>
      </c>
      <c r="D68">
        <v>0</v>
      </c>
      <c r="E68">
        <v>0</v>
      </c>
      <c r="F68">
        <v>0</v>
      </c>
      <c r="G68">
        <v>0</v>
      </c>
      <c r="H68" s="36">
        <v>0</v>
      </c>
      <c r="I68">
        <v>0</v>
      </c>
      <c r="J68">
        <v>0</v>
      </c>
      <c r="K68">
        <v>0</v>
      </c>
      <c r="L68">
        <v>0</v>
      </c>
      <c r="M68" s="36">
        <v>0</v>
      </c>
      <c r="N68">
        <v>0</v>
      </c>
      <c r="O68">
        <v>0</v>
      </c>
      <c r="P68">
        <v>0</v>
      </c>
      <c r="Q68">
        <v>0</v>
      </c>
      <c r="R68" s="36">
        <v>0</v>
      </c>
      <c r="S68">
        <v>0</v>
      </c>
      <c r="T68">
        <v>0</v>
      </c>
      <c r="U68">
        <v>0</v>
      </c>
      <c r="V68">
        <v>0</v>
      </c>
      <c r="W68" s="36">
        <v>0</v>
      </c>
      <c r="X68">
        <v>0</v>
      </c>
      <c r="Y68">
        <v>0</v>
      </c>
      <c r="Z68">
        <v>0</v>
      </c>
      <c r="AA68">
        <v>0</v>
      </c>
      <c r="AB68" s="36">
        <v>0</v>
      </c>
      <c r="AC68">
        <v>0</v>
      </c>
      <c r="AD68">
        <v>0</v>
      </c>
      <c r="AE68">
        <v>0</v>
      </c>
      <c r="AF68">
        <v>0</v>
      </c>
      <c r="AG68" s="36">
        <v>0</v>
      </c>
      <c r="AH68">
        <v>0</v>
      </c>
      <c r="AI68">
        <v>0</v>
      </c>
      <c r="AJ68">
        <v>0</v>
      </c>
      <c r="AK68">
        <v>0</v>
      </c>
      <c r="AL68" s="36">
        <v>0</v>
      </c>
    </row>
    <row r="69" spans="1:38" x14ac:dyDescent="0.25">
      <c r="A69" s="14">
        <v>1300</v>
      </c>
      <c r="B69" s="35">
        <v>1350</v>
      </c>
      <c r="C69" s="36">
        <v>0</v>
      </c>
      <c r="D69">
        <v>0</v>
      </c>
      <c r="E69">
        <v>0</v>
      </c>
      <c r="F69">
        <v>0</v>
      </c>
      <c r="G69">
        <v>0</v>
      </c>
      <c r="H69" s="36">
        <v>0</v>
      </c>
      <c r="I69">
        <v>0</v>
      </c>
      <c r="J69">
        <v>0</v>
      </c>
      <c r="K69">
        <v>0</v>
      </c>
      <c r="L69">
        <v>0</v>
      </c>
      <c r="M69" s="36">
        <v>0</v>
      </c>
      <c r="N69">
        <v>0</v>
      </c>
      <c r="O69">
        <v>0</v>
      </c>
      <c r="P69">
        <v>0</v>
      </c>
      <c r="Q69">
        <v>0</v>
      </c>
      <c r="R69" s="36">
        <v>0</v>
      </c>
      <c r="S69">
        <v>0</v>
      </c>
      <c r="T69">
        <v>0</v>
      </c>
      <c r="U69">
        <v>0</v>
      </c>
      <c r="V69">
        <v>0</v>
      </c>
      <c r="W69" s="36">
        <v>0</v>
      </c>
      <c r="X69">
        <v>0</v>
      </c>
      <c r="Y69">
        <v>0</v>
      </c>
      <c r="Z69">
        <v>0</v>
      </c>
      <c r="AA69">
        <v>0</v>
      </c>
      <c r="AB69" s="36">
        <v>0</v>
      </c>
      <c r="AC69">
        <v>0</v>
      </c>
      <c r="AD69">
        <v>0</v>
      </c>
      <c r="AE69">
        <v>0</v>
      </c>
      <c r="AF69">
        <v>0</v>
      </c>
      <c r="AG69" s="36">
        <v>0</v>
      </c>
      <c r="AH69">
        <v>0</v>
      </c>
      <c r="AI69">
        <v>0</v>
      </c>
      <c r="AJ69">
        <v>0</v>
      </c>
      <c r="AK69">
        <v>0</v>
      </c>
      <c r="AL69" s="36">
        <v>0</v>
      </c>
    </row>
    <row r="70" spans="1:38" x14ac:dyDescent="0.25">
      <c r="A70" s="14">
        <v>1350</v>
      </c>
      <c r="B70" s="35">
        <v>1400</v>
      </c>
      <c r="C70" s="36">
        <v>0</v>
      </c>
      <c r="D70">
        <v>0</v>
      </c>
      <c r="E70">
        <v>0</v>
      </c>
      <c r="F70">
        <v>0</v>
      </c>
      <c r="G70">
        <v>0</v>
      </c>
      <c r="H70" s="36">
        <v>0</v>
      </c>
      <c r="I70">
        <v>0</v>
      </c>
      <c r="J70">
        <v>0</v>
      </c>
      <c r="K70">
        <v>0</v>
      </c>
      <c r="L70">
        <v>0</v>
      </c>
      <c r="M70" s="36">
        <v>0</v>
      </c>
      <c r="N70">
        <v>0</v>
      </c>
      <c r="O70">
        <v>0</v>
      </c>
      <c r="P70">
        <v>0</v>
      </c>
      <c r="Q70">
        <v>0</v>
      </c>
      <c r="R70" s="36">
        <v>0</v>
      </c>
      <c r="S70">
        <v>0</v>
      </c>
      <c r="T70">
        <v>0</v>
      </c>
      <c r="U70">
        <v>0</v>
      </c>
      <c r="V70">
        <v>0</v>
      </c>
      <c r="W70" s="36">
        <v>0</v>
      </c>
      <c r="X70">
        <v>0</v>
      </c>
      <c r="Y70">
        <v>0</v>
      </c>
      <c r="Z70">
        <v>0</v>
      </c>
      <c r="AA70">
        <v>0</v>
      </c>
      <c r="AB70" s="36">
        <v>0</v>
      </c>
      <c r="AC70">
        <v>0</v>
      </c>
      <c r="AD70">
        <v>0</v>
      </c>
      <c r="AE70">
        <v>0</v>
      </c>
      <c r="AF70">
        <v>0</v>
      </c>
      <c r="AG70" s="36">
        <v>0</v>
      </c>
      <c r="AH70">
        <v>0</v>
      </c>
      <c r="AI70">
        <v>0</v>
      </c>
      <c r="AJ70">
        <v>0</v>
      </c>
      <c r="AK70">
        <v>0</v>
      </c>
      <c r="AL70" s="36">
        <v>0</v>
      </c>
    </row>
    <row r="71" spans="1:38" x14ac:dyDescent="0.25">
      <c r="A71" s="14">
        <v>1400</v>
      </c>
      <c r="B71" s="35">
        <v>1450</v>
      </c>
      <c r="C71" s="36">
        <v>0</v>
      </c>
      <c r="D71">
        <v>0</v>
      </c>
      <c r="E71">
        <v>0</v>
      </c>
      <c r="F71">
        <v>0</v>
      </c>
      <c r="G71">
        <v>0</v>
      </c>
      <c r="H71" s="36">
        <v>0</v>
      </c>
      <c r="I71">
        <v>0</v>
      </c>
      <c r="J71">
        <v>0</v>
      </c>
      <c r="K71">
        <v>0</v>
      </c>
      <c r="L71">
        <v>0</v>
      </c>
      <c r="M71" s="36">
        <v>0</v>
      </c>
      <c r="N71">
        <v>0</v>
      </c>
      <c r="O71">
        <v>0</v>
      </c>
      <c r="P71">
        <v>0</v>
      </c>
      <c r="Q71">
        <v>0</v>
      </c>
      <c r="R71" s="36">
        <v>0</v>
      </c>
      <c r="S71">
        <v>0</v>
      </c>
      <c r="T71">
        <v>0</v>
      </c>
      <c r="U71">
        <v>0</v>
      </c>
      <c r="V71">
        <v>0</v>
      </c>
      <c r="W71" s="36">
        <v>0</v>
      </c>
      <c r="X71">
        <v>0</v>
      </c>
      <c r="Y71">
        <v>0</v>
      </c>
      <c r="Z71">
        <v>0</v>
      </c>
      <c r="AA71">
        <v>0</v>
      </c>
      <c r="AB71" s="36">
        <v>0</v>
      </c>
      <c r="AC71">
        <v>0</v>
      </c>
      <c r="AD71">
        <v>0</v>
      </c>
      <c r="AE71">
        <v>0</v>
      </c>
      <c r="AF71">
        <v>0</v>
      </c>
      <c r="AG71" s="36">
        <v>0</v>
      </c>
      <c r="AH71">
        <v>0</v>
      </c>
      <c r="AI71">
        <v>0</v>
      </c>
      <c r="AJ71">
        <v>0</v>
      </c>
      <c r="AK71">
        <v>0</v>
      </c>
      <c r="AL71" s="36">
        <v>0</v>
      </c>
    </row>
    <row r="72" spans="1:38" x14ac:dyDescent="0.25">
      <c r="A72" s="14">
        <v>1450</v>
      </c>
      <c r="B72" s="35">
        <v>1500</v>
      </c>
      <c r="C72" s="36">
        <v>0</v>
      </c>
      <c r="D72">
        <v>0</v>
      </c>
      <c r="E72">
        <v>0</v>
      </c>
      <c r="F72">
        <v>0</v>
      </c>
      <c r="G72">
        <v>0</v>
      </c>
      <c r="H72" s="36">
        <v>0</v>
      </c>
      <c r="I72">
        <v>0</v>
      </c>
      <c r="J72">
        <v>0</v>
      </c>
      <c r="K72">
        <v>0</v>
      </c>
      <c r="L72">
        <v>0</v>
      </c>
      <c r="M72" s="36">
        <v>0</v>
      </c>
      <c r="N72">
        <v>0</v>
      </c>
      <c r="O72">
        <v>0</v>
      </c>
      <c r="P72">
        <v>0</v>
      </c>
      <c r="Q72">
        <v>0</v>
      </c>
      <c r="R72" s="36">
        <v>0</v>
      </c>
      <c r="S72">
        <v>0</v>
      </c>
      <c r="T72">
        <v>0</v>
      </c>
      <c r="U72">
        <v>0</v>
      </c>
      <c r="V72">
        <v>0</v>
      </c>
      <c r="W72" s="36">
        <v>0</v>
      </c>
      <c r="X72">
        <v>28682645703.813995</v>
      </c>
      <c r="Y72">
        <v>57365291407.627991</v>
      </c>
      <c r="Z72">
        <v>86047937111.441986</v>
      </c>
      <c r="AA72">
        <v>114730582815.25598</v>
      </c>
      <c r="AB72" s="36">
        <v>143413228519.06998</v>
      </c>
      <c r="AC72">
        <v>114730582815.25598</v>
      </c>
      <c r="AD72">
        <v>86047937111.441986</v>
      </c>
      <c r="AE72">
        <v>57365291407.627991</v>
      </c>
      <c r="AF72">
        <v>28682645703.813995</v>
      </c>
      <c r="AG72" s="36">
        <v>0</v>
      </c>
      <c r="AH72">
        <v>0</v>
      </c>
      <c r="AI72">
        <v>0</v>
      </c>
      <c r="AJ72">
        <v>0</v>
      </c>
      <c r="AK72">
        <v>0</v>
      </c>
      <c r="AL72" s="36">
        <v>0</v>
      </c>
    </row>
    <row r="73" spans="1:38" x14ac:dyDescent="0.25">
      <c r="A73" s="14">
        <v>1500</v>
      </c>
      <c r="B73" s="35">
        <v>1550</v>
      </c>
      <c r="C73" s="36">
        <v>0</v>
      </c>
      <c r="D73">
        <v>0</v>
      </c>
      <c r="E73">
        <v>0</v>
      </c>
      <c r="F73">
        <v>0</v>
      </c>
      <c r="G73">
        <v>0</v>
      </c>
      <c r="H73" s="36">
        <v>0</v>
      </c>
      <c r="I73">
        <v>0</v>
      </c>
      <c r="J73">
        <v>0</v>
      </c>
      <c r="K73">
        <v>0</v>
      </c>
      <c r="L73">
        <v>0</v>
      </c>
      <c r="M73" s="36">
        <v>0</v>
      </c>
      <c r="N73">
        <v>0</v>
      </c>
      <c r="O73">
        <v>0</v>
      </c>
      <c r="P73">
        <v>0</v>
      </c>
      <c r="Q73">
        <v>0</v>
      </c>
      <c r="R73" s="36">
        <v>0</v>
      </c>
      <c r="S73">
        <v>0</v>
      </c>
      <c r="T73">
        <v>0</v>
      </c>
      <c r="U73">
        <v>0</v>
      </c>
      <c r="V73">
        <v>0</v>
      </c>
      <c r="W73" s="36">
        <v>0</v>
      </c>
      <c r="X73">
        <v>0</v>
      </c>
      <c r="Y73">
        <v>0</v>
      </c>
      <c r="Z73">
        <v>0</v>
      </c>
      <c r="AA73">
        <v>0</v>
      </c>
      <c r="AB73" s="36">
        <v>0</v>
      </c>
      <c r="AC73">
        <v>0</v>
      </c>
      <c r="AD73">
        <v>0</v>
      </c>
      <c r="AE73">
        <v>0</v>
      </c>
      <c r="AF73">
        <v>0</v>
      </c>
      <c r="AG73" s="36">
        <v>0</v>
      </c>
      <c r="AH73">
        <v>0</v>
      </c>
      <c r="AI73">
        <v>0</v>
      </c>
      <c r="AJ73">
        <v>0</v>
      </c>
      <c r="AK73">
        <v>0</v>
      </c>
      <c r="AL73" s="36">
        <v>0</v>
      </c>
    </row>
    <row r="74" spans="1:38" x14ac:dyDescent="0.25">
      <c r="A74" s="14">
        <v>1550</v>
      </c>
      <c r="B74" s="35">
        <v>1600</v>
      </c>
      <c r="C74" s="36">
        <v>0</v>
      </c>
      <c r="D74">
        <v>0</v>
      </c>
      <c r="E74">
        <v>0</v>
      </c>
      <c r="F74">
        <v>0</v>
      </c>
      <c r="G74">
        <v>0</v>
      </c>
      <c r="H74" s="36">
        <v>0</v>
      </c>
      <c r="I74">
        <v>0</v>
      </c>
      <c r="J74">
        <v>0</v>
      </c>
      <c r="K74">
        <v>0</v>
      </c>
      <c r="L74">
        <v>0</v>
      </c>
      <c r="M74" s="36">
        <v>0</v>
      </c>
      <c r="N74">
        <v>0</v>
      </c>
      <c r="O74">
        <v>0</v>
      </c>
      <c r="P74">
        <v>0</v>
      </c>
      <c r="Q74">
        <v>0</v>
      </c>
      <c r="R74" s="36">
        <v>0</v>
      </c>
      <c r="S74">
        <v>0</v>
      </c>
      <c r="T74">
        <v>0</v>
      </c>
      <c r="U74">
        <v>0</v>
      </c>
      <c r="V74">
        <v>0</v>
      </c>
      <c r="W74" s="36">
        <v>0</v>
      </c>
      <c r="X74">
        <v>0</v>
      </c>
      <c r="Y74">
        <v>0</v>
      </c>
      <c r="Z74">
        <v>0</v>
      </c>
      <c r="AA74">
        <v>0</v>
      </c>
      <c r="AB74" s="36">
        <v>0</v>
      </c>
      <c r="AC74">
        <v>0</v>
      </c>
      <c r="AD74">
        <v>0</v>
      </c>
      <c r="AE74">
        <v>0</v>
      </c>
      <c r="AF74">
        <v>0</v>
      </c>
      <c r="AG74" s="36">
        <v>0</v>
      </c>
      <c r="AH74">
        <v>0</v>
      </c>
      <c r="AI74">
        <v>0</v>
      </c>
      <c r="AJ74">
        <v>0</v>
      </c>
      <c r="AK74">
        <v>0</v>
      </c>
      <c r="AL74" s="36">
        <v>0</v>
      </c>
    </row>
    <row r="77" spans="1:38" x14ac:dyDescent="0.25">
      <c r="B77" s="34" t="s">
        <v>129</v>
      </c>
      <c r="C77">
        <f>SUM(C3:C74)</f>
        <v>133871278812080.53</v>
      </c>
      <c r="D77">
        <f t="shared" ref="D77:AL77" si="0">SUM(D3:D74)</f>
        <v>153586751691018.41</v>
      </c>
      <c r="E77">
        <f t="shared" si="0"/>
        <v>173302224569956.25</v>
      </c>
      <c r="F77">
        <f t="shared" si="0"/>
        <v>193017697448894.19</v>
      </c>
      <c r="G77">
        <f t="shared" si="0"/>
        <v>212733170327832.03</v>
      </c>
      <c r="H77">
        <f t="shared" si="0"/>
        <v>232448643206769.91</v>
      </c>
      <c r="I77">
        <f t="shared" si="0"/>
        <v>240044572476946.75</v>
      </c>
      <c r="J77">
        <f t="shared" si="0"/>
        <v>247640501747123.63</v>
      </c>
      <c r="K77">
        <f t="shared" si="0"/>
        <v>255236431017300.63</v>
      </c>
      <c r="L77">
        <f t="shared" si="0"/>
        <v>262832360287477.5</v>
      </c>
      <c r="M77">
        <f t="shared" si="0"/>
        <v>270428289557654.31</v>
      </c>
      <c r="N77">
        <f t="shared" si="0"/>
        <v>261579357109211.19</v>
      </c>
      <c r="O77">
        <f t="shared" si="0"/>
        <v>252730424660767.97</v>
      </c>
      <c r="P77">
        <f t="shared" si="0"/>
        <v>243881492212324.69</v>
      </c>
      <c r="Q77">
        <f t="shared" si="0"/>
        <v>235032559763881.5</v>
      </c>
      <c r="R77">
        <f t="shared" si="0"/>
        <v>226183627315438.25</v>
      </c>
      <c r="S77">
        <f t="shared" si="0"/>
        <v>187918823809901.69</v>
      </c>
      <c r="T77">
        <f t="shared" si="0"/>
        <v>149654020304365.13</v>
      </c>
      <c r="U77">
        <f t="shared" si="0"/>
        <v>111389216798828.53</v>
      </c>
      <c r="V77">
        <f t="shared" si="0"/>
        <v>73124413293291.969</v>
      </c>
      <c r="W77">
        <f t="shared" si="0"/>
        <v>34859609787755.359</v>
      </c>
      <c r="X77">
        <f t="shared" si="0"/>
        <v>40800644395716.367</v>
      </c>
      <c r="Y77">
        <f t="shared" si="0"/>
        <v>46741679003677.359</v>
      </c>
      <c r="Z77">
        <f t="shared" si="0"/>
        <v>52682713611638.344</v>
      </c>
      <c r="AA77">
        <f t="shared" si="0"/>
        <v>58623748219599.367</v>
      </c>
      <c r="AB77">
        <f t="shared" si="0"/>
        <v>64564782827560.352</v>
      </c>
      <c r="AC77">
        <f t="shared" si="0"/>
        <v>90961084503563.625</v>
      </c>
      <c r="AD77">
        <f t="shared" si="0"/>
        <v>117357386179566.97</v>
      </c>
      <c r="AE77">
        <f t="shared" si="0"/>
        <v>143753687855570.25</v>
      </c>
      <c r="AF77">
        <f t="shared" si="0"/>
        <v>170149989531573.56</v>
      </c>
      <c r="AG77">
        <f t="shared" si="0"/>
        <v>196546291207576.84</v>
      </c>
      <c r="AH77">
        <f t="shared" si="0"/>
        <v>182693357092108.56</v>
      </c>
      <c r="AI77">
        <f t="shared" si="0"/>
        <v>168840422976640.28</v>
      </c>
      <c r="AJ77">
        <f t="shared" si="0"/>
        <v>154987488861172</v>
      </c>
      <c r="AK77">
        <f t="shared" si="0"/>
        <v>141134554745703.66</v>
      </c>
      <c r="AL77">
        <f t="shared" si="0"/>
        <v>127281620630235.39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4B263-72A1-4861-B3A1-8AF0B0864EBD}">
  <sheetPr>
    <tabColor rgb="FF7030A0"/>
  </sheetPr>
  <dimension ref="A1:AL77"/>
  <sheetViews>
    <sheetView zoomScale="70" zoomScaleNormal="70" workbookViewId="0">
      <selection activeCell="C30" sqref="C30"/>
    </sheetView>
  </sheetViews>
  <sheetFormatPr defaultRowHeight="15" x14ac:dyDescent="0.25"/>
  <cols>
    <col min="1" max="2" width="24.28515625" style="14" customWidth="1"/>
    <col min="3" max="3" width="14.85546875" bestFit="1" customWidth="1"/>
  </cols>
  <sheetData>
    <row r="1" spans="1:38" x14ac:dyDescent="0.25">
      <c r="A1" s="33" t="s">
        <v>123</v>
      </c>
      <c r="B1" s="33" t="s">
        <v>81</v>
      </c>
      <c r="C1" s="12" t="s">
        <v>124</v>
      </c>
    </row>
    <row r="2" spans="1:38" s="1" customFormat="1" x14ac:dyDescent="0.25">
      <c r="A2" s="34" t="s">
        <v>125</v>
      </c>
      <c r="B2" s="34" t="s">
        <v>126</v>
      </c>
      <c r="C2" s="1">
        <v>2015</v>
      </c>
      <c r="D2" s="1">
        <v>2016</v>
      </c>
      <c r="E2" s="1">
        <v>2017</v>
      </c>
      <c r="F2" s="1">
        <v>2018</v>
      </c>
      <c r="G2" s="1">
        <v>2019</v>
      </c>
      <c r="H2" s="1">
        <v>2020</v>
      </c>
      <c r="I2" s="1">
        <v>2021</v>
      </c>
      <c r="J2" s="1">
        <v>2022</v>
      </c>
      <c r="K2" s="1">
        <v>2023</v>
      </c>
      <c r="L2" s="1">
        <v>2024</v>
      </c>
      <c r="M2" s="1">
        <v>2025</v>
      </c>
      <c r="N2" s="1">
        <v>2026</v>
      </c>
      <c r="O2" s="1">
        <v>2027</v>
      </c>
      <c r="P2" s="1">
        <v>2028</v>
      </c>
      <c r="Q2" s="1">
        <v>2029</v>
      </c>
      <c r="R2" s="1">
        <v>2030</v>
      </c>
      <c r="S2" s="1">
        <v>2031</v>
      </c>
      <c r="T2" s="1">
        <v>2032</v>
      </c>
      <c r="U2" s="1">
        <v>2033</v>
      </c>
      <c r="V2" s="1">
        <v>2034</v>
      </c>
      <c r="W2" s="1">
        <v>2035</v>
      </c>
      <c r="X2" s="1">
        <v>2036</v>
      </c>
      <c r="Y2" s="1">
        <v>2037</v>
      </c>
      <c r="Z2" s="1">
        <v>2038</v>
      </c>
      <c r="AA2" s="1">
        <v>2039</v>
      </c>
      <c r="AB2" s="1">
        <v>2040</v>
      </c>
      <c r="AC2" s="1">
        <v>2041</v>
      </c>
      <c r="AD2" s="1">
        <v>2042</v>
      </c>
      <c r="AE2" s="1">
        <v>2043</v>
      </c>
      <c r="AF2" s="1">
        <v>2044</v>
      </c>
      <c r="AG2" s="1">
        <v>2045</v>
      </c>
      <c r="AH2" s="1">
        <v>2046</v>
      </c>
      <c r="AI2" s="1">
        <v>2047</v>
      </c>
      <c r="AJ2" s="1">
        <v>2048</v>
      </c>
      <c r="AK2" s="1">
        <v>2049</v>
      </c>
      <c r="AL2" s="1">
        <v>2050</v>
      </c>
    </row>
    <row r="3" spans="1:38" x14ac:dyDescent="0.25">
      <c r="A3" s="35">
        <v>-1150</v>
      </c>
      <c r="B3" s="35">
        <v>-1100</v>
      </c>
      <c r="C3" s="36">
        <v>0</v>
      </c>
      <c r="D3">
        <v>0</v>
      </c>
      <c r="E3">
        <v>0</v>
      </c>
      <c r="F3">
        <v>0</v>
      </c>
      <c r="G3">
        <v>0</v>
      </c>
      <c r="H3" s="36">
        <v>0</v>
      </c>
      <c r="I3">
        <v>0</v>
      </c>
      <c r="J3">
        <v>0</v>
      </c>
      <c r="K3">
        <v>0</v>
      </c>
      <c r="L3">
        <v>0</v>
      </c>
      <c r="M3" s="36">
        <v>0</v>
      </c>
      <c r="N3">
        <v>0</v>
      </c>
      <c r="O3">
        <v>0</v>
      </c>
      <c r="P3">
        <v>0</v>
      </c>
      <c r="Q3">
        <v>0</v>
      </c>
      <c r="R3" s="36">
        <v>0</v>
      </c>
      <c r="S3">
        <v>0</v>
      </c>
      <c r="T3">
        <v>0</v>
      </c>
      <c r="U3">
        <v>0</v>
      </c>
      <c r="V3">
        <v>0</v>
      </c>
      <c r="W3" s="36">
        <v>0</v>
      </c>
      <c r="X3">
        <v>0</v>
      </c>
      <c r="Y3">
        <v>0</v>
      </c>
      <c r="Z3">
        <v>0</v>
      </c>
      <c r="AA3">
        <v>0</v>
      </c>
      <c r="AB3" s="36">
        <v>0</v>
      </c>
      <c r="AC3">
        <v>0</v>
      </c>
      <c r="AD3">
        <v>0</v>
      </c>
      <c r="AE3">
        <v>0</v>
      </c>
      <c r="AF3">
        <v>0</v>
      </c>
      <c r="AG3" s="36">
        <v>0</v>
      </c>
      <c r="AH3">
        <v>0</v>
      </c>
      <c r="AI3">
        <v>0</v>
      </c>
      <c r="AJ3">
        <v>0</v>
      </c>
      <c r="AK3">
        <v>0</v>
      </c>
      <c r="AL3" s="36">
        <v>0</v>
      </c>
    </row>
    <row r="4" spans="1:38" x14ac:dyDescent="0.25">
      <c r="A4" s="14">
        <v>-1100</v>
      </c>
      <c r="B4" s="35">
        <v>-1050</v>
      </c>
      <c r="C4" s="36">
        <v>0</v>
      </c>
      <c r="D4">
        <v>0</v>
      </c>
      <c r="E4">
        <v>0</v>
      </c>
      <c r="F4">
        <v>0</v>
      </c>
      <c r="G4">
        <v>0</v>
      </c>
      <c r="H4" s="36">
        <v>0</v>
      </c>
      <c r="I4">
        <v>0</v>
      </c>
      <c r="J4">
        <v>0</v>
      </c>
      <c r="K4">
        <v>0</v>
      </c>
      <c r="L4">
        <v>0</v>
      </c>
      <c r="M4" s="36">
        <v>0</v>
      </c>
      <c r="N4">
        <v>0</v>
      </c>
      <c r="O4">
        <v>0</v>
      </c>
      <c r="P4">
        <v>0</v>
      </c>
      <c r="Q4">
        <v>0</v>
      </c>
      <c r="R4" s="36">
        <v>0</v>
      </c>
      <c r="S4">
        <v>0</v>
      </c>
      <c r="T4">
        <v>0</v>
      </c>
      <c r="U4">
        <v>0</v>
      </c>
      <c r="V4">
        <v>0</v>
      </c>
      <c r="W4" s="36">
        <v>0</v>
      </c>
      <c r="X4">
        <v>0</v>
      </c>
      <c r="Y4">
        <v>0</v>
      </c>
      <c r="Z4">
        <v>0</v>
      </c>
      <c r="AA4">
        <v>0</v>
      </c>
      <c r="AB4" s="36">
        <v>0</v>
      </c>
      <c r="AC4">
        <v>0</v>
      </c>
      <c r="AD4">
        <v>0</v>
      </c>
      <c r="AE4">
        <v>0</v>
      </c>
      <c r="AF4">
        <v>0</v>
      </c>
      <c r="AG4" s="36">
        <v>0</v>
      </c>
      <c r="AH4">
        <v>0</v>
      </c>
      <c r="AI4">
        <v>0</v>
      </c>
      <c r="AJ4">
        <v>0</v>
      </c>
      <c r="AK4">
        <v>0</v>
      </c>
      <c r="AL4" s="36">
        <v>0</v>
      </c>
    </row>
    <row r="5" spans="1:38" x14ac:dyDescent="0.25">
      <c r="A5" s="14">
        <v>-1050</v>
      </c>
      <c r="B5" s="35">
        <v>-1000</v>
      </c>
      <c r="C5" s="36">
        <v>0</v>
      </c>
      <c r="D5">
        <v>0</v>
      </c>
      <c r="E5">
        <v>0</v>
      </c>
      <c r="F5">
        <v>0</v>
      </c>
      <c r="G5">
        <v>0</v>
      </c>
      <c r="H5" s="36">
        <v>0</v>
      </c>
      <c r="I5">
        <v>0</v>
      </c>
      <c r="J5">
        <v>0</v>
      </c>
      <c r="K5">
        <v>0</v>
      </c>
      <c r="L5">
        <v>0</v>
      </c>
      <c r="M5" s="36">
        <v>0</v>
      </c>
      <c r="N5">
        <v>0</v>
      </c>
      <c r="O5">
        <v>0</v>
      </c>
      <c r="P5">
        <v>0</v>
      </c>
      <c r="Q5">
        <v>0</v>
      </c>
      <c r="R5" s="36">
        <v>0</v>
      </c>
      <c r="S5">
        <v>0</v>
      </c>
      <c r="T5">
        <v>0</v>
      </c>
      <c r="U5">
        <v>0</v>
      </c>
      <c r="V5">
        <v>0</v>
      </c>
      <c r="W5" s="36">
        <v>0</v>
      </c>
      <c r="X5">
        <v>0</v>
      </c>
      <c r="Y5">
        <v>0</v>
      </c>
      <c r="Z5">
        <v>0</v>
      </c>
      <c r="AA5">
        <v>0</v>
      </c>
      <c r="AB5" s="36">
        <v>0</v>
      </c>
      <c r="AC5">
        <v>0</v>
      </c>
      <c r="AD5">
        <v>0</v>
      </c>
      <c r="AE5">
        <v>0</v>
      </c>
      <c r="AF5">
        <v>0</v>
      </c>
      <c r="AG5" s="36">
        <v>0</v>
      </c>
      <c r="AH5">
        <v>0</v>
      </c>
      <c r="AI5">
        <v>0</v>
      </c>
      <c r="AJ5">
        <v>0</v>
      </c>
      <c r="AK5">
        <v>0</v>
      </c>
      <c r="AL5" s="36">
        <v>0</v>
      </c>
    </row>
    <row r="6" spans="1:38" x14ac:dyDescent="0.25">
      <c r="A6" s="14">
        <v>-1000</v>
      </c>
      <c r="B6" s="35">
        <v>-950</v>
      </c>
      <c r="C6" s="36">
        <v>0</v>
      </c>
      <c r="D6">
        <v>0</v>
      </c>
      <c r="E6">
        <v>0</v>
      </c>
      <c r="F6">
        <v>0</v>
      </c>
      <c r="G6">
        <v>0</v>
      </c>
      <c r="H6" s="36">
        <v>0</v>
      </c>
      <c r="I6">
        <v>0</v>
      </c>
      <c r="J6">
        <v>0</v>
      </c>
      <c r="K6">
        <v>0</v>
      </c>
      <c r="L6">
        <v>0</v>
      </c>
      <c r="M6" s="36">
        <v>0</v>
      </c>
      <c r="N6">
        <v>0</v>
      </c>
      <c r="O6">
        <v>0</v>
      </c>
      <c r="P6">
        <v>0</v>
      </c>
      <c r="Q6">
        <v>0</v>
      </c>
      <c r="R6" s="36">
        <v>0</v>
      </c>
      <c r="S6">
        <v>0</v>
      </c>
      <c r="T6">
        <v>0</v>
      </c>
      <c r="U6">
        <v>0</v>
      </c>
      <c r="V6">
        <v>0</v>
      </c>
      <c r="W6" s="36">
        <v>0</v>
      </c>
      <c r="X6">
        <v>0</v>
      </c>
      <c r="Y6">
        <v>0</v>
      </c>
      <c r="Z6">
        <v>0</v>
      </c>
      <c r="AA6">
        <v>0</v>
      </c>
      <c r="AB6" s="36">
        <v>0</v>
      </c>
      <c r="AC6">
        <v>0</v>
      </c>
      <c r="AD6">
        <v>0</v>
      </c>
      <c r="AE6">
        <v>0</v>
      </c>
      <c r="AF6">
        <v>0</v>
      </c>
      <c r="AG6" s="36">
        <v>0</v>
      </c>
      <c r="AH6">
        <v>0</v>
      </c>
      <c r="AI6">
        <v>0</v>
      </c>
      <c r="AJ6">
        <v>0</v>
      </c>
      <c r="AK6">
        <v>0</v>
      </c>
      <c r="AL6" s="36">
        <v>0</v>
      </c>
    </row>
    <row r="7" spans="1:38" x14ac:dyDescent="0.25">
      <c r="A7" s="14">
        <v>-950</v>
      </c>
      <c r="B7" s="35">
        <v>-900</v>
      </c>
      <c r="C7" s="36">
        <v>0</v>
      </c>
      <c r="D7">
        <v>0</v>
      </c>
      <c r="E7">
        <v>0</v>
      </c>
      <c r="F7">
        <v>0</v>
      </c>
      <c r="G7">
        <v>0</v>
      </c>
      <c r="H7" s="36">
        <v>0</v>
      </c>
      <c r="I7">
        <v>0</v>
      </c>
      <c r="J7">
        <v>0</v>
      </c>
      <c r="K7">
        <v>0</v>
      </c>
      <c r="L7">
        <v>0</v>
      </c>
      <c r="M7" s="36">
        <v>0</v>
      </c>
      <c r="N7">
        <v>0</v>
      </c>
      <c r="O7">
        <v>0</v>
      </c>
      <c r="P7">
        <v>0</v>
      </c>
      <c r="Q7">
        <v>0</v>
      </c>
      <c r="R7" s="36">
        <v>0</v>
      </c>
      <c r="S7">
        <v>0</v>
      </c>
      <c r="T7">
        <v>0</v>
      </c>
      <c r="U7">
        <v>0</v>
      </c>
      <c r="V7">
        <v>0</v>
      </c>
      <c r="W7" s="36">
        <v>0</v>
      </c>
      <c r="X7">
        <v>0</v>
      </c>
      <c r="Y7">
        <v>0</v>
      </c>
      <c r="Z7">
        <v>0</v>
      </c>
      <c r="AA7">
        <v>0</v>
      </c>
      <c r="AB7" s="36">
        <v>0</v>
      </c>
      <c r="AC7">
        <v>0</v>
      </c>
      <c r="AD7">
        <v>0</v>
      </c>
      <c r="AE7">
        <v>0</v>
      </c>
      <c r="AF7">
        <v>0</v>
      </c>
      <c r="AG7" s="36">
        <v>0</v>
      </c>
      <c r="AH7">
        <v>0</v>
      </c>
      <c r="AI7">
        <v>0</v>
      </c>
      <c r="AJ7">
        <v>0</v>
      </c>
      <c r="AK7">
        <v>0</v>
      </c>
      <c r="AL7" s="36">
        <v>0</v>
      </c>
    </row>
    <row r="8" spans="1:38" x14ac:dyDescent="0.25">
      <c r="A8" s="14">
        <v>-900</v>
      </c>
      <c r="B8" s="35">
        <v>-850</v>
      </c>
      <c r="C8" s="36">
        <v>0</v>
      </c>
      <c r="D8">
        <v>0</v>
      </c>
      <c r="E8">
        <v>0</v>
      </c>
      <c r="F8">
        <v>0</v>
      </c>
      <c r="G8">
        <v>0</v>
      </c>
      <c r="H8" s="36">
        <v>0</v>
      </c>
      <c r="I8">
        <v>0</v>
      </c>
      <c r="J8">
        <v>0</v>
      </c>
      <c r="K8">
        <v>0</v>
      </c>
      <c r="L8">
        <v>0</v>
      </c>
      <c r="M8" s="36">
        <v>0</v>
      </c>
      <c r="N8">
        <v>0</v>
      </c>
      <c r="O8">
        <v>0</v>
      </c>
      <c r="P8">
        <v>0</v>
      </c>
      <c r="Q8">
        <v>0</v>
      </c>
      <c r="R8" s="36">
        <v>0</v>
      </c>
      <c r="S8">
        <v>0</v>
      </c>
      <c r="T8">
        <v>0</v>
      </c>
      <c r="U8">
        <v>0</v>
      </c>
      <c r="V8">
        <v>0</v>
      </c>
      <c r="W8" s="36">
        <v>0</v>
      </c>
      <c r="X8">
        <v>0</v>
      </c>
      <c r="Y8">
        <v>0</v>
      </c>
      <c r="Z8">
        <v>0</v>
      </c>
      <c r="AA8">
        <v>0</v>
      </c>
      <c r="AB8" s="36">
        <v>0</v>
      </c>
      <c r="AC8">
        <v>0</v>
      </c>
      <c r="AD8">
        <v>0</v>
      </c>
      <c r="AE8">
        <v>0</v>
      </c>
      <c r="AF8">
        <v>0</v>
      </c>
      <c r="AG8" s="36">
        <v>0</v>
      </c>
      <c r="AH8">
        <v>0</v>
      </c>
      <c r="AI8">
        <v>0</v>
      </c>
      <c r="AJ8">
        <v>0</v>
      </c>
      <c r="AK8">
        <v>0</v>
      </c>
      <c r="AL8" s="36">
        <v>0</v>
      </c>
    </row>
    <row r="9" spans="1:38" x14ac:dyDescent="0.25">
      <c r="A9" s="14">
        <v>-850</v>
      </c>
      <c r="B9" s="35">
        <v>-800</v>
      </c>
      <c r="C9" s="36">
        <v>0</v>
      </c>
      <c r="D9">
        <v>0</v>
      </c>
      <c r="E9">
        <v>0</v>
      </c>
      <c r="F9">
        <v>0</v>
      </c>
      <c r="G9">
        <v>0</v>
      </c>
      <c r="H9" s="36">
        <v>0</v>
      </c>
      <c r="I9">
        <v>0</v>
      </c>
      <c r="J9">
        <v>0</v>
      </c>
      <c r="K9">
        <v>0</v>
      </c>
      <c r="L9">
        <v>0</v>
      </c>
      <c r="M9" s="36">
        <v>0</v>
      </c>
      <c r="N9">
        <v>0</v>
      </c>
      <c r="O9">
        <v>0</v>
      </c>
      <c r="P9">
        <v>0</v>
      </c>
      <c r="Q9">
        <v>0</v>
      </c>
      <c r="R9" s="36">
        <v>0</v>
      </c>
      <c r="S9">
        <v>0</v>
      </c>
      <c r="T9">
        <v>0</v>
      </c>
      <c r="U9">
        <v>0</v>
      </c>
      <c r="V9">
        <v>0</v>
      </c>
      <c r="W9" s="36">
        <v>0</v>
      </c>
      <c r="X9">
        <v>0</v>
      </c>
      <c r="Y9">
        <v>0</v>
      </c>
      <c r="Z9">
        <v>0</v>
      </c>
      <c r="AA9">
        <v>0</v>
      </c>
      <c r="AB9" s="36">
        <v>0</v>
      </c>
      <c r="AC9">
        <v>0</v>
      </c>
      <c r="AD9">
        <v>0</v>
      </c>
      <c r="AE9">
        <v>0</v>
      </c>
      <c r="AF9">
        <v>0</v>
      </c>
      <c r="AG9" s="36">
        <v>0</v>
      </c>
      <c r="AH9">
        <v>0</v>
      </c>
      <c r="AI9">
        <v>0</v>
      </c>
      <c r="AJ9">
        <v>0</v>
      </c>
      <c r="AK9">
        <v>0</v>
      </c>
      <c r="AL9" s="36">
        <v>0</v>
      </c>
    </row>
    <row r="10" spans="1:38" x14ac:dyDescent="0.25">
      <c r="A10" s="14">
        <v>-800</v>
      </c>
      <c r="B10" s="35">
        <v>-750</v>
      </c>
      <c r="C10" s="36">
        <v>0</v>
      </c>
      <c r="D10">
        <v>0</v>
      </c>
      <c r="E10">
        <v>0</v>
      </c>
      <c r="F10">
        <v>0</v>
      </c>
      <c r="G10">
        <v>0</v>
      </c>
      <c r="H10" s="36">
        <v>0</v>
      </c>
      <c r="I10">
        <v>0</v>
      </c>
      <c r="J10">
        <v>0</v>
      </c>
      <c r="K10">
        <v>0</v>
      </c>
      <c r="L10">
        <v>0</v>
      </c>
      <c r="M10" s="36">
        <v>0</v>
      </c>
      <c r="N10">
        <v>0</v>
      </c>
      <c r="O10">
        <v>0</v>
      </c>
      <c r="P10">
        <v>0</v>
      </c>
      <c r="Q10">
        <v>0</v>
      </c>
      <c r="R10" s="36">
        <v>0</v>
      </c>
      <c r="S10">
        <v>0</v>
      </c>
      <c r="T10">
        <v>0</v>
      </c>
      <c r="U10">
        <v>0</v>
      </c>
      <c r="V10">
        <v>0</v>
      </c>
      <c r="W10" s="36">
        <v>0</v>
      </c>
      <c r="X10">
        <v>0</v>
      </c>
      <c r="Y10">
        <v>0</v>
      </c>
      <c r="Z10">
        <v>0</v>
      </c>
      <c r="AA10">
        <v>0</v>
      </c>
      <c r="AB10" s="36">
        <v>0</v>
      </c>
      <c r="AC10">
        <v>0</v>
      </c>
      <c r="AD10">
        <v>0</v>
      </c>
      <c r="AE10">
        <v>0</v>
      </c>
      <c r="AF10">
        <v>0</v>
      </c>
      <c r="AG10" s="36">
        <v>0</v>
      </c>
      <c r="AH10">
        <v>0</v>
      </c>
      <c r="AI10">
        <v>0</v>
      </c>
      <c r="AJ10">
        <v>0</v>
      </c>
      <c r="AK10">
        <v>0</v>
      </c>
      <c r="AL10" s="36">
        <v>0</v>
      </c>
    </row>
    <row r="11" spans="1:38" x14ac:dyDescent="0.25">
      <c r="A11" s="14">
        <v>-750</v>
      </c>
      <c r="B11" s="35">
        <v>-700</v>
      </c>
      <c r="C11" s="36">
        <v>0</v>
      </c>
      <c r="D11">
        <v>0</v>
      </c>
      <c r="E11">
        <v>0</v>
      </c>
      <c r="F11">
        <v>0</v>
      </c>
      <c r="G11">
        <v>0</v>
      </c>
      <c r="H11" s="36">
        <v>0</v>
      </c>
      <c r="I11">
        <v>0</v>
      </c>
      <c r="J11">
        <v>0</v>
      </c>
      <c r="K11">
        <v>0</v>
      </c>
      <c r="L11">
        <v>0</v>
      </c>
      <c r="M11" s="36">
        <v>0</v>
      </c>
      <c r="N11">
        <v>0</v>
      </c>
      <c r="O11">
        <v>0</v>
      </c>
      <c r="P11">
        <v>0</v>
      </c>
      <c r="Q11">
        <v>0</v>
      </c>
      <c r="R11" s="36">
        <v>0</v>
      </c>
      <c r="S11">
        <v>0</v>
      </c>
      <c r="T11">
        <v>0</v>
      </c>
      <c r="U11">
        <v>0</v>
      </c>
      <c r="V11">
        <v>0</v>
      </c>
      <c r="W11" s="36">
        <v>0</v>
      </c>
      <c r="X11">
        <v>0</v>
      </c>
      <c r="Y11">
        <v>0</v>
      </c>
      <c r="Z11">
        <v>0</v>
      </c>
      <c r="AA11">
        <v>0</v>
      </c>
      <c r="AB11" s="36">
        <v>0</v>
      </c>
      <c r="AC11">
        <v>0</v>
      </c>
      <c r="AD11">
        <v>0</v>
      </c>
      <c r="AE11">
        <v>0</v>
      </c>
      <c r="AF11">
        <v>0</v>
      </c>
      <c r="AG11" s="36">
        <v>0</v>
      </c>
      <c r="AH11">
        <v>0</v>
      </c>
      <c r="AI11">
        <v>0</v>
      </c>
      <c r="AJ11">
        <v>0</v>
      </c>
      <c r="AK11">
        <v>0</v>
      </c>
      <c r="AL11" s="36">
        <v>0</v>
      </c>
    </row>
    <row r="12" spans="1:38" x14ac:dyDescent="0.25">
      <c r="A12" s="14">
        <v>-700</v>
      </c>
      <c r="B12" s="35">
        <v>-650</v>
      </c>
      <c r="C12" s="36">
        <v>0</v>
      </c>
      <c r="D12">
        <v>0</v>
      </c>
      <c r="E12">
        <v>0</v>
      </c>
      <c r="F12">
        <v>0</v>
      </c>
      <c r="G12">
        <v>0</v>
      </c>
      <c r="H12" s="36">
        <v>0</v>
      </c>
      <c r="I12">
        <v>0</v>
      </c>
      <c r="J12">
        <v>0</v>
      </c>
      <c r="K12">
        <v>0</v>
      </c>
      <c r="L12">
        <v>0</v>
      </c>
      <c r="M12" s="36">
        <v>0</v>
      </c>
      <c r="N12">
        <v>0</v>
      </c>
      <c r="O12">
        <v>0</v>
      </c>
      <c r="P12">
        <v>0</v>
      </c>
      <c r="Q12">
        <v>0</v>
      </c>
      <c r="R12" s="36">
        <v>0</v>
      </c>
      <c r="S12">
        <v>0</v>
      </c>
      <c r="T12">
        <v>0</v>
      </c>
      <c r="U12">
        <v>0</v>
      </c>
      <c r="V12">
        <v>0</v>
      </c>
      <c r="W12" s="36">
        <v>0</v>
      </c>
      <c r="X12">
        <v>0</v>
      </c>
      <c r="Y12">
        <v>0</v>
      </c>
      <c r="Z12">
        <v>0</v>
      </c>
      <c r="AA12">
        <v>0</v>
      </c>
      <c r="AB12" s="36">
        <v>0</v>
      </c>
      <c r="AC12">
        <v>0</v>
      </c>
      <c r="AD12">
        <v>0</v>
      </c>
      <c r="AE12">
        <v>0</v>
      </c>
      <c r="AF12">
        <v>0</v>
      </c>
      <c r="AG12" s="36">
        <v>0</v>
      </c>
      <c r="AH12">
        <v>0</v>
      </c>
      <c r="AI12">
        <v>0</v>
      </c>
      <c r="AJ12">
        <v>0</v>
      </c>
      <c r="AK12">
        <v>0</v>
      </c>
      <c r="AL12" s="36">
        <v>0</v>
      </c>
    </row>
    <row r="13" spans="1:38" x14ac:dyDescent="0.25">
      <c r="A13" s="14">
        <v>-650</v>
      </c>
      <c r="B13" s="35">
        <v>-600</v>
      </c>
      <c r="C13" s="36">
        <v>0</v>
      </c>
      <c r="D13">
        <v>0</v>
      </c>
      <c r="E13">
        <v>0</v>
      </c>
      <c r="F13">
        <v>0</v>
      </c>
      <c r="G13">
        <v>0</v>
      </c>
      <c r="H13" s="36">
        <v>0</v>
      </c>
      <c r="I13">
        <v>0</v>
      </c>
      <c r="J13">
        <v>0</v>
      </c>
      <c r="K13">
        <v>0</v>
      </c>
      <c r="L13">
        <v>0</v>
      </c>
      <c r="M13" s="36">
        <v>0</v>
      </c>
      <c r="N13">
        <v>0</v>
      </c>
      <c r="O13">
        <v>0</v>
      </c>
      <c r="P13">
        <v>0</v>
      </c>
      <c r="Q13">
        <v>0</v>
      </c>
      <c r="R13" s="36">
        <v>0</v>
      </c>
      <c r="S13">
        <v>0</v>
      </c>
      <c r="T13">
        <v>0</v>
      </c>
      <c r="U13">
        <v>0</v>
      </c>
      <c r="V13">
        <v>0</v>
      </c>
      <c r="W13" s="36">
        <v>0</v>
      </c>
      <c r="X13">
        <v>0</v>
      </c>
      <c r="Y13">
        <v>0</v>
      </c>
      <c r="Z13">
        <v>0</v>
      </c>
      <c r="AA13">
        <v>0</v>
      </c>
      <c r="AB13" s="36">
        <v>0</v>
      </c>
      <c r="AC13">
        <v>0</v>
      </c>
      <c r="AD13">
        <v>0</v>
      </c>
      <c r="AE13">
        <v>0</v>
      </c>
      <c r="AF13">
        <v>0</v>
      </c>
      <c r="AG13" s="36">
        <v>0</v>
      </c>
      <c r="AH13">
        <v>0</v>
      </c>
      <c r="AI13">
        <v>0</v>
      </c>
      <c r="AJ13">
        <v>0</v>
      </c>
      <c r="AK13">
        <v>0</v>
      </c>
      <c r="AL13" s="36">
        <v>0</v>
      </c>
    </row>
    <row r="14" spans="1:38" x14ac:dyDescent="0.25">
      <c r="A14" s="14">
        <v>-600</v>
      </c>
      <c r="B14" s="35">
        <v>-550</v>
      </c>
      <c r="C14" s="36">
        <v>0</v>
      </c>
      <c r="D14">
        <v>0</v>
      </c>
      <c r="E14">
        <v>0</v>
      </c>
      <c r="F14">
        <v>0</v>
      </c>
      <c r="G14">
        <v>0</v>
      </c>
      <c r="H14" s="36">
        <v>0</v>
      </c>
      <c r="I14">
        <v>0</v>
      </c>
      <c r="J14">
        <v>0</v>
      </c>
      <c r="K14">
        <v>0</v>
      </c>
      <c r="L14">
        <v>0</v>
      </c>
      <c r="M14" s="36">
        <v>0</v>
      </c>
      <c r="N14">
        <v>0</v>
      </c>
      <c r="O14">
        <v>0</v>
      </c>
      <c r="P14">
        <v>0</v>
      </c>
      <c r="Q14">
        <v>0</v>
      </c>
      <c r="R14" s="36">
        <v>0</v>
      </c>
      <c r="S14">
        <v>0</v>
      </c>
      <c r="T14">
        <v>0</v>
      </c>
      <c r="U14">
        <v>0</v>
      </c>
      <c r="V14">
        <v>0</v>
      </c>
      <c r="W14" s="36">
        <v>0</v>
      </c>
      <c r="X14">
        <v>0</v>
      </c>
      <c r="Y14">
        <v>0</v>
      </c>
      <c r="Z14">
        <v>0</v>
      </c>
      <c r="AA14">
        <v>0</v>
      </c>
      <c r="AB14" s="36">
        <v>0</v>
      </c>
      <c r="AC14">
        <v>0</v>
      </c>
      <c r="AD14">
        <v>0</v>
      </c>
      <c r="AE14">
        <v>0</v>
      </c>
      <c r="AF14">
        <v>0</v>
      </c>
      <c r="AG14" s="36">
        <v>0</v>
      </c>
      <c r="AH14">
        <v>0</v>
      </c>
      <c r="AI14">
        <v>0</v>
      </c>
      <c r="AJ14">
        <v>0</v>
      </c>
      <c r="AK14">
        <v>0</v>
      </c>
      <c r="AL14" s="36">
        <v>0</v>
      </c>
    </row>
    <row r="15" spans="1:38" x14ac:dyDescent="0.25">
      <c r="A15" s="14">
        <v>-550</v>
      </c>
      <c r="B15" s="35">
        <v>-500</v>
      </c>
      <c r="C15" s="36">
        <v>0</v>
      </c>
      <c r="D15">
        <v>0</v>
      </c>
      <c r="E15">
        <v>0</v>
      </c>
      <c r="F15">
        <v>0</v>
      </c>
      <c r="G15">
        <v>0</v>
      </c>
      <c r="H15" s="36">
        <v>0</v>
      </c>
      <c r="I15">
        <v>0</v>
      </c>
      <c r="J15">
        <v>0</v>
      </c>
      <c r="K15">
        <v>0</v>
      </c>
      <c r="L15">
        <v>0</v>
      </c>
      <c r="M15" s="36">
        <v>0</v>
      </c>
      <c r="N15">
        <v>0</v>
      </c>
      <c r="O15">
        <v>0</v>
      </c>
      <c r="P15">
        <v>0</v>
      </c>
      <c r="Q15">
        <v>0</v>
      </c>
      <c r="R15" s="36">
        <v>0</v>
      </c>
      <c r="S15">
        <v>0</v>
      </c>
      <c r="T15">
        <v>0</v>
      </c>
      <c r="U15">
        <v>0</v>
      </c>
      <c r="V15">
        <v>0</v>
      </c>
      <c r="W15" s="36">
        <v>0</v>
      </c>
      <c r="X15">
        <v>0</v>
      </c>
      <c r="Y15">
        <v>0</v>
      </c>
      <c r="Z15">
        <v>0</v>
      </c>
      <c r="AA15">
        <v>0</v>
      </c>
      <c r="AB15" s="36">
        <v>0</v>
      </c>
      <c r="AC15">
        <v>0</v>
      </c>
      <c r="AD15">
        <v>0</v>
      </c>
      <c r="AE15">
        <v>0</v>
      </c>
      <c r="AF15">
        <v>0</v>
      </c>
      <c r="AG15" s="36">
        <v>0</v>
      </c>
      <c r="AH15">
        <v>0</v>
      </c>
      <c r="AI15">
        <v>0</v>
      </c>
      <c r="AJ15">
        <v>0</v>
      </c>
      <c r="AK15">
        <v>0</v>
      </c>
      <c r="AL15" s="36">
        <v>0</v>
      </c>
    </row>
    <row r="16" spans="1:38" x14ac:dyDescent="0.25">
      <c r="A16" s="14">
        <v>-500</v>
      </c>
      <c r="B16" s="35">
        <v>-450</v>
      </c>
      <c r="C16" s="36">
        <v>0</v>
      </c>
      <c r="D16">
        <v>0</v>
      </c>
      <c r="E16">
        <v>0</v>
      </c>
      <c r="F16">
        <v>0</v>
      </c>
      <c r="G16">
        <v>0</v>
      </c>
      <c r="H16" s="36">
        <v>0</v>
      </c>
      <c r="I16">
        <v>0</v>
      </c>
      <c r="J16">
        <v>0</v>
      </c>
      <c r="K16">
        <v>0</v>
      </c>
      <c r="L16">
        <v>0</v>
      </c>
      <c r="M16" s="36">
        <v>0</v>
      </c>
      <c r="N16">
        <v>0</v>
      </c>
      <c r="O16">
        <v>0</v>
      </c>
      <c r="P16">
        <v>0</v>
      </c>
      <c r="Q16">
        <v>0</v>
      </c>
      <c r="R16" s="36">
        <v>0</v>
      </c>
      <c r="S16">
        <v>0</v>
      </c>
      <c r="T16">
        <v>0</v>
      </c>
      <c r="U16">
        <v>0</v>
      </c>
      <c r="V16">
        <v>0</v>
      </c>
      <c r="W16" s="36">
        <v>0</v>
      </c>
      <c r="X16">
        <v>0</v>
      </c>
      <c r="Y16">
        <v>0</v>
      </c>
      <c r="Z16">
        <v>0</v>
      </c>
      <c r="AA16">
        <v>0</v>
      </c>
      <c r="AB16" s="36">
        <v>0</v>
      </c>
      <c r="AC16">
        <v>0</v>
      </c>
      <c r="AD16">
        <v>0</v>
      </c>
      <c r="AE16">
        <v>0</v>
      </c>
      <c r="AF16">
        <v>0</v>
      </c>
      <c r="AG16" s="36">
        <v>0</v>
      </c>
      <c r="AH16">
        <v>0</v>
      </c>
      <c r="AI16">
        <v>0</v>
      </c>
      <c r="AJ16">
        <v>0</v>
      </c>
      <c r="AK16">
        <v>0</v>
      </c>
      <c r="AL16" s="36">
        <v>0</v>
      </c>
    </row>
    <row r="17" spans="1:38" x14ac:dyDescent="0.25">
      <c r="A17" s="14">
        <v>-450</v>
      </c>
      <c r="B17" s="35">
        <v>-400</v>
      </c>
      <c r="C17" s="36">
        <v>0</v>
      </c>
      <c r="D17">
        <v>0</v>
      </c>
      <c r="E17">
        <v>0</v>
      </c>
      <c r="F17">
        <v>0</v>
      </c>
      <c r="G17">
        <v>0</v>
      </c>
      <c r="H17" s="36">
        <v>0</v>
      </c>
      <c r="I17">
        <v>0</v>
      </c>
      <c r="J17">
        <v>0</v>
      </c>
      <c r="K17">
        <v>0</v>
      </c>
      <c r="L17">
        <v>0</v>
      </c>
      <c r="M17" s="36">
        <v>0</v>
      </c>
      <c r="N17">
        <v>0</v>
      </c>
      <c r="O17">
        <v>0</v>
      </c>
      <c r="P17">
        <v>0</v>
      </c>
      <c r="Q17">
        <v>0</v>
      </c>
      <c r="R17" s="36">
        <v>0</v>
      </c>
      <c r="S17">
        <v>0</v>
      </c>
      <c r="T17">
        <v>0</v>
      </c>
      <c r="U17">
        <v>0</v>
      </c>
      <c r="V17">
        <v>0</v>
      </c>
      <c r="W17" s="36">
        <v>0</v>
      </c>
      <c r="X17">
        <v>0</v>
      </c>
      <c r="Y17">
        <v>0</v>
      </c>
      <c r="Z17">
        <v>0</v>
      </c>
      <c r="AA17">
        <v>0</v>
      </c>
      <c r="AB17" s="36">
        <v>0</v>
      </c>
      <c r="AC17">
        <v>0</v>
      </c>
      <c r="AD17">
        <v>0</v>
      </c>
      <c r="AE17">
        <v>0</v>
      </c>
      <c r="AF17">
        <v>0</v>
      </c>
      <c r="AG17" s="36">
        <v>0</v>
      </c>
      <c r="AH17">
        <v>0</v>
      </c>
      <c r="AI17">
        <v>0</v>
      </c>
      <c r="AJ17">
        <v>0</v>
      </c>
      <c r="AK17">
        <v>0</v>
      </c>
      <c r="AL17" s="36">
        <v>0</v>
      </c>
    </row>
    <row r="18" spans="1:38" x14ac:dyDescent="0.25">
      <c r="A18" s="14">
        <v>-400</v>
      </c>
      <c r="B18" s="35">
        <v>-350</v>
      </c>
      <c r="C18" s="36">
        <v>0</v>
      </c>
      <c r="D18">
        <v>0</v>
      </c>
      <c r="E18">
        <v>0</v>
      </c>
      <c r="F18">
        <v>0</v>
      </c>
      <c r="G18">
        <v>0</v>
      </c>
      <c r="H18" s="36">
        <v>0</v>
      </c>
      <c r="I18">
        <v>0</v>
      </c>
      <c r="J18">
        <v>0</v>
      </c>
      <c r="K18">
        <v>0</v>
      </c>
      <c r="L18">
        <v>0</v>
      </c>
      <c r="M18" s="36">
        <v>0</v>
      </c>
      <c r="N18">
        <v>0</v>
      </c>
      <c r="O18">
        <v>0</v>
      </c>
      <c r="P18">
        <v>0</v>
      </c>
      <c r="Q18">
        <v>0</v>
      </c>
      <c r="R18" s="36">
        <v>0</v>
      </c>
      <c r="S18">
        <v>0</v>
      </c>
      <c r="T18">
        <v>0</v>
      </c>
      <c r="U18">
        <v>0</v>
      </c>
      <c r="V18">
        <v>0</v>
      </c>
      <c r="W18" s="36">
        <v>0</v>
      </c>
      <c r="X18">
        <v>0</v>
      </c>
      <c r="Y18">
        <v>0</v>
      </c>
      <c r="Z18">
        <v>0</v>
      </c>
      <c r="AA18">
        <v>0</v>
      </c>
      <c r="AB18" s="36">
        <v>0</v>
      </c>
      <c r="AC18">
        <v>0</v>
      </c>
      <c r="AD18">
        <v>0</v>
      </c>
      <c r="AE18">
        <v>0</v>
      </c>
      <c r="AF18">
        <v>0</v>
      </c>
      <c r="AG18" s="36">
        <v>0</v>
      </c>
      <c r="AH18">
        <v>0</v>
      </c>
      <c r="AI18">
        <v>0</v>
      </c>
      <c r="AJ18">
        <v>0</v>
      </c>
      <c r="AK18">
        <v>0</v>
      </c>
      <c r="AL18" s="36">
        <v>0</v>
      </c>
    </row>
    <row r="19" spans="1:38" x14ac:dyDescent="0.25">
      <c r="A19" s="14">
        <v>-350</v>
      </c>
      <c r="B19" s="35">
        <v>-300</v>
      </c>
      <c r="C19" s="36">
        <v>0</v>
      </c>
      <c r="D19">
        <v>0</v>
      </c>
      <c r="E19">
        <v>0</v>
      </c>
      <c r="F19">
        <v>0</v>
      </c>
      <c r="G19">
        <v>0</v>
      </c>
      <c r="H19" s="36">
        <v>0</v>
      </c>
      <c r="I19">
        <v>0</v>
      </c>
      <c r="J19">
        <v>0</v>
      </c>
      <c r="K19">
        <v>0</v>
      </c>
      <c r="L19">
        <v>0</v>
      </c>
      <c r="M19" s="36">
        <v>0</v>
      </c>
      <c r="N19">
        <v>0</v>
      </c>
      <c r="O19">
        <v>0</v>
      </c>
      <c r="P19">
        <v>0</v>
      </c>
      <c r="Q19">
        <v>0</v>
      </c>
      <c r="R19" s="36">
        <v>0</v>
      </c>
      <c r="S19">
        <v>0</v>
      </c>
      <c r="T19">
        <v>0</v>
      </c>
      <c r="U19">
        <v>0</v>
      </c>
      <c r="V19">
        <v>0</v>
      </c>
      <c r="W19" s="36">
        <v>0</v>
      </c>
      <c r="X19">
        <v>0</v>
      </c>
      <c r="Y19">
        <v>0</v>
      </c>
      <c r="Z19">
        <v>0</v>
      </c>
      <c r="AA19">
        <v>0</v>
      </c>
      <c r="AB19" s="36">
        <v>0</v>
      </c>
      <c r="AC19">
        <v>0</v>
      </c>
      <c r="AD19">
        <v>0</v>
      </c>
      <c r="AE19">
        <v>0</v>
      </c>
      <c r="AF19">
        <v>0</v>
      </c>
      <c r="AG19" s="36">
        <v>0</v>
      </c>
      <c r="AH19">
        <v>0</v>
      </c>
      <c r="AI19">
        <v>0</v>
      </c>
      <c r="AJ19">
        <v>0</v>
      </c>
      <c r="AK19">
        <v>0</v>
      </c>
      <c r="AL19" s="36">
        <v>0</v>
      </c>
    </row>
    <row r="20" spans="1:38" x14ac:dyDescent="0.25">
      <c r="A20" s="14">
        <v>-300</v>
      </c>
      <c r="B20" s="35">
        <v>-250</v>
      </c>
      <c r="C20" s="36">
        <v>0</v>
      </c>
      <c r="D20">
        <v>0</v>
      </c>
      <c r="E20">
        <v>0</v>
      </c>
      <c r="F20">
        <v>0</v>
      </c>
      <c r="G20">
        <v>0</v>
      </c>
      <c r="H20" s="36">
        <v>0</v>
      </c>
      <c r="I20">
        <v>0</v>
      </c>
      <c r="J20">
        <v>0</v>
      </c>
      <c r="K20">
        <v>0</v>
      </c>
      <c r="L20">
        <v>0</v>
      </c>
      <c r="M20" s="36">
        <v>0</v>
      </c>
      <c r="N20">
        <v>0</v>
      </c>
      <c r="O20">
        <v>0</v>
      </c>
      <c r="P20">
        <v>0</v>
      </c>
      <c r="Q20">
        <v>0</v>
      </c>
      <c r="R20" s="36">
        <v>0</v>
      </c>
      <c r="S20">
        <v>0</v>
      </c>
      <c r="T20">
        <v>0</v>
      </c>
      <c r="U20">
        <v>0</v>
      </c>
      <c r="V20">
        <v>0</v>
      </c>
      <c r="W20" s="36">
        <v>0</v>
      </c>
      <c r="X20">
        <v>0</v>
      </c>
      <c r="Y20">
        <v>0</v>
      </c>
      <c r="Z20">
        <v>0</v>
      </c>
      <c r="AA20">
        <v>0</v>
      </c>
      <c r="AB20" s="36">
        <v>0</v>
      </c>
      <c r="AC20">
        <v>0</v>
      </c>
      <c r="AD20">
        <v>0</v>
      </c>
      <c r="AE20">
        <v>0</v>
      </c>
      <c r="AF20">
        <v>0</v>
      </c>
      <c r="AG20" s="36">
        <v>0</v>
      </c>
      <c r="AH20">
        <v>0</v>
      </c>
      <c r="AI20">
        <v>0</v>
      </c>
      <c r="AJ20">
        <v>0</v>
      </c>
      <c r="AK20">
        <v>0</v>
      </c>
      <c r="AL20" s="36">
        <v>0</v>
      </c>
    </row>
    <row r="21" spans="1:38" x14ac:dyDescent="0.25">
      <c r="A21" s="14">
        <v>-250</v>
      </c>
      <c r="B21" s="35">
        <v>-200</v>
      </c>
      <c r="C21" s="36">
        <v>0</v>
      </c>
      <c r="D21">
        <v>0</v>
      </c>
      <c r="E21">
        <v>0</v>
      </c>
      <c r="F21">
        <v>0</v>
      </c>
      <c r="G21">
        <v>0</v>
      </c>
      <c r="H21" s="36">
        <v>0</v>
      </c>
      <c r="I21">
        <v>0</v>
      </c>
      <c r="J21">
        <v>0</v>
      </c>
      <c r="K21">
        <v>0</v>
      </c>
      <c r="L21">
        <v>0</v>
      </c>
      <c r="M21" s="36">
        <v>0</v>
      </c>
      <c r="N21">
        <v>0</v>
      </c>
      <c r="O21">
        <v>0</v>
      </c>
      <c r="P21">
        <v>0</v>
      </c>
      <c r="Q21">
        <v>0</v>
      </c>
      <c r="R21" s="36">
        <v>0</v>
      </c>
      <c r="S21">
        <v>0</v>
      </c>
      <c r="T21">
        <v>0</v>
      </c>
      <c r="U21">
        <v>0</v>
      </c>
      <c r="V21">
        <v>0</v>
      </c>
      <c r="W21" s="36">
        <v>0</v>
      </c>
      <c r="X21">
        <v>0</v>
      </c>
      <c r="Y21">
        <v>0</v>
      </c>
      <c r="Z21">
        <v>0</v>
      </c>
      <c r="AA21">
        <v>0</v>
      </c>
      <c r="AB21" s="36">
        <v>0</v>
      </c>
      <c r="AC21">
        <v>0</v>
      </c>
      <c r="AD21">
        <v>0</v>
      </c>
      <c r="AE21">
        <v>0</v>
      </c>
      <c r="AF21">
        <v>0</v>
      </c>
      <c r="AG21" s="36">
        <v>0</v>
      </c>
      <c r="AH21">
        <v>0</v>
      </c>
      <c r="AI21">
        <v>0</v>
      </c>
      <c r="AJ21">
        <v>0</v>
      </c>
      <c r="AK21">
        <v>0</v>
      </c>
      <c r="AL21" s="36">
        <v>0</v>
      </c>
    </row>
    <row r="22" spans="1:38" x14ac:dyDescent="0.25">
      <c r="A22" s="14">
        <v>-200</v>
      </c>
      <c r="B22" s="35">
        <v>-150</v>
      </c>
      <c r="C22" s="36">
        <v>0</v>
      </c>
      <c r="D22">
        <v>0</v>
      </c>
      <c r="E22">
        <v>0</v>
      </c>
      <c r="F22">
        <v>0</v>
      </c>
      <c r="G22">
        <v>0</v>
      </c>
      <c r="H22" s="36">
        <v>0</v>
      </c>
      <c r="I22">
        <v>0</v>
      </c>
      <c r="J22">
        <v>0</v>
      </c>
      <c r="K22">
        <v>0</v>
      </c>
      <c r="L22">
        <v>0</v>
      </c>
      <c r="M22" s="36">
        <v>0</v>
      </c>
      <c r="N22">
        <v>0</v>
      </c>
      <c r="O22">
        <v>0</v>
      </c>
      <c r="P22">
        <v>0</v>
      </c>
      <c r="Q22">
        <v>0</v>
      </c>
      <c r="R22" s="36">
        <v>0</v>
      </c>
      <c r="S22">
        <v>0</v>
      </c>
      <c r="T22">
        <v>0</v>
      </c>
      <c r="U22">
        <v>0</v>
      </c>
      <c r="V22">
        <v>0</v>
      </c>
      <c r="W22" s="36">
        <v>0</v>
      </c>
      <c r="X22">
        <v>0</v>
      </c>
      <c r="Y22">
        <v>0</v>
      </c>
      <c r="Z22">
        <v>0</v>
      </c>
      <c r="AA22">
        <v>0</v>
      </c>
      <c r="AB22" s="36">
        <v>0</v>
      </c>
      <c r="AC22">
        <v>0</v>
      </c>
      <c r="AD22">
        <v>0</v>
      </c>
      <c r="AE22">
        <v>0</v>
      </c>
      <c r="AF22">
        <v>0</v>
      </c>
      <c r="AG22" s="36">
        <v>0</v>
      </c>
      <c r="AH22">
        <v>0</v>
      </c>
      <c r="AI22">
        <v>0</v>
      </c>
      <c r="AJ22">
        <v>0</v>
      </c>
      <c r="AK22">
        <v>0</v>
      </c>
      <c r="AL22" s="36">
        <v>0</v>
      </c>
    </row>
    <row r="23" spans="1:38" x14ac:dyDescent="0.25">
      <c r="A23" s="14">
        <v>-150</v>
      </c>
      <c r="B23" s="35">
        <v>-100</v>
      </c>
      <c r="C23" s="36">
        <v>0</v>
      </c>
      <c r="D23">
        <v>0</v>
      </c>
      <c r="E23">
        <v>0</v>
      </c>
      <c r="F23">
        <v>0</v>
      </c>
      <c r="G23">
        <v>0</v>
      </c>
      <c r="H23" s="36">
        <v>0</v>
      </c>
      <c r="I23">
        <v>0</v>
      </c>
      <c r="J23">
        <v>0</v>
      </c>
      <c r="K23">
        <v>0</v>
      </c>
      <c r="L23">
        <v>0</v>
      </c>
      <c r="M23" s="36">
        <v>0</v>
      </c>
      <c r="N23">
        <v>0</v>
      </c>
      <c r="O23">
        <v>0</v>
      </c>
      <c r="P23">
        <v>0</v>
      </c>
      <c r="Q23">
        <v>0</v>
      </c>
      <c r="R23" s="36">
        <v>0</v>
      </c>
      <c r="S23">
        <v>0</v>
      </c>
      <c r="T23">
        <v>0</v>
      </c>
      <c r="U23">
        <v>0</v>
      </c>
      <c r="V23">
        <v>0</v>
      </c>
      <c r="W23" s="36">
        <v>0</v>
      </c>
      <c r="X23">
        <v>0</v>
      </c>
      <c r="Y23">
        <v>0</v>
      </c>
      <c r="Z23">
        <v>0</v>
      </c>
      <c r="AA23">
        <v>0</v>
      </c>
      <c r="AB23" s="36">
        <v>0</v>
      </c>
      <c r="AC23">
        <v>0</v>
      </c>
      <c r="AD23">
        <v>0</v>
      </c>
      <c r="AE23">
        <v>0</v>
      </c>
      <c r="AF23">
        <v>0</v>
      </c>
      <c r="AG23" s="36">
        <v>0</v>
      </c>
      <c r="AH23">
        <v>0</v>
      </c>
      <c r="AI23">
        <v>0</v>
      </c>
      <c r="AJ23">
        <v>0</v>
      </c>
      <c r="AK23">
        <v>0</v>
      </c>
      <c r="AL23" s="36">
        <v>0</v>
      </c>
    </row>
    <row r="24" spans="1:38" x14ac:dyDescent="0.25">
      <c r="A24" s="37">
        <v>-100</v>
      </c>
      <c r="B24" s="38">
        <v>-90</v>
      </c>
      <c r="C24" s="36">
        <v>0</v>
      </c>
      <c r="D24">
        <v>0</v>
      </c>
      <c r="E24">
        <v>0</v>
      </c>
      <c r="F24">
        <v>0</v>
      </c>
      <c r="G24">
        <v>0</v>
      </c>
      <c r="H24" s="36">
        <v>0</v>
      </c>
      <c r="I24">
        <v>0</v>
      </c>
      <c r="J24">
        <v>0</v>
      </c>
      <c r="K24">
        <v>0</v>
      </c>
      <c r="L24">
        <v>0</v>
      </c>
      <c r="M24" s="36">
        <v>0</v>
      </c>
      <c r="N24">
        <v>0</v>
      </c>
      <c r="O24">
        <v>0</v>
      </c>
      <c r="P24">
        <v>0</v>
      </c>
      <c r="Q24">
        <v>0</v>
      </c>
      <c r="R24" s="36">
        <v>0</v>
      </c>
      <c r="S24">
        <v>0</v>
      </c>
      <c r="T24">
        <v>0</v>
      </c>
      <c r="U24">
        <v>0</v>
      </c>
      <c r="V24">
        <v>0</v>
      </c>
      <c r="W24" s="36">
        <v>0</v>
      </c>
      <c r="X24">
        <v>0</v>
      </c>
      <c r="Y24">
        <v>0</v>
      </c>
      <c r="Z24">
        <v>0</v>
      </c>
      <c r="AA24">
        <v>0</v>
      </c>
      <c r="AB24" s="36">
        <v>0</v>
      </c>
      <c r="AC24">
        <v>0</v>
      </c>
      <c r="AD24">
        <v>0</v>
      </c>
      <c r="AE24">
        <v>0</v>
      </c>
      <c r="AF24">
        <v>0</v>
      </c>
      <c r="AG24" s="36">
        <v>0</v>
      </c>
      <c r="AH24">
        <v>0</v>
      </c>
      <c r="AI24">
        <v>0</v>
      </c>
      <c r="AJ24">
        <v>0</v>
      </c>
      <c r="AK24">
        <v>0</v>
      </c>
      <c r="AL24" s="36">
        <v>0</v>
      </c>
    </row>
    <row r="25" spans="1:38" x14ac:dyDescent="0.25">
      <c r="A25" s="37">
        <v>-90</v>
      </c>
      <c r="B25" s="38">
        <v>-80</v>
      </c>
      <c r="C25" s="36">
        <v>0</v>
      </c>
      <c r="D25">
        <v>0</v>
      </c>
      <c r="E25">
        <v>0</v>
      </c>
      <c r="F25">
        <v>0</v>
      </c>
      <c r="G25">
        <v>0</v>
      </c>
      <c r="H25" s="36">
        <v>0</v>
      </c>
      <c r="I25">
        <v>0</v>
      </c>
      <c r="J25">
        <v>0</v>
      </c>
      <c r="K25">
        <v>0</v>
      </c>
      <c r="L25">
        <v>0</v>
      </c>
      <c r="M25" s="36">
        <v>0</v>
      </c>
      <c r="N25">
        <v>0</v>
      </c>
      <c r="O25">
        <v>0</v>
      </c>
      <c r="P25">
        <v>0</v>
      </c>
      <c r="Q25">
        <v>0</v>
      </c>
      <c r="R25" s="36">
        <v>0</v>
      </c>
      <c r="S25">
        <v>0</v>
      </c>
      <c r="T25">
        <v>0</v>
      </c>
      <c r="U25">
        <v>0</v>
      </c>
      <c r="V25">
        <v>0</v>
      </c>
      <c r="W25" s="36">
        <v>0</v>
      </c>
      <c r="X25">
        <v>0</v>
      </c>
      <c r="Y25">
        <v>0</v>
      </c>
      <c r="Z25">
        <v>0</v>
      </c>
      <c r="AA25">
        <v>0</v>
      </c>
      <c r="AB25" s="36">
        <v>0</v>
      </c>
      <c r="AC25">
        <v>0</v>
      </c>
      <c r="AD25">
        <v>0</v>
      </c>
      <c r="AE25">
        <v>0</v>
      </c>
      <c r="AF25">
        <v>0</v>
      </c>
      <c r="AG25" s="36">
        <v>0</v>
      </c>
      <c r="AH25">
        <v>0</v>
      </c>
      <c r="AI25">
        <v>0</v>
      </c>
      <c r="AJ25">
        <v>0</v>
      </c>
      <c r="AK25">
        <v>0</v>
      </c>
      <c r="AL25" s="36">
        <v>0</v>
      </c>
    </row>
    <row r="26" spans="1:38" x14ac:dyDescent="0.25">
      <c r="A26" s="37">
        <v>-80</v>
      </c>
      <c r="B26" s="38">
        <v>-70</v>
      </c>
      <c r="C26" s="36">
        <v>0</v>
      </c>
      <c r="D26">
        <v>0</v>
      </c>
      <c r="E26">
        <v>0</v>
      </c>
      <c r="F26">
        <v>0</v>
      </c>
      <c r="G26">
        <v>0</v>
      </c>
      <c r="H26" s="36">
        <v>0</v>
      </c>
      <c r="I26">
        <v>0</v>
      </c>
      <c r="J26">
        <v>0</v>
      </c>
      <c r="K26">
        <v>0</v>
      </c>
      <c r="L26">
        <v>0</v>
      </c>
      <c r="M26" s="36">
        <v>0</v>
      </c>
      <c r="N26">
        <v>0</v>
      </c>
      <c r="O26">
        <v>0</v>
      </c>
      <c r="P26">
        <v>0</v>
      </c>
      <c r="Q26">
        <v>0</v>
      </c>
      <c r="R26" s="36">
        <v>0</v>
      </c>
      <c r="S26">
        <v>0</v>
      </c>
      <c r="T26">
        <v>0</v>
      </c>
      <c r="U26">
        <v>0</v>
      </c>
      <c r="V26">
        <v>0</v>
      </c>
      <c r="W26" s="36">
        <v>0</v>
      </c>
      <c r="X26">
        <v>0</v>
      </c>
      <c r="Y26">
        <v>0</v>
      </c>
      <c r="Z26">
        <v>0</v>
      </c>
      <c r="AA26">
        <v>0</v>
      </c>
      <c r="AB26" s="36">
        <v>0</v>
      </c>
      <c r="AC26">
        <v>0</v>
      </c>
      <c r="AD26">
        <v>0</v>
      </c>
      <c r="AE26">
        <v>0</v>
      </c>
      <c r="AF26">
        <v>0</v>
      </c>
      <c r="AG26" s="36">
        <v>0</v>
      </c>
      <c r="AH26">
        <v>0</v>
      </c>
      <c r="AI26">
        <v>0</v>
      </c>
      <c r="AJ26">
        <v>0</v>
      </c>
      <c r="AK26">
        <v>0</v>
      </c>
      <c r="AL26" s="36">
        <v>0</v>
      </c>
    </row>
    <row r="27" spans="1:38" x14ac:dyDescent="0.25">
      <c r="A27" s="37">
        <v>-70</v>
      </c>
      <c r="B27" s="38">
        <v>-60</v>
      </c>
      <c r="C27" s="36">
        <v>0</v>
      </c>
      <c r="D27">
        <v>0</v>
      </c>
      <c r="E27">
        <v>0</v>
      </c>
      <c r="F27">
        <v>0</v>
      </c>
      <c r="G27">
        <v>0</v>
      </c>
      <c r="H27" s="36">
        <v>0</v>
      </c>
      <c r="I27">
        <v>0</v>
      </c>
      <c r="J27">
        <v>0</v>
      </c>
      <c r="K27">
        <v>0</v>
      </c>
      <c r="L27">
        <v>0</v>
      </c>
      <c r="M27" s="36">
        <v>0</v>
      </c>
      <c r="N27">
        <v>0</v>
      </c>
      <c r="O27">
        <v>0</v>
      </c>
      <c r="P27">
        <v>0</v>
      </c>
      <c r="Q27">
        <v>0</v>
      </c>
      <c r="R27" s="36">
        <v>0</v>
      </c>
      <c r="S27">
        <v>0</v>
      </c>
      <c r="T27">
        <v>0</v>
      </c>
      <c r="U27">
        <v>0</v>
      </c>
      <c r="V27">
        <v>0</v>
      </c>
      <c r="W27" s="36">
        <v>0</v>
      </c>
      <c r="X27">
        <v>0</v>
      </c>
      <c r="Y27">
        <v>0</v>
      </c>
      <c r="Z27">
        <v>0</v>
      </c>
      <c r="AA27">
        <v>0</v>
      </c>
      <c r="AB27" s="36">
        <v>0</v>
      </c>
      <c r="AC27">
        <v>0</v>
      </c>
      <c r="AD27">
        <v>0</v>
      </c>
      <c r="AE27">
        <v>0</v>
      </c>
      <c r="AF27">
        <v>0</v>
      </c>
      <c r="AG27" s="36">
        <v>0</v>
      </c>
      <c r="AH27">
        <v>0</v>
      </c>
      <c r="AI27">
        <v>0</v>
      </c>
      <c r="AJ27">
        <v>0</v>
      </c>
      <c r="AK27">
        <v>0</v>
      </c>
      <c r="AL27" s="36">
        <v>0</v>
      </c>
    </row>
    <row r="28" spans="1:38" x14ac:dyDescent="0.25">
      <c r="A28" s="37">
        <v>-60</v>
      </c>
      <c r="B28" s="38">
        <v>-50</v>
      </c>
      <c r="C28" s="36">
        <v>0</v>
      </c>
      <c r="D28">
        <v>0</v>
      </c>
      <c r="E28">
        <v>0</v>
      </c>
      <c r="F28">
        <v>0</v>
      </c>
      <c r="G28">
        <v>0</v>
      </c>
      <c r="H28" s="36">
        <v>0</v>
      </c>
      <c r="I28">
        <v>0</v>
      </c>
      <c r="J28">
        <v>0</v>
      </c>
      <c r="K28">
        <v>0</v>
      </c>
      <c r="L28">
        <v>0</v>
      </c>
      <c r="M28" s="36">
        <v>0</v>
      </c>
      <c r="N28">
        <v>0</v>
      </c>
      <c r="O28">
        <v>0</v>
      </c>
      <c r="P28">
        <v>0</v>
      </c>
      <c r="Q28">
        <v>0</v>
      </c>
      <c r="R28" s="36">
        <v>0</v>
      </c>
      <c r="S28">
        <v>0</v>
      </c>
      <c r="T28">
        <v>0</v>
      </c>
      <c r="U28">
        <v>0</v>
      </c>
      <c r="V28">
        <v>0</v>
      </c>
      <c r="W28" s="36">
        <v>0</v>
      </c>
      <c r="X28">
        <v>0</v>
      </c>
      <c r="Y28">
        <v>0</v>
      </c>
      <c r="Z28">
        <v>0</v>
      </c>
      <c r="AA28">
        <v>0</v>
      </c>
      <c r="AB28" s="36">
        <v>0</v>
      </c>
      <c r="AC28">
        <v>0</v>
      </c>
      <c r="AD28">
        <v>0</v>
      </c>
      <c r="AE28">
        <v>0</v>
      </c>
      <c r="AF28">
        <v>0</v>
      </c>
      <c r="AG28" s="36">
        <v>0</v>
      </c>
      <c r="AH28">
        <v>0</v>
      </c>
      <c r="AI28">
        <v>0</v>
      </c>
      <c r="AJ28">
        <v>0</v>
      </c>
      <c r="AK28">
        <v>0</v>
      </c>
      <c r="AL28" s="36">
        <v>0</v>
      </c>
    </row>
    <row r="29" spans="1:38" x14ac:dyDescent="0.25">
      <c r="A29" s="37">
        <v>-50</v>
      </c>
      <c r="B29" s="38">
        <v>-40</v>
      </c>
      <c r="C29" s="36">
        <v>0</v>
      </c>
      <c r="D29">
        <v>0</v>
      </c>
      <c r="E29">
        <v>0</v>
      </c>
      <c r="F29">
        <v>0</v>
      </c>
      <c r="G29">
        <v>0</v>
      </c>
      <c r="H29" s="36">
        <v>0</v>
      </c>
      <c r="I29">
        <v>0</v>
      </c>
      <c r="J29">
        <v>0</v>
      </c>
      <c r="K29">
        <v>0</v>
      </c>
      <c r="L29">
        <v>0</v>
      </c>
      <c r="M29" s="36">
        <v>0</v>
      </c>
      <c r="N29">
        <v>0</v>
      </c>
      <c r="O29">
        <v>0</v>
      </c>
      <c r="P29">
        <v>0</v>
      </c>
      <c r="Q29">
        <v>0</v>
      </c>
      <c r="R29" s="36">
        <v>0</v>
      </c>
      <c r="S29">
        <v>0</v>
      </c>
      <c r="T29">
        <v>0</v>
      </c>
      <c r="U29">
        <v>0</v>
      </c>
      <c r="V29">
        <v>0</v>
      </c>
      <c r="W29" s="36">
        <v>0</v>
      </c>
      <c r="X29">
        <v>0</v>
      </c>
      <c r="Y29">
        <v>0</v>
      </c>
      <c r="Z29">
        <v>0</v>
      </c>
      <c r="AA29">
        <v>0</v>
      </c>
      <c r="AB29" s="36">
        <v>0</v>
      </c>
      <c r="AC29">
        <v>0</v>
      </c>
      <c r="AD29">
        <v>0</v>
      </c>
      <c r="AE29">
        <v>0</v>
      </c>
      <c r="AF29">
        <v>0</v>
      </c>
      <c r="AG29" s="36">
        <v>0</v>
      </c>
      <c r="AH29">
        <v>0</v>
      </c>
      <c r="AI29">
        <v>0</v>
      </c>
      <c r="AJ29">
        <v>0</v>
      </c>
      <c r="AK29">
        <v>0</v>
      </c>
      <c r="AL29" s="36">
        <v>0</v>
      </c>
    </row>
    <row r="30" spans="1:38" x14ac:dyDescent="0.25">
      <c r="A30" s="37">
        <v>-40</v>
      </c>
      <c r="B30" s="38">
        <v>-30</v>
      </c>
      <c r="C30" s="36">
        <v>0</v>
      </c>
      <c r="D30">
        <v>0</v>
      </c>
      <c r="E30">
        <v>0</v>
      </c>
      <c r="F30">
        <v>0</v>
      </c>
      <c r="G30">
        <v>0</v>
      </c>
      <c r="H30" s="36">
        <v>0</v>
      </c>
      <c r="I30">
        <v>0</v>
      </c>
      <c r="J30">
        <v>0</v>
      </c>
      <c r="K30">
        <v>0</v>
      </c>
      <c r="L30">
        <v>0</v>
      </c>
      <c r="M30" s="36">
        <v>0</v>
      </c>
      <c r="N30">
        <v>0</v>
      </c>
      <c r="O30">
        <v>0</v>
      </c>
      <c r="P30">
        <v>0</v>
      </c>
      <c r="Q30">
        <v>0</v>
      </c>
      <c r="R30" s="36">
        <v>0</v>
      </c>
      <c r="S30">
        <v>0</v>
      </c>
      <c r="T30">
        <v>0</v>
      </c>
      <c r="U30">
        <v>0</v>
      </c>
      <c r="V30">
        <v>0</v>
      </c>
      <c r="W30" s="36">
        <v>0</v>
      </c>
      <c r="X30">
        <v>0</v>
      </c>
      <c r="Y30">
        <v>0</v>
      </c>
      <c r="Z30">
        <v>0</v>
      </c>
      <c r="AA30">
        <v>0</v>
      </c>
      <c r="AB30" s="36">
        <v>0</v>
      </c>
      <c r="AC30">
        <v>0</v>
      </c>
      <c r="AD30">
        <v>0</v>
      </c>
      <c r="AE30">
        <v>0</v>
      </c>
      <c r="AF30">
        <v>0</v>
      </c>
      <c r="AG30" s="36">
        <v>0</v>
      </c>
      <c r="AH30">
        <v>0</v>
      </c>
      <c r="AI30">
        <v>0</v>
      </c>
      <c r="AJ30">
        <v>0</v>
      </c>
      <c r="AK30">
        <v>0</v>
      </c>
      <c r="AL30" s="36">
        <v>0</v>
      </c>
    </row>
    <row r="31" spans="1:38" x14ac:dyDescent="0.25">
      <c r="A31" s="37">
        <v>-30</v>
      </c>
      <c r="B31" s="38">
        <v>-20</v>
      </c>
      <c r="C31" s="36">
        <v>0</v>
      </c>
      <c r="D31">
        <v>0</v>
      </c>
      <c r="E31">
        <v>0</v>
      </c>
      <c r="F31">
        <v>0</v>
      </c>
      <c r="G31">
        <v>0</v>
      </c>
      <c r="H31" s="36">
        <v>0</v>
      </c>
      <c r="I31">
        <v>0</v>
      </c>
      <c r="J31">
        <v>0</v>
      </c>
      <c r="K31">
        <v>0</v>
      </c>
      <c r="L31">
        <v>0</v>
      </c>
      <c r="M31" s="36">
        <v>0</v>
      </c>
      <c r="N31">
        <v>0</v>
      </c>
      <c r="O31">
        <v>0</v>
      </c>
      <c r="P31">
        <v>0</v>
      </c>
      <c r="Q31">
        <v>0</v>
      </c>
      <c r="R31" s="36">
        <v>0</v>
      </c>
      <c r="S31">
        <v>0</v>
      </c>
      <c r="T31">
        <v>0</v>
      </c>
      <c r="U31">
        <v>0</v>
      </c>
      <c r="V31">
        <v>0</v>
      </c>
      <c r="W31" s="36">
        <v>0</v>
      </c>
      <c r="X31">
        <v>0</v>
      </c>
      <c r="Y31">
        <v>0</v>
      </c>
      <c r="Z31">
        <v>0</v>
      </c>
      <c r="AA31">
        <v>0</v>
      </c>
      <c r="AB31" s="36">
        <v>0</v>
      </c>
      <c r="AC31">
        <v>0</v>
      </c>
      <c r="AD31">
        <v>0</v>
      </c>
      <c r="AE31">
        <v>0</v>
      </c>
      <c r="AF31">
        <v>0</v>
      </c>
      <c r="AG31" s="36">
        <v>0</v>
      </c>
      <c r="AH31">
        <v>0</v>
      </c>
      <c r="AI31">
        <v>0</v>
      </c>
      <c r="AJ31">
        <v>0</v>
      </c>
      <c r="AK31">
        <v>0</v>
      </c>
      <c r="AL31" s="36">
        <v>0</v>
      </c>
    </row>
    <row r="32" spans="1:38" x14ac:dyDescent="0.25">
      <c r="A32" s="37">
        <v>-20</v>
      </c>
      <c r="B32" s="38">
        <v>-10</v>
      </c>
      <c r="C32" s="36">
        <v>0</v>
      </c>
      <c r="D32">
        <v>0</v>
      </c>
      <c r="E32">
        <v>0</v>
      </c>
      <c r="F32">
        <v>0</v>
      </c>
      <c r="G32">
        <v>0</v>
      </c>
      <c r="H32" s="36">
        <v>0</v>
      </c>
      <c r="I32">
        <v>0</v>
      </c>
      <c r="J32">
        <v>0</v>
      </c>
      <c r="K32">
        <v>0</v>
      </c>
      <c r="L32">
        <v>0</v>
      </c>
      <c r="M32" s="36">
        <v>0</v>
      </c>
      <c r="N32">
        <v>0</v>
      </c>
      <c r="O32">
        <v>0</v>
      </c>
      <c r="P32">
        <v>0</v>
      </c>
      <c r="Q32">
        <v>0</v>
      </c>
      <c r="R32" s="36">
        <v>0</v>
      </c>
      <c r="S32">
        <v>0</v>
      </c>
      <c r="T32">
        <v>0</v>
      </c>
      <c r="U32">
        <v>0</v>
      </c>
      <c r="V32">
        <v>0</v>
      </c>
      <c r="W32" s="36">
        <v>0</v>
      </c>
      <c r="X32">
        <v>0</v>
      </c>
      <c r="Y32">
        <v>0</v>
      </c>
      <c r="Z32">
        <v>0</v>
      </c>
      <c r="AA32">
        <v>0</v>
      </c>
      <c r="AB32" s="36">
        <v>0</v>
      </c>
      <c r="AC32">
        <v>2937048088880.7539</v>
      </c>
      <c r="AD32">
        <v>5874096177761.5078</v>
      </c>
      <c r="AE32">
        <v>8811144266642.2617</v>
      </c>
      <c r="AF32">
        <v>11748192355523.016</v>
      </c>
      <c r="AG32" s="36">
        <v>14685240444403.77</v>
      </c>
      <c r="AH32">
        <v>13935914715891.494</v>
      </c>
      <c r="AI32">
        <v>13186588987379.219</v>
      </c>
      <c r="AJ32">
        <v>12437263258866.943</v>
      </c>
      <c r="AK32">
        <v>11687937530354.668</v>
      </c>
      <c r="AL32" s="36">
        <v>10938611801842.391</v>
      </c>
    </row>
    <row r="33" spans="1:38" x14ac:dyDescent="0.25">
      <c r="A33" s="37">
        <v>-10</v>
      </c>
      <c r="B33" s="38">
        <v>0</v>
      </c>
      <c r="C33" s="36">
        <v>0</v>
      </c>
      <c r="D33">
        <v>0</v>
      </c>
      <c r="E33">
        <v>0</v>
      </c>
      <c r="F33">
        <v>0</v>
      </c>
      <c r="G33">
        <v>0</v>
      </c>
      <c r="H33" s="36">
        <v>0</v>
      </c>
      <c r="I33">
        <v>0</v>
      </c>
      <c r="J33">
        <v>0</v>
      </c>
      <c r="K33">
        <v>0</v>
      </c>
      <c r="L33">
        <v>0</v>
      </c>
      <c r="M33" s="36">
        <v>0</v>
      </c>
      <c r="N33">
        <v>0</v>
      </c>
      <c r="O33">
        <v>0</v>
      </c>
      <c r="P33">
        <v>0</v>
      </c>
      <c r="Q33">
        <v>0</v>
      </c>
      <c r="R33" s="36">
        <v>0</v>
      </c>
      <c r="S33">
        <v>2913965359679.1548</v>
      </c>
      <c r="T33">
        <v>5827930719358.3096</v>
      </c>
      <c r="U33">
        <v>8741896079037.4648</v>
      </c>
      <c r="V33">
        <v>11655861438716.619</v>
      </c>
      <c r="W33" s="36">
        <v>14569826798395.773</v>
      </c>
      <c r="X33">
        <v>19340028976276.789</v>
      </c>
      <c r="Y33">
        <v>24110231154157.805</v>
      </c>
      <c r="Z33">
        <v>28880433332038.82</v>
      </c>
      <c r="AA33">
        <v>33650635509919.836</v>
      </c>
      <c r="AB33" s="36">
        <v>38420837687800.852</v>
      </c>
      <c r="AC33">
        <v>31897544353762.602</v>
      </c>
      <c r="AD33">
        <v>25374251019724.352</v>
      </c>
      <c r="AE33">
        <v>18850957685686.102</v>
      </c>
      <c r="AF33">
        <v>12327664351647.852</v>
      </c>
      <c r="AG33" s="36">
        <v>5804371017609.6055</v>
      </c>
      <c r="AH33">
        <v>4643496814087.6846</v>
      </c>
      <c r="AI33">
        <v>3482622610565.7637</v>
      </c>
      <c r="AJ33">
        <v>2321748407043.8428</v>
      </c>
      <c r="AK33">
        <v>1160874203521.9216</v>
      </c>
      <c r="AL33" s="36">
        <v>0</v>
      </c>
    </row>
    <row r="34" spans="1:38" x14ac:dyDescent="0.25">
      <c r="A34" s="39">
        <v>0</v>
      </c>
      <c r="B34" s="40">
        <v>0</v>
      </c>
      <c r="C34" s="41">
        <v>2668461451777.3032</v>
      </c>
      <c r="D34">
        <v>2756741853851.8071</v>
      </c>
      <c r="E34">
        <v>2845022255926.311</v>
      </c>
      <c r="F34">
        <v>2933302658000.8149</v>
      </c>
      <c r="G34">
        <v>3021583060075.3188</v>
      </c>
      <c r="H34" s="41">
        <v>3109863462149.8232</v>
      </c>
      <c r="I34">
        <v>3260691468950.9004</v>
      </c>
      <c r="J34">
        <v>3411519475751.9775</v>
      </c>
      <c r="K34">
        <v>3562347482553.0547</v>
      </c>
      <c r="L34">
        <v>3713175489354.1318</v>
      </c>
      <c r="M34" s="41">
        <v>3864003496155.2085</v>
      </c>
      <c r="N34">
        <v>4064509936331.6006</v>
      </c>
      <c r="O34">
        <v>4265016376507.9927</v>
      </c>
      <c r="P34">
        <v>4465522816684.3848</v>
      </c>
      <c r="Q34">
        <v>4666029256860.7773</v>
      </c>
      <c r="R34" s="41">
        <v>4866535697037.1689</v>
      </c>
      <c r="S34">
        <v>3893228557629.7354</v>
      </c>
      <c r="T34">
        <v>2919921418222.3018</v>
      </c>
      <c r="U34">
        <v>1946614278814.8679</v>
      </c>
      <c r="V34">
        <v>973307139407.43408</v>
      </c>
      <c r="W34" s="41">
        <v>0</v>
      </c>
      <c r="X34">
        <v>0</v>
      </c>
      <c r="Y34">
        <v>0</v>
      </c>
      <c r="Z34">
        <v>0</v>
      </c>
      <c r="AA34">
        <v>0</v>
      </c>
      <c r="AB34" s="41">
        <v>0</v>
      </c>
      <c r="AC34">
        <v>0</v>
      </c>
      <c r="AD34">
        <v>0</v>
      </c>
      <c r="AE34">
        <v>0</v>
      </c>
      <c r="AF34">
        <v>0</v>
      </c>
      <c r="AG34" s="41">
        <v>0</v>
      </c>
      <c r="AH34">
        <v>0</v>
      </c>
      <c r="AI34">
        <v>0</v>
      </c>
      <c r="AJ34">
        <v>0</v>
      </c>
      <c r="AK34">
        <v>0</v>
      </c>
      <c r="AL34" s="41">
        <v>0</v>
      </c>
    </row>
    <row r="35" spans="1:38" x14ac:dyDescent="0.25">
      <c r="A35" s="42">
        <v>0.1</v>
      </c>
      <c r="B35" s="43">
        <v>10</v>
      </c>
      <c r="C35" s="36">
        <v>9773772765512.1816</v>
      </c>
      <c r="D35">
        <v>8285541830139.8506</v>
      </c>
      <c r="E35">
        <v>6797310894767.5195</v>
      </c>
      <c r="F35">
        <v>5309079959395.1885</v>
      </c>
      <c r="G35">
        <v>3820849024022.8574</v>
      </c>
      <c r="H35" s="36">
        <v>2332618088650.5278</v>
      </c>
      <c r="I35">
        <v>2749382191241.3369</v>
      </c>
      <c r="J35">
        <v>3166146293832.146</v>
      </c>
      <c r="K35">
        <v>3582910396422.9551</v>
      </c>
      <c r="L35">
        <v>3999674499013.7642</v>
      </c>
      <c r="M35" s="36">
        <v>4416438601604.5732</v>
      </c>
      <c r="N35">
        <v>4895780876454.0664</v>
      </c>
      <c r="O35">
        <v>5375123151303.5596</v>
      </c>
      <c r="P35">
        <v>5854465426153.0527</v>
      </c>
      <c r="Q35">
        <v>6333807701002.5459</v>
      </c>
      <c r="R35" s="36">
        <v>6813149975852.0371</v>
      </c>
      <c r="S35">
        <v>8869056539357.1074</v>
      </c>
      <c r="T35">
        <v>10924963102862.178</v>
      </c>
      <c r="U35">
        <v>12980869666367.248</v>
      </c>
      <c r="V35">
        <v>15036776229872.318</v>
      </c>
      <c r="W35" s="36">
        <v>17092682793377.393</v>
      </c>
      <c r="X35">
        <v>13675412246363.242</v>
      </c>
      <c r="Y35">
        <v>10258141699349.094</v>
      </c>
      <c r="Z35">
        <v>6840871152334.9443</v>
      </c>
      <c r="AA35">
        <v>3423600605320.7949</v>
      </c>
      <c r="AB35" s="36">
        <v>6330058306.6444511</v>
      </c>
      <c r="AC35">
        <v>1514916435972.7903</v>
      </c>
      <c r="AD35">
        <v>3023502813638.936</v>
      </c>
      <c r="AE35">
        <v>4532089191305.082</v>
      </c>
      <c r="AF35">
        <v>6040675568971.2275</v>
      </c>
      <c r="AG35" s="36">
        <v>7549261946637.373</v>
      </c>
      <c r="AH35">
        <v>8495321165025.668</v>
      </c>
      <c r="AI35">
        <v>9441380383413.9629</v>
      </c>
      <c r="AJ35">
        <v>10387439601802.258</v>
      </c>
      <c r="AK35">
        <v>11333498820190.553</v>
      </c>
      <c r="AL35" s="36">
        <v>12279558038578.846</v>
      </c>
    </row>
    <row r="36" spans="1:38" x14ac:dyDescent="0.25">
      <c r="A36" s="37">
        <v>10</v>
      </c>
      <c r="B36" s="38">
        <v>20</v>
      </c>
      <c r="C36" s="36">
        <v>1741923736839.2231</v>
      </c>
      <c r="D36">
        <v>2081602885699.365</v>
      </c>
      <c r="E36">
        <v>2421282034559.5068</v>
      </c>
      <c r="F36">
        <v>2760961183419.6489</v>
      </c>
      <c r="G36">
        <v>3100640332279.791</v>
      </c>
      <c r="H36" s="36">
        <v>3440319481139.9326</v>
      </c>
      <c r="I36">
        <v>2752255584912.3906</v>
      </c>
      <c r="J36">
        <v>2064191688684.8484</v>
      </c>
      <c r="K36">
        <v>1376127792457.3062</v>
      </c>
      <c r="L36">
        <v>688063896229.76392</v>
      </c>
      <c r="M36" s="36">
        <v>2.2215751546520437</v>
      </c>
      <c r="N36">
        <v>1.777260123721635</v>
      </c>
      <c r="O36">
        <v>1.3329450927912263</v>
      </c>
      <c r="P36">
        <v>0.88863006186081761</v>
      </c>
      <c r="Q36">
        <v>0.44431503093040886</v>
      </c>
      <c r="R36" s="36">
        <v>0</v>
      </c>
      <c r="S36">
        <v>17374790125.874294</v>
      </c>
      <c r="T36">
        <v>34749580251.748589</v>
      </c>
      <c r="U36">
        <v>52124370377.622879</v>
      </c>
      <c r="V36">
        <v>69499160503.497177</v>
      </c>
      <c r="W36" s="36">
        <v>86873950629.371475</v>
      </c>
      <c r="X36">
        <v>786610633003.69348</v>
      </c>
      <c r="Y36">
        <v>1486347315378.0156</v>
      </c>
      <c r="Z36">
        <v>2186083997752.3376</v>
      </c>
      <c r="AA36">
        <v>2885820680126.6597</v>
      </c>
      <c r="AB36" s="36">
        <v>3585557362500.9814</v>
      </c>
      <c r="AC36">
        <v>3984962959353.2832</v>
      </c>
      <c r="AD36">
        <v>4384368556205.585</v>
      </c>
      <c r="AE36">
        <v>4783774153057.8867</v>
      </c>
      <c r="AF36">
        <v>5183179749910.1885</v>
      </c>
      <c r="AG36" s="36">
        <v>5582585346762.4893</v>
      </c>
      <c r="AH36">
        <v>6050318767014.8369</v>
      </c>
      <c r="AI36">
        <v>6518052187267.1846</v>
      </c>
      <c r="AJ36">
        <v>6985785607519.5322</v>
      </c>
      <c r="AK36">
        <v>7453519027771.8799</v>
      </c>
      <c r="AL36" s="36">
        <v>7921252448024.2275</v>
      </c>
    </row>
    <row r="37" spans="1:38" x14ac:dyDescent="0.25">
      <c r="A37" s="37">
        <v>20</v>
      </c>
      <c r="B37" s="38">
        <v>30</v>
      </c>
      <c r="C37" s="36">
        <v>0</v>
      </c>
      <c r="D37">
        <v>0</v>
      </c>
      <c r="E37">
        <v>0</v>
      </c>
      <c r="F37">
        <v>0</v>
      </c>
      <c r="G37">
        <v>0</v>
      </c>
      <c r="H37" s="36">
        <v>0</v>
      </c>
      <c r="I37">
        <v>1898116228677.3496</v>
      </c>
      <c r="J37">
        <v>3796232457354.6992</v>
      </c>
      <c r="K37">
        <v>5694348686032.0488</v>
      </c>
      <c r="L37">
        <v>7592464914709.3984</v>
      </c>
      <c r="M37" s="36">
        <v>9490581143386.748</v>
      </c>
      <c r="N37">
        <v>9215714431005.168</v>
      </c>
      <c r="O37">
        <v>8940847718623.5879</v>
      </c>
      <c r="P37">
        <v>8665981006242.0078</v>
      </c>
      <c r="Q37">
        <v>8391114293860.4277</v>
      </c>
      <c r="R37" s="36">
        <v>8116247581478.8467</v>
      </c>
      <c r="S37">
        <v>9924412918239.8652</v>
      </c>
      <c r="T37">
        <v>11732578255000.885</v>
      </c>
      <c r="U37">
        <v>13540743591761.904</v>
      </c>
      <c r="V37">
        <v>15348908928522.924</v>
      </c>
      <c r="W37" s="36">
        <v>17157074265283.941</v>
      </c>
      <c r="X37">
        <v>20772898663343.105</v>
      </c>
      <c r="Y37">
        <v>24388723061402.27</v>
      </c>
      <c r="Z37">
        <v>28004547459461.434</v>
      </c>
      <c r="AA37">
        <v>31620371857520.598</v>
      </c>
      <c r="AB37" s="36">
        <v>35236196255579.766</v>
      </c>
      <c r="AC37">
        <v>31490771119925.969</v>
      </c>
      <c r="AD37">
        <v>27745345984272.172</v>
      </c>
      <c r="AE37">
        <v>23999920848618.375</v>
      </c>
      <c r="AF37">
        <v>20254495712964.578</v>
      </c>
      <c r="AG37" s="36">
        <v>16509070577310.783</v>
      </c>
      <c r="AH37">
        <v>20053705668264.441</v>
      </c>
      <c r="AI37">
        <v>23598340759218.102</v>
      </c>
      <c r="AJ37">
        <v>27142975850171.762</v>
      </c>
      <c r="AK37">
        <v>30687610941125.422</v>
      </c>
      <c r="AL37" s="36">
        <v>34232246032079.082</v>
      </c>
    </row>
    <row r="38" spans="1:38" x14ac:dyDescent="0.25">
      <c r="A38" s="37">
        <v>30</v>
      </c>
      <c r="B38" s="38">
        <v>40</v>
      </c>
      <c r="C38" s="36">
        <v>0</v>
      </c>
      <c r="D38">
        <v>0</v>
      </c>
      <c r="E38">
        <v>0</v>
      </c>
      <c r="F38">
        <v>0</v>
      </c>
      <c r="G38">
        <v>0</v>
      </c>
      <c r="H38" s="36">
        <v>0</v>
      </c>
      <c r="I38">
        <v>0</v>
      </c>
      <c r="J38">
        <v>0</v>
      </c>
      <c r="K38">
        <v>0</v>
      </c>
      <c r="L38">
        <v>0</v>
      </c>
      <c r="M38" s="36">
        <v>0</v>
      </c>
      <c r="N38">
        <v>811624787499.71985</v>
      </c>
      <c r="O38">
        <v>1623249574999.4397</v>
      </c>
      <c r="P38">
        <v>2434874362499.1597</v>
      </c>
      <c r="Q38">
        <v>3246499149998.8794</v>
      </c>
      <c r="R38" s="36">
        <v>4058123937498.5991</v>
      </c>
      <c r="S38">
        <v>3246499149998.8794</v>
      </c>
      <c r="T38">
        <v>2434874362499.1597</v>
      </c>
      <c r="U38">
        <v>1623249574999.4399</v>
      </c>
      <c r="V38">
        <v>811624787499.72009</v>
      </c>
      <c r="W38" s="36">
        <v>0</v>
      </c>
      <c r="X38">
        <v>0</v>
      </c>
      <c r="Y38">
        <v>0</v>
      </c>
      <c r="Z38">
        <v>0</v>
      </c>
      <c r="AA38">
        <v>0</v>
      </c>
      <c r="AB38" s="36">
        <v>0</v>
      </c>
      <c r="AC38">
        <v>0</v>
      </c>
      <c r="AD38">
        <v>0</v>
      </c>
      <c r="AE38">
        <v>0</v>
      </c>
      <c r="AF38">
        <v>0</v>
      </c>
      <c r="AG38" s="36">
        <v>0</v>
      </c>
      <c r="AH38">
        <v>2025614842816.2996</v>
      </c>
      <c r="AI38">
        <v>4051229685632.5991</v>
      </c>
      <c r="AJ38">
        <v>6076844528448.8984</v>
      </c>
      <c r="AK38">
        <v>8102459371265.1982</v>
      </c>
      <c r="AL38" s="36">
        <v>10128074214081.498</v>
      </c>
    </row>
    <row r="39" spans="1:38" x14ac:dyDescent="0.25">
      <c r="A39" s="37">
        <v>40</v>
      </c>
      <c r="B39" s="38">
        <v>50</v>
      </c>
      <c r="C39" s="36">
        <v>0</v>
      </c>
      <c r="D39">
        <v>0</v>
      </c>
      <c r="E39">
        <v>0</v>
      </c>
      <c r="F39">
        <v>0</v>
      </c>
      <c r="G39">
        <v>0</v>
      </c>
      <c r="H39" s="36">
        <v>0</v>
      </c>
      <c r="I39">
        <v>0</v>
      </c>
      <c r="J39">
        <v>0</v>
      </c>
      <c r="K39">
        <v>0</v>
      </c>
      <c r="L39">
        <v>0</v>
      </c>
      <c r="M39" s="36">
        <v>0</v>
      </c>
      <c r="N39">
        <v>1460924594018.0315</v>
      </c>
      <c r="O39">
        <v>2921849188036.063</v>
      </c>
      <c r="P39">
        <v>4382773782054.0947</v>
      </c>
      <c r="Q39">
        <v>5843698376072.126</v>
      </c>
      <c r="R39" s="36">
        <v>7304622970090.1572</v>
      </c>
      <c r="S39">
        <v>7408844748815.2314</v>
      </c>
      <c r="T39">
        <v>7513066527540.3057</v>
      </c>
      <c r="U39">
        <v>7617288306265.3799</v>
      </c>
      <c r="V39">
        <v>7721510084990.4541</v>
      </c>
      <c r="W39" s="36">
        <v>7825731863715.5283</v>
      </c>
      <c r="X39">
        <v>8018813927644.1992</v>
      </c>
      <c r="Y39">
        <v>8211895991572.8701</v>
      </c>
      <c r="Z39">
        <v>8404978055501.541</v>
      </c>
      <c r="AA39">
        <v>8598060119430.2119</v>
      </c>
      <c r="AB39" s="36">
        <v>8791142183358.8828</v>
      </c>
      <c r="AC39">
        <v>8856923634518.6855</v>
      </c>
      <c r="AD39">
        <v>8922705085678.4883</v>
      </c>
      <c r="AE39">
        <v>8988486536838.291</v>
      </c>
      <c r="AF39">
        <v>9054267987998.0938</v>
      </c>
      <c r="AG39" s="36">
        <v>9120049439157.8926</v>
      </c>
      <c r="AH39">
        <v>8472866915341.8408</v>
      </c>
      <c r="AI39">
        <v>7825684391525.7891</v>
      </c>
      <c r="AJ39">
        <v>7178501867709.7373</v>
      </c>
      <c r="AK39">
        <v>6531319343893.6855</v>
      </c>
      <c r="AL39" s="36">
        <v>5884136820077.6318</v>
      </c>
    </row>
    <row r="40" spans="1:38" x14ac:dyDescent="0.25">
      <c r="A40" s="37">
        <v>50</v>
      </c>
      <c r="B40" s="38">
        <v>60</v>
      </c>
      <c r="C40" s="36">
        <v>0</v>
      </c>
      <c r="D40">
        <v>0</v>
      </c>
      <c r="E40">
        <v>0</v>
      </c>
      <c r="F40">
        <v>0</v>
      </c>
      <c r="G40">
        <v>0</v>
      </c>
      <c r="H40" s="36">
        <v>0</v>
      </c>
      <c r="I40">
        <v>0</v>
      </c>
      <c r="J40">
        <v>0</v>
      </c>
      <c r="K40">
        <v>0</v>
      </c>
      <c r="L40">
        <v>0</v>
      </c>
      <c r="M40" s="36">
        <v>0</v>
      </c>
      <c r="N40">
        <v>0</v>
      </c>
      <c r="O40">
        <v>0</v>
      </c>
      <c r="P40">
        <v>0</v>
      </c>
      <c r="Q40">
        <v>0</v>
      </c>
      <c r="R40" s="36">
        <v>0</v>
      </c>
      <c r="S40">
        <v>0</v>
      </c>
      <c r="T40">
        <v>0</v>
      </c>
      <c r="U40">
        <v>0</v>
      </c>
      <c r="V40">
        <v>0</v>
      </c>
      <c r="W40" s="36">
        <v>0</v>
      </c>
      <c r="X40">
        <v>0</v>
      </c>
      <c r="Y40">
        <v>0</v>
      </c>
      <c r="Z40">
        <v>0</v>
      </c>
      <c r="AA40">
        <v>0</v>
      </c>
      <c r="AB40" s="36">
        <v>0</v>
      </c>
      <c r="AC40">
        <v>0</v>
      </c>
      <c r="AD40">
        <v>0</v>
      </c>
      <c r="AE40">
        <v>0</v>
      </c>
      <c r="AF40">
        <v>0</v>
      </c>
      <c r="AG40" s="36">
        <v>0</v>
      </c>
      <c r="AH40">
        <v>0</v>
      </c>
      <c r="AI40">
        <v>0</v>
      </c>
      <c r="AJ40">
        <v>0</v>
      </c>
      <c r="AK40">
        <v>0</v>
      </c>
      <c r="AL40" s="36">
        <v>0</v>
      </c>
    </row>
    <row r="41" spans="1:38" x14ac:dyDescent="0.25">
      <c r="A41" s="37">
        <v>60</v>
      </c>
      <c r="B41" s="38">
        <v>70</v>
      </c>
      <c r="C41" s="36">
        <v>0</v>
      </c>
      <c r="D41">
        <v>0</v>
      </c>
      <c r="E41">
        <v>0</v>
      </c>
      <c r="F41">
        <v>0</v>
      </c>
      <c r="G41">
        <v>0</v>
      </c>
      <c r="H41" s="36">
        <v>0</v>
      </c>
      <c r="I41">
        <v>0</v>
      </c>
      <c r="J41">
        <v>0</v>
      </c>
      <c r="K41">
        <v>0</v>
      </c>
      <c r="L41">
        <v>0</v>
      </c>
      <c r="M41" s="36">
        <v>0</v>
      </c>
      <c r="N41">
        <v>0</v>
      </c>
      <c r="O41">
        <v>0</v>
      </c>
      <c r="P41">
        <v>0</v>
      </c>
      <c r="Q41">
        <v>0</v>
      </c>
      <c r="R41" s="36">
        <v>0</v>
      </c>
      <c r="S41">
        <v>0</v>
      </c>
      <c r="T41">
        <v>0</v>
      </c>
      <c r="U41">
        <v>0</v>
      </c>
      <c r="V41">
        <v>0</v>
      </c>
      <c r="W41" s="36">
        <v>0</v>
      </c>
      <c r="X41">
        <v>0</v>
      </c>
      <c r="Y41">
        <v>0</v>
      </c>
      <c r="Z41">
        <v>0</v>
      </c>
      <c r="AA41">
        <v>0</v>
      </c>
      <c r="AB41" s="36">
        <v>0</v>
      </c>
      <c r="AC41">
        <v>0</v>
      </c>
      <c r="AD41">
        <v>0</v>
      </c>
      <c r="AE41">
        <v>0</v>
      </c>
      <c r="AF41">
        <v>0</v>
      </c>
      <c r="AG41" s="36">
        <v>0</v>
      </c>
      <c r="AH41">
        <v>0</v>
      </c>
      <c r="AI41">
        <v>0</v>
      </c>
      <c r="AJ41">
        <v>0</v>
      </c>
      <c r="AK41">
        <v>0</v>
      </c>
      <c r="AL41" s="36">
        <v>0</v>
      </c>
    </row>
    <row r="42" spans="1:38" x14ac:dyDescent="0.25">
      <c r="A42" s="37">
        <v>70</v>
      </c>
      <c r="B42" s="38">
        <v>80</v>
      </c>
      <c r="C42" s="36">
        <v>71740908955.448059</v>
      </c>
      <c r="D42">
        <v>58405740682.390533</v>
      </c>
      <c r="E42">
        <v>45070572409.333008</v>
      </c>
      <c r="F42">
        <v>31735404136.275482</v>
      </c>
      <c r="G42">
        <v>18400235863.217957</v>
      </c>
      <c r="H42" s="36">
        <v>5065067590.1604357</v>
      </c>
      <c r="I42">
        <v>4052054072.1283484</v>
      </c>
      <c r="J42">
        <v>3039040554.096261</v>
      </c>
      <c r="K42">
        <v>2026027036.0641739</v>
      </c>
      <c r="L42">
        <v>1013013518.0320868</v>
      </c>
      <c r="M42" s="36">
        <v>0</v>
      </c>
      <c r="N42">
        <v>0</v>
      </c>
      <c r="O42">
        <v>0</v>
      </c>
      <c r="P42">
        <v>0</v>
      </c>
      <c r="Q42">
        <v>0</v>
      </c>
      <c r="R42" s="36">
        <v>0</v>
      </c>
      <c r="S42">
        <v>0</v>
      </c>
      <c r="T42">
        <v>0</v>
      </c>
      <c r="U42">
        <v>0</v>
      </c>
      <c r="V42">
        <v>0</v>
      </c>
      <c r="W42" s="36">
        <v>0</v>
      </c>
      <c r="X42">
        <v>0</v>
      </c>
      <c r="Y42">
        <v>0</v>
      </c>
      <c r="Z42">
        <v>0</v>
      </c>
      <c r="AA42">
        <v>0</v>
      </c>
      <c r="AB42" s="36">
        <v>0</v>
      </c>
      <c r="AC42">
        <v>0</v>
      </c>
      <c r="AD42">
        <v>0</v>
      </c>
      <c r="AE42">
        <v>0</v>
      </c>
      <c r="AF42">
        <v>0</v>
      </c>
      <c r="AG42" s="36">
        <v>0</v>
      </c>
      <c r="AH42">
        <v>0</v>
      </c>
      <c r="AI42">
        <v>0</v>
      </c>
      <c r="AJ42">
        <v>0</v>
      </c>
      <c r="AK42">
        <v>0</v>
      </c>
      <c r="AL42" s="36">
        <v>0</v>
      </c>
    </row>
    <row r="43" spans="1:38" x14ac:dyDescent="0.25">
      <c r="A43" s="37">
        <v>80</v>
      </c>
      <c r="B43" s="38">
        <v>90</v>
      </c>
      <c r="C43" s="36">
        <v>0</v>
      </c>
      <c r="D43">
        <v>0</v>
      </c>
      <c r="E43">
        <v>0</v>
      </c>
      <c r="F43">
        <v>0</v>
      </c>
      <c r="G43">
        <v>0</v>
      </c>
      <c r="H43" s="36">
        <v>0</v>
      </c>
      <c r="I43">
        <v>0</v>
      </c>
      <c r="J43">
        <v>0</v>
      </c>
      <c r="K43">
        <v>0</v>
      </c>
      <c r="L43">
        <v>0</v>
      </c>
      <c r="M43" s="36">
        <v>0</v>
      </c>
      <c r="N43">
        <v>0</v>
      </c>
      <c r="O43">
        <v>0</v>
      </c>
      <c r="P43">
        <v>0</v>
      </c>
      <c r="Q43">
        <v>0</v>
      </c>
      <c r="R43" s="36">
        <v>0</v>
      </c>
      <c r="S43">
        <v>0</v>
      </c>
      <c r="T43">
        <v>0</v>
      </c>
      <c r="U43">
        <v>0</v>
      </c>
      <c r="V43">
        <v>0</v>
      </c>
      <c r="W43" s="36">
        <v>0</v>
      </c>
      <c r="X43">
        <v>0</v>
      </c>
      <c r="Y43">
        <v>0</v>
      </c>
      <c r="Z43">
        <v>0</v>
      </c>
      <c r="AA43">
        <v>0</v>
      </c>
      <c r="AB43" s="36">
        <v>0</v>
      </c>
      <c r="AC43">
        <v>0</v>
      </c>
      <c r="AD43">
        <v>0</v>
      </c>
      <c r="AE43">
        <v>0</v>
      </c>
      <c r="AF43">
        <v>0</v>
      </c>
      <c r="AG43" s="36">
        <v>0</v>
      </c>
      <c r="AH43">
        <v>0</v>
      </c>
      <c r="AI43">
        <v>0</v>
      </c>
      <c r="AJ43">
        <v>0</v>
      </c>
      <c r="AK43">
        <v>0</v>
      </c>
      <c r="AL43" s="36">
        <v>0</v>
      </c>
    </row>
    <row r="44" spans="1:38" x14ac:dyDescent="0.25">
      <c r="A44" s="37">
        <v>90</v>
      </c>
      <c r="B44" s="38">
        <v>100</v>
      </c>
      <c r="C44" s="36">
        <v>0</v>
      </c>
      <c r="D44">
        <v>0</v>
      </c>
      <c r="E44">
        <v>0</v>
      </c>
      <c r="F44">
        <v>0</v>
      </c>
      <c r="G44">
        <v>0</v>
      </c>
      <c r="H44" s="36">
        <v>0</v>
      </c>
      <c r="I44">
        <v>0</v>
      </c>
      <c r="J44">
        <v>0</v>
      </c>
      <c r="K44">
        <v>0</v>
      </c>
      <c r="L44">
        <v>0</v>
      </c>
      <c r="M44" s="36">
        <v>0</v>
      </c>
      <c r="N44">
        <v>0</v>
      </c>
      <c r="O44">
        <v>0</v>
      </c>
      <c r="P44">
        <v>0</v>
      </c>
      <c r="Q44">
        <v>0</v>
      </c>
      <c r="R44" s="36">
        <v>0</v>
      </c>
      <c r="S44">
        <v>0</v>
      </c>
      <c r="T44">
        <v>0</v>
      </c>
      <c r="U44">
        <v>0</v>
      </c>
      <c r="V44">
        <v>0</v>
      </c>
      <c r="W44" s="36">
        <v>0</v>
      </c>
      <c r="X44">
        <v>0</v>
      </c>
      <c r="Y44">
        <v>0</v>
      </c>
      <c r="Z44">
        <v>0</v>
      </c>
      <c r="AA44">
        <v>0</v>
      </c>
      <c r="AB44" s="36">
        <v>0</v>
      </c>
      <c r="AC44">
        <v>0</v>
      </c>
      <c r="AD44">
        <v>0</v>
      </c>
      <c r="AE44">
        <v>0</v>
      </c>
      <c r="AF44">
        <v>0</v>
      </c>
      <c r="AG44" s="36">
        <v>0</v>
      </c>
      <c r="AH44">
        <v>0</v>
      </c>
      <c r="AI44">
        <v>0</v>
      </c>
      <c r="AJ44">
        <v>0</v>
      </c>
      <c r="AK44">
        <v>0</v>
      </c>
      <c r="AL44" s="36">
        <v>0</v>
      </c>
    </row>
    <row r="45" spans="1:38" x14ac:dyDescent="0.25">
      <c r="A45" s="14">
        <v>100</v>
      </c>
      <c r="B45" s="35">
        <v>150</v>
      </c>
      <c r="C45" s="36">
        <v>0</v>
      </c>
      <c r="D45">
        <v>0</v>
      </c>
      <c r="E45">
        <v>0</v>
      </c>
      <c r="F45">
        <v>0</v>
      </c>
      <c r="G45">
        <v>0</v>
      </c>
      <c r="H45" s="36">
        <v>0</v>
      </c>
      <c r="I45">
        <v>0</v>
      </c>
      <c r="J45">
        <v>0</v>
      </c>
      <c r="K45">
        <v>0</v>
      </c>
      <c r="L45">
        <v>0</v>
      </c>
      <c r="M45" s="36">
        <v>0</v>
      </c>
      <c r="N45">
        <v>0</v>
      </c>
      <c r="O45">
        <v>0</v>
      </c>
      <c r="P45">
        <v>0</v>
      </c>
      <c r="Q45">
        <v>0</v>
      </c>
      <c r="R45" s="36">
        <v>0</v>
      </c>
      <c r="S45">
        <v>0</v>
      </c>
      <c r="T45">
        <v>0</v>
      </c>
      <c r="U45">
        <v>0</v>
      </c>
      <c r="V45">
        <v>0</v>
      </c>
      <c r="W45" s="36">
        <v>0</v>
      </c>
      <c r="X45">
        <v>0</v>
      </c>
      <c r="Y45">
        <v>0</v>
      </c>
      <c r="Z45">
        <v>0</v>
      </c>
      <c r="AA45">
        <v>0</v>
      </c>
      <c r="AB45" s="36">
        <v>0</v>
      </c>
      <c r="AC45">
        <v>0</v>
      </c>
      <c r="AD45">
        <v>0</v>
      </c>
      <c r="AE45">
        <v>0</v>
      </c>
      <c r="AF45">
        <v>0</v>
      </c>
      <c r="AG45" s="36">
        <v>0</v>
      </c>
      <c r="AH45">
        <v>0</v>
      </c>
      <c r="AI45">
        <v>0</v>
      </c>
      <c r="AJ45">
        <v>0</v>
      </c>
      <c r="AK45">
        <v>0</v>
      </c>
      <c r="AL45" s="36">
        <v>0</v>
      </c>
    </row>
    <row r="46" spans="1:38" x14ac:dyDescent="0.25">
      <c r="A46" s="14">
        <v>150</v>
      </c>
      <c r="B46" s="35">
        <v>200</v>
      </c>
      <c r="C46" s="36">
        <v>0</v>
      </c>
      <c r="D46">
        <v>0</v>
      </c>
      <c r="E46">
        <v>0</v>
      </c>
      <c r="F46">
        <v>0</v>
      </c>
      <c r="G46">
        <v>0</v>
      </c>
      <c r="H46" s="36">
        <v>0</v>
      </c>
      <c r="I46">
        <v>0</v>
      </c>
      <c r="J46">
        <v>0</v>
      </c>
      <c r="K46">
        <v>0</v>
      </c>
      <c r="L46">
        <v>0</v>
      </c>
      <c r="M46" s="36">
        <v>0</v>
      </c>
      <c r="N46">
        <v>0</v>
      </c>
      <c r="O46">
        <v>0</v>
      </c>
      <c r="P46">
        <v>0</v>
      </c>
      <c r="Q46">
        <v>0</v>
      </c>
      <c r="R46" s="36">
        <v>0</v>
      </c>
      <c r="S46">
        <v>0</v>
      </c>
      <c r="T46">
        <v>0</v>
      </c>
      <c r="U46">
        <v>0</v>
      </c>
      <c r="V46">
        <v>0</v>
      </c>
      <c r="W46" s="36">
        <v>0</v>
      </c>
      <c r="X46">
        <v>0</v>
      </c>
      <c r="Y46">
        <v>0</v>
      </c>
      <c r="Z46">
        <v>0</v>
      </c>
      <c r="AA46">
        <v>0</v>
      </c>
      <c r="AB46" s="36">
        <v>0</v>
      </c>
      <c r="AC46">
        <v>0</v>
      </c>
      <c r="AD46">
        <v>0</v>
      </c>
      <c r="AE46">
        <v>0</v>
      </c>
      <c r="AF46">
        <v>0</v>
      </c>
      <c r="AG46" s="36">
        <v>0</v>
      </c>
      <c r="AH46">
        <v>973010739452.91467</v>
      </c>
      <c r="AI46">
        <v>1946021478905.8293</v>
      </c>
      <c r="AJ46">
        <v>2919032218358.7441</v>
      </c>
      <c r="AK46">
        <v>3892042957811.6587</v>
      </c>
      <c r="AL46" s="36">
        <v>4865053697264.5732</v>
      </c>
    </row>
    <row r="47" spans="1:38" x14ac:dyDescent="0.25">
      <c r="A47" s="14">
        <v>200</v>
      </c>
      <c r="B47" s="35">
        <v>250</v>
      </c>
      <c r="C47" s="36">
        <v>0</v>
      </c>
      <c r="D47">
        <v>0</v>
      </c>
      <c r="E47">
        <v>0</v>
      </c>
      <c r="F47">
        <v>0</v>
      </c>
      <c r="G47">
        <v>0</v>
      </c>
      <c r="H47" s="36">
        <v>0</v>
      </c>
      <c r="I47">
        <v>0</v>
      </c>
      <c r="J47">
        <v>0</v>
      </c>
      <c r="K47">
        <v>0</v>
      </c>
      <c r="L47">
        <v>0</v>
      </c>
      <c r="M47" s="36">
        <v>0</v>
      </c>
      <c r="N47">
        <v>0</v>
      </c>
      <c r="O47">
        <v>0</v>
      </c>
      <c r="P47">
        <v>0</v>
      </c>
      <c r="Q47">
        <v>0</v>
      </c>
      <c r="R47" s="36">
        <v>0</v>
      </c>
      <c r="S47">
        <v>0</v>
      </c>
      <c r="T47">
        <v>0</v>
      </c>
      <c r="U47">
        <v>0</v>
      </c>
      <c r="V47">
        <v>0</v>
      </c>
      <c r="W47" s="36">
        <v>0</v>
      </c>
      <c r="X47">
        <v>0</v>
      </c>
      <c r="Y47">
        <v>0</v>
      </c>
      <c r="Z47">
        <v>0</v>
      </c>
      <c r="AA47">
        <v>0</v>
      </c>
      <c r="AB47" s="36">
        <v>0</v>
      </c>
      <c r="AC47">
        <v>0</v>
      </c>
      <c r="AD47">
        <v>0</v>
      </c>
      <c r="AE47">
        <v>0</v>
      </c>
      <c r="AF47">
        <v>0</v>
      </c>
      <c r="AG47" s="36">
        <v>0</v>
      </c>
      <c r="AH47">
        <v>0</v>
      </c>
      <c r="AI47">
        <v>0</v>
      </c>
      <c r="AJ47">
        <v>0</v>
      </c>
      <c r="AK47">
        <v>0</v>
      </c>
      <c r="AL47" s="36">
        <v>0</v>
      </c>
    </row>
    <row r="48" spans="1:38" x14ac:dyDescent="0.25">
      <c r="A48" s="14">
        <v>250</v>
      </c>
      <c r="B48" s="35">
        <v>300</v>
      </c>
      <c r="C48" s="36">
        <v>0</v>
      </c>
      <c r="D48">
        <v>0</v>
      </c>
      <c r="E48">
        <v>0</v>
      </c>
      <c r="F48">
        <v>0</v>
      </c>
      <c r="G48">
        <v>0</v>
      </c>
      <c r="H48" s="36">
        <v>0</v>
      </c>
      <c r="I48">
        <v>0</v>
      </c>
      <c r="J48">
        <v>0</v>
      </c>
      <c r="K48">
        <v>0</v>
      </c>
      <c r="L48">
        <v>0</v>
      </c>
      <c r="M48" s="36">
        <v>0</v>
      </c>
      <c r="N48">
        <v>0</v>
      </c>
      <c r="O48">
        <v>0</v>
      </c>
      <c r="P48">
        <v>0</v>
      </c>
      <c r="Q48">
        <v>0</v>
      </c>
      <c r="R48" s="36">
        <v>0</v>
      </c>
      <c r="S48">
        <v>0</v>
      </c>
      <c r="T48">
        <v>0</v>
      </c>
      <c r="U48">
        <v>0</v>
      </c>
      <c r="V48">
        <v>0</v>
      </c>
      <c r="W48" s="36">
        <v>0</v>
      </c>
      <c r="X48">
        <v>0</v>
      </c>
      <c r="Y48">
        <v>0</v>
      </c>
      <c r="Z48">
        <v>0</v>
      </c>
      <c r="AA48">
        <v>0</v>
      </c>
      <c r="AB48" s="36">
        <v>0</v>
      </c>
      <c r="AC48">
        <v>918488429252.68359</v>
      </c>
      <c r="AD48">
        <v>1836976858505.3672</v>
      </c>
      <c r="AE48">
        <v>2755465287758.0508</v>
      </c>
      <c r="AF48">
        <v>3673953717010.7344</v>
      </c>
      <c r="AG48" s="36">
        <v>4592442146263.418</v>
      </c>
      <c r="AH48">
        <v>3673953717010.7344</v>
      </c>
      <c r="AI48">
        <v>2755465287758.0508</v>
      </c>
      <c r="AJ48">
        <v>1836976858505.3672</v>
      </c>
      <c r="AK48">
        <v>918488429252.68359</v>
      </c>
      <c r="AL48" s="36">
        <v>0</v>
      </c>
    </row>
    <row r="49" spans="1:38" x14ac:dyDescent="0.25">
      <c r="A49" s="14">
        <v>300</v>
      </c>
      <c r="B49" s="35">
        <v>350</v>
      </c>
      <c r="C49" s="36">
        <v>0</v>
      </c>
      <c r="D49">
        <v>0</v>
      </c>
      <c r="E49">
        <v>0</v>
      </c>
      <c r="F49">
        <v>0</v>
      </c>
      <c r="G49">
        <v>0</v>
      </c>
      <c r="H49" s="36">
        <v>0</v>
      </c>
      <c r="I49">
        <v>0</v>
      </c>
      <c r="J49">
        <v>0</v>
      </c>
      <c r="K49">
        <v>0</v>
      </c>
      <c r="L49">
        <v>0</v>
      </c>
      <c r="M49" s="36">
        <v>0</v>
      </c>
      <c r="N49">
        <v>0</v>
      </c>
      <c r="O49">
        <v>0</v>
      </c>
      <c r="P49">
        <v>0</v>
      </c>
      <c r="Q49">
        <v>0</v>
      </c>
      <c r="R49" s="36">
        <v>0</v>
      </c>
      <c r="S49">
        <v>0</v>
      </c>
      <c r="T49">
        <v>0</v>
      </c>
      <c r="U49">
        <v>0</v>
      </c>
      <c r="V49">
        <v>0</v>
      </c>
      <c r="W49" s="36">
        <v>0</v>
      </c>
      <c r="X49">
        <v>0</v>
      </c>
      <c r="Y49">
        <v>0</v>
      </c>
      <c r="Z49">
        <v>0</v>
      </c>
      <c r="AA49">
        <v>0</v>
      </c>
      <c r="AB49" s="36">
        <v>0</v>
      </c>
      <c r="AC49">
        <v>0</v>
      </c>
      <c r="AD49">
        <v>0</v>
      </c>
      <c r="AE49">
        <v>0</v>
      </c>
      <c r="AF49">
        <v>0</v>
      </c>
      <c r="AG49" s="36">
        <v>0</v>
      </c>
      <c r="AH49">
        <v>921799668414.04907</v>
      </c>
      <c r="AI49">
        <v>1843599336828.0981</v>
      </c>
      <c r="AJ49">
        <v>2765399005242.1475</v>
      </c>
      <c r="AK49">
        <v>3687198673656.1963</v>
      </c>
      <c r="AL49" s="36">
        <v>4608998342070.2451</v>
      </c>
    </row>
    <row r="50" spans="1:38" x14ac:dyDescent="0.25">
      <c r="A50" s="14">
        <v>350</v>
      </c>
      <c r="B50" s="35">
        <v>400</v>
      </c>
      <c r="C50" s="36">
        <v>0</v>
      </c>
      <c r="D50">
        <v>0</v>
      </c>
      <c r="E50">
        <v>0</v>
      </c>
      <c r="F50">
        <v>0</v>
      </c>
      <c r="G50">
        <v>0</v>
      </c>
      <c r="H50" s="36">
        <v>0</v>
      </c>
      <c r="I50">
        <v>0</v>
      </c>
      <c r="J50">
        <v>0</v>
      </c>
      <c r="K50">
        <v>0</v>
      </c>
      <c r="L50">
        <v>0</v>
      </c>
      <c r="M50" s="36">
        <v>0</v>
      </c>
      <c r="N50">
        <v>0</v>
      </c>
      <c r="O50">
        <v>0</v>
      </c>
      <c r="P50">
        <v>0</v>
      </c>
      <c r="Q50">
        <v>0</v>
      </c>
      <c r="R50" s="36">
        <v>0</v>
      </c>
      <c r="S50">
        <v>0</v>
      </c>
      <c r="T50">
        <v>0</v>
      </c>
      <c r="U50">
        <v>0</v>
      </c>
      <c r="V50">
        <v>0</v>
      </c>
      <c r="W50" s="36">
        <v>0</v>
      </c>
      <c r="X50">
        <v>0</v>
      </c>
      <c r="Y50">
        <v>0</v>
      </c>
      <c r="Z50">
        <v>0</v>
      </c>
      <c r="AA50">
        <v>0</v>
      </c>
      <c r="AB50" s="36">
        <v>0</v>
      </c>
      <c r="AC50">
        <v>0</v>
      </c>
      <c r="AD50">
        <v>0</v>
      </c>
      <c r="AE50">
        <v>0</v>
      </c>
      <c r="AF50">
        <v>0</v>
      </c>
      <c r="AG50" s="36">
        <v>0</v>
      </c>
      <c r="AH50">
        <v>0</v>
      </c>
      <c r="AI50">
        <v>0</v>
      </c>
      <c r="AJ50">
        <v>0</v>
      </c>
      <c r="AK50">
        <v>0</v>
      </c>
      <c r="AL50" s="36">
        <v>0</v>
      </c>
    </row>
    <row r="51" spans="1:38" x14ac:dyDescent="0.25">
      <c r="A51" s="14">
        <v>400</v>
      </c>
      <c r="B51" s="35">
        <v>450</v>
      </c>
      <c r="C51" s="36">
        <v>1608099591783.9258</v>
      </c>
      <c r="D51">
        <v>1584238067284.5786</v>
      </c>
      <c r="E51">
        <v>1560376542785.2314</v>
      </c>
      <c r="F51">
        <v>1536515018285.8843</v>
      </c>
      <c r="G51">
        <v>1512653493786.5371</v>
      </c>
      <c r="H51" s="36">
        <v>1488791969287.1904</v>
      </c>
      <c r="I51">
        <v>1191033575429.7524</v>
      </c>
      <c r="J51">
        <v>893275181572.31433</v>
      </c>
      <c r="K51">
        <v>595516787714.87622</v>
      </c>
      <c r="L51">
        <v>297758393857.43811</v>
      </c>
      <c r="M51" s="36">
        <v>0</v>
      </c>
      <c r="N51">
        <v>0</v>
      </c>
      <c r="O51">
        <v>0</v>
      </c>
      <c r="P51">
        <v>0</v>
      </c>
      <c r="Q51">
        <v>0</v>
      </c>
      <c r="R51" s="36">
        <v>0</v>
      </c>
      <c r="S51">
        <v>0</v>
      </c>
      <c r="T51">
        <v>0</v>
      </c>
      <c r="U51">
        <v>0</v>
      </c>
      <c r="V51">
        <v>0</v>
      </c>
      <c r="W51" s="36">
        <v>0</v>
      </c>
      <c r="X51">
        <v>0</v>
      </c>
      <c r="Y51">
        <v>0</v>
      </c>
      <c r="Z51">
        <v>0</v>
      </c>
      <c r="AA51">
        <v>0</v>
      </c>
      <c r="AB51" s="36">
        <v>0</v>
      </c>
      <c r="AC51">
        <v>0</v>
      </c>
      <c r="AD51">
        <v>0</v>
      </c>
      <c r="AE51">
        <v>0</v>
      </c>
      <c r="AF51">
        <v>0</v>
      </c>
      <c r="AG51" s="36">
        <v>0</v>
      </c>
      <c r="AH51">
        <v>0</v>
      </c>
      <c r="AI51">
        <v>0</v>
      </c>
      <c r="AJ51">
        <v>0</v>
      </c>
      <c r="AK51">
        <v>0</v>
      </c>
      <c r="AL51" s="36">
        <v>0</v>
      </c>
    </row>
    <row r="52" spans="1:38" x14ac:dyDescent="0.25">
      <c r="A52" s="14">
        <v>450</v>
      </c>
      <c r="B52" s="35">
        <v>500</v>
      </c>
      <c r="C52" s="36">
        <v>0</v>
      </c>
      <c r="D52">
        <v>0</v>
      </c>
      <c r="E52">
        <v>0</v>
      </c>
      <c r="F52">
        <v>0</v>
      </c>
      <c r="G52">
        <v>0</v>
      </c>
      <c r="H52" s="36">
        <v>0</v>
      </c>
      <c r="I52">
        <v>439092244768.22198</v>
      </c>
      <c r="J52">
        <v>878184489536.44397</v>
      </c>
      <c r="K52">
        <v>1317276734304.666</v>
      </c>
      <c r="L52">
        <v>1756368979072.8879</v>
      </c>
      <c r="M52" s="36">
        <v>2195461223841.1099</v>
      </c>
      <c r="N52">
        <v>1756368979073.3804</v>
      </c>
      <c r="O52">
        <v>1317276734305.6509</v>
      </c>
      <c r="P52">
        <v>878184489537.92139</v>
      </c>
      <c r="Q52">
        <v>439092244770.19183</v>
      </c>
      <c r="R52" s="36">
        <v>2.4622103720988981</v>
      </c>
      <c r="S52">
        <v>1.9697682976791184</v>
      </c>
      <c r="T52">
        <v>1.4773262232593387</v>
      </c>
      <c r="U52">
        <v>0.9848841488395591</v>
      </c>
      <c r="V52">
        <v>0.4924420744197795</v>
      </c>
      <c r="W52" s="36">
        <v>0</v>
      </c>
      <c r="X52">
        <v>0</v>
      </c>
      <c r="Y52">
        <v>0</v>
      </c>
      <c r="Z52">
        <v>0</v>
      </c>
      <c r="AA52">
        <v>0</v>
      </c>
      <c r="AB52" s="36">
        <v>0</v>
      </c>
      <c r="AC52">
        <v>0</v>
      </c>
      <c r="AD52">
        <v>0</v>
      </c>
      <c r="AE52">
        <v>0</v>
      </c>
      <c r="AF52">
        <v>0</v>
      </c>
      <c r="AG52" s="36">
        <v>0</v>
      </c>
      <c r="AH52">
        <v>0</v>
      </c>
      <c r="AI52">
        <v>0</v>
      </c>
      <c r="AJ52">
        <v>0</v>
      </c>
      <c r="AK52">
        <v>0</v>
      </c>
      <c r="AL52" s="36">
        <v>0</v>
      </c>
    </row>
    <row r="53" spans="1:38" x14ac:dyDescent="0.25">
      <c r="A53" s="14">
        <v>500</v>
      </c>
      <c r="B53" s="35">
        <v>550</v>
      </c>
      <c r="C53" s="36">
        <v>0</v>
      </c>
      <c r="D53">
        <v>0</v>
      </c>
      <c r="E53">
        <v>0</v>
      </c>
      <c r="F53">
        <v>0</v>
      </c>
      <c r="G53">
        <v>0</v>
      </c>
      <c r="H53" s="36">
        <v>0</v>
      </c>
      <c r="I53">
        <v>0</v>
      </c>
      <c r="J53">
        <v>0</v>
      </c>
      <c r="K53">
        <v>0</v>
      </c>
      <c r="L53">
        <v>0</v>
      </c>
      <c r="M53" s="36">
        <v>0</v>
      </c>
      <c r="N53">
        <v>0</v>
      </c>
      <c r="O53">
        <v>0</v>
      </c>
      <c r="P53">
        <v>0</v>
      </c>
      <c r="Q53">
        <v>0</v>
      </c>
      <c r="R53" s="36">
        <v>0</v>
      </c>
      <c r="S53">
        <v>947467990855.61719</v>
      </c>
      <c r="T53">
        <v>1894935981711.2344</v>
      </c>
      <c r="U53">
        <v>2842403972566.8516</v>
      </c>
      <c r="V53">
        <v>3789871963422.4688</v>
      </c>
      <c r="W53" s="36">
        <v>4737339954278.0859</v>
      </c>
      <c r="X53">
        <v>3789871963422.4688</v>
      </c>
      <c r="Y53">
        <v>2842403972566.8516</v>
      </c>
      <c r="Z53">
        <v>1894935981711.2344</v>
      </c>
      <c r="AA53">
        <v>947467990855.61719</v>
      </c>
      <c r="AB53" s="36">
        <v>0</v>
      </c>
      <c r="AC53">
        <v>0</v>
      </c>
      <c r="AD53">
        <v>0</v>
      </c>
      <c r="AE53">
        <v>0</v>
      </c>
      <c r="AF53">
        <v>0</v>
      </c>
      <c r="AG53" s="36">
        <v>0</v>
      </c>
      <c r="AH53">
        <v>0</v>
      </c>
      <c r="AI53">
        <v>0</v>
      </c>
      <c r="AJ53">
        <v>0</v>
      </c>
      <c r="AK53">
        <v>0</v>
      </c>
      <c r="AL53" s="36">
        <v>0</v>
      </c>
    </row>
    <row r="54" spans="1:38" x14ac:dyDescent="0.25">
      <c r="A54" s="14">
        <v>550</v>
      </c>
      <c r="B54" s="35">
        <v>600</v>
      </c>
      <c r="C54" s="36">
        <v>973486670195.6947</v>
      </c>
      <c r="D54">
        <v>778789336156.55579</v>
      </c>
      <c r="E54">
        <v>584092002117.41687</v>
      </c>
      <c r="F54">
        <v>389394668078.27795</v>
      </c>
      <c r="G54">
        <v>194697334039.13901</v>
      </c>
      <c r="H54" s="36">
        <v>0</v>
      </c>
      <c r="I54">
        <v>0</v>
      </c>
      <c r="J54">
        <v>0</v>
      </c>
      <c r="K54">
        <v>0</v>
      </c>
      <c r="L54">
        <v>0</v>
      </c>
      <c r="M54" s="36">
        <v>0</v>
      </c>
      <c r="N54">
        <v>0</v>
      </c>
      <c r="O54">
        <v>0</v>
      </c>
      <c r="P54">
        <v>0</v>
      </c>
      <c r="Q54">
        <v>0</v>
      </c>
      <c r="R54" s="36">
        <v>0</v>
      </c>
      <c r="S54">
        <v>0</v>
      </c>
      <c r="T54">
        <v>0</v>
      </c>
      <c r="U54">
        <v>0</v>
      </c>
      <c r="V54">
        <v>0</v>
      </c>
      <c r="W54" s="36">
        <v>0</v>
      </c>
      <c r="X54">
        <v>0</v>
      </c>
      <c r="Y54">
        <v>0</v>
      </c>
      <c r="Z54">
        <v>0</v>
      </c>
      <c r="AA54">
        <v>0</v>
      </c>
      <c r="AB54" s="36">
        <v>0</v>
      </c>
      <c r="AC54">
        <v>903349113813.3844</v>
      </c>
      <c r="AD54">
        <v>1806698227626.7688</v>
      </c>
      <c r="AE54">
        <v>2710047341440.1533</v>
      </c>
      <c r="AF54">
        <v>3613396455253.5376</v>
      </c>
      <c r="AG54" s="36">
        <v>4516745569066.9219</v>
      </c>
      <c r="AH54">
        <v>3613396455253.5376</v>
      </c>
      <c r="AI54">
        <v>2710047341440.1533</v>
      </c>
      <c r="AJ54">
        <v>1806698227626.769</v>
      </c>
      <c r="AK54">
        <v>903349113813.38464</v>
      </c>
      <c r="AL54" s="36">
        <v>0</v>
      </c>
    </row>
    <row r="55" spans="1:38" x14ac:dyDescent="0.25">
      <c r="A55" s="14">
        <v>600</v>
      </c>
      <c r="B55" s="35">
        <v>650</v>
      </c>
      <c r="C55" s="36">
        <v>0</v>
      </c>
      <c r="D55">
        <v>372197985230.8327</v>
      </c>
      <c r="E55">
        <v>744395970461.66541</v>
      </c>
      <c r="F55">
        <v>1116593955692.498</v>
      </c>
      <c r="G55">
        <v>1488791940923.3308</v>
      </c>
      <c r="H55" s="36">
        <v>1860989926154.1636</v>
      </c>
      <c r="I55">
        <v>1488791940923.3308</v>
      </c>
      <c r="J55">
        <v>1116593955692.498</v>
      </c>
      <c r="K55">
        <v>744395970461.66528</v>
      </c>
      <c r="L55">
        <v>372197985230.83258</v>
      </c>
      <c r="M55" s="36">
        <v>0</v>
      </c>
      <c r="N55">
        <v>0</v>
      </c>
      <c r="O55">
        <v>0</v>
      </c>
      <c r="P55">
        <v>0</v>
      </c>
      <c r="Q55">
        <v>0</v>
      </c>
      <c r="R55" s="36">
        <v>0</v>
      </c>
      <c r="S55">
        <v>0</v>
      </c>
      <c r="T55">
        <v>0</v>
      </c>
      <c r="U55">
        <v>0</v>
      </c>
      <c r="V55">
        <v>0</v>
      </c>
      <c r="W55" s="36">
        <v>0</v>
      </c>
      <c r="X55">
        <v>0</v>
      </c>
      <c r="Y55">
        <v>0</v>
      </c>
      <c r="Z55">
        <v>0</v>
      </c>
      <c r="AA55">
        <v>0</v>
      </c>
      <c r="AB55" s="36">
        <v>0</v>
      </c>
      <c r="AC55">
        <v>0</v>
      </c>
      <c r="AD55">
        <v>0</v>
      </c>
      <c r="AE55">
        <v>0</v>
      </c>
      <c r="AF55">
        <v>0</v>
      </c>
      <c r="AG55" s="36">
        <v>0</v>
      </c>
      <c r="AH55">
        <v>1270726395236.3186</v>
      </c>
      <c r="AI55">
        <v>2541452790472.6372</v>
      </c>
      <c r="AJ55">
        <v>3812179185708.9561</v>
      </c>
      <c r="AK55">
        <v>5082905580945.2744</v>
      </c>
      <c r="AL55" s="36">
        <v>6353631976181.5928</v>
      </c>
    </row>
    <row r="56" spans="1:38" x14ac:dyDescent="0.25">
      <c r="A56" s="14">
        <v>650</v>
      </c>
      <c r="B56" s="35">
        <v>700</v>
      </c>
      <c r="C56" s="36">
        <v>0</v>
      </c>
      <c r="D56">
        <v>0</v>
      </c>
      <c r="E56">
        <v>0</v>
      </c>
      <c r="F56">
        <v>0</v>
      </c>
      <c r="G56">
        <v>0</v>
      </c>
      <c r="H56" s="36">
        <v>0</v>
      </c>
      <c r="I56">
        <v>439092244768.22198</v>
      </c>
      <c r="J56">
        <v>878184489536.44397</v>
      </c>
      <c r="K56">
        <v>1317276734304.666</v>
      </c>
      <c r="L56">
        <v>1756368979072.8879</v>
      </c>
      <c r="M56" s="36">
        <v>2195461223841.1099</v>
      </c>
      <c r="N56">
        <v>1756368979072.8879</v>
      </c>
      <c r="O56">
        <v>1317276734304.666</v>
      </c>
      <c r="P56">
        <v>878184489536.44409</v>
      </c>
      <c r="Q56">
        <v>439092244768.22211</v>
      </c>
      <c r="R56" s="36">
        <v>0</v>
      </c>
      <c r="S56">
        <v>0</v>
      </c>
      <c r="T56">
        <v>0</v>
      </c>
      <c r="U56">
        <v>0</v>
      </c>
      <c r="V56">
        <v>0</v>
      </c>
      <c r="W56" s="36">
        <v>0</v>
      </c>
      <c r="X56">
        <v>0</v>
      </c>
      <c r="Y56">
        <v>0</v>
      </c>
      <c r="Z56">
        <v>0</v>
      </c>
      <c r="AA56">
        <v>0</v>
      </c>
      <c r="AB56" s="36">
        <v>0</v>
      </c>
      <c r="AC56">
        <v>0</v>
      </c>
      <c r="AD56">
        <v>0</v>
      </c>
      <c r="AE56">
        <v>0</v>
      </c>
      <c r="AF56">
        <v>0</v>
      </c>
      <c r="AG56" s="36">
        <v>0</v>
      </c>
      <c r="AH56">
        <v>0</v>
      </c>
      <c r="AI56">
        <v>0</v>
      </c>
      <c r="AJ56">
        <v>0</v>
      </c>
      <c r="AK56">
        <v>0</v>
      </c>
      <c r="AL56" s="36">
        <v>0</v>
      </c>
    </row>
    <row r="57" spans="1:38" x14ac:dyDescent="0.25">
      <c r="A57" s="14">
        <v>700</v>
      </c>
      <c r="B57" s="35">
        <v>750</v>
      </c>
      <c r="C57" s="36">
        <v>0</v>
      </c>
      <c r="D57">
        <v>0</v>
      </c>
      <c r="E57">
        <v>0</v>
      </c>
      <c r="F57">
        <v>0</v>
      </c>
      <c r="G57">
        <v>0</v>
      </c>
      <c r="H57" s="36">
        <v>0</v>
      </c>
      <c r="I57">
        <v>0</v>
      </c>
      <c r="J57">
        <v>0</v>
      </c>
      <c r="K57">
        <v>0</v>
      </c>
      <c r="L57">
        <v>0</v>
      </c>
      <c r="M57" s="36">
        <v>0</v>
      </c>
      <c r="N57">
        <v>0</v>
      </c>
      <c r="O57">
        <v>0</v>
      </c>
      <c r="P57">
        <v>0</v>
      </c>
      <c r="Q57">
        <v>0</v>
      </c>
      <c r="R57" s="36">
        <v>0</v>
      </c>
      <c r="S57">
        <v>1136961627314.7261</v>
      </c>
      <c r="T57">
        <v>2273923254629.4521</v>
      </c>
      <c r="U57">
        <v>3410884881944.1782</v>
      </c>
      <c r="V57">
        <v>4547846509258.9043</v>
      </c>
      <c r="W57" s="36">
        <v>5684808136573.6299</v>
      </c>
      <c r="X57">
        <v>4547846509258.9043</v>
      </c>
      <c r="Y57">
        <v>3410884881944.1782</v>
      </c>
      <c r="Z57">
        <v>2273923254629.4521</v>
      </c>
      <c r="AA57">
        <v>1136961627314.7261</v>
      </c>
      <c r="AB57" s="36">
        <v>0</v>
      </c>
      <c r="AC57">
        <v>0</v>
      </c>
      <c r="AD57">
        <v>0</v>
      </c>
      <c r="AE57">
        <v>0</v>
      </c>
      <c r="AF57">
        <v>0</v>
      </c>
      <c r="AG57" s="36">
        <v>0</v>
      </c>
      <c r="AH57">
        <v>0</v>
      </c>
      <c r="AI57">
        <v>0</v>
      </c>
      <c r="AJ57">
        <v>0</v>
      </c>
      <c r="AK57">
        <v>0</v>
      </c>
      <c r="AL57" s="36">
        <v>0</v>
      </c>
    </row>
    <row r="58" spans="1:38" x14ac:dyDescent="0.25">
      <c r="A58" s="14">
        <v>750</v>
      </c>
      <c r="B58" s="35">
        <v>800</v>
      </c>
      <c r="C58" s="36">
        <v>0</v>
      </c>
      <c r="D58">
        <v>0</v>
      </c>
      <c r="E58">
        <v>0</v>
      </c>
      <c r="F58">
        <v>0</v>
      </c>
      <c r="G58">
        <v>0</v>
      </c>
      <c r="H58" s="36">
        <v>0</v>
      </c>
      <c r="I58">
        <v>0</v>
      </c>
      <c r="J58">
        <v>0</v>
      </c>
      <c r="K58">
        <v>0</v>
      </c>
      <c r="L58">
        <v>0</v>
      </c>
      <c r="M58" s="36">
        <v>0</v>
      </c>
      <c r="N58">
        <v>0</v>
      </c>
      <c r="O58">
        <v>0</v>
      </c>
      <c r="P58">
        <v>0</v>
      </c>
      <c r="Q58">
        <v>0</v>
      </c>
      <c r="R58" s="36">
        <v>0</v>
      </c>
      <c r="S58">
        <v>0</v>
      </c>
      <c r="T58">
        <v>0</v>
      </c>
      <c r="U58">
        <v>0</v>
      </c>
      <c r="V58">
        <v>0</v>
      </c>
      <c r="W58" s="36">
        <v>0</v>
      </c>
      <c r="X58">
        <v>890824589366.1156</v>
      </c>
      <c r="Y58">
        <v>1781649178732.2312</v>
      </c>
      <c r="Z58">
        <v>2672473768098.3467</v>
      </c>
      <c r="AA58">
        <v>3563298357464.4624</v>
      </c>
      <c r="AB58" s="36">
        <v>4454122946830.5781</v>
      </c>
      <c r="AC58">
        <v>3563298357464.4624</v>
      </c>
      <c r="AD58">
        <v>2672473768098.3467</v>
      </c>
      <c r="AE58">
        <v>1781649178732.231</v>
      </c>
      <c r="AF58">
        <v>890824589366.11536</v>
      </c>
      <c r="AG58" s="36">
        <v>0</v>
      </c>
      <c r="AH58">
        <v>0</v>
      </c>
      <c r="AI58">
        <v>0</v>
      </c>
      <c r="AJ58">
        <v>0</v>
      </c>
      <c r="AK58">
        <v>0</v>
      </c>
      <c r="AL58" s="36">
        <v>0</v>
      </c>
    </row>
    <row r="59" spans="1:38" x14ac:dyDescent="0.25">
      <c r="A59" s="14">
        <v>800</v>
      </c>
      <c r="B59" s="35">
        <v>850</v>
      </c>
      <c r="C59" s="36">
        <v>0</v>
      </c>
      <c r="D59">
        <v>0</v>
      </c>
      <c r="E59">
        <v>0</v>
      </c>
      <c r="F59">
        <v>0</v>
      </c>
      <c r="G59">
        <v>0</v>
      </c>
      <c r="H59" s="36">
        <v>0</v>
      </c>
      <c r="I59">
        <v>0</v>
      </c>
      <c r="J59">
        <v>0</v>
      </c>
      <c r="K59">
        <v>0</v>
      </c>
      <c r="L59">
        <v>0</v>
      </c>
      <c r="M59" s="36">
        <v>0</v>
      </c>
      <c r="N59">
        <v>0</v>
      </c>
      <c r="O59">
        <v>0</v>
      </c>
      <c r="P59">
        <v>0</v>
      </c>
      <c r="Q59">
        <v>0</v>
      </c>
      <c r="R59" s="36">
        <v>0</v>
      </c>
      <c r="S59">
        <v>0</v>
      </c>
      <c r="T59">
        <v>0</v>
      </c>
      <c r="U59">
        <v>0</v>
      </c>
      <c r="V59">
        <v>0</v>
      </c>
      <c r="W59" s="36">
        <v>0</v>
      </c>
      <c r="X59">
        <v>0</v>
      </c>
      <c r="Y59">
        <v>0</v>
      </c>
      <c r="Z59">
        <v>0</v>
      </c>
      <c r="AA59">
        <v>0</v>
      </c>
      <c r="AB59" s="36">
        <v>0</v>
      </c>
      <c r="AC59">
        <v>1129186317823.7681</v>
      </c>
      <c r="AD59">
        <v>2258372635647.5361</v>
      </c>
      <c r="AE59">
        <v>3387558953471.3042</v>
      </c>
      <c r="AF59">
        <v>4516745271295.0723</v>
      </c>
      <c r="AG59" s="36">
        <v>5645931589118.8408</v>
      </c>
      <c r="AH59">
        <v>4516745271295.0723</v>
      </c>
      <c r="AI59">
        <v>3387558953471.3042</v>
      </c>
      <c r="AJ59">
        <v>2258372635647.5361</v>
      </c>
      <c r="AK59">
        <v>1129186317823.7681</v>
      </c>
      <c r="AL59" s="36">
        <v>0</v>
      </c>
    </row>
    <row r="60" spans="1:38" x14ac:dyDescent="0.25">
      <c r="A60" s="14">
        <v>850</v>
      </c>
      <c r="B60" s="35">
        <v>900</v>
      </c>
      <c r="C60" s="36">
        <v>0</v>
      </c>
      <c r="D60">
        <v>0</v>
      </c>
      <c r="E60">
        <v>0</v>
      </c>
      <c r="F60">
        <v>0</v>
      </c>
      <c r="G60">
        <v>0</v>
      </c>
      <c r="H60" s="36">
        <v>0</v>
      </c>
      <c r="I60">
        <v>0</v>
      </c>
      <c r="J60">
        <v>0</v>
      </c>
      <c r="K60">
        <v>0</v>
      </c>
      <c r="L60">
        <v>0</v>
      </c>
      <c r="M60" s="36">
        <v>0</v>
      </c>
      <c r="N60">
        <v>0</v>
      </c>
      <c r="O60">
        <v>0</v>
      </c>
      <c r="P60">
        <v>0</v>
      </c>
      <c r="Q60">
        <v>0</v>
      </c>
      <c r="R60" s="36">
        <v>0</v>
      </c>
      <c r="S60">
        <v>0</v>
      </c>
      <c r="T60">
        <v>0</v>
      </c>
      <c r="U60">
        <v>0</v>
      </c>
      <c r="V60">
        <v>0</v>
      </c>
      <c r="W60" s="36">
        <v>0</v>
      </c>
      <c r="X60">
        <v>0</v>
      </c>
      <c r="Y60">
        <v>0</v>
      </c>
      <c r="Z60">
        <v>0</v>
      </c>
      <c r="AA60">
        <v>0</v>
      </c>
      <c r="AB60" s="36">
        <v>0</v>
      </c>
      <c r="AC60">
        <v>0</v>
      </c>
      <c r="AD60">
        <v>0</v>
      </c>
      <c r="AE60">
        <v>0</v>
      </c>
      <c r="AF60">
        <v>0</v>
      </c>
      <c r="AG60" s="36">
        <v>0</v>
      </c>
      <c r="AH60">
        <v>0</v>
      </c>
      <c r="AI60">
        <v>0</v>
      </c>
      <c r="AJ60">
        <v>0</v>
      </c>
      <c r="AK60">
        <v>0</v>
      </c>
      <c r="AL60" s="36">
        <v>0</v>
      </c>
    </row>
    <row r="61" spans="1:38" x14ac:dyDescent="0.25">
      <c r="A61" s="14">
        <v>900</v>
      </c>
      <c r="B61" s="35">
        <v>950</v>
      </c>
      <c r="C61" s="36">
        <v>0</v>
      </c>
      <c r="D61">
        <v>0</v>
      </c>
      <c r="E61">
        <v>0</v>
      </c>
      <c r="F61">
        <v>0</v>
      </c>
      <c r="G61">
        <v>0</v>
      </c>
      <c r="H61" s="36">
        <v>0</v>
      </c>
      <c r="I61">
        <v>0</v>
      </c>
      <c r="J61">
        <v>0</v>
      </c>
      <c r="K61">
        <v>0</v>
      </c>
      <c r="L61">
        <v>0</v>
      </c>
      <c r="M61" s="36">
        <v>0</v>
      </c>
      <c r="N61">
        <v>0</v>
      </c>
      <c r="O61">
        <v>0</v>
      </c>
      <c r="P61">
        <v>0</v>
      </c>
      <c r="Q61">
        <v>0</v>
      </c>
      <c r="R61" s="36">
        <v>0</v>
      </c>
      <c r="S61">
        <v>0</v>
      </c>
      <c r="T61">
        <v>0</v>
      </c>
      <c r="U61">
        <v>0</v>
      </c>
      <c r="V61">
        <v>0</v>
      </c>
      <c r="W61" s="36">
        <v>0</v>
      </c>
      <c r="X61">
        <v>0</v>
      </c>
      <c r="Y61">
        <v>0</v>
      </c>
      <c r="Z61">
        <v>0</v>
      </c>
      <c r="AA61">
        <v>0</v>
      </c>
      <c r="AB61" s="36">
        <v>0</v>
      </c>
      <c r="AC61">
        <v>0</v>
      </c>
      <c r="AD61">
        <v>0</v>
      </c>
      <c r="AE61">
        <v>0</v>
      </c>
      <c r="AF61">
        <v>0</v>
      </c>
      <c r="AG61" s="36">
        <v>0</v>
      </c>
      <c r="AH61">
        <v>1436769021452.8728</v>
      </c>
      <c r="AI61">
        <v>2873538042905.7456</v>
      </c>
      <c r="AJ61">
        <v>4310307064358.6182</v>
      </c>
      <c r="AK61">
        <v>5747076085811.4912</v>
      </c>
      <c r="AL61" s="36">
        <v>7183845107264.3643</v>
      </c>
    </row>
    <row r="62" spans="1:38" x14ac:dyDescent="0.25">
      <c r="A62" s="14">
        <v>950</v>
      </c>
      <c r="B62" s="35">
        <v>1000</v>
      </c>
      <c r="C62" s="36">
        <v>0</v>
      </c>
      <c r="D62">
        <v>0</v>
      </c>
      <c r="E62">
        <v>0</v>
      </c>
      <c r="F62">
        <v>0</v>
      </c>
      <c r="G62">
        <v>0</v>
      </c>
      <c r="H62" s="36">
        <v>0</v>
      </c>
      <c r="I62">
        <v>0</v>
      </c>
      <c r="J62">
        <v>0</v>
      </c>
      <c r="K62">
        <v>0</v>
      </c>
      <c r="L62">
        <v>0</v>
      </c>
      <c r="M62" s="36">
        <v>0</v>
      </c>
      <c r="N62">
        <v>0</v>
      </c>
      <c r="O62">
        <v>0</v>
      </c>
      <c r="P62">
        <v>0</v>
      </c>
      <c r="Q62">
        <v>0</v>
      </c>
      <c r="R62" s="36">
        <v>0</v>
      </c>
      <c r="S62">
        <v>0</v>
      </c>
      <c r="T62">
        <v>0</v>
      </c>
      <c r="U62">
        <v>0</v>
      </c>
      <c r="V62">
        <v>0</v>
      </c>
      <c r="W62" s="36">
        <v>0</v>
      </c>
      <c r="X62">
        <v>0</v>
      </c>
      <c r="Y62">
        <v>0</v>
      </c>
      <c r="Z62">
        <v>0</v>
      </c>
      <c r="AA62">
        <v>0</v>
      </c>
      <c r="AB62" s="36">
        <v>0</v>
      </c>
      <c r="AC62">
        <v>0</v>
      </c>
      <c r="AD62">
        <v>0</v>
      </c>
      <c r="AE62">
        <v>0</v>
      </c>
      <c r="AF62">
        <v>0</v>
      </c>
      <c r="AG62" s="36">
        <v>0</v>
      </c>
      <c r="AH62">
        <v>0</v>
      </c>
      <c r="AI62">
        <v>0</v>
      </c>
      <c r="AJ62">
        <v>0</v>
      </c>
      <c r="AK62">
        <v>0</v>
      </c>
      <c r="AL62" s="36">
        <v>0</v>
      </c>
    </row>
    <row r="63" spans="1:38" x14ac:dyDescent="0.25">
      <c r="A63" s="14">
        <v>1000</v>
      </c>
      <c r="B63" s="35">
        <v>1050</v>
      </c>
      <c r="C63" s="36">
        <v>0</v>
      </c>
      <c r="D63">
        <v>0</v>
      </c>
      <c r="E63">
        <v>0</v>
      </c>
      <c r="F63">
        <v>0</v>
      </c>
      <c r="G63">
        <v>0</v>
      </c>
      <c r="H63" s="36">
        <v>0</v>
      </c>
      <c r="I63">
        <v>0</v>
      </c>
      <c r="J63">
        <v>0</v>
      </c>
      <c r="K63">
        <v>0</v>
      </c>
      <c r="L63">
        <v>0</v>
      </c>
      <c r="M63" s="36">
        <v>0</v>
      </c>
      <c r="N63">
        <v>0</v>
      </c>
      <c r="O63">
        <v>0</v>
      </c>
      <c r="P63">
        <v>0</v>
      </c>
      <c r="Q63">
        <v>0</v>
      </c>
      <c r="R63" s="36">
        <v>0</v>
      </c>
      <c r="S63">
        <v>0</v>
      </c>
      <c r="T63">
        <v>0</v>
      </c>
      <c r="U63">
        <v>0</v>
      </c>
      <c r="V63">
        <v>0</v>
      </c>
      <c r="W63" s="36">
        <v>0</v>
      </c>
      <c r="X63">
        <v>0</v>
      </c>
      <c r="Y63">
        <v>0</v>
      </c>
      <c r="Z63">
        <v>0</v>
      </c>
      <c r="AA63">
        <v>0</v>
      </c>
      <c r="AB63" s="36">
        <v>0</v>
      </c>
      <c r="AC63">
        <v>0</v>
      </c>
      <c r="AD63">
        <v>0</v>
      </c>
      <c r="AE63">
        <v>0</v>
      </c>
      <c r="AF63">
        <v>0</v>
      </c>
      <c r="AG63" s="36">
        <v>0</v>
      </c>
      <c r="AH63">
        <v>0</v>
      </c>
      <c r="AI63">
        <v>0</v>
      </c>
      <c r="AJ63">
        <v>0</v>
      </c>
      <c r="AK63">
        <v>0</v>
      </c>
      <c r="AL63" s="36">
        <v>0</v>
      </c>
    </row>
    <row r="64" spans="1:38" x14ac:dyDescent="0.25">
      <c r="A64" s="14">
        <v>1050</v>
      </c>
      <c r="B64" s="35">
        <v>1100</v>
      </c>
      <c r="C64" s="36">
        <v>1216858337744.6174</v>
      </c>
      <c r="D64">
        <v>973486670196.1698</v>
      </c>
      <c r="E64">
        <v>730115002647.72217</v>
      </c>
      <c r="F64">
        <v>486743335099.27454</v>
      </c>
      <c r="G64">
        <v>243371667550.82693</v>
      </c>
      <c r="H64" s="36">
        <v>2.3793331015830623</v>
      </c>
      <c r="I64">
        <v>614569077977.34717</v>
      </c>
      <c r="J64">
        <v>1229138155952.3149</v>
      </c>
      <c r="K64">
        <v>1843707233927.2827</v>
      </c>
      <c r="L64">
        <v>2458276311902.2505</v>
      </c>
      <c r="M64" s="36">
        <v>3072845389877.2188</v>
      </c>
      <c r="N64">
        <v>2931506348238.6602</v>
      </c>
      <c r="O64">
        <v>2790167306600.1016</v>
      </c>
      <c r="P64">
        <v>2648828264961.543</v>
      </c>
      <c r="Q64">
        <v>2507489223322.9844</v>
      </c>
      <c r="R64" s="36">
        <v>2366150181684.4248</v>
      </c>
      <c r="S64">
        <v>3501872516266.8115</v>
      </c>
      <c r="T64">
        <v>4637594850849.1982</v>
      </c>
      <c r="U64">
        <v>5773317185431.585</v>
      </c>
      <c r="V64">
        <v>6909039520013.9717</v>
      </c>
      <c r="W64" s="36">
        <v>8044761854596.3594</v>
      </c>
      <c r="X64">
        <v>7455209979160.3428</v>
      </c>
      <c r="Y64">
        <v>6865658103724.3262</v>
      </c>
      <c r="Z64">
        <v>6276106228288.3096</v>
      </c>
      <c r="AA64">
        <v>5686554352852.293</v>
      </c>
      <c r="AB64" s="36">
        <v>5097002477416.2783</v>
      </c>
      <c r="AC64">
        <v>4077601981933.0225</v>
      </c>
      <c r="AD64">
        <v>3058201486449.7666</v>
      </c>
      <c r="AE64">
        <v>2038800990966.511</v>
      </c>
      <c r="AF64">
        <v>1019400495483.2554</v>
      </c>
      <c r="AG64" s="36">
        <v>0</v>
      </c>
      <c r="AH64">
        <v>0</v>
      </c>
      <c r="AI64">
        <v>0</v>
      </c>
      <c r="AJ64">
        <v>0</v>
      </c>
      <c r="AK64">
        <v>0</v>
      </c>
      <c r="AL64" s="36">
        <v>0</v>
      </c>
    </row>
    <row r="65" spans="1:38" x14ac:dyDescent="0.25">
      <c r="A65" s="14">
        <v>1100</v>
      </c>
      <c r="B65" s="35">
        <v>1150</v>
      </c>
      <c r="C65" s="36">
        <v>0</v>
      </c>
      <c r="D65">
        <v>0</v>
      </c>
      <c r="E65">
        <v>0</v>
      </c>
      <c r="F65">
        <v>0</v>
      </c>
      <c r="G65">
        <v>0</v>
      </c>
      <c r="H65" s="36">
        <v>0</v>
      </c>
      <c r="I65">
        <v>0</v>
      </c>
      <c r="J65">
        <v>0</v>
      </c>
      <c r="K65">
        <v>0</v>
      </c>
      <c r="L65">
        <v>0</v>
      </c>
      <c r="M65" s="36">
        <v>0</v>
      </c>
      <c r="N65">
        <v>0</v>
      </c>
      <c r="O65">
        <v>0</v>
      </c>
      <c r="P65">
        <v>0</v>
      </c>
      <c r="Q65">
        <v>0</v>
      </c>
      <c r="R65" s="36">
        <v>0</v>
      </c>
      <c r="S65">
        <v>0</v>
      </c>
      <c r="T65">
        <v>0</v>
      </c>
      <c r="U65">
        <v>0</v>
      </c>
      <c r="V65">
        <v>0</v>
      </c>
      <c r="W65" s="36">
        <v>0</v>
      </c>
      <c r="X65">
        <v>0</v>
      </c>
      <c r="Y65">
        <v>0</v>
      </c>
      <c r="Z65">
        <v>0</v>
      </c>
      <c r="AA65">
        <v>0</v>
      </c>
      <c r="AB65" s="36">
        <v>0</v>
      </c>
      <c r="AC65">
        <v>1393048984671.9373</v>
      </c>
      <c r="AD65">
        <v>2786097969343.8745</v>
      </c>
      <c r="AE65">
        <v>4179146954015.8115</v>
      </c>
      <c r="AF65">
        <v>5572195938687.749</v>
      </c>
      <c r="AG65" s="36">
        <v>6965244923359.6865</v>
      </c>
      <c r="AH65">
        <v>5572195938687.749</v>
      </c>
      <c r="AI65">
        <v>4179146954015.8115</v>
      </c>
      <c r="AJ65">
        <v>2786097969343.874</v>
      </c>
      <c r="AK65">
        <v>1393048984671.9368</v>
      </c>
      <c r="AL65" s="36">
        <v>0</v>
      </c>
    </row>
    <row r="66" spans="1:38" x14ac:dyDescent="0.25">
      <c r="A66" s="14">
        <v>1150</v>
      </c>
      <c r="B66" s="35">
        <v>1200</v>
      </c>
      <c r="C66" s="36">
        <v>0</v>
      </c>
      <c r="D66">
        <v>6911169804.3869677</v>
      </c>
      <c r="E66">
        <v>13822339608.773935</v>
      </c>
      <c r="F66">
        <v>20733509413.160904</v>
      </c>
      <c r="G66">
        <v>27644679217.547871</v>
      </c>
      <c r="H66" s="36">
        <v>34555849021.934837</v>
      </c>
      <c r="I66">
        <v>27644679217.547871</v>
      </c>
      <c r="J66">
        <v>20733509413.160904</v>
      </c>
      <c r="K66">
        <v>13822339608.773937</v>
      </c>
      <c r="L66">
        <v>6911169804.3869696</v>
      </c>
      <c r="M66" s="36">
        <v>0</v>
      </c>
      <c r="N66">
        <v>0</v>
      </c>
      <c r="O66">
        <v>0</v>
      </c>
      <c r="P66">
        <v>0</v>
      </c>
      <c r="Q66">
        <v>0</v>
      </c>
      <c r="R66" s="36">
        <v>0</v>
      </c>
      <c r="S66">
        <v>0</v>
      </c>
      <c r="T66">
        <v>0</v>
      </c>
      <c r="U66">
        <v>0</v>
      </c>
      <c r="V66">
        <v>0</v>
      </c>
      <c r="W66" s="36">
        <v>0</v>
      </c>
      <c r="X66">
        <v>0</v>
      </c>
      <c r="Y66">
        <v>0</v>
      </c>
      <c r="Z66">
        <v>0</v>
      </c>
      <c r="AA66">
        <v>0</v>
      </c>
      <c r="AB66" s="36">
        <v>0</v>
      </c>
      <c r="AC66">
        <v>0</v>
      </c>
      <c r="AD66">
        <v>0</v>
      </c>
      <c r="AE66">
        <v>0</v>
      </c>
      <c r="AF66">
        <v>0</v>
      </c>
      <c r="AG66" s="36">
        <v>0</v>
      </c>
      <c r="AH66">
        <v>1524871632715.7957</v>
      </c>
      <c r="AI66">
        <v>3049743265431.5913</v>
      </c>
      <c r="AJ66">
        <v>4574614898147.3867</v>
      </c>
      <c r="AK66">
        <v>6099486530863.1826</v>
      </c>
      <c r="AL66" s="36">
        <v>7624358163578.9785</v>
      </c>
    </row>
    <row r="67" spans="1:38" x14ac:dyDescent="0.25">
      <c r="A67" s="14">
        <v>1200</v>
      </c>
      <c r="B67" s="35">
        <v>1250</v>
      </c>
      <c r="C67" s="36">
        <v>0</v>
      </c>
      <c r="D67">
        <v>476075264877.12762</v>
      </c>
      <c r="E67">
        <v>952150529754.25525</v>
      </c>
      <c r="F67">
        <v>1428225794631.3828</v>
      </c>
      <c r="G67">
        <v>1904301059508.5105</v>
      </c>
      <c r="H67" s="36">
        <v>2380376324385.6382</v>
      </c>
      <c r="I67">
        <v>1904301059508.5105</v>
      </c>
      <c r="J67">
        <v>1428225794631.3828</v>
      </c>
      <c r="K67">
        <v>952150529754.25513</v>
      </c>
      <c r="L67">
        <v>476075264877.1275</v>
      </c>
      <c r="M67" s="36">
        <v>0</v>
      </c>
      <c r="N67">
        <v>0</v>
      </c>
      <c r="O67">
        <v>0</v>
      </c>
      <c r="P67">
        <v>0</v>
      </c>
      <c r="Q67">
        <v>0</v>
      </c>
      <c r="R67" s="36">
        <v>0</v>
      </c>
      <c r="S67">
        <v>0</v>
      </c>
      <c r="T67">
        <v>0</v>
      </c>
      <c r="U67">
        <v>0</v>
      </c>
      <c r="V67">
        <v>0</v>
      </c>
      <c r="W67" s="36">
        <v>0</v>
      </c>
      <c r="X67">
        <v>0</v>
      </c>
      <c r="Y67">
        <v>0</v>
      </c>
      <c r="Z67">
        <v>0</v>
      </c>
      <c r="AA67">
        <v>0</v>
      </c>
      <c r="AB67" s="36">
        <v>0</v>
      </c>
      <c r="AC67">
        <v>0</v>
      </c>
      <c r="AD67">
        <v>0</v>
      </c>
      <c r="AE67">
        <v>0</v>
      </c>
      <c r="AF67">
        <v>0</v>
      </c>
      <c r="AG67" s="36">
        <v>0</v>
      </c>
      <c r="AH67">
        <v>0</v>
      </c>
      <c r="AI67">
        <v>0</v>
      </c>
      <c r="AJ67">
        <v>0</v>
      </c>
      <c r="AK67">
        <v>0</v>
      </c>
      <c r="AL67" s="36">
        <v>0</v>
      </c>
    </row>
    <row r="68" spans="1:38" x14ac:dyDescent="0.25">
      <c r="A68" s="14">
        <v>1250</v>
      </c>
      <c r="B68" s="35">
        <v>1300</v>
      </c>
      <c r="C68" s="36">
        <v>0</v>
      </c>
      <c r="D68">
        <v>0</v>
      </c>
      <c r="E68">
        <v>0</v>
      </c>
      <c r="F68">
        <v>0</v>
      </c>
      <c r="G68">
        <v>0</v>
      </c>
      <c r="H68" s="36">
        <v>0</v>
      </c>
      <c r="I68">
        <v>0</v>
      </c>
      <c r="J68">
        <v>0</v>
      </c>
      <c r="K68">
        <v>0</v>
      </c>
      <c r="L68">
        <v>0</v>
      </c>
      <c r="M68" s="36">
        <v>0</v>
      </c>
      <c r="N68">
        <v>0</v>
      </c>
      <c r="O68">
        <v>0</v>
      </c>
      <c r="P68">
        <v>0</v>
      </c>
      <c r="Q68">
        <v>0</v>
      </c>
      <c r="R68" s="36">
        <v>0</v>
      </c>
      <c r="S68">
        <v>0</v>
      </c>
      <c r="T68">
        <v>0</v>
      </c>
      <c r="U68">
        <v>0</v>
      </c>
      <c r="V68">
        <v>0</v>
      </c>
      <c r="W68" s="36">
        <v>0</v>
      </c>
      <c r="X68">
        <v>0</v>
      </c>
      <c r="Y68">
        <v>0</v>
      </c>
      <c r="Z68">
        <v>0</v>
      </c>
      <c r="AA68">
        <v>0</v>
      </c>
      <c r="AB68" s="36">
        <v>0</v>
      </c>
      <c r="AC68">
        <v>0</v>
      </c>
      <c r="AD68">
        <v>0</v>
      </c>
      <c r="AE68">
        <v>0</v>
      </c>
      <c r="AF68">
        <v>0</v>
      </c>
      <c r="AG68" s="36">
        <v>0</v>
      </c>
      <c r="AH68">
        <v>0</v>
      </c>
      <c r="AI68">
        <v>0</v>
      </c>
      <c r="AJ68">
        <v>0</v>
      </c>
      <c r="AK68">
        <v>0</v>
      </c>
      <c r="AL68" s="36">
        <v>0</v>
      </c>
    </row>
    <row r="69" spans="1:38" x14ac:dyDescent="0.25">
      <c r="A69" s="14">
        <v>1300</v>
      </c>
      <c r="B69" s="35">
        <v>1350</v>
      </c>
      <c r="C69" s="36">
        <v>0</v>
      </c>
      <c r="D69">
        <v>0</v>
      </c>
      <c r="E69">
        <v>0</v>
      </c>
      <c r="F69">
        <v>0</v>
      </c>
      <c r="G69">
        <v>0</v>
      </c>
      <c r="H69" s="36">
        <v>0</v>
      </c>
      <c r="I69">
        <v>0</v>
      </c>
      <c r="J69">
        <v>0</v>
      </c>
      <c r="K69">
        <v>0</v>
      </c>
      <c r="L69">
        <v>0</v>
      </c>
      <c r="M69" s="36">
        <v>0</v>
      </c>
      <c r="N69">
        <v>511640640010.44324</v>
      </c>
      <c r="O69">
        <v>1023281280020.8865</v>
      </c>
      <c r="P69">
        <v>1534921920031.3296</v>
      </c>
      <c r="Q69">
        <v>2046562560041.7729</v>
      </c>
      <c r="R69" s="36">
        <v>2558203200052.2163</v>
      </c>
      <c r="S69">
        <v>2046562560041.7729</v>
      </c>
      <c r="T69">
        <v>1534921920031.3296</v>
      </c>
      <c r="U69">
        <v>1023281280020.8864</v>
      </c>
      <c r="V69">
        <v>511640640010.44312</v>
      </c>
      <c r="W69" s="36">
        <v>0</v>
      </c>
      <c r="X69">
        <v>0</v>
      </c>
      <c r="Y69">
        <v>0</v>
      </c>
      <c r="Z69">
        <v>0</v>
      </c>
      <c r="AA69">
        <v>0</v>
      </c>
      <c r="AB69" s="36">
        <v>0</v>
      </c>
      <c r="AC69">
        <v>0</v>
      </c>
      <c r="AD69">
        <v>0</v>
      </c>
      <c r="AE69">
        <v>0</v>
      </c>
      <c r="AF69">
        <v>0</v>
      </c>
      <c r="AG69" s="36">
        <v>0</v>
      </c>
      <c r="AH69">
        <v>0</v>
      </c>
      <c r="AI69">
        <v>0</v>
      </c>
      <c r="AJ69">
        <v>0</v>
      </c>
      <c r="AK69">
        <v>0</v>
      </c>
      <c r="AL69" s="36">
        <v>0</v>
      </c>
    </row>
    <row r="70" spans="1:38" x14ac:dyDescent="0.25">
      <c r="A70" s="14">
        <v>1350</v>
      </c>
      <c r="B70" s="35">
        <v>1400</v>
      </c>
      <c r="C70" s="36">
        <v>0</v>
      </c>
      <c r="D70">
        <v>0</v>
      </c>
      <c r="E70">
        <v>0</v>
      </c>
      <c r="F70">
        <v>0</v>
      </c>
      <c r="G70">
        <v>0</v>
      </c>
      <c r="H70" s="36">
        <v>0</v>
      </c>
      <c r="I70">
        <v>0</v>
      </c>
      <c r="J70">
        <v>0</v>
      </c>
      <c r="K70">
        <v>0</v>
      </c>
      <c r="L70">
        <v>0</v>
      </c>
      <c r="M70" s="36">
        <v>0</v>
      </c>
      <c r="N70">
        <v>0</v>
      </c>
      <c r="O70">
        <v>0</v>
      </c>
      <c r="P70">
        <v>0</v>
      </c>
      <c r="Q70">
        <v>0</v>
      </c>
      <c r="R70" s="36">
        <v>0</v>
      </c>
      <c r="S70">
        <v>0</v>
      </c>
      <c r="T70">
        <v>0</v>
      </c>
      <c r="U70">
        <v>0</v>
      </c>
      <c r="V70">
        <v>0</v>
      </c>
      <c r="W70" s="36">
        <v>0</v>
      </c>
      <c r="X70">
        <v>0</v>
      </c>
      <c r="Y70">
        <v>0</v>
      </c>
      <c r="Z70">
        <v>0</v>
      </c>
      <c r="AA70">
        <v>0</v>
      </c>
      <c r="AB70" s="36">
        <v>0</v>
      </c>
      <c r="AC70">
        <v>0</v>
      </c>
      <c r="AD70">
        <v>0</v>
      </c>
      <c r="AE70">
        <v>0</v>
      </c>
      <c r="AF70">
        <v>0</v>
      </c>
      <c r="AG70" s="36">
        <v>0</v>
      </c>
      <c r="AH70">
        <v>0</v>
      </c>
      <c r="AI70">
        <v>0</v>
      </c>
      <c r="AJ70">
        <v>0</v>
      </c>
      <c r="AK70">
        <v>0</v>
      </c>
      <c r="AL70" s="36">
        <v>0</v>
      </c>
    </row>
    <row r="71" spans="1:38" x14ac:dyDescent="0.25">
      <c r="A71" s="14">
        <v>1400</v>
      </c>
      <c r="B71" s="35">
        <v>1450</v>
      </c>
      <c r="C71" s="36">
        <v>0</v>
      </c>
      <c r="D71">
        <v>0</v>
      </c>
      <c r="E71">
        <v>0</v>
      </c>
      <c r="F71">
        <v>0</v>
      </c>
      <c r="G71">
        <v>0</v>
      </c>
      <c r="H71" s="36">
        <v>0</v>
      </c>
      <c r="I71">
        <v>0</v>
      </c>
      <c r="J71">
        <v>0</v>
      </c>
      <c r="K71">
        <v>0</v>
      </c>
      <c r="L71">
        <v>0</v>
      </c>
      <c r="M71" s="36">
        <v>0</v>
      </c>
      <c r="N71">
        <v>0</v>
      </c>
      <c r="O71">
        <v>0</v>
      </c>
      <c r="P71">
        <v>0</v>
      </c>
      <c r="Q71">
        <v>0</v>
      </c>
      <c r="R71" s="36">
        <v>0</v>
      </c>
      <c r="S71">
        <v>0</v>
      </c>
      <c r="T71">
        <v>0</v>
      </c>
      <c r="U71">
        <v>0</v>
      </c>
      <c r="V71">
        <v>0</v>
      </c>
      <c r="W71" s="36">
        <v>0</v>
      </c>
      <c r="X71">
        <v>0</v>
      </c>
      <c r="Y71">
        <v>0</v>
      </c>
      <c r="Z71">
        <v>0</v>
      </c>
      <c r="AA71">
        <v>0</v>
      </c>
      <c r="AB71" s="36">
        <v>0</v>
      </c>
      <c r="AC71">
        <v>0</v>
      </c>
      <c r="AD71">
        <v>0</v>
      </c>
      <c r="AE71">
        <v>0</v>
      </c>
      <c r="AF71">
        <v>0</v>
      </c>
      <c r="AG71" s="36">
        <v>0</v>
      </c>
      <c r="AH71">
        <v>0</v>
      </c>
      <c r="AI71">
        <v>0</v>
      </c>
      <c r="AJ71">
        <v>0</v>
      </c>
      <c r="AK71">
        <v>0</v>
      </c>
      <c r="AL71" s="36">
        <v>0</v>
      </c>
    </row>
    <row r="72" spans="1:38" x14ac:dyDescent="0.25">
      <c r="A72" s="14">
        <v>1450</v>
      </c>
      <c r="B72" s="35">
        <v>1500</v>
      </c>
      <c r="C72" s="36">
        <v>0</v>
      </c>
      <c r="D72">
        <v>0</v>
      </c>
      <c r="E72">
        <v>0</v>
      </c>
      <c r="F72">
        <v>0</v>
      </c>
      <c r="G72">
        <v>0</v>
      </c>
      <c r="H72" s="36">
        <v>0</v>
      </c>
      <c r="I72">
        <v>0</v>
      </c>
      <c r="J72">
        <v>0</v>
      </c>
      <c r="K72">
        <v>0</v>
      </c>
      <c r="L72">
        <v>0</v>
      </c>
      <c r="M72" s="36">
        <v>0</v>
      </c>
      <c r="N72">
        <v>0</v>
      </c>
      <c r="O72">
        <v>0</v>
      </c>
      <c r="P72">
        <v>0</v>
      </c>
      <c r="Q72">
        <v>0</v>
      </c>
      <c r="R72" s="36">
        <v>0</v>
      </c>
      <c r="S72">
        <v>0</v>
      </c>
      <c r="T72">
        <v>0</v>
      </c>
      <c r="U72">
        <v>0</v>
      </c>
      <c r="V72">
        <v>0</v>
      </c>
      <c r="W72" s="36">
        <v>0</v>
      </c>
      <c r="X72">
        <v>0</v>
      </c>
      <c r="Y72">
        <v>0</v>
      </c>
      <c r="Z72">
        <v>0</v>
      </c>
      <c r="AA72">
        <v>0</v>
      </c>
      <c r="AB72" s="36">
        <v>0</v>
      </c>
      <c r="AC72">
        <v>0</v>
      </c>
      <c r="AD72">
        <v>0</v>
      </c>
      <c r="AE72">
        <v>0</v>
      </c>
      <c r="AF72">
        <v>0</v>
      </c>
      <c r="AG72" s="36">
        <v>0</v>
      </c>
      <c r="AH72">
        <v>0</v>
      </c>
      <c r="AI72">
        <v>0</v>
      </c>
      <c r="AJ72">
        <v>0</v>
      </c>
      <c r="AK72">
        <v>0</v>
      </c>
      <c r="AL72" s="36">
        <v>0</v>
      </c>
    </row>
    <row r="73" spans="1:38" x14ac:dyDescent="0.25">
      <c r="A73" s="14">
        <v>1500</v>
      </c>
      <c r="B73" s="35">
        <v>1550</v>
      </c>
      <c r="C73" s="36">
        <v>0</v>
      </c>
      <c r="D73">
        <v>0</v>
      </c>
      <c r="E73">
        <v>0</v>
      </c>
      <c r="F73">
        <v>0</v>
      </c>
      <c r="G73">
        <v>0</v>
      </c>
      <c r="H73" s="36">
        <v>0</v>
      </c>
      <c r="I73">
        <v>0</v>
      </c>
      <c r="J73">
        <v>0</v>
      </c>
      <c r="K73">
        <v>0</v>
      </c>
      <c r="L73">
        <v>0</v>
      </c>
      <c r="M73" s="36">
        <v>0</v>
      </c>
      <c r="N73">
        <v>0</v>
      </c>
      <c r="O73">
        <v>0</v>
      </c>
      <c r="P73">
        <v>0</v>
      </c>
      <c r="Q73">
        <v>0</v>
      </c>
      <c r="R73" s="36">
        <v>0</v>
      </c>
      <c r="S73">
        <v>0</v>
      </c>
      <c r="T73">
        <v>0</v>
      </c>
      <c r="U73">
        <v>0</v>
      </c>
      <c r="V73">
        <v>0</v>
      </c>
      <c r="W73" s="36">
        <v>0</v>
      </c>
      <c r="X73">
        <v>0</v>
      </c>
      <c r="Y73">
        <v>0</v>
      </c>
      <c r="Z73">
        <v>0</v>
      </c>
      <c r="AA73">
        <v>0</v>
      </c>
      <c r="AB73" s="36">
        <v>0</v>
      </c>
      <c r="AC73">
        <v>0</v>
      </c>
      <c r="AD73">
        <v>0</v>
      </c>
      <c r="AE73">
        <v>0</v>
      </c>
      <c r="AF73">
        <v>0</v>
      </c>
      <c r="AG73" s="36">
        <v>0</v>
      </c>
      <c r="AH73">
        <v>0</v>
      </c>
      <c r="AI73">
        <v>0</v>
      </c>
      <c r="AJ73">
        <v>0</v>
      </c>
      <c r="AK73">
        <v>0</v>
      </c>
      <c r="AL73" s="36">
        <v>0</v>
      </c>
    </row>
    <row r="74" spans="1:38" x14ac:dyDescent="0.25">
      <c r="A74" s="14">
        <v>1550</v>
      </c>
      <c r="B74" s="35">
        <v>1600</v>
      </c>
      <c r="C74" s="36">
        <v>0</v>
      </c>
      <c r="D74">
        <v>0</v>
      </c>
      <c r="E74">
        <v>0</v>
      </c>
      <c r="F74">
        <v>0</v>
      </c>
      <c r="G74">
        <v>0</v>
      </c>
      <c r="H74" s="36">
        <v>0</v>
      </c>
      <c r="I74">
        <v>0</v>
      </c>
      <c r="J74">
        <v>0</v>
      </c>
      <c r="K74">
        <v>0</v>
      </c>
      <c r="L74">
        <v>0</v>
      </c>
      <c r="M74" s="36">
        <v>0</v>
      </c>
      <c r="N74">
        <v>0</v>
      </c>
      <c r="O74">
        <v>0</v>
      </c>
      <c r="P74">
        <v>0</v>
      </c>
      <c r="Q74">
        <v>0</v>
      </c>
      <c r="R74" s="36">
        <v>0</v>
      </c>
      <c r="S74">
        <v>0</v>
      </c>
      <c r="T74">
        <v>0</v>
      </c>
      <c r="U74">
        <v>0</v>
      </c>
      <c r="V74">
        <v>0</v>
      </c>
      <c r="W74" s="36">
        <v>0</v>
      </c>
      <c r="X74">
        <v>0</v>
      </c>
      <c r="Y74">
        <v>0</v>
      </c>
      <c r="Z74">
        <v>0</v>
      </c>
      <c r="AA74">
        <v>0</v>
      </c>
      <c r="AB74" s="36">
        <v>0</v>
      </c>
      <c r="AC74">
        <v>0</v>
      </c>
      <c r="AD74">
        <v>0</v>
      </c>
      <c r="AE74">
        <v>0</v>
      </c>
      <c r="AF74">
        <v>0</v>
      </c>
      <c r="AG74" s="36">
        <v>0</v>
      </c>
      <c r="AH74">
        <v>0</v>
      </c>
      <c r="AI74">
        <v>0</v>
      </c>
      <c r="AJ74">
        <v>0</v>
      </c>
      <c r="AK74">
        <v>0</v>
      </c>
      <c r="AL74" s="36">
        <v>0</v>
      </c>
    </row>
    <row r="77" spans="1:38" x14ac:dyDescent="0.25">
      <c r="B77" s="34" t="s">
        <v>129</v>
      </c>
      <c r="C77">
        <f>SUM(C3:C74)</f>
        <v>18054343462808.395</v>
      </c>
      <c r="D77">
        <f t="shared" ref="D77:AL77" si="0">SUM(D3:D74)</f>
        <v>17373990803923.064</v>
      </c>
      <c r="E77">
        <f t="shared" si="0"/>
        <v>16693638145037.732</v>
      </c>
      <c r="F77">
        <f t="shared" si="0"/>
        <v>16013285486152.406</v>
      </c>
      <c r="G77">
        <f t="shared" si="0"/>
        <v>15332932827267.076</v>
      </c>
      <c r="H77">
        <f t="shared" si="0"/>
        <v>14652580168381.754</v>
      </c>
      <c r="I77">
        <f t="shared" si="0"/>
        <v>16769022350447.039</v>
      </c>
      <c r="J77">
        <f t="shared" si="0"/>
        <v>18885464532512.324</v>
      </c>
      <c r="K77">
        <f t="shared" si="0"/>
        <v>21001906714577.613</v>
      </c>
      <c r="L77">
        <f t="shared" si="0"/>
        <v>23118348896642.898</v>
      </c>
      <c r="M77">
        <f t="shared" si="0"/>
        <v>25234791078708.188</v>
      </c>
      <c r="N77">
        <f t="shared" si="0"/>
        <v>27404439571705.73</v>
      </c>
      <c r="O77">
        <f t="shared" si="0"/>
        <v>29574088064703.285</v>
      </c>
      <c r="P77">
        <f t="shared" si="0"/>
        <v>31743736557700.828</v>
      </c>
      <c r="Q77">
        <f t="shared" si="0"/>
        <v>33913385050698.371</v>
      </c>
      <c r="R77">
        <f t="shared" si="0"/>
        <v>36083033543695.914</v>
      </c>
      <c r="S77">
        <f t="shared" si="0"/>
        <v>43906246758326.75</v>
      </c>
      <c r="T77">
        <f t="shared" si="0"/>
        <v>51729459972957.578</v>
      </c>
      <c r="U77">
        <f t="shared" si="0"/>
        <v>59552673187588.406</v>
      </c>
      <c r="V77">
        <f t="shared" si="0"/>
        <v>67375886402219.242</v>
      </c>
      <c r="W77">
        <f t="shared" si="0"/>
        <v>75199099616850.094</v>
      </c>
      <c r="X77">
        <f t="shared" si="0"/>
        <v>79277517487838.859</v>
      </c>
      <c r="Y77">
        <f t="shared" si="0"/>
        <v>83355935358827.641</v>
      </c>
      <c r="Z77">
        <f t="shared" si="0"/>
        <v>87434353229816.422</v>
      </c>
      <c r="AA77">
        <f t="shared" si="0"/>
        <v>91512771100805.203</v>
      </c>
      <c r="AB77">
        <f t="shared" si="0"/>
        <v>95591188971793.984</v>
      </c>
      <c r="AC77">
        <f t="shared" si="0"/>
        <v>92667139777373.359</v>
      </c>
      <c r="AD77">
        <f t="shared" si="0"/>
        <v>89743090582952.688</v>
      </c>
      <c r="AE77">
        <f t="shared" si="0"/>
        <v>86819041388532.063</v>
      </c>
      <c r="AF77">
        <f t="shared" si="0"/>
        <v>83894992194111.406</v>
      </c>
      <c r="AG77">
        <f t="shared" si="0"/>
        <v>80970942999690.781</v>
      </c>
      <c r="AH77">
        <f t="shared" si="0"/>
        <v>87180707727961.313</v>
      </c>
      <c r="AI77">
        <f t="shared" si="0"/>
        <v>93390472456231.844</v>
      </c>
      <c r="AJ77">
        <f t="shared" si="0"/>
        <v>99600237184502.375</v>
      </c>
      <c r="AK77">
        <f t="shared" si="0"/>
        <v>105810001912772.92</v>
      </c>
      <c r="AL77">
        <f t="shared" si="0"/>
        <v>112019766641043.44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722DD-4DB4-499C-A359-5240690FC41D}">
  <sheetPr>
    <tabColor rgb="FF7030A0"/>
  </sheetPr>
  <dimension ref="A1:AL77"/>
  <sheetViews>
    <sheetView zoomScale="70" zoomScaleNormal="70" workbookViewId="0"/>
  </sheetViews>
  <sheetFormatPr defaultRowHeight="15" x14ac:dyDescent="0.25"/>
  <cols>
    <col min="1" max="2" width="24.28515625" style="14" customWidth="1"/>
    <col min="3" max="3" width="9.5703125" customWidth="1"/>
  </cols>
  <sheetData>
    <row r="1" spans="1:38" x14ac:dyDescent="0.25">
      <c r="A1" s="33" t="s">
        <v>123</v>
      </c>
      <c r="B1" s="33" t="s">
        <v>127</v>
      </c>
      <c r="C1" s="12" t="s">
        <v>124</v>
      </c>
    </row>
    <row r="2" spans="1:38" s="1" customFormat="1" x14ac:dyDescent="0.25">
      <c r="A2" s="34" t="s">
        <v>125</v>
      </c>
      <c r="B2" s="34" t="s">
        <v>126</v>
      </c>
      <c r="C2" s="1">
        <v>2015</v>
      </c>
      <c r="D2" s="1">
        <v>2016</v>
      </c>
      <c r="E2" s="1">
        <v>2017</v>
      </c>
      <c r="F2" s="1">
        <v>2018</v>
      </c>
      <c r="G2" s="1">
        <v>2019</v>
      </c>
      <c r="H2" s="1">
        <v>2020</v>
      </c>
      <c r="I2" s="1">
        <v>2021</v>
      </c>
      <c r="J2" s="1">
        <v>2022</v>
      </c>
      <c r="K2" s="1">
        <v>2023</v>
      </c>
      <c r="L2" s="1">
        <v>2024</v>
      </c>
      <c r="M2" s="1">
        <v>2025</v>
      </c>
      <c r="N2" s="1">
        <v>2026</v>
      </c>
      <c r="O2" s="1">
        <v>2027</v>
      </c>
      <c r="P2" s="1">
        <v>2028</v>
      </c>
      <c r="Q2" s="1">
        <v>2029</v>
      </c>
      <c r="R2" s="1">
        <v>2030</v>
      </c>
      <c r="S2" s="1">
        <v>2031</v>
      </c>
      <c r="T2" s="1">
        <v>2032</v>
      </c>
      <c r="U2" s="1">
        <v>2033</v>
      </c>
      <c r="V2" s="1">
        <v>2034</v>
      </c>
      <c r="W2" s="1">
        <v>2035</v>
      </c>
      <c r="X2" s="1">
        <v>2036</v>
      </c>
      <c r="Y2" s="1">
        <v>2037</v>
      </c>
      <c r="Z2" s="1">
        <v>2038</v>
      </c>
      <c r="AA2" s="1">
        <v>2039</v>
      </c>
      <c r="AB2" s="1">
        <v>2040</v>
      </c>
      <c r="AC2" s="1">
        <v>2041</v>
      </c>
      <c r="AD2" s="1">
        <v>2042</v>
      </c>
      <c r="AE2" s="1">
        <v>2043</v>
      </c>
      <c r="AF2" s="1">
        <v>2044</v>
      </c>
      <c r="AG2" s="1">
        <v>2045</v>
      </c>
      <c r="AH2" s="1">
        <v>2046</v>
      </c>
      <c r="AI2" s="1">
        <v>2047</v>
      </c>
      <c r="AJ2" s="1">
        <v>2048</v>
      </c>
      <c r="AK2" s="1">
        <v>2049</v>
      </c>
      <c r="AL2" s="1">
        <v>2050</v>
      </c>
    </row>
    <row r="3" spans="1:38" x14ac:dyDescent="0.25">
      <c r="A3" s="35">
        <v>-1150</v>
      </c>
      <c r="B3" s="35">
        <v>-1100</v>
      </c>
      <c r="C3" s="36">
        <v>0</v>
      </c>
      <c r="D3">
        <v>0</v>
      </c>
      <c r="E3">
        <v>0</v>
      </c>
      <c r="F3">
        <v>0</v>
      </c>
      <c r="G3">
        <v>0</v>
      </c>
      <c r="H3" s="36">
        <v>0</v>
      </c>
      <c r="I3">
        <v>0</v>
      </c>
      <c r="J3">
        <v>0</v>
      </c>
      <c r="K3">
        <v>0</v>
      </c>
      <c r="L3">
        <v>0</v>
      </c>
      <c r="M3" s="36">
        <v>0</v>
      </c>
      <c r="N3">
        <v>0</v>
      </c>
      <c r="O3">
        <v>0</v>
      </c>
      <c r="P3">
        <v>0</v>
      </c>
      <c r="Q3">
        <v>0</v>
      </c>
      <c r="R3" s="36">
        <v>0</v>
      </c>
      <c r="S3">
        <v>0</v>
      </c>
      <c r="T3">
        <v>0</v>
      </c>
      <c r="U3">
        <v>0</v>
      </c>
      <c r="V3">
        <v>0</v>
      </c>
      <c r="W3" s="36">
        <v>0</v>
      </c>
      <c r="X3">
        <v>0</v>
      </c>
      <c r="Y3">
        <v>0</v>
      </c>
      <c r="Z3">
        <v>0</v>
      </c>
      <c r="AA3">
        <v>0</v>
      </c>
      <c r="AB3" s="36">
        <v>0</v>
      </c>
      <c r="AC3">
        <v>0</v>
      </c>
      <c r="AD3">
        <v>0</v>
      </c>
      <c r="AE3">
        <v>0</v>
      </c>
      <c r="AF3">
        <v>0</v>
      </c>
      <c r="AG3" s="36">
        <v>0</v>
      </c>
      <c r="AH3">
        <v>0</v>
      </c>
      <c r="AI3">
        <v>0</v>
      </c>
      <c r="AJ3">
        <v>0</v>
      </c>
      <c r="AK3">
        <v>0</v>
      </c>
      <c r="AL3" s="36">
        <v>0</v>
      </c>
    </row>
    <row r="4" spans="1:38" x14ac:dyDescent="0.25">
      <c r="A4" s="14">
        <v>-1100</v>
      </c>
      <c r="B4" s="35">
        <v>-1050</v>
      </c>
      <c r="C4" s="36">
        <v>0</v>
      </c>
      <c r="D4">
        <v>0</v>
      </c>
      <c r="E4">
        <v>0</v>
      </c>
      <c r="F4">
        <v>0</v>
      </c>
      <c r="G4">
        <v>0</v>
      </c>
      <c r="H4" s="36">
        <v>0</v>
      </c>
      <c r="I4">
        <v>0</v>
      </c>
      <c r="J4">
        <v>0</v>
      </c>
      <c r="K4">
        <v>0</v>
      </c>
      <c r="L4">
        <v>0</v>
      </c>
      <c r="M4" s="36">
        <v>0</v>
      </c>
      <c r="N4">
        <v>0</v>
      </c>
      <c r="O4">
        <v>0</v>
      </c>
      <c r="P4">
        <v>0</v>
      </c>
      <c r="Q4">
        <v>0</v>
      </c>
      <c r="R4" s="36">
        <v>0</v>
      </c>
      <c r="S4">
        <v>0</v>
      </c>
      <c r="T4">
        <v>0</v>
      </c>
      <c r="U4">
        <v>0</v>
      </c>
      <c r="V4">
        <v>0</v>
      </c>
      <c r="W4" s="36">
        <v>0</v>
      </c>
      <c r="X4">
        <v>0</v>
      </c>
      <c r="Y4">
        <v>0</v>
      </c>
      <c r="Z4">
        <v>0</v>
      </c>
      <c r="AA4">
        <v>0</v>
      </c>
      <c r="AB4" s="36">
        <v>0</v>
      </c>
      <c r="AC4">
        <v>0</v>
      </c>
      <c r="AD4">
        <v>0</v>
      </c>
      <c r="AE4">
        <v>0</v>
      </c>
      <c r="AF4">
        <v>0</v>
      </c>
      <c r="AG4" s="36">
        <v>0</v>
      </c>
      <c r="AH4">
        <v>0</v>
      </c>
      <c r="AI4">
        <v>0</v>
      </c>
      <c r="AJ4">
        <v>0</v>
      </c>
      <c r="AK4">
        <v>0</v>
      </c>
      <c r="AL4" s="36">
        <v>0</v>
      </c>
    </row>
    <row r="5" spans="1:38" x14ac:dyDescent="0.25">
      <c r="A5" s="14">
        <v>-1050</v>
      </c>
      <c r="B5" s="35">
        <v>-1000</v>
      </c>
      <c r="C5" s="36">
        <v>0</v>
      </c>
      <c r="D5">
        <v>0</v>
      </c>
      <c r="E5">
        <v>0</v>
      </c>
      <c r="F5">
        <v>0</v>
      </c>
      <c r="G5">
        <v>0</v>
      </c>
      <c r="H5" s="36">
        <v>0</v>
      </c>
      <c r="I5">
        <v>0</v>
      </c>
      <c r="J5">
        <v>0</v>
      </c>
      <c r="K5">
        <v>0</v>
      </c>
      <c r="L5">
        <v>0</v>
      </c>
      <c r="M5" s="36">
        <v>0</v>
      </c>
      <c r="N5">
        <v>0</v>
      </c>
      <c r="O5">
        <v>0</v>
      </c>
      <c r="P5">
        <v>0</v>
      </c>
      <c r="Q5">
        <v>0</v>
      </c>
      <c r="R5" s="36">
        <v>0</v>
      </c>
      <c r="S5">
        <v>0</v>
      </c>
      <c r="T5">
        <v>0</v>
      </c>
      <c r="U5">
        <v>0</v>
      </c>
      <c r="V5">
        <v>0</v>
      </c>
      <c r="W5" s="36">
        <v>0</v>
      </c>
      <c r="X5">
        <v>0</v>
      </c>
      <c r="Y5">
        <v>0</v>
      </c>
      <c r="Z5">
        <v>0</v>
      </c>
      <c r="AA5">
        <v>0</v>
      </c>
      <c r="AB5" s="36">
        <v>0</v>
      </c>
      <c r="AC5">
        <v>0</v>
      </c>
      <c r="AD5">
        <v>0</v>
      </c>
      <c r="AE5">
        <v>0</v>
      </c>
      <c r="AF5">
        <v>0</v>
      </c>
      <c r="AG5" s="36">
        <v>0</v>
      </c>
      <c r="AH5">
        <v>0</v>
      </c>
      <c r="AI5">
        <v>0</v>
      </c>
      <c r="AJ5">
        <v>0</v>
      </c>
      <c r="AK5">
        <v>0</v>
      </c>
      <c r="AL5" s="36">
        <v>0</v>
      </c>
    </row>
    <row r="6" spans="1:38" x14ac:dyDescent="0.25">
      <c r="A6" s="14">
        <v>-1000</v>
      </c>
      <c r="B6" s="35">
        <v>-950</v>
      </c>
      <c r="C6" s="36">
        <v>0</v>
      </c>
      <c r="D6">
        <v>0</v>
      </c>
      <c r="E6">
        <v>0</v>
      </c>
      <c r="F6">
        <v>0</v>
      </c>
      <c r="G6">
        <v>0</v>
      </c>
      <c r="H6" s="36">
        <v>0</v>
      </c>
      <c r="I6">
        <v>0</v>
      </c>
      <c r="J6">
        <v>0</v>
      </c>
      <c r="K6">
        <v>0</v>
      </c>
      <c r="L6">
        <v>0</v>
      </c>
      <c r="M6" s="36">
        <v>0</v>
      </c>
      <c r="N6">
        <v>0</v>
      </c>
      <c r="O6">
        <v>0</v>
      </c>
      <c r="P6">
        <v>0</v>
      </c>
      <c r="Q6">
        <v>0</v>
      </c>
      <c r="R6" s="36">
        <v>0</v>
      </c>
      <c r="S6">
        <v>0</v>
      </c>
      <c r="T6">
        <v>0</v>
      </c>
      <c r="U6">
        <v>0</v>
      </c>
      <c r="V6">
        <v>0</v>
      </c>
      <c r="W6" s="36">
        <v>0</v>
      </c>
      <c r="X6">
        <v>0</v>
      </c>
      <c r="Y6">
        <v>0</v>
      </c>
      <c r="Z6">
        <v>0</v>
      </c>
      <c r="AA6">
        <v>0</v>
      </c>
      <c r="AB6" s="36">
        <v>0</v>
      </c>
      <c r="AC6">
        <v>0</v>
      </c>
      <c r="AD6">
        <v>0</v>
      </c>
      <c r="AE6">
        <v>0</v>
      </c>
      <c r="AF6">
        <v>0</v>
      </c>
      <c r="AG6" s="36">
        <v>0</v>
      </c>
      <c r="AH6">
        <v>0</v>
      </c>
      <c r="AI6">
        <v>0</v>
      </c>
      <c r="AJ6">
        <v>0</v>
      </c>
      <c r="AK6">
        <v>0</v>
      </c>
      <c r="AL6" s="36">
        <v>0</v>
      </c>
    </row>
    <row r="7" spans="1:38" x14ac:dyDescent="0.25">
      <c r="A7" s="14">
        <v>-950</v>
      </c>
      <c r="B7" s="35">
        <v>-900</v>
      </c>
      <c r="C7" s="36">
        <v>0</v>
      </c>
      <c r="D7">
        <v>0</v>
      </c>
      <c r="E7">
        <v>0</v>
      </c>
      <c r="F7">
        <v>0</v>
      </c>
      <c r="G7">
        <v>0</v>
      </c>
      <c r="H7" s="36">
        <v>0</v>
      </c>
      <c r="I7">
        <v>0</v>
      </c>
      <c r="J7">
        <v>0</v>
      </c>
      <c r="K7">
        <v>0</v>
      </c>
      <c r="L7">
        <v>0</v>
      </c>
      <c r="M7" s="36">
        <v>0</v>
      </c>
      <c r="N7">
        <v>0</v>
      </c>
      <c r="O7">
        <v>0</v>
      </c>
      <c r="P7">
        <v>0</v>
      </c>
      <c r="Q7">
        <v>0</v>
      </c>
      <c r="R7" s="36">
        <v>0</v>
      </c>
      <c r="S7">
        <v>0</v>
      </c>
      <c r="T7">
        <v>0</v>
      </c>
      <c r="U7">
        <v>0</v>
      </c>
      <c r="V7">
        <v>0</v>
      </c>
      <c r="W7" s="36">
        <v>0</v>
      </c>
      <c r="X7">
        <v>0</v>
      </c>
      <c r="Y7">
        <v>0</v>
      </c>
      <c r="Z7">
        <v>0</v>
      </c>
      <c r="AA7">
        <v>0</v>
      </c>
      <c r="AB7" s="36">
        <v>0</v>
      </c>
      <c r="AC7">
        <v>0</v>
      </c>
      <c r="AD7">
        <v>0</v>
      </c>
      <c r="AE7">
        <v>0</v>
      </c>
      <c r="AF7">
        <v>0</v>
      </c>
      <c r="AG7" s="36">
        <v>0</v>
      </c>
      <c r="AH7">
        <v>0</v>
      </c>
      <c r="AI7">
        <v>0</v>
      </c>
      <c r="AJ7">
        <v>0</v>
      </c>
      <c r="AK7">
        <v>0</v>
      </c>
      <c r="AL7" s="36">
        <v>0</v>
      </c>
    </row>
    <row r="8" spans="1:38" x14ac:dyDescent="0.25">
      <c r="A8" s="14">
        <v>-900</v>
      </c>
      <c r="B8" s="35">
        <v>-850</v>
      </c>
      <c r="C8" s="36">
        <v>0</v>
      </c>
      <c r="D8">
        <v>0</v>
      </c>
      <c r="E8">
        <v>0</v>
      </c>
      <c r="F8">
        <v>0</v>
      </c>
      <c r="G8">
        <v>0</v>
      </c>
      <c r="H8" s="36">
        <v>0</v>
      </c>
      <c r="I8">
        <v>0</v>
      </c>
      <c r="J8">
        <v>0</v>
      </c>
      <c r="K8">
        <v>0</v>
      </c>
      <c r="L8">
        <v>0</v>
      </c>
      <c r="M8" s="36">
        <v>0</v>
      </c>
      <c r="N8">
        <v>0</v>
      </c>
      <c r="O8">
        <v>0</v>
      </c>
      <c r="P8">
        <v>0</v>
      </c>
      <c r="Q8">
        <v>0</v>
      </c>
      <c r="R8" s="36">
        <v>0</v>
      </c>
      <c r="S8">
        <v>0</v>
      </c>
      <c r="T8">
        <v>0</v>
      </c>
      <c r="U8">
        <v>0</v>
      </c>
      <c r="V8">
        <v>0</v>
      </c>
      <c r="W8" s="36">
        <v>0</v>
      </c>
      <c r="X8">
        <v>0</v>
      </c>
      <c r="Y8">
        <v>0</v>
      </c>
      <c r="Z8">
        <v>0</v>
      </c>
      <c r="AA8">
        <v>0</v>
      </c>
      <c r="AB8" s="36">
        <v>0</v>
      </c>
      <c r="AC8">
        <v>0</v>
      </c>
      <c r="AD8">
        <v>0</v>
      </c>
      <c r="AE8">
        <v>0</v>
      </c>
      <c r="AF8">
        <v>0</v>
      </c>
      <c r="AG8" s="36">
        <v>0</v>
      </c>
      <c r="AH8">
        <v>0</v>
      </c>
      <c r="AI8">
        <v>0</v>
      </c>
      <c r="AJ8">
        <v>0</v>
      </c>
      <c r="AK8">
        <v>0</v>
      </c>
      <c r="AL8" s="36">
        <v>0</v>
      </c>
    </row>
    <row r="9" spans="1:38" x14ac:dyDescent="0.25">
      <c r="A9" s="14">
        <v>-850</v>
      </c>
      <c r="B9" s="35">
        <v>-800</v>
      </c>
      <c r="C9" s="36">
        <v>0</v>
      </c>
      <c r="D9">
        <v>0</v>
      </c>
      <c r="E9">
        <v>0</v>
      </c>
      <c r="F9">
        <v>0</v>
      </c>
      <c r="G9">
        <v>0</v>
      </c>
      <c r="H9" s="36">
        <v>0</v>
      </c>
      <c r="I9">
        <v>0</v>
      </c>
      <c r="J9">
        <v>0</v>
      </c>
      <c r="K9">
        <v>0</v>
      </c>
      <c r="L9">
        <v>0</v>
      </c>
      <c r="M9" s="36">
        <v>0</v>
      </c>
      <c r="N9">
        <v>0</v>
      </c>
      <c r="O9">
        <v>0</v>
      </c>
      <c r="P9">
        <v>0</v>
      </c>
      <c r="Q9">
        <v>0</v>
      </c>
      <c r="R9" s="36">
        <v>0</v>
      </c>
      <c r="S9">
        <v>0</v>
      </c>
      <c r="T9">
        <v>0</v>
      </c>
      <c r="U9">
        <v>0</v>
      </c>
      <c r="V9">
        <v>0</v>
      </c>
      <c r="W9" s="36">
        <v>0</v>
      </c>
      <c r="X9">
        <v>0</v>
      </c>
      <c r="Y9">
        <v>0</v>
      </c>
      <c r="Z9">
        <v>0</v>
      </c>
      <c r="AA9">
        <v>0</v>
      </c>
      <c r="AB9" s="36">
        <v>0</v>
      </c>
      <c r="AC9">
        <v>0</v>
      </c>
      <c r="AD9">
        <v>0</v>
      </c>
      <c r="AE9">
        <v>0</v>
      </c>
      <c r="AF9">
        <v>0</v>
      </c>
      <c r="AG9" s="36">
        <v>0</v>
      </c>
      <c r="AH9">
        <v>0</v>
      </c>
      <c r="AI9">
        <v>0</v>
      </c>
      <c r="AJ9">
        <v>0</v>
      </c>
      <c r="AK9">
        <v>0</v>
      </c>
      <c r="AL9" s="36">
        <v>0</v>
      </c>
    </row>
    <row r="10" spans="1:38" x14ac:dyDescent="0.25">
      <c r="A10" s="14">
        <v>-800</v>
      </c>
      <c r="B10" s="35">
        <v>-750</v>
      </c>
      <c r="C10" s="36">
        <v>0</v>
      </c>
      <c r="D10">
        <v>0</v>
      </c>
      <c r="E10">
        <v>0</v>
      </c>
      <c r="F10">
        <v>0</v>
      </c>
      <c r="G10">
        <v>0</v>
      </c>
      <c r="H10" s="36">
        <v>0</v>
      </c>
      <c r="I10">
        <v>0</v>
      </c>
      <c r="J10">
        <v>0</v>
      </c>
      <c r="K10">
        <v>0</v>
      </c>
      <c r="L10">
        <v>0</v>
      </c>
      <c r="M10" s="36">
        <v>0</v>
      </c>
      <c r="N10">
        <v>0</v>
      </c>
      <c r="O10">
        <v>0</v>
      </c>
      <c r="P10">
        <v>0</v>
      </c>
      <c r="Q10">
        <v>0</v>
      </c>
      <c r="R10" s="36">
        <v>0</v>
      </c>
      <c r="S10">
        <v>0</v>
      </c>
      <c r="T10">
        <v>0</v>
      </c>
      <c r="U10">
        <v>0</v>
      </c>
      <c r="V10">
        <v>0</v>
      </c>
      <c r="W10" s="36">
        <v>0</v>
      </c>
      <c r="X10">
        <v>0</v>
      </c>
      <c r="Y10">
        <v>0</v>
      </c>
      <c r="Z10">
        <v>0</v>
      </c>
      <c r="AA10">
        <v>0</v>
      </c>
      <c r="AB10" s="36">
        <v>0</v>
      </c>
      <c r="AC10">
        <v>0</v>
      </c>
      <c r="AD10">
        <v>0</v>
      </c>
      <c r="AE10">
        <v>0</v>
      </c>
      <c r="AF10">
        <v>0</v>
      </c>
      <c r="AG10" s="36">
        <v>0</v>
      </c>
      <c r="AH10">
        <v>0</v>
      </c>
      <c r="AI10">
        <v>0</v>
      </c>
      <c r="AJ10">
        <v>0</v>
      </c>
      <c r="AK10">
        <v>0</v>
      </c>
      <c r="AL10" s="36">
        <v>0</v>
      </c>
    </row>
    <row r="11" spans="1:38" x14ac:dyDescent="0.25">
      <c r="A11" s="14">
        <v>-750</v>
      </c>
      <c r="B11" s="35">
        <v>-700</v>
      </c>
      <c r="C11" s="36">
        <v>0</v>
      </c>
      <c r="D11">
        <v>0</v>
      </c>
      <c r="E11">
        <v>0</v>
      </c>
      <c r="F11">
        <v>0</v>
      </c>
      <c r="G11">
        <v>0</v>
      </c>
      <c r="H11" s="36">
        <v>0</v>
      </c>
      <c r="I11">
        <v>0</v>
      </c>
      <c r="J11">
        <v>0</v>
      </c>
      <c r="K11">
        <v>0</v>
      </c>
      <c r="L11">
        <v>0</v>
      </c>
      <c r="M11" s="36">
        <v>0</v>
      </c>
      <c r="N11">
        <v>0</v>
      </c>
      <c r="O11">
        <v>0</v>
      </c>
      <c r="P11">
        <v>0</v>
      </c>
      <c r="Q11">
        <v>0</v>
      </c>
      <c r="R11" s="36">
        <v>0</v>
      </c>
      <c r="S11">
        <v>0</v>
      </c>
      <c r="T11">
        <v>0</v>
      </c>
      <c r="U11">
        <v>0</v>
      </c>
      <c r="V11">
        <v>0</v>
      </c>
      <c r="W11" s="36">
        <v>0</v>
      </c>
      <c r="X11">
        <v>0</v>
      </c>
      <c r="Y11">
        <v>0</v>
      </c>
      <c r="Z11">
        <v>0</v>
      </c>
      <c r="AA11">
        <v>0</v>
      </c>
      <c r="AB11" s="36">
        <v>0</v>
      </c>
      <c r="AC11">
        <v>0</v>
      </c>
      <c r="AD11">
        <v>0</v>
      </c>
      <c r="AE11">
        <v>0</v>
      </c>
      <c r="AF11">
        <v>0</v>
      </c>
      <c r="AG11" s="36">
        <v>0</v>
      </c>
      <c r="AH11">
        <v>0</v>
      </c>
      <c r="AI11">
        <v>0</v>
      </c>
      <c r="AJ11">
        <v>0</v>
      </c>
      <c r="AK11">
        <v>0</v>
      </c>
      <c r="AL11" s="36">
        <v>0</v>
      </c>
    </row>
    <row r="12" spans="1:38" x14ac:dyDescent="0.25">
      <c r="A12" s="14">
        <v>-700</v>
      </c>
      <c r="B12" s="35">
        <v>-650</v>
      </c>
      <c r="C12" s="36">
        <v>0</v>
      </c>
      <c r="D12">
        <v>0</v>
      </c>
      <c r="E12">
        <v>0</v>
      </c>
      <c r="F12">
        <v>0</v>
      </c>
      <c r="G12">
        <v>0</v>
      </c>
      <c r="H12" s="36">
        <v>0</v>
      </c>
      <c r="I12">
        <v>0</v>
      </c>
      <c r="J12">
        <v>0</v>
      </c>
      <c r="K12">
        <v>0</v>
      </c>
      <c r="L12">
        <v>0</v>
      </c>
      <c r="M12" s="36">
        <v>0</v>
      </c>
      <c r="N12">
        <v>0</v>
      </c>
      <c r="O12">
        <v>0</v>
      </c>
      <c r="P12">
        <v>0</v>
      </c>
      <c r="Q12">
        <v>0</v>
      </c>
      <c r="R12" s="36">
        <v>0</v>
      </c>
      <c r="S12">
        <v>0</v>
      </c>
      <c r="T12">
        <v>0</v>
      </c>
      <c r="U12">
        <v>0</v>
      </c>
      <c r="V12">
        <v>0</v>
      </c>
      <c r="W12" s="36">
        <v>0</v>
      </c>
      <c r="X12">
        <v>0</v>
      </c>
      <c r="Y12">
        <v>0</v>
      </c>
      <c r="Z12">
        <v>0</v>
      </c>
      <c r="AA12">
        <v>0</v>
      </c>
      <c r="AB12" s="36">
        <v>0</v>
      </c>
      <c r="AC12">
        <v>0</v>
      </c>
      <c r="AD12">
        <v>0</v>
      </c>
      <c r="AE12">
        <v>0</v>
      </c>
      <c r="AF12">
        <v>0</v>
      </c>
      <c r="AG12" s="36">
        <v>0</v>
      </c>
      <c r="AH12">
        <v>0</v>
      </c>
      <c r="AI12">
        <v>0</v>
      </c>
      <c r="AJ12">
        <v>0</v>
      </c>
      <c r="AK12">
        <v>0</v>
      </c>
      <c r="AL12" s="36">
        <v>0</v>
      </c>
    </row>
    <row r="13" spans="1:38" x14ac:dyDescent="0.25">
      <c r="A13" s="14">
        <v>-650</v>
      </c>
      <c r="B13" s="35">
        <v>-600</v>
      </c>
      <c r="C13" s="36">
        <v>0</v>
      </c>
      <c r="D13">
        <v>0</v>
      </c>
      <c r="E13">
        <v>0</v>
      </c>
      <c r="F13">
        <v>0</v>
      </c>
      <c r="G13">
        <v>0</v>
      </c>
      <c r="H13" s="36">
        <v>0</v>
      </c>
      <c r="I13">
        <v>0</v>
      </c>
      <c r="J13">
        <v>0</v>
      </c>
      <c r="K13">
        <v>0</v>
      </c>
      <c r="L13">
        <v>0</v>
      </c>
      <c r="M13" s="36">
        <v>0</v>
      </c>
      <c r="N13">
        <v>0</v>
      </c>
      <c r="O13">
        <v>0</v>
      </c>
      <c r="P13">
        <v>0</v>
      </c>
      <c r="Q13">
        <v>0</v>
      </c>
      <c r="R13" s="36">
        <v>0</v>
      </c>
      <c r="S13">
        <v>0</v>
      </c>
      <c r="T13">
        <v>0</v>
      </c>
      <c r="U13">
        <v>0</v>
      </c>
      <c r="V13">
        <v>0</v>
      </c>
      <c r="W13" s="36">
        <v>0</v>
      </c>
      <c r="X13">
        <v>0</v>
      </c>
      <c r="Y13">
        <v>0</v>
      </c>
      <c r="Z13">
        <v>0</v>
      </c>
      <c r="AA13">
        <v>0</v>
      </c>
      <c r="AB13" s="36">
        <v>0</v>
      </c>
      <c r="AC13">
        <v>0</v>
      </c>
      <c r="AD13">
        <v>0</v>
      </c>
      <c r="AE13">
        <v>0</v>
      </c>
      <c r="AF13">
        <v>0</v>
      </c>
      <c r="AG13" s="36">
        <v>0</v>
      </c>
      <c r="AH13">
        <v>0</v>
      </c>
      <c r="AI13">
        <v>0</v>
      </c>
      <c r="AJ13">
        <v>0</v>
      </c>
      <c r="AK13">
        <v>0</v>
      </c>
      <c r="AL13" s="36">
        <v>0</v>
      </c>
    </row>
    <row r="14" spans="1:38" x14ac:dyDescent="0.25">
      <c r="A14" s="14">
        <v>-600</v>
      </c>
      <c r="B14" s="35">
        <v>-550</v>
      </c>
      <c r="C14" s="36">
        <v>0</v>
      </c>
      <c r="D14">
        <v>0</v>
      </c>
      <c r="E14">
        <v>0</v>
      </c>
      <c r="F14">
        <v>0</v>
      </c>
      <c r="G14">
        <v>0</v>
      </c>
      <c r="H14" s="36">
        <v>0</v>
      </c>
      <c r="I14">
        <v>0</v>
      </c>
      <c r="J14">
        <v>0</v>
      </c>
      <c r="K14">
        <v>0</v>
      </c>
      <c r="L14">
        <v>0</v>
      </c>
      <c r="M14" s="36">
        <v>0</v>
      </c>
      <c r="N14">
        <v>0</v>
      </c>
      <c r="O14">
        <v>0</v>
      </c>
      <c r="P14">
        <v>0</v>
      </c>
      <c r="Q14">
        <v>0</v>
      </c>
      <c r="R14" s="36">
        <v>0</v>
      </c>
      <c r="S14">
        <v>0</v>
      </c>
      <c r="T14">
        <v>0</v>
      </c>
      <c r="U14">
        <v>0</v>
      </c>
      <c r="V14">
        <v>0</v>
      </c>
      <c r="W14" s="36">
        <v>0</v>
      </c>
      <c r="X14">
        <v>0</v>
      </c>
      <c r="Y14">
        <v>0</v>
      </c>
      <c r="Z14">
        <v>0</v>
      </c>
      <c r="AA14">
        <v>0</v>
      </c>
      <c r="AB14" s="36">
        <v>0</v>
      </c>
      <c r="AC14">
        <v>0</v>
      </c>
      <c r="AD14">
        <v>0</v>
      </c>
      <c r="AE14">
        <v>0</v>
      </c>
      <c r="AF14">
        <v>0</v>
      </c>
      <c r="AG14" s="36">
        <v>0</v>
      </c>
      <c r="AH14">
        <v>0</v>
      </c>
      <c r="AI14">
        <v>0</v>
      </c>
      <c r="AJ14">
        <v>0</v>
      </c>
      <c r="AK14">
        <v>0</v>
      </c>
      <c r="AL14" s="36">
        <v>0</v>
      </c>
    </row>
    <row r="15" spans="1:38" x14ac:dyDescent="0.25">
      <c r="A15" s="14">
        <v>-550</v>
      </c>
      <c r="B15" s="35">
        <v>-500</v>
      </c>
      <c r="C15" s="36">
        <v>0</v>
      </c>
      <c r="D15">
        <v>0</v>
      </c>
      <c r="E15">
        <v>0</v>
      </c>
      <c r="F15">
        <v>0</v>
      </c>
      <c r="G15">
        <v>0</v>
      </c>
      <c r="H15" s="36">
        <v>0</v>
      </c>
      <c r="I15">
        <v>0</v>
      </c>
      <c r="J15">
        <v>0</v>
      </c>
      <c r="K15">
        <v>0</v>
      </c>
      <c r="L15">
        <v>0</v>
      </c>
      <c r="M15" s="36">
        <v>0</v>
      </c>
      <c r="N15">
        <v>0</v>
      </c>
      <c r="O15">
        <v>0</v>
      </c>
      <c r="P15">
        <v>0</v>
      </c>
      <c r="Q15">
        <v>0</v>
      </c>
      <c r="R15" s="36">
        <v>0</v>
      </c>
      <c r="S15">
        <v>0</v>
      </c>
      <c r="T15">
        <v>0</v>
      </c>
      <c r="U15">
        <v>0</v>
      </c>
      <c r="V15">
        <v>0</v>
      </c>
      <c r="W15" s="36">
        <v>0</v>
      </c>
      <c r="X15">
        <v>0</v>
      </c>
      <c r="Y15">
        <v>0</v>
      </c>
      <c r="Z15">
        <v>0</v>
      </c>
      <c r="AA15">
        <v>0</v>
      </c>
      <c r="AB15" s="36">
        <v>0</v>
      </c>
      <c r="AC15">
        <v>0</v>
      </c>
      <c r="AD15">
        <v>0</v>
      </c>
      <c r="AE15">
        <v>0</v>
      </c>
      <c r="AF15">
        <v>0</v>
      </c>
      <c r="AG15" s="36">
        <v>0</v>
      </c>
      <c r="AH15">
        <v>0</v>
      </c>
      <c r="AI15">
        <v>0</v>
      </c>
      <c r="AJ15">
        <v>0</v>
      </c>
      <c r="AK15">
        <v>0</v>
      </c>
      <c r="AL15" s="36">
        <v>0</v>
      </c>
    </row>
    <row r="16" spans="1:38" x14ac:dyDescent="0.25">
      <c r="A16" s="14">
        <v>-500</v>
      </c>
      <c r="B16" s="35">
        <v>-450</v>
      </c>
      <c r="C16" s="36">
        <v>0</v>
      </c>
      <c r="D16">
        <v>0</v>
      </c>
      <c r="E16">
        <v>0</v>
      </c>
      <c r="F16">
        <v>0</v>
      </c>
      <c r="G16">
        <v>0</v>
      </c>
      <c r="H16" s="36">
        <v>0</v>
      </c>
      <c r="I16">
        <v>0</v>
      </c>
      <c r="J16">
        <v>0</v>
      </c>
      <c r="K16">
        <v>0</v>
      </c>
      <c r="L16">
        <v>0</v>
      </c>
      <c r="M16" s="36">
        <v>0</v>
      </c>
      <c r="N16">
        <v>0</v>
      </c>
      <c r="O16">
        <v>0</v>
      </c>
      <c r="P16">
        <v>0</v>
      </c>
      <c r="Q16">
        <v>0</v>
      </c>
      <c r="R16" s="36">
        <v>0</v>
      </c>
      <c r="S16">
        <v>0</v>
      </c>
      <c r="T16">
        <v>0</v>
      </c>
      <c r="U16">
        <v>0</v>
      </c>
      <c r="V16">
        <v>0</v>
      </c>
      <c r="W16" s="36">
        <v>0</v>
      </c>
      <c r="X16">
        <v>0</v>
      </c>
      <c r="Y16">
        <v>0</v>
      </c>
      <c r="Z16">
        <v>0</v>
      </c>
      <c r="AA16">
        <v>0</v>
      </c>
      <c r="AB16" s="36">
        <v>0</v>
      </c>
      <c r="AC16">
        <v>0</v>
      </c>
      <c r="AD16">
        <v>0</v>
      </c>
      <c r="AE16">
        <v>0</v>
      </c>
      <c r="AF16">
        <v>0</v>
      </c>
      <c r="AG16" s="36">
        <v>0</v>
      </c>
      <c r="AH16">
        <v>0</v>
      </c>
      <c r="AI16">
        <v>0</v>
      </c>
      <c r="AJ16">
        <v>0</v>
      </c>
      <c r="AK16">
        <v>0</v>
      </c>
      <c r="AL16" s="36">
        <v>0</v>
      </c>
    </row>
    <row r="17" spans="1:38" x14ac:dyDescent="0.25">
      <c r="A17" s="14">
        <v>-450</v>
      </c>
      <c r="B17" s="35">
        <v>-400</v>
      </c>
      <c r="C17" s="36">
        <v>0</v>
      </c>
      <c r="D17">
        <v>0</v>
      </c>
      <c r="E17">
        <v>0</v>
      </c>
      <c r="F17">
        <v>0</v>
      </c>
      <c r="G17">
        <v>0</v>
      </c>
      <c r="H17" s="36">
        <v>0</v>
      </c>
      <c r="I17">
        <v>0</v>
      </c>
      <c r="J17">
        <v>0</v>
      </c>
      <c r="K17">
        <v>0</v>
      </c>
      <c r="L17">
        <v>0</v>
      </c>
      <c r="M17" s="36">
        <v>0</v>
      </c>
      <c r="N17">
        <v>0</v>
      </c>
      <c r="O17">
        <v>0</v>
      </c>
      <c r="P17">
        <v>0</v>
      </c>
      <c r="Q17">
        <v>0</v>
      </c>
      <c r="R17" s="36">
        <v>0</v>
      </c>
      <c r="S17">
        <v>0</v>
      </c>
      <c r="T17">
        <v>0</v>
      </c>
      <c r="U17">
        <v>0</v>
      </c>
      <c r="V17">
        <v>0</v>
      </c>
      <c r="W17" s="36">
        <v>0</v>
      </c>
      <c r="X17">
        <v>0</v>
      </c>
      <c r="Y17">
        <v>0</v>
      </c>
      <c r="Z17">
        <v>0</v>
      </c>
      <c r="AA17">
        <v>0</v>
      </c>
      <c r="AB17" s="36">
        <v>0</v>
      </c>
      <c r="AC17">
        <v>0</v>
      </c>
      <c r="AD17">
        <v>0</v>
      </c>
      <c r="AE17">
        <v>0</v>
      </c>
      <c r="AF17">
        <v>0</v>
      </c>
      <c r="AG17" s="36">
        <v>0</v>
      </c>
      <c r="AH17">
        <v>0</v>
      </c>
      <c r="AI17">
        <v>0</v>
      </c>
      <c r="AJ17">
        <v>0</v>
      </c>
      <c r="AK17">
        <v>0</v>
      </c>
      <c r="AL17" s="36">
        <v>0</v>
      </c>
    </row>
    <row r="18" spans="1:38" x14ac:dyDescent="0.25">
      <c r="A18" s="14">
        <v>-400</v>
      </c>
      <c r="B18" s="35">
        <v>-350</v>
      </c>
      <c r="C18" s="36">
        <v>0</v>
      </c>
      <c r="D18">
        <v>0</v>
      </c>
      <c r="E18">
        <v>0</v>
      </c>
      <c r="F18">
        <v>0</v>
      </c>
      <c r="G18">
        <v>0</v>
      </c>
      <c r="H18" s="36">
        <v>0</v>
      </c>
      <c r="I18">
        <v>0</v>
      </c>
      <c r="J18">
        <v>0</v>
      </c>
      <c r="K18">
        <v>0</v>
      </c>
      <c r="L18">
        <v>0</v>
      </c>
      <c r="M18" s="36">
        <v>0</v>
      </c>
      <c r="N18">
        <v>0</v>
      </c>
      <c r="O18">
        <v>0</v>
      </c>
      <c r="P18">
        <v>0</v>
      </c>
      <c r="Q18">
        <v>0</v>
      </c>
      <c r="R18" s="36">
        <v>0</v>
      </c>
      <c r="S18">
        <v>0</v>
      </c>
      <c r="T18">
        <v>0</v>
      </c>
      <c r="U18">
        <v>0</v>
      </c>
      <c r="V18">
        <v>0</v>
      </c>
      <c r="W18" s="36">
        <v>0</v>
      </c>
      <c r="X18">
        <v>0</v>
      </c>
      <c r="Y18">
        <v>0</v>
      </c>
      <c r="Z18">
        <v>0</v>
      </c>
      <c r="AA18">
        <v>0</v>
      </c>
      <c r="AB18" s="36">
        <v>0</v>
      </c>
      <c r="AC18">
        <v>0</v>
      </c>
      <c r="AD18">
        <v>0</v>
      </c>
      <c r="AE18">
        <v>0</v>
      </c>
      <c r="AF18">
        <v>0</v>
      </c>
      <c r="AG18" s="36">
        <v>0</v>
      </c>
      <c r="AH18">
        <v>0</v>
      </c>
      <c r="AI18">
        <v>0</v>
      </c>
      <c r="AJ18">
        <v>0</v>
      </c>
      <c r="AK18">
        <v>0</v>
      </c>
      <c r="AL18" s="36">
        <v>0</v>
      </c>
    </row>
    <row r="19" spans="1:38" x14ac:dyDescent="0.25">
      <c r="A19" s="14">
        <v>-350</v>
      </c>
      <c r="B19" s="35">
        <v>-300</v>
      </c>
      <c r="C19" s="36">
        <v>0</v>
      </c>
      <c r="D19">
        <v>0</v>
      </c>
      <c r="E19">
        <v>0</v>
      </c>
      <c r="F19">
        <v>0</v>
      </c>
      <c r="G19">
        <v>0</v>
      </c>
      <c r="H19" s="36">
        <v>0</v>
      </c>
      <c r="I19">
        <v>0</v>
      </c>
      <c r="J19">
        <v>0</v>
      </c>
      <c r="K19">
        <v>0</v>
      </c>
      <c r="L19">
        <v>0</v>
      </c>
      <c r="M19" s="36">
        <v>0</v>
      </c>
      <c r="N19">
        <v>0</v>
      </c>
      <c r="O19">
        <v>0</v>
      </c>
      <c r="P19">
        <v>0</v>
      </c>
      <c r="Q19">
        <v>0</v>
      </c>
      <c r="R19" s="36">
        <v>0</v>
      </c>
      <c r="S19">
        <v>0</v>
      </c>
      <c r="T19">
        <v>0</v>
      </c>
      <c r="U19">
        <v>0</v>
      </c>
      <c r="V19">
        <v>0</v>
      </c>
      <c r="W19" s="36">
        <v>0</v>
      </c>
      <c r="X19">
        <v>0</v>
      </c>
      <c r="Y19">
        <v>0</v>
      </c>
      <c r="Z19">
        <v>0</v>
      </c>
      <c r="AA19">
        <v>0</v>
      </c>
      <c r="AB19" s="36">
        <v>0</v>
      </c>
      <c r="AC19">
        <v>0</v>
      </c>
      <c r="AD19">
        <v>0</v>
      </c>
      <c r="AE19">
        <v>0</v>
      </c>
      <c r="AF19">
        <v>0</v>
      </c>
      <c r="AG19" s="36">
        <v>0</v>
      </c>
      <c r="AH19">
        <v>0</v>
      </c>
      <c r="AI19">
        <v>0</v>
      </c>
      <c r="AJ19">
        <v>0</v>
      </c>
      <c r="AK19">
        <v>0</v>
      </c>
      <c r="AL19" s="36">
        <v>0</v>
      </c>
    </row>
    <row r="20" spans="1:38" x14ac:dyDescent="0.25">
      <c r="A20" s="14">
        <v>-300</v>
      </c>
      <c r="B20" s="35">
        <v>-250</v>
      </c>
      <c r="C20" s="36">
        <v>0</v>
      </c>
      <c r="D20">
        <v>0</v>
      </c>
      <c r="E20">
        <v>0</v>
      </c>
      <c r="F20">
        <v>0</v>
      </c>
      <c r="G20">
        <v>0</v>
      </c>
      <c r="H20" s="36">
        <v>0</v>
      </c>
      <c r="I20">
        <v>0</v>
      </c>
      <c r="J20">
        <v>0</v>
      </c>
      <c r="K20">
        <v>0</v>
      </c>
      <c r="L20">
        <v>0</v>
      </c>
      <c r="M20" s="36">
        <v>0</v>
      </c>
      <c r="N20">
        <v>0</v>
      </c>
      <c r="O20">
        <v>0</v>
      </c>
      <c r="P20">
        <v>0</v>
      </c>
      <c r="Q20">
        <v>0</v>
      </c>
      <c r="R20" s="36">
        <v>0</v>
      </c>
      <c r="S20">
        <v>0</v>
      </c>
      <c r="T20">
        <v>0</v>
      </c>
      <c r="U20">
        <v>0</v>
      </c>
      <c r="V20">
        <v>0</v>
      </c>
      <c r="W20" s="36">
        <v>0</v>
      </c>
      <c r="X20">
        <v>0</v>
      </c>
      <c r="Y20">
        <v>0</v>
      </c>
      <c r="Z20">
        <v>0</v>
      </c>
      <c r="AA20">
        <v>0</v>
      </c>
      <c r="AB20" s="36">
        <v>0</v>
      </c>
      <c r="AC20">
        <v>0</v>
      </c>
      <c r="AD20">
        <v>0</v>
      </c>
      <c r="AE20">
        <v>0</v>
      </c>
      <c r="AF20">
        <v>0</v>
      </c>
      <c r="AG20" s="36">
        <v>0</v>
      </c>
      <c r="AH20">
        <v>0</v>
      </c>
      <c r="AI20">
        <v>0</v>
      </c>
      <c r="AJ20">
        <v>0</v>
      </c>
      <c r="AK20">
        <v>0</v>
      </c>
      <c r="AL20" s="36">
        <v>0</v>
      </c>
    </row>
    <row r="21" spans="1:38" x14ac:dyDescent="0.25">
      <c r="A21" s="14">
        <v>-250</v>
      </c>
      <c r="B21" s="35">
        <v>-200</v>
      </c>
      <c r="C21" s="36">
        <v>0</v>
      </c>
      <c r="D21">
        <v>0</v>
      </c>
      <c r="E21">
        <v>0</v>
      </c>
      <c r="F21">
        <v>0</v>
      </c>
      <c r="G21">
        <v>0</v>
      </c>
      <c r="H21" s="36">
        <v>0</v>
      </c>
      <c r="I21">
        <v>0</v>
      </c>
      <c r="J21">
        <v>0</v>
      </c>
      <c r="K21">
        <v>0</v>
      </c>
      <c r="L21">
        <v>0</v>
      </c>
      <c r="M21" s="36">
        <v>0</v>
      </c>
      <c r="N21">
        <v>0</v>
      </c>
      <c r="O21">
        <v>0</v>
      </c>
      <c r="P21">
        <v>0</v>
      </c>
      <c r="Q21">
        <v>0</v>
      </c>
      <c r="R21" s="36">
        <v>0</v>
      </c>
      <c r="S21">
        <v>0</v>
      </c>
      <c r="T21">
        <v>0</v>
      </c>
      <c r="U21">
        <v>0</v>
      </c>
      <c r="V21">
        <v>0</v>
      </c>
      <c r="W21" s="36">
        <v>0</v>
      </c>
      <c r="X21">
        <v>0</v>
      </c>
      <c r="Y21">
        <v>0</v>
      </c>
      <c r="Z21">
        <v>0</v>
      </c>
      <c r="AA21">
        <v>0</v>
      </c>
      <c r="AB21" s="36">
        <v>0</v>
      </c>
      <c r="AC21">
        <v>0</v>
      </c>
      <c r="AD21">
        <v>0</v>
      </c>
      <c r="AE21">
        <v>0</v>
      </c>
      <c r="AF21">
        <v>0</v>
      </c>
      <c r="AG21" s="36">
        <v>0</v>
      </c>
      <c r="AH21">
        <v>0</v>
      </c>
      <c r="AI21">
        <v>0</v>
      </c>
      <c r="AJ21">
        <v>0</v>
      </c>
      <c r="AK21">
        <v>0</v>
      </c>
      <c r="AL21" s="36">
        <v>0</v>
      </c>
    </row>
    <row r="22" spans="1:38" x14ac:dyDescent="0.25">
      <c r="A22" s="14">
        <v>-200</v>
      </c>
      <c r="B22" s="35">
        <v>-150</v>
      </c>
      <c r="C22" s="36">
        <v>0</v>
      </c>
      <c r="D22">
        <v>0</v>
      </c>
      <c r="E22">
        <v>0</v>
      </c>
      <c r="F22">
        <v>0</v>
      </c>
      <c r="G22">
        <v>0</v>
      </c>
      <c r="H22" s="36">
        <v>0</v>
      </c>
      <c r="I22">
        <v>0</v>
      </c>
      <c r="J22">
        <v>0</v>
      </c>
      <c r="K22">
        <v>0</v>
      </c>
      <c r="L22">
        <v>0</v>
      </c>
      <c r="M22" s="36">
        <v>0</v>
      </c>
      <c r="N22">
        <v>0</v>
      </c>
      <c r="O22">
        <v>0</v>
      </c>
      <c r="P22">
        <v>0</v>
      </c>
      <c r="Q22">
        <v>0</v>
      </c>
      <c r="R22" s="36">
        <v>0</v>
      </c>
      <c r="S22">
        <v>0</v>
      </c>
      <c r="T22">
        <v>0</v>
      </c>
      <c r="U22">
        <v>0</v>
      </c>
      <c r="V22">
        <v>0</v>
      </c>
      <c r="W22" s="36">
        <v>0</v>
      </c>
      <c r="X22">
        <v>0</v>
      </c>
      <c r="Y22">
        <v>0</v>
      </c>
      <c r="Z22">
        <v>0</v>
      </c>
      <c r="AA22">
        <v>0</v>
      </c>
      <c r="AB22" s="36">
        <v>0</v>
      </c>
      <c r="AC22">
        <v>0</v>
      </c>
      <c r="AD22">
        <v>0</v>
      </c>
      <c r="AE22">
        <v>0</v>
      </c>
      <c r="AF22">
        <v>0</v>
      </c>
      <c r="AG22" s="36">
        <v>0</v>
      </c>
      <c r="AH22">
        <v>0</v>
      </c>
      <c r="AI22">
        <v>0</v>
      </c>
      <c r="AJ22">
        <v>0</v>
      </c>
      <c r="AK22">
        <v>0</v>
      </c>
      <c r="AL22" s="36">
        <v>0</v>
      </c>
    </row>
    <row r="23" spans="1:38" x14ac:dyDescent="0.25">
      <c r="A23" s="14">
        <v>-150</v>
      </c>
      <c r="B23" s="35">
        <v>-100</v>
      </c>
      <c r="C23" s="36">
        <v>0</v>
      </c>
      <c r="D23">
        <v>0</v>
      </c>
      <c r="E23">
        <v>0</v>
      </c>
      <c r="F23">
        <v>0</v>
      </c>
      <c r="G23">
        <v>0</v>
      </c>
      <c r="H23" s="36">
        <v>0</v>
      </c>
      <c r="I23">
        <v>0</v>
      </c>
      <c r="J23">
        <v>0</v>
      </c>
      <c r="K23">
        <v>0</v>
      </c>
      <c r="L23">
        <v>0</v>
      </c>
      <c r="M23" s="36">
        <v>0</v>
      </c>
      <c r="N23">
        <v>0</v>
      </c>
      <c r="O23">
        <v>0</v>
      </c>
      <c r="P23">
        <v>0</v>
      </c>
      <c r="Q23">
        <v>0</v>
      </c>
      <c r="R23" s="36">
        <v>0</v>
      </c>
      <c r="S23">
        <v>0</v>
      </c>
      <c r="T23">
        <v>0</v>
      </c>
      <c r="U23">
        <v>0</v>
      </c>
      <c r="V23">
        <v>0</v>
      </c>
      <c r="W23" s="36">
        <v>0</v>
      </c>
      <c r="X23">
        <v>0</v>
      </c>
      <c r="Y23">
        <v>0</v>
      </c>
      <c r="Z23">
        <v>0</v>
      </c>
      <c r="AA23">
        <v>0</v>
      </c>
      <c r="AB23" s="36">
        <v>0</v>
      </c>
      <c r="AC23">
        <v>0</v>
      </c>
      <c r="AD23">
        <v>0</v>
      </c>
      <c r="AE23">
        <v>0</v>
      </c>
      <c r="AF23">
        <v>0</v>
      </c>
      <c r="AG23" s="36">
        <v>0</v>
      </c>
      <c r="AH23">
        <v>0</v>
      </c>
      <c r="AI23">
        <v>0</v>
      </c>
      <c r="AJ23">
        <v>0</v>
      </c>
      <c r="AK23">
        <v>0</v>
      </c>
      <c r="AL23" s="36">
        <v>0</v>
      </c>
    </row>
    <row r="24" spans="1:38" x14ac:dyDescent="0.25">
      <c r="A24" s="37">
        <v>-100</v>
      </c>
      <c r="B24" s="38">
        <v>-90</v>
      </c>
      <c r="C24" s="36">
        <v>0</v>
      </c>
      <c r="D24">
        <v>0</v>
      </c>
      <c r="E24">
        <v>0</v>
      </c>
      <c r="F24">
        <v>0</v>
      </c>
      <c r="G24">
        <v>0</v>
      </c>
      <c r="H24" s="36">
        <v>0</v>
      </c>
      <c r="I24">
        <v>0</v>
      </c>
      <c r="J24">
        <v>0</v>
      </c>
      <c r="K24">
        <v>0</v>
      </c>
      <c r="L24">
        <v>0</v>
      </c>
      <c r="M24" s="36">
        <v>0</v>
      </c>
      <c r="N24">
        <v>0</v>
      </c>
      <c r="O24">
        <v>0</v>
      </c>
      <c r="P24">
        <v>0</v>
      </c>
      <c r="Q24">
        <v>0</v>
      </c>
      <c r="R24" s="36">
        <v>0</v>
      </c>
      <c r="S24">
        <v>0</v>
      </c>
      <c r="T24">
        <v>0</v>
      </c>
      <c r="U24">
        <v>0</v>
      </c>
      <c r="V24">
        <v>0</v>
      </c>
      <c r="W24" s="36">
        <v>0</v>
      </c>
      <c r="X24">
        <v>0</v>
      </c>
      <c r="Y24">
        <v>0</v>
      </c>
      <c r="Z24">
        <v>0</v>
      </c>
      <c r="AA24">
        <v>0</v>
      </c>
      <c r="AB24" s="36">
        <v>0</v>
      </c>
      <c r="AC24">
        <v>0</v>
      </c>
      <c r="AD24">
        <v>0</v>
      </c>
      <c r="AE24">
        <v>0</v>
      </c>
      <c r="AF24">
        <v>0</v>
      </c>
      <c r="AG24" s="36">
        <v>0</v>
      </c>
      <c r="AH24">
        <v>0</v>
      </c>
      <c r="AI24">
        <v>0</v>
      </c>
      <c r="AJ24">
        <v>0</v>
      </c>
      <c r="AK24">
        <v>0</v>
      </c>
      <c r="AL24" s="36">
        <v>0</v>
      </c>
    </row>
    <row r="25" spans="1:38" x14ac:dyDescent="0.25">
      <c r="A25" s="37">
        <v>-90</v>
      </c>
      <c r="B25" s="38">
        <v>-80</v>
      </c>
      <c r="C25" s="36">
        <v>0</v>
      </c>
      <c r="D25">
        <v>0</v>
      </c>
      <c r="E25">
        <v>0</v>
      </c>
      <c r="F25">
        <v>0</v>
      </c>
      <c r="G25">
        <v>0</v>
      </c>
      <c r="H25" s="36">
        <v>0</v>
      </c>
      <c r="I25">
        <v>0</v>
      </c>
      <c r="J25">
        <v>0</v>
      </c>
      <c r="K25">
        <v>0</v>
      </c>
      <c r="L25">
        <v>0</v>
      </c>
      <c r="M25" s="36">
        <v>0</v>
      </c>
      <c r="N25">
        <v>0</v>
      </c>
      <c r="O25">
        <v>0</v>
      </c>
      <c r="P25">
        <v>0</v>
      </c>
      <c r="Q25">
        <v>0</v>
      </c>
      <c r="R25" s="36">
        <v>0</v>
      </c>
      <c r="S25">
        <v>0</v>
      </c>
      <c r="T25">
        <v>0</v>
      </c>
      <c r="U25">
        <v>0</v>
      </c>
      <c r="V25">
        <v>0</v>
      </c>
      <c r="W25" s="36">
        <v>0</v>
      </c>
      <c r="X25">
        <v>0</v>
      </c>
      <c r="Y25">
        <v>0</v>
      </c>
      <c r="Z25">
        <v>0</v>
      </c>
      <c r="AA25">
        <v>0</v>
      </c>
      <c r="AB25" s="36">
        <v>0</v>
      </c>
      <c r="AC25">
        <v>0</v>
      </c>
      <c r="AD25">
        <v>0</v>
      </c>
      <c r="AE25">
        <v>0</v>
      </c>
      <c r="AF25">
        <v>0</v>
      </c>
      <c r="AG25" s="36">
        <v>0</v>
      </c>
      <c r="AH25">
        <v>0</v>
      </c>
      <c r="AI25">
        <v>0</v>
      </c>
      <c r="AJ25">
        <v>0</v>
      </c>
      <c r="AK25">
        <v>0</v>
      </c>
      <c r="AL25" s="36">
        <v>0</v>
      </c>
    </row>
    <row r="26" spans="1:38" x14ac:dyDescent="0.25">
      <c r="A26" s="37">
        <v>-80</v>
      </c>
      <c r="B26" s="38">
        <v>-70</v>
      </c>
      <c r="C26" s="36">
        <v>0</v>
      </c>
      <c r="D26">
        <v>0</v>
      </c>
      <c r="E26">
        <v>0</v>
      </c>
      <c r="F26">
        <v>0</v>
      </c>
      <c r="G26">
        <v>0</v>
      </c>
      <c r="H26" s="36">
        <v>0</v>
      </c>
      <c r="I26">
        <v>0</v>
      </c>
      <c r="J26">
        <v>0</v>
      </c>
      <c r="K26">
        <v>0</v>
      </c>
      <c r="L26">
        <v>0</v>
      </c>
      <c r="M26" s="36">
        <v>0</v>
      </c>
      <c r="N26">
        <v>0</v>
      </c>
      <c r="O26">
        <v>0</v>
      </c>
      <c r="P26">
        <v>0</v>
      </c>
      <c r="Q26">
        <v>0</v>
      </c>
      <c r="R26" s="36">
        <v>0</v>
      </c>
      <c r="S26">
        <v>0</v>
      </c>
      <c r="T26">
        <v>0</v>
      </c>
      <c r="U26">
        <v>0</v>
      </c>
      <c r="V26">
        <v>0</v>
      </c>
      <c r="W26" s="36">
        <v>0</v>
      </c>
      <c r="X26">
        <v>0</v>
      </c>
      <c r="Y26">
        <v>0</v>
      </c>
      <c r="Z26">
        <v>0</v>
      </c>
      <c r="AA26">
        <v>0</v>
      </c>
      <c r="AB26" s="36">
        <v>0</v>
      </c>
      <c r="AC26">
        <v>0</v>
      </c>
      <c r="AD26">
        <v>0</v>
      </c>
      <c r="AE26">
        <v>0</v>
      </c>
      <c r="AF26">
        <v>0</v>
      </c>
      <c r="AG26" s="36">
        <v>0</v>
      </c>
      <c r="AH26">
        <v>0</v>
      </c>
      <c r="AI26">
        <v>0</v>
      </c>
      <c r="AJ26">
        <v>0</v>
      </c>
      <c r="AK26">
        <v>0</v>
      </c>
      <c r="AL26" s="36">
        <v>0</v>
      </c>
    </row>
    <row r="27" spans="1:38" x14ac:dyDescent="0.25">
      <c r="A27" s="37">
        <v>-70</v>
      </c>
      <c r="B27" s="38">
        <v>-60</v>
      </c>
      <c r="C27" s="36">
        <v>0</v>
      </c>
      <c r="D27">
        <v>0</v>
      </c>
      <c r="E27">
        <v>0</v>
      </c>
      <c r="F27">
        <v>0</v>
      </c>
      <c r="G27">
        <v>0</v>
      </c>
      <c r="H27" s="36">
        <v>0</v>
      </c>
      <c r="I27">
        <v>0</v>
      </c>
      <c r="J27">
        <v>0</v>
      </c>
      <c r="K27">
        <v>0</v>
      </c>
      <c r="L27">
        <v>0</v>
      </c>
      <c r="M27" s="36">
        <v>0</v>
      </c>
      <c r="N27">
        <v>0</v>
      </c>
      <c r="O27">
        <v>0</v>
      </c>
      <c r="P27">
        <v>0</v>
      </c>
      <c r="Q27">
        <v>0</v>
      </c>
      <c r="R27" s="36">
        <v>0</v>
      </c>
      <c r="S27">
        <v>0</v>
      </c>
      <c r="T27">
        <v>0</v>
      </c>
      <c r="U27">
        <v>0</v>
      </c>
      <c r="V27">
        <v>0</v>
      </c>
      <c r="W27" s="36">
        <v>0</v>
      </c>
      <c r="X27">
        <v>0</v>
      </c>
      <c r="Y27">
        <v>0</v>
      </c>
      <c r="Z27">
        <v>0</v>
      </c>
      <c r="AA27">
        <v>0</v>
      </c>
      <c r="AB27" s="36">
        <v>0</v>
      </c>
      <c r="AC27">
        <v>0</v>
      </c>
      <c r="AD27">
        <v>0</v>
      </c>
      <c r="AE27">
        <v>0</v>
      </c>
      <c r="AF27">
        <v>0</v>
      </c>
      <c r="AG27" s="36">
        <v>0</v>
      </c>
      <c r="AH27">
        <v>0</v>
      </c>
      <c r="AI27">
        <v>0</v>
      </c>
      <c r="AJ27">
        <v>0</v>
      </c>
      <c r="AK27">
        <v>0</v>
      </c>
      <c r="AL27" s="36">
        <v>0</v>
      </c>
    </row>
    <row r="28" spans="1:38" x14ac:dyDescent="0.25">
      <c r="A28" s="37">
        <v>-60</v>
      </c>
      <c r="B28" s="38">
        <v>-50</v>
      </c>
      <c r="C28" s="36">
        <v>0</v>
      </c>
      <c r="D28">
        <v>0</v>
      </c>
      <c r="E28">
        <v>0</v>
      </c>
      <c r="F28">
        <v>0</v>
      </c>
      <c r="G28">
        <v>0</v>
      </c>
      <c r="H28" s="36">
        <v>0</v>
      </c>
      <c r="I28">
        <v>0</v>
      </c>
      <c r="J28">
        <v>0</v>
      </c>
      <c r="K28">
        <v>0</v>
      </c>
      <c r="L28">
        <v>0</v>
      </c>
      <c r="M28" s="36">
        <v>0</v>
      </c>
      <c r="N28">
        <v>0</v>
      </c>
      <c r="O28">
        <v>0</v>
      </c>
      <c r="P28">
        <v>0</v>
      </c>
      <c r="Q28">
        <v>0</v>
      </c>
      <c r="R28" s="36">
        <v>0</v>
      </c>
      <c r="S28">
        <v>0</v>
      </c>
      <c r="T28">
        <v>0</v>
      </c>
      <c r="U28">
        <v>0</v>
      </c>
      <c r="V28">
        <v>0</v>
      </c>
      <c r="W28" s="36">
        <v>0</v>
      </c>
      <c r="X28">
        <v>0</v>
      </c>
      <c r="Y28">
        <v>0</v>
      </c>
      <c r="Z28">
        <v>0</v>
      </c>
      <c r="AA28">
        <v>0</v>
      </c>
      <c r="AB28" s="36">
        <v>0</v>
      </c>
      <c r="AC28">
        <v>0</v>
      </c>
      <c r="AD28">
        <v>0</v>
      </c>
      <c r="AE28">
        <v>0</v>
      </c>
      <c r="AF28">
        <v>0</v>
      </c>
      <c r="AG28" s="36">
        <v>0</v>
      </c>
      <c r="AH28">
        <v>0</v>
      </c>
      <c r="AI28">
        <v>0</v>
      </c>
      <c r="AJ28">
        <v>0</v>
      </c>
      <c r="AK28">
        <v>0</v>
      </c>
      <c r="AL28" s="36">
        <v>0</v>
      </c>
    </row>
    <row r="29" spans="1:38" x14ac:dyDescent="0.25">
      <c r="A29" s="37">
        <v>-50</v>
      </c>
      <c r="B29" s="38">
        <v>-40</v>
      </c>
      <c r="C29" s="36">
        <v>0</v>
      </c>
      <c r="D29">
        <v>0</v>
      </c>
      <c r="E29">
        <v>0</v>
      </c>
      <c r="F29">
        <v>0</v>
      </c>
      <c r="G29">
        <v>0</v>
      </c>
      <c r="H29" s="36">
        <v>0</v>
      </c>
      <c r="I29">
        <v>0</v>
      </c>
      <c r="J29">
        <v>0</v>
      </c>
      <c r="K29">
        <v>0</v>
      </c>
      <c r="L29">
        <v>0</v>
      </c>
      <c r="M29" s="36">
        <v>0</v>
      </c>
      <c r="N29">
        <v>0</v>
      </c>
      <c r="O29">
        <v>0</v>
      </c>
      <c r="P29">
        <v>0</v>
      </c>
      <c r="Q29">
        <v>0</v>
      </c>
      <c r="R29" s="36">
        <v>0</v>
      </c>
      <c r="S29">
        <v>0</v>
      </c>
      <c r="T29">
        <v>0</v>
      </c>
      <c r="U29">
        <v>0</v>
      </c>
      <c r="V29">
        <v>0</v>
      </c>
      <c r="W29" s="36">
        <v>0</v>
      </c>
      <c r="X29">
        <v>0</v>
      </c>
      <c r="Y29">
        <v>0</v>
      </c>
      <c r="Z29">
        <v>0</v>
      </c>
      <c r="AA29">
        <v>0</v>
      </c>
      <c r="AB29" s="36">
        <v>0</v>
      </c>
      <c r="AC29">
        <v>0</v>
      </c>
      <c r="AD29">
        <v>0</v>
      </c>
      <c r="AE29">
        <v>0</v>
      </c>
      <c r="AF29">
        <v>0</v>
      </c>
      <c r="AG29" s="36">
        <v>0</v>
      </c>
      <c r="AH29">
        <v>0</v>
      </c>
      <c r="AI29">
        <v>0</v>
      </c>
      <c r="AJ29">
        <v>0</v>
      </c>
      <c r="AK29">
        <v>0</v>
      </c>
      <c r="AL29" s="36">
        <v>0</v>
      </c>
    </row>
    <row r="30" spans="1:38" x14ac:dyDescent="0.25">
      <c r="A30" s="37">
        <v>-40</v>
      </c>
      <c r="B30" s="38">
        <v>-30</v>
      </c>
      <c r="C30" s="36">
        <v>0</v>
      </c>
      <c r="D30">
        <v>0</v>
      </c>
      <c r="E30">
        <v>0</v>
      </c>
      <c r="F30">
        <v>0</v>
      </c>
      <c r="G30">
        <v>0</v>
      </c>
      <c r="H30" s="36">
        <v>0</v>
      </c>
      <c r="I30">
        <v>0</v>
      </c>
      <c r="J30">
        <v>0</v>
      </c>
      <c r="K30">
        <v>0</v>
      </c>
      <c r="L30">
        <v>0</v>
      </c>
      <c r="M30" s="36">
        <v>0</v>
      </c>
      <c r="N30">
        <v>0</v>
      </c>
      <c r="O30">
        <v>0</v>
      </c>
      <c r="P30">
        <v>0</v>
      </c>
      <c r="Q30">
        <v>0</v>
      </c>
      <c r="R30" s="36">
        <v>0</v>
      </c>
      <c r="S30">
        <v>0</v>
      </c>
      <c r="T30">
        <v>0</v>
      </c>
      <c r="U30">
        <v>0</v>
      </c>
      <c r="V30">
        <v>0</v>
      </c>
      <c r="W30" s="36">
        <v>0</v>
      </c>
      <c r="X30">
        <v>0</v>
      </c>
      <c r="Y30">
        <v>0</v>
      </c>
      <c r="Z30">
        <v>0</v>
      </c>
      <c r="AA30">
        <v>0</v>
      </c>
      <c r="AB30" s="36">
        <v>0</v>
      </c>
      <c r="AC30">
        <v>0</v>
      </c>
      <c r="AD30">
        <v>0</v>
      </c>
      <c r="AE30">
        <v>0</v>
      </c>
      <c r="AF30">
        <v>0</v>
      </c>
      <c r="AG30" s="36">
        <v>0</v>
      </c>
      <c r="AH30">
        <v>0</v>
      </c>
      <c r="AI30">
        <v>0</v>
      </c>
      <c r="AJ30">
        <v>0</v>
      </c>
      <c r="AK30">
        <v>0</v>
      </c>
      <c r="AL30" s="36">
        <v>0</v>
      </c>
    </row>
    <row r="31" spans="1:38" x14ac:dyDescent="0.25">
      <c r="A31" s="37">
        <v>-30</v>
      </c>
      <c r="B31" s="38">
        <v>-20</v>
      </c>
      <c r="C31" s="36">
        <v>0</v>
      </c>
      <c r="D31">
        <v>0</v>
      </c>
      <c r="E31">
        <v>0</v>
      </c>
      <c r="F31">
        <v>0</v>
      </c>
      <c r="G31">
        <v>0</v>
      </c>
      <c r="H31" s="36">
        <v>0</v>
      </c>
      <c r="I31">
        <v>0</v>
      </c>
      <c r="J31">
        <v>0</v>
      </c>
      <c r="K31">
        <v>0</v>
      </c>
      <c r="L31">
        <v>0</v>
      </c>
      <c r="M31" s="36">
        <v>0</v>
      </c>
      <c r="N31">
        <v>0</v>
      </c>
      <c r="O31">
        <v>0</v>
      </c>
      <c r="P31">
        <v>0</v>
      </c>
      <c r="Q31">
        <v>0</v>
      </c>
      <c r="R31" s="36">
        <v>0</v>
      </c>
      <c r="S31">
        <v>0</v>
      </c>
      <c r="T31">
        <v>0</v>
      </c>
      <c r="U31">
        <v>0</v>
      </c>
      <c r="V31">
        <v>0</v>
      </c>
      <c r="W31" s="36">
        <v>0</v>
      </c>
      <c r="X31">
        <v>0</v>
      </c>
      <c r="Y31">
        <v>0</v>
      </c>
      <c r="Z31">
        <v>0</v>
      </c>
      <c r="AA31">
        <v>0</v>
      </c>
      <c r="AB31" s="36">
        <v>0</v>
      </c>
      <c r="AC31">
        <v>0</v>
      </c>
      <c r="AD31">
        <v>0</v>
      </c>
      <c r="AE31">
        <v>0</v>
      </c>
      <c r="AF31">
        <v>0</v>
      </c>
      <c r="AG31" s="36">
        <v>0</v>
      </c>
      <c r="AH31">
        <v>0</v>
      </c>
      <c r="AI31">
        <v>0</v>
      </c>
      <c r="AJ31">
        <v>0</v>
      </c>
      <c r="AK31">
        <v>0</v>
      </c>
      <c r="AL31" s="36">
        <v>0</v>
      </c>
    </row>
    <row r="32" spans="1:38" x14ac:dyDescent="0.25">
      <c r="A32" s="37">
        <v>-20</v>
      </c>
      <c r="B32" s="38">
        <v>-10</v>
      </c>
      <c r="C32" s="36">
        <v>0</v>
      </c>
      <c r="D32">
        <v>0</v>
      </c>
      <c r="E32">
        <v>0</v>
      </c>
      <c r="F32">
        <v>0</v>
      </c>
      <c r="G32">
        <v>0</v>
      </c>
      <c r="H32" s="36">
        <v>0</v>
      </c>
      <c r="I32">
        <v>0</v>
      </c>
      <c r="J32">
        <v>0</v>
      </c>
      <c r="K32">
        <v>0</v>
      </c>
      <c r="L32">
        <v>0</v>
      </c>
      <c r="M32" s="36">
        <v>0</v>
      </c>
      <c r="N32">
        <v>0</v>
      </c>
      <c r="O32">
        <v>0</v>
      </c>
      <c r="P32">
        <v>0</v>
      </c>
      <c r="Q32">
        <v>0</v>
      </c>
      <c r="R32" s="36">
        <v>0</v>
      </c>
      <c r="S32">
        <v>0</v>
      </c>
      <c r="T32">
        <v>0</v>
      </c>
      <c r="U32">
        <v>0</v>
      </c>
      <c r="V32">
        <v>0</v>
      </c>
      <c r="W32" s="36">
        <v>0</v>
      </c>
      <c r="X32">
        <v>0</v>
      </c>
      <c r="Y32">
        <v>0</v>
      </c>
      <c r="Z32">
        <v>0</v>
      </c>
      <c r="AA32">
        <v>0</v>
      </c>
      <c r="AB32" s="36">
        <v>0</v>
      </c>
      <c r="AC32">
        <v>0</v>
      </c>
      <c r="AD32">
        <v>0</v>
      </c>
      <c r="AE32">
        <v>0</v>
      </c>
      <c r="AF32">
        <v>0</v>
      </c>
      <c r="AG32" s="36">
        <v>0</v>
      </c>
      <c r="AH32">
        <v>0</v>
      </c>
      <c r="AI32">
        <v>0</v>
      </c>
      <c r="AJ32">
        <v>0</v>
      </c>
      <c r="AK32">
        <v>0</v>
      </c>
      <c r="AL32" s="36">
        <v>0</v>
      </c>
    </row>
    <row r="33" spans="1:38" x14ac:dyDescent="0.25">
      <c r="A33" s="37">
        <v>-10</v>
      </c>
      <c r="B33" s="38">
        <v>0</v>
      </c>
      <c r="C33" s="36">
        <v>0</v>
      </c>
      <c r="D33">
        <v>0</v>
      </c>
      <c r="E33">
        <v>0</v>
      </c>
      <c r="F33">
        <v>0</v>
      </c>
      <c r="G33">
        <v>0</v>
      </c>
      <c r="H33" s="36">
        <v>0</v>
      </c>
      <c r="I33">
        <v>0</v>
      </c>
      <c r="J33">
        <v>0</v>
      </c>
      <c r="K33">
        <v>0</v>
      </c>
      <c r="L33">
        <v>0</v>
      </c>
      <c r="M33" s="36">
        <v>0</v>
      </c>
      <c r="N33">
        <v>0</v>
      </c>
      <c r="O33">
        <v>0</v>
      </c>
      <c r="P33">
        <v>0</v>
      </c>
      <c r="Q33">
        <v>0</v>
      </c>
      <c r="R33" s="36">
        <v>0</v>
      </c>
      <c r="S33">
        <v>0</v>
      </c>
      <c r="T33">
        <v>0</v>
      </c>
      <c r="U33">
        <v>0</v>
      </c>
      <c r="V33">
        <v>0</v>
      </c>
      <c r="W33" s="36">
        <v>0</v>
      </c>
      <c r="X33">
        <v>0</v>
      </c>
      <c r="Y33">
        <v>0</v>
      </c>
      <c r="Z33">
        <v>0</v>
      </c>
      <c r="AA33">
        <v>0</v>
      </c>
      <c r="AB33" s="36">
        <v>0</v>
      </c>
      <c r="AC33">
        <v>0</v>
      </c>
      <c r="AD33">
        <v>0</v>
      </c>
      <c r="AE33">
        <v>0</v>
      </c>
      <c r="AF33">
        <v>0</v>
      </c>
      <c r="AG33" s="36">
        <v>0</v>
      </c>
      <c r="AH33">
        <v>591898777169.24426</v>
      </c>
      <c r="AI33">
        <v>1183797554338.4885</v>
      </c>
      <c r="AJ33">
        <v>1775696331507.7329</v>
      </c>
      <c r="AK33">
        <v>2367595108676.9771</v>
      </c>
      <c r="AL33" s="36">
        <v>2959493885846.2212</v>
      </c>
    </row>
    <row r="34" spans="1:38" x14ac:dyDescent="0.25">
      <c r="A34" s="39">
        <v>0</v>
      </c>
      <c r="B34" s="40">
        <v>0</v>
      </c>
      <c r="C34" s="41">
        <v>0</v>
      </c>
      <c r="D34">
        <v>0</v>
      </c>
      <c r="E34">
        <v>0</v>
      </c>
      <c r="F34">
        <v>0</v>
      </c>
      <c r="G34">
        <v>0</v>
      </c>
      <c r="H34" s="41">
        <v>0</v>
      </c>
      <c r="I34">
        <v>0</v>
      </c>
      <c r="J34">
        <v>0</v>
      </c>
      <c r="K34">
        <v>0</v>
      </c>
      <c r="L34">
        <v>0</v>
      </c>
      <c r="M34" s="41">
        <v>0</v>
      </c>
      <c r="N34">
        <v>0</v>
      </c>
      <c r="O34">
        <v>0</v>
      </c>
      <c r="P34">
        <v>0</v>
      </c>
      <c r="Q34">
        <v>0</v>
      </c>
      <c r="R34" s="41">
        <v>0</v>
      </c>
      <c r="S34">
        <v>0</v>
      </c>
      <c r="T34">
        <v>0</v>
      </c>
      <c r="U34">
        <v>0</v>
      </c>
      <c r="V34">
        <v>0</v>
      </c>
      <c r="W34" s="41">
        <v>0</v>
      </c>
      <c r="X34">
        <v>0</v>
      </c>
      <c r="Y34">
        <v>0</v>
      </c>
      <c r="Z34">
        <v>0</v>
      </c>
      <c r="AA34">
        <v>0</v>
      </c>
      <c r="AB34" s="41">
        <v>0</v>
      </c>
      <c r="AC34">
        <v>9151378013513.0703</v>
      </c>
      <c r="AD34">
        <v>18302756027026.141</v>
      </c>
      <c r="AE34">
        <v>27454134040539.211</v>
      </c>
      <c r="AF34">
        <v>36605512054052.281</v>
      </c>
      <c r="AG34" s="41">
        <v>45756890067565.352</v>
      </c>
      <c r="AH34">
        <v>36605512054052.281</v>
      </c>
      <c r="AI34">
        <v>27454134040539.211</v>
      </c>
      <c r="AJ34">
        <v>18302756027026.141</v>
      </c>
      <c r="AK34">
        <v>9151378013513.0703</v>
      </c>
      <c r="AL34" s="41">
        <v>0</v>
      </c>
    </row>
    <row r="35" spans="1:38" x14ac:dyDescent="0.25">
      <c r="A35" s="42">
        <v>0.1</v>
      </c>
      <c r="B35" s="43">
        <v>10</v>
      </c>
      <c r="C35" s="36">
        <v>77029828630549.766</v>
      </c>
      <c r="D35">
        <v>67298288576960.234</v>
      </c>
      <c r="E35">
        <v>57566748523370.703</v>
      </c>
      <c r="F35">
        <v>47835208469781.172</v>
      </c>
      <c r="G35">
        <v>38103668416191.641</v>
      </c>
      <c r="H35" s="36">
        <v>28372128362602.113</v>
      </c>
      <c r="I35">
        <v>27046912711252.445</v>
      </c>
      <c r="J35">
        <v>25721697059902.777</v>
      </c>
      <c r="K35">
        <v>24396481408553.109</v>
      </c>
      <c r="L35">
        <v>23071265757203.441</v>
      </c>
      <c r="M35" s="36">
        <v>21746050105853.781</v>
      </c>
      <c r="N35">
        <v>20918229500537.191</v>
      </c>
      <c r="O35">
        <v>20090408895220.602</v>
      </c>
      <c r="P35">
        <v>19262588289904.012</v>
      </c>
      <c r="Q35">
        <v>18434767684587.422</v>
      </c>
      <c r="R35" s="36">
        <v>17606947079270.828</v>
      </c>
      <c r="S35">
        <v>14085557663416.662</v>
      </c>
      <c r="T35">
        <v>10564168247562.496</v>
      </c>
      <c r="U35">
        <v>7042778831708.3301</v>
      </c>
      <c r="V35">
        <v>3521389415854.1646</v>
      </c>
      <c r="W35" s="36">
        <v>0</v>
      </c>
      <c r="X35">
        <v>0</v>
      </c>
      <c r="Y35">
        <v>0</v>
      </c>
      <c r="Z35">
        <v>0</v>
      </c>
      <c r="AA35">
        <v>0</v>
      </c>
      <c r="AB35" s="36">
        <v>0</v>
      </c>
      <c r="AC35">
        <v>0</v>
      </c>
      <c r="AD35">
        <v>0</v>
      </c>
      <c r="AE35">
        <v>0</v>
      </c>
      <c r="AF35">
        <v>0</v>
      </c>
      <c r="AG35" s="36">
        <v>0</v>
      </c>
      <c r="AH35">
        <v>402019694952.15314</v>
      </c>
      <c r="AI35">
        <v>804039389904.30627</v>
      </c>
      <c r="AJ35">
        <v>1206059084856.4595</v>
      </c>
      <c r="AK35">
        <v>1608078779808.6125</v>
      </c>
      <c r="AL35" s="36">
        <v>2010098474760.7656</v>
      </c>
    </row>
    <row r="36" spans="1:38" x14ac:dyDescent="0.25">
      <c r="A36" s="37">
        <v>10</v>
      </c>
      <c r="B36" s="38">
        <v>20</v>
      </c>
      <c r="C36" s="36">
        <v>0</v>
      </c>
      <c r="D36">
        <v>0</v>
      </c>
      <c r="E36">
        <v>0</v>
      </c>
      <c r="F36">
        <v>0</v>
      </c>
      <c r="G36">
        <v>0</v>
      </c>
      <c r="H36" s="36">
        <v>0</v>
      </c>
      <c r="I36">
        <v>0</v>
      </c>
      <c r="J36">
        <v>0</v>
      </c>
      <c r="K36">
        <v>0</v>
      </c>
      <c r="L36">
        <v>0</v>
      </c>
      <c r="M36" s="36">
        <v>0</v>
      </c>
      <c r="N36">
        <v>1251680587512.4609</v>
      </c>
      <c r="O36">
        <v>2503361175024.9219</v>
      </c>
      <c r="P36">
        <v>3755041762537.3828</v>
      </c>
      <c r="Q36">
        <v>5006722350049.8438</v>
      </c>
      <c r="R36" s="36">
        <v>6258402937562.3047</v>
      </c>
      <c r="S36">
        <v>5006722350049.8438</v>
      </c>
      <c r="T36">
        <v>3755041762537.3828</v>
      </c>
      <c r="U36">
        <v>2503361175024.9219</v>
      </c>
      <c r="V36">
        <v>1251680587512.4609</v>
      </c>
      <c r="W36" s="36">
        <v>0</v>
      </c>
      <c r="X36">
        <v>0</v>
      </c>
      <c r="Y36">
        <v>0</v>
      </c>
      <c r="Z36">
        <v>0</v>
      </c>
      <c r="AA36">
        <v>0</v>
      </c>
      <c r="AB36" s="36">
        <v>0</v>
      </c>
      <c r="AC36">
        <v>0</v>
      </c>
      <c r="AD36">
        <v>0</v>
      </c>
      <c r="AE36">
        <v>0</v>
      </c>
      <c r="AF36">
        <v>0</v>
      </c>
      <c r="AG36" s="36">
        <v>0</v>
      </c>
      <c r="AH36">
        <v>64731662508.995399</v>
      </c>
      <c r="AI36">
        <v>129463325017.9908</v>
      </c>
      <c r="AJ36">
        <v>194194987526.98621</v>
      </c>
      <c r="AK36">
        <v>258926650035.9816</v>
      </c>
      <c r="AL36" s="36">
        <v>323658312544.97699</v>
      </c>
    </row>
    <row r="37" spans="1:38" x14ac:dyDescent="0.25">
      <c r="A37" s="37">
        <v>20</v>
      </c>
      <c r="B37" s="38">
        <v>30</v>
      </c>
      <c r="C37" s="36">
        <v>0</v>
      </c>
      <c r="D37">
        <v>0</v>
      </c>
      <c r="E37">
        <v>0</v>
      </c>
      <c r="F37">
        <v>0</v>
      </c>
      <c r="G37">
        <v>0</v>
      </c>
      <c r="H37" s="36">
        <v>0</v>
      </c>
      <c r="I37">
        <v>0</v>
      </c>
      <c r="J37">
        <v>0</v>
      </c>
      <c r="K37">
        <v>0</v>
      </c>
      <c r="L37">
        <v>0</v>
      </c>
      <c r="M37" s="36">
        <v>0</v>
      </c>
      <c r="N37">
        <v>6485788197861.0977</v>
      </c>
      <c r="O37">
        <v>12971576395722.195</v>
      </c>
      <c r="P37">
        <v>19457364593583.293</v>
      </c>
      <c r="Q37">
        <v>25943152791444.391</v>
      </c>
      <c r="R37" s="36">
        <v>32428940989305.488</v>
      </c>
      <c r="S37">
        <v>36346390352235.992</v>
      </c>
      <c r="T37">
        <v>40263839715166.5</v>
      </c>
      <c r="U37">
        <v>44181289078097.008</v>
      </c>
      <c r="V37">
        <v>48098738441027.516</v>
      </c>
      <c r="W37" s="36">
        <v>52016187803958.023</v>
      </c>
      <c r="X37">
        <v>41612950243166.422</v>
      </c>
      <c r="Y37">
        <v>31209712682374.816</v>
      </c>
      <c r="Z37">
        <v>20806475121583.211</v>
      </c>
      <c r="AA37">
        <v>10403237560791.605</v>
      </c>
      <c r="AB37" s="36">
        <v>0</v>
      </c>
      <c r="AC37">
        <v>0</v>
      </c>
      <c r="AD37">
        <v>0</v>
      </c>
      <c r="AE37">
        <v>0</v>
      </c>
      <c r="AF37">
        <v>0</v>
      </c>
      <c r="AG37" s="36">
        <v>0</v>
      </c>
      <c r="AH37">
        <v>0</v>
      </c>
      <c r="AI37">
        <v>0</v>
      </c>
      <c r="AJ37">
        <v>0</v>
      </c>
      <c r="AK37">
        <v>0</v>
      </c>
      <c r="AL37" s="36">
        <v>0</v>
      </c>
    </row>
    <row r="38" spans="1:38" x14ac:dyDescent="0.25">
      <c r="A38" s="37">
        <v>30</v>
      </c>
      <c r="B38" s="38">
        <v>40</v>
      </c>
      <c r="C38" s="36">
        <v>0</v>
      </c>
      <c r="D38">
        <v>0</v>
      </c>
      <c r="E38">
        <v>0</v>
      </c>
      <c r="F38">
        <v>0</v>
      </c>
      <c r="G38">
        <v>0</v>
      </c>
      <c r="H38" s="36">
        <v>0</v>
      </c>
      <c r="I38">
        <v>0</v>
      </c>
      <c r="J38">
        <v>0</v>
      </c>
      <c r="K38">
        <v>0</v>
      </c>
      <c r="L38">
        <v>0</v>
      </c>
      <c r="M38" s="36">
        <v>0</v>
      </c>
      <c r="N38">
        <v>0</v>
      </c>
      <c r="O38">
        <v>0</v>
      </c>
      <c r="P38">
        <v>0</v>
      </c>
      <c r="Q38">
        <v>0</v>
      </c>
      <c r="R38" s="36">
        <v>0</v>
      </c>
      <c r="S38">
        <v>0</v>
      </c>
      <c r="T38">
        <v>0</v>
      </c>
      <c r="U38">
        <v>0</v>
      </c>
      <c r="V38">
        <v>0</v>
      </c>
      <c r="W38" s="36">
        <v>0</v>
      </c>
      <c r="X38">
        <v>0</v>
      </c>
      <c r="Y38">
        <v>0</v>
      </c>
      <c r="Z38">
        <v>0</v>
      </c>
      <c r="AA38">
        <v>0</v>
      </c>
      <c r="AB38" s="36">
        <v>0</v>
      </c>
      <c r="AC38">
        <v>0</v>
      </c>
      <c r="AD38">
        <v>0</v>
      </c>
      <c r="AE38">
        <v>0</v>
      </c>
      <c r="AF38">
        <v>0</v>
      </c>
      <c r="AG38" s="36">
        <v>0</v>
      </c>
      <c r="AH38">
        <v>45859072419.381401</v>
      </c>
      <c r="AI38">
        <v>91718144838.762802</v>
      </c>
      <c r="AJ38">
        <v>137577217258.1442</v>
      </c>
      <c r="AK38">
        <v>183436289677.5256</v>
      </c>
      <c r="AL38" s="36">
        <v>229295362096.90701</v>
      </c>
    </row>
    <row r="39" spans="1:38" x14ac:dyDescent="0.25">
      <c r="A39" s="37">
        <v>40</v>
      </c>
      <c r="B39" s="38">
        <v>50</v>
      </c>
      <c r="C39" s="36">
        <v>0</v>
      </c>
      <c r="D39">
        <v>0</v>
      </c>
      <c r="E39">
        <v>0</v>
      </c>
      <c r="F39">
        <v>0</v>
      </c>
      <c r="G39">
        <v>0</v>
      </c>
      <c r="H39" s="36">
        <v>0</v>
      </c>
      <c r="I39">
        <v>0</v>
      </c>
      <c r="J39">
        <v>0</v>
      </c>
      <c r="K39">
        <v>0</v>
      </c>
      <c r="L39">
        <v>0</v>
      </c>
      <c r="M39" s="36">
        <v>0</v>
      </c>
      <c r="N39">
        <v>0</v>
      </c>
      <c r="O39">
        <v>0</v>
      </c>
      <c r="P39">
        <v>0</v>
      </c>
      <c r="Q39">
        <v>0</v>
      </c>
      <c r="R39" s="36">
        <v>0</v>
      </c>
      <c r="S39">
        <v>0</v>
      </c>
      <c r="T39">
        <v>0</v>
      </c>
      <c r="U39">
        <v>0</v>
      </c>
      <c r="V39">
        <v>0</v>
      </c>
      <c r="W39" s="36">
        <v>0</v>
      </c>
      <c r="X39">
        <v>0</v>
      </c>
      <c r="Y39">
        <v>0</v>
      </c>
      <c r="Z39">
        <v>0</v>
      </c>
      <c r="AA39">
        <v>0</v>
      </c>
      <c r="AB39" s="36">
        <v>0</v>
      </c>
      <c r="AC39">
        <v>21441487111175.973</v>
      </c>
      <c r="AD39">
        <v>42882974222351.945</v>
      </c>
      <c r="AE39">
        <v>64324461333527.922</v>
      </c>
      <c r="AF39">
        <v>85765948444703.891</v>
      </c>
      <c r="AG39" s="36">
        <v>107207435555879.86</v>
      </c>
      <c r="AH39">
        <v>85765948444703.891</v>
      </c>
      <c r="AI39">
        <v>64324461333527.922</v>
      </c>
      <c r="AJ39">
        <v>42882974222351.953</v>
      </c>
      <c r="AK39">
        <v>21441487111175.98</v>
      </c>
      <c r="AL39" s="36">
        <v>0</v>
      </c>
    </row>
    <row r="40" spans="1:38" x14ac:dyDescent="0.25">
      <c r="A40" s="37">
        <v>50</v>
      </c>
      <c r="B40" s="38">
        <v>60</v>
      </c>
      <c r="C40" s="36">
        <v>0</v>
      </c>
      <c r="D40">
        <v>0</v>
      </c>
      <c r="E40">
        <v>0</v>
      </c>
      <c r="F40">
        <v>0</v>
      </c>
      <c r="G40">
        <v>0</v>
      </c>
      <c r="H40" s="36">
        <v>0</v>
      </c>
      <c r="I40">
        <v>0</v>
      </c>
      <c r="J40">
        <v>0</v>
      </c>
      <c r="K40">
        <v>0</v>
      </c>
      <c r="L40">
        <v>0</v>
      </c>
      <c r="M40" s="36">
        <v>0</v>
      </c>
      <c r="N40">
        <v>0</v>
      </c>
      <c r="O40">
        <v>0</v>
      </c>
      <c r="P40">
        <v>0</v>
      </c>
      <c r="Q40">
        <v>0</v>
      </c>
      <c r="R40" s="36">
        <v>0</v>
      </c>
      <c r="S40">
        <v>0</v>
      </c>
      <c r="T40">
        <v>0</v>
      </c>
      <c r="U40">
        <v>0</v>
      </c>
      <c r="V40">
        <v>0</v>
      </c>
      <c r="W40" s="36">
        <v>0</v>
      </c>
      <c r="X40">
        <v>0</v>
      </c>
      <c r="Y40">
        <v>0</v>
      </c>
      <c r="Z40">
        <v>0</v>
      </c>
      <c r="AA40">
        <v>0</v>
      </c>
      <c r="AB40" s="36">
        <v>0</v>
      </c>
      <c r="AC40">
        <v>0</v>
      </c>
      <c r="AD40">
        <v>0</v>
      </c>
      <c r="AE40">
        <v>0</v>
      </c>
      <c r="AF40">
        <v>0</v>
      </c>
      <c r="AG40" s="36">
        <v>0</v>
      </c>
      <c r="AH40">
        <v>0</v>
      </c>
      <c r="AI40">
        <v>0</v>
      </c>
      <c r="AJ40">
        <v>0</v>
      </c>
      <c r="AK40">
        <v>0</v>
      </c>
      <c r="AL40" s="36">
        <v>0</v>
      </c>
    </row>
    <row r="41" spans="1:38" x14ac:dyDescent="0.25">
      <c r="A41" s="37">
        <v>60</v>
      </c>
      <c r="B41" s="38">
        <v>70</v>
      </c>
      <c r="C41" s="36">
        <v>0</v>
      </c>
      <c r="D41">
        <v>0</v>
      </c>
      <c r="E41">
        <v>0</v>
      </c>
      <c r="F41">
        <v>0</v>
      </c>
      <c r="G41">
        <v>0</v>
      </c>
      <c r="H41" s="36">
        <v>0</v>
      </c>
      <c r="I41">
        <v>0</v>
      </c>
      <c r="J41">
        <v>0</v>
      </c>
      <c r="K41">
        <v>0</v>
      </c>
      <c r="L41">
        <v>0</v>
      </c>
      <c r="M41" s="36">
        <v>0</v>
      </c>
      <c r="N41">
        <v>0</v>
      </c>
      <c r="O41">
        <v>0</v>
      </c>
      <c r="P41">
        <v>0</v>
      </c>
      <c r="Q41">
        <v>0</v>
      </c>
      <c r="R41" s="36">
        <v>0</v>
      </c>
      <c r="S41">
        <v>0</v>
      </c>
      <c r="T41">
        <v>0</v>
      </c>
      <c r="U41">
        <v>0</v>
      </c>
      <c r="V41">
        <v>0</v>
      </c>
      <c r="W41" s="36">
        <v>0</v>
      </c>
      <c r="X41">
        <v>0</v>
      </c>
      <c r="Y41">
        <v>0</v>
      </c>
      <c r="Z41">
        <v>0</v>
      </c>
      <c r="AA41">
        <v>0</v>
      </c>
      <c r="AB41" s="36">
        <v>0</v>
      </c>
      <c r="AC41">
        <v>0</v>
      </c>
      <c r="AD41">
        <v>0</v>
      </c>
      <c r="AE41">
        <v>0</v>
      </c>
      <c r="AF41">
        <v>0</v>
      </c>
      <c r="AG41" s="36">
        <v>0</v>
      </c>
      <c r="AH41">
        <v>0</v>
      </c>
      <c r="AI41">
        <v>0</v>
      </c>
      <c r="AJ41">
        <v>0</v>
      </c>
      <c r="AK41">
        <v>0</v>
      </c>
      <c r="AL41" s="36">
        <v>0</v>
      </c>
    </row>
    <row r="42" spans="1:38" x14ac:dyDescent="0.25">
      <c r="A42" s="37">
        <v>70</v>
      </c>
      <c r="B42" s="38">
        <v>80</v>
      </c>
      <c r="C42" s="36">
        <v>0</v>
      </c>
      <c r="D42">
        <v>0</v>
      </c>
      <c r="E42">
        <v>0</v>
      </c>
      <c r="F42">
        <v>0</v>
      </c>
      <c r="G42">
        <v>0</v>
      </c>
      <c r="H42" s="36">
        <v>0</v>
      </c>
      <c r="I42">
        <v>0</v>
      </c>
      <c r="J42">
        <v>0</v>
      </c>
      <c r="K42">
        <v>0</v>
      </c>
      <c r="L42">
        <v>0</v>
      </c>
      <c r="M42" s="36">
        <v>0</v>
      </c>
      <c r="N42">
        <v>0</v>
      </c>
      <c r="O42">
        <v>0</v>
      </c>
      <c r="P42">
        <v>0</v>
      </c>
      <c r="Q42">
        <v>0</v>
      </c>
      <c r="R42" s="36">
        <v>0</v>
      </c>
      <c r="S42">
        <v>0</v>
      </c>
      <c r="T42">
        <v>0</v>
      </c>
      <c r="U42">
        <v>0</v>
      </c>
      <c r="V42">
        <v>0</v>
      </c>
      <c r="W42" s="36">
        <v>0</v>
      </c>
      <c r="X42">
        <v>0</v>
      </c>
      <c r="Y42">
        <v>0</v>
      </c>
      <c r="Z42">
        <v>0</v>
      </c>
      <c r="AA42">
        <v>0</v>
      </c>
      <c r="AB42" s="36">
        <v>0</v>
      </c>
      <c r="AC42">
        <v>0</v>
      </c>
      <c r="AD42">
        <v>0</v>
      </c>
      <c r="AE42">
        <v>0</v>
      </c>
      <c r="AF42">
        <v>0</v>
      </c>
      <c r="AG42" s="36">
        <v>0</v>
      </c>
      <c r="AH42">
        <v>0</v>
      </c>
      <c r="AI42">
        <v>0</v>
      </c>
      <c r="AJ42">
        <v>0</v>
      </c>
      <c r="AK42">
        <v>0</v>
      </c>
      <c r="AL42" s="36">
        <v>0</v>
      </c>
    </row>
    <row r="43" spans="1:38" x14ac:dyDescent="0.25">
      <c r="A43" s="37">
        <v>80</v>
      </c>
      <c r="B43" s="38">
        <v>90</v>
      </c>
      <c r="C43" s="36">
        <v>0</v>
      </c>
      <c r="D43">
        <v>0</v>
      </c>
      <c r="E43">
        <v>0</v>
      </c>
      <c r="F43">
        <v>0</v>
      </c>
      <c r="G43">
        <v>0</v>
      </c>
      <c r="H43" s="36">
        <v>0</v>
      </c>
      <c r="I43">
        <v>0</v>
      </c>
      <c r="J43">
        <v>0</v>
      </c>
      <c r="K43">
        <v>0</v>
      </c>
      <c r="L43">
        <v>0</v>
      </c>
      <c r="M43" s="36">
        <v>0</v>
      </c>
      <c r="N43">
        <v>0</v>
      </c>
      <c r="O43">
        <v>0</v>
      </c>
      <c r="P43">
        <v>0</v>
      </c>
      <c r="Q43">
        <v>0</v>
      </c>
      <c r="R43" s="36">
        <v>0</v>
      </c>
      <c r="S43">
        <v>0</v>
      </c>
      <c r="T43">
        <v>0</v>
      </c>
      <c r="U43">
        <v>0</v>
      </c>
      <c r="V43">
        <v>0</v>
      </c>
      <c r="W43" s="36">
        <v>0</v>
      </c>
      <c r="X43">
        <v>0</v>
      </c>
      <c r="Y43">
        <v>0</v>
      </c>
      <c r="Z43">
        <v>0</v>
      </c>
      <c r="AA43">
        <v>0</v>
      </c>
      <c r="AB43" s="36">
        <v>0</v>
      </c>
      <c r="AC43">
        <v>0</v>
      </c>
      <c r="AD43">
        <v>0</v>
      </c>
      <c r="AE43">
        <v>0</v>
      </c>
      <c r="AF43">
        <v>0</v>
      </c>
      <c r="AG43" s="36">
        <v>0</v>
      </c>
      <c r="AH43">
        <v>0</v>
      </c>
      <c r="AI43">
        <v>0</v>
      </c>
      <c r="AJ43">
        <v>0</v>
      </c>
      <c r="AK43">
        <v>0</v>
      </c>
      <c r="AL43" s="36">
        <v>0</v>
      </c>
    </row>
    <row r="44" spans="1:38" x14ac:dyDescent="0.25">
      <c r="A44" s="37">
        <v>90</v>
      </c>
      <c r="B44" s="38">
        <v>100</v>
      </c>
      <c r="C44" s="36">
        <v>0</v>
      </c>
      <c r="D44">
        <v>0</v>
      </c>
      <c r="E44">
        <v>0</v>
      </c>
      <c r="F44">
        <v>0</v>
      </c>
      <c r="G44">
        <v>0</v>
      </c>
      <c r="H44" s="36">
        <v>0</v>
      </c>
      <c r="I44">
        <v>0</v>
      </c>
      <c r="J44">
        <v>0</v>
      </c>
      <c r="K44">
        <v>0</v>
      </c>
      <c r="L44">
        <v>0</v>
      </c>
      <c r="M44" s="36">
        <v>0</v>
      </c>
      <c r="N44">
        <v>4798567120508.7305</v>
      </c>
      <c r="O44">
        <v>9597134241017.4609</v>
      </c>
      <c r="P44">
        <v>14395701361526.191</v>
      </c>
      <c r="Q44">
        <v>19194268482034.922</v>
      </c>
      <c r="R44" s="36">
        <v>23992835602543.652</v>
      </c>
      <c r="S44">
        <v>19194268482034.922</v>
      </c>
      <c r="T44">
        <v>14395701361526.191</v>
      </c>
      <c r="U44">
        <v>9597134241017.4609</v>
      </c>
      <c r="V44">
        <v>4798567120508.7305</v>
      </c>
      <c r="W44" s="36">
        <v>0</v>
      </c>
      <c r="X44">
        <v>0</v>
      </c>
      <c r="Y44">
        <v>0</v>
      </c>
      <c r="Z44">
        <v>0</v>
      </c>
      <c r="AA44">
        <v>0</v>
      </c>
      <c r="AB44" s="36">
        <v>0</v>
      </c>
      <c r="AC44">
        <v>0</v>
      </c>
      <c r="AD44">
        <v>0</v>
      </c>
      <c r="AE44">
        <v>0</v>
      </c>
      <c r="AF44">
        <v>0</v>
      </c>
      <c r="AG44" s="36">
        <v>0</v>
      </c>
      <c r="AH44">
        <v>0</v>
      </c>
      <c r="AI44">
        <v>0</v>
      </c>
      <c r="AJ44">
        <v>0</v>
      </c>
      <c r="AK44">
        <v>0</v>
      </c>
      <c r="AL44" s="36">
        <v>0</v>
      </c>
    </row>
    <row r="45" spans="1:38" x14ac:dyDescent="0.25">
      <c r="A45" s="14">
        <v>100</v>
      </c>
      <c r="B45" s="35">
        <v>150</v>
      </c>
      <c r="C45" s="36">
        <v>0</v>
      </c>
      <c r="D45">
        <v>0</v>
      </c>
      <c r="E45">
        <v>0</v>
      </c>
      <c r="F45">
        <v>0</v>
      </c>
      <c r="G45">
        <v>0</v>
      </c>
      <c r="H45" s="36">
        <v>0</v>
      </c>
      <c r="I45">
        <v>0</v>
      </c>
      <c r="J45">
        <v>0</v>
      </c>
      <c r="K45">
        <v>0</v>
      </c>
      <c r="L45">
        <v>0</v>
      </c>
      <c r="M45" s="36">
        <v>0</v>
      </c>
      <c r="N45">
        <v>0</v>
      </c>
      <c r="O45">
        <v>0</v>
      </c>
      <c r="P45">
        <v>0</v>
      </c>
      <c r="Q45">
        <v>0</v>
      </c>
      <c r="R45" s="36">
        <v>0</v>
      </c>
      <c r="S45">
        <v>0</v>
      </c>
      <c r="T45">
        <v>0</v>
      </c>
      <c r="U45">
        <v>0</v>
      </c>
      <c r="V45">
        <v>0</v>
      </c>
      <c r="W45" s="36">
        <v>0</v>
      </c>
      <c r="X45">
        <v>0</v>
      </c>
      <c r="Y45">
        <v>0</v>
      </c>
      <c r="Z45">
        <v>0</v>
      </c>
      <c r="AA45">
        <v>0</v>
      </c>
      <c r="AB45" s="36">
        <v>0</v>
      </c>
      <c r="AC45">
        <v>8020029276651.5469</v>
      </c>
      <c r="AD45">
        <v>16040058553303.094</v>
      </c>
      <c r="AE45">
        <v>24060087829954.641</v>
      </c>
      <c r="AF45">
        <v>32080117106606.188</v>
      </c>
      <c r="AG45" s="36">
        <v>40100146383257.734</v>
      </c>
      <c r="AH45">
        <v>32112598834044.809</v>
      </c>
      <c r="AI45">
        <v>24125051284831.883</v>
      </c>
      <c r="AJ45">
        <v>16137503735618.957</v>
      </c>
      <c r="AK45">
        <v>8149956186406.0303</v>
      </c>
      <c r="AL45" s="36">
        <v>162408637193.104</v>
      </c>
    </row>
    <row r="46" spans="1:38" x14ac:dyDescent="0.25">
      <c r="A46" s="14">
        <v>150</v>
      </c>
      <c r="B46" s="35">
        <v>200</v>
      </c>
      <c r="C46" s="36">
        <v>0</v>
      </c>
      <c r="D46">
        <v>0</v>
      </c>
      <c r="E46">
        <v>0</v>
      </c>
      <c r="F46">
        <v>0</v>
      </c>
      <c r="G46">
        <v>0</v>
      </c>
      <c r="H46" s="36">
        <v>0</v>
      </c>
      <c r="I46">
        <v>0</v>
      </c>
      <c r="J46">
        <v>0</v>
      </c>
      <c r="K46">
        <v>0</v>
      </c>
      <c r="L46">
        <v>0</v>
      </c>
      <c r="M46" s="36">
        <v>0</v>
      </c>
      <c r="N46">
        <v>0</v>
      </c>
      <c r="O46">
        <v>0</v>
      </c>
      <c r="P46">
        <v>0</v>
      </c>
      <c r="Q46">
        <v>0</v>
      </c>
      <c r="R46" s="36">
        <v>0</v>
      </c>
      <c r="S46">
        <v>0</v>
      </c>
      <c r="T46">
        <v>0</v>
      </c>
      <c r="U46">
        <v>0</v>
      </c>
      <c r="V46">
        <v>0</v>
      </c>
      <c r="W46" s="36">
        <v>0</v>
      </c>
      <c r="X46">
        <v>0</v>
      </c>
      <c r="Y46">
        <v>0</v>
      </c>
      <c r="Z46">
        <v>0</v>
      </c>
      <c r="AA46">
        <v>0</v>
      </c>
      <c r="AB46" s="36">
        <v>0</v>
      </c>
      <c r="AC46">
        <v>0</v>
      </c>
      <c r="AD46">
        <v>0</v>
      </c>
      <c r="AE46">
        <v>0</v>
      </c>
      <c r="AF46">
        <v>0</v>
      </c>
      <c r="AG46" s="36">
        <v>0</v>
      </c>
      <c r="AH46">
        <v>0</v>
      </c>
      <c r="AI46">
        <v>0</v>
      </c>
      <c r="AJ46">
        <v>0</v>
      </c>
      <c r="AK46">
        <v>0</v>
      </c>
      <c r="AL46" s="36">
        <v>0</v>
      </c>
    </row>
    <row r="47" spans="1:38" x14ac:dyDescent="0.25">
      <c r="A47" s="14">
        <v>200</v>
      </c>
      <c r="B47" s="35">
        <v>250</v>
      </c>
      <c r="C47" s="36">
        <v>0</v>
      </c>
      <c r="D47">
        <v>0</v>
      </c>
      <c r="E47">
        <v>0</v>
      </c>
      <c r="F47">
        <v>0</v>
      </c>
      <c r="G47">
        <v>0</v>
      </c>
      <c r="H47" s="36">
        <v>0</v>
      </c>
      <c r="I47">
        <v>0</v>
      </c>
      <c r="J47">
        <v>0</v>
      </c>
      <c r="K47">
        <v>0</v>
      </c>
      <c r="L47">
        <v>0</v>
      </c>
      <c r="M47" s="36">
        <v>0</v>
      </c>
      <c r="N47">
        <v>0</v>
      </c>
      <c r="O47">
        <v>0</v>
      </c>
      <c r="P47">
        <v>0</v>
      </c>
      <c r="Q47">
        <v>0</v>
      </c>
      <c r="R47" s="36">
        <v>0</v>
      </c>
      <c r="S47">
        <v>0</v>
      </c>
      <c r="T47">
        <v>0</v>
      </c>
      <c r="U47">
        <v>0</v>
      </c>
      <c r="V47">
        <v>0</v>
      </c>
      <c r="W47" s="36">
        <v>0</v>
      </c>
      <c r="X47">
        <v>0</v>
      </c>
      <c r="Y47">
        <v>0</v>
      </c>
      <c r="Z47">
        <v>0</v>
      </c>
      <c r="AA47">
        <v>0</v>
      </c>
      <c r="AB47" s="36">
        <v>0</v>
      </c>
      <c r="AC47">
        <v>0</v>
      </c>
      <c r="AD47">
        <v>0</v>
      </c>
      <c r="AE47">
        <v>0</v>
      </c>
      <c r="AF47">
        <v>0</v>
      </c>
      <c r="AG47" s="36">
        <v>0</v>
      </c>
      <c r="AH47">
        <v>0</v>
      </c>
      <c r="AI47">
        <v>0</v>
      </c>
      <c r="AJ47">
        <v>0</v>
      </c>
      <c r="AK47">
        <v>0</v>
      </c>
      <c r="AL47" s="36">
        <v>0</v>
      </c>
    </row>
    <row r="48" spans="1:38" x14ac:dyDescent="0.25">
      <c r="A48" s="14">
        <v>250</v>
      </c>
      <c r="B48" s="35">
        <v>300</v>
      </c>
      <c r="C48" s="36">
        <v>0</v>
      </c>
      <c r="D48">
        <v>0</v>
      </c>
      <c r="E48">
        <v>0</v>
      </c>
      <c r="F48">
        <v>0</v>
      </c>
      <c r="G48">
        <v>0</v>
      </c>
      <c r="H48" s="36">
        <v>0</v>
      </c>
      <c r="I48">
        <v>0</v>
      </c>
      <c r="J48">
        <v>0</v>
      </c>
      <c r="K48">
        <v>0</v>
      </c>
      <c r="L48">
        <v>0</v>
      </c>
      <c r="M48" s="36">
        <v>0</v>
      </c>
      <c r="N48">
        <v>0</v>
      </c>
      <c r="O48">
        <v>0</v>
      </c>
      <c r="P48">
        <v>0</v>
      </c>
      <c r="Q48">
        <v>0</v>
      </c>
      <c r="R48" s="36">
        <v>0</v>
      </c>
      <c r="S48">
        <v>0</v>
      </c>
      <c r="T48">
        <v>0</v>
      </c>
      <c r="U48">
        <v>0</v>
      </c>
      <c r="V48">
        <v>0</v>
      </c>
      <c r="W48" s="36">
        <v>0</v>
      </c>
      <c r="X48">
        <v>0</v>
      </c>
      <c r="Y48">
        <v>0</v>
      </c>
      <c r="Z48">
        <v>0</v>
      </c>
      <c r="AA48">
        <v>0</v>
      </c>
      <c r="AB48" s="36">
        <v>0</v>
      </c>
      <c r="AC48">
        <v>0</v>
      </c>
      <c r="AD48">
        <v>0</v>
      </c>
      <c r="AE48">
        <v>0</v>
      </c>
      <c r="AF48">
        <v>0</v>
      </c>
      <c r="AG48" s="36">
        <v>0</v>
      </c>
      <c r="AH48">
        <v>0</v>
      </c>
      <c r="AI48">
        <v>0</v>
      </c>
      <c r="AJ48">
        <v>0</v>
      </c>
      <c r="AK48">
        <v>0</v>
      </c>
      <c r="AL48" s="36">
        <v>0</v>
      </c>
    </row>
    <row r="49" spans="1:38" x14ac:dyDescent="0.25">
      <c r="A49" s="14">
        <v>300</v>
      </c>
      <c r="B49" s="35">
        <v>350</v>
      </c>
      <c r="C49" s="36">
        <v>0</v>
      </c>
      <c r="D49">
        <v>0</v>
      </c>
      <c r="E49">
        <v>0</v>
      </c>
      <c r="F49">
        <v>0</v>
      </c>
      <c r="G49">
        <v>0</v>
      </c>
      <c r="H49" s="36">
        <v>0</v>
      </c>
      <c r="I49">
        <v>0</v>
      </c>
      <c r="J49">
        <v>0</v>
      </c>
      <c r="K49">
        <v>0</v>
      </c>
      <c r="L49">
        <v>0</v>
      </c>
      <c r="M49" s="36">
        <v>0</v>
      </c>
      <c r="N49">
        <v>0</v>
      </c>
      <c r="O49">
        <v>0</v>
      </c>
      <c r="P49">
        <v>0</v>
      </c>
      <c r="Q49">
        <v>0</v>
      </c>
      <c r="R49" s="36">
        <v>0</v>
      </c>
      <c r="S49">
        <v>0</v>
      </c>
      <c r="T49">
        <v>0</v>
      </c>
      <c r="U49">
        <v>0</v>
      </c>
      <c r="V49">
        <v>0</v>
      </c>
      <c r="W49" s="36">
        <v>0</v>
      </c>
      <c r="X49">
        <v>0</v>
      </c>
      <c r="Y49">
        <v>0</v>
      </c>
      <c r="Z49">
        <v>0</v>
      </c>
      <c r="AA49">
        <v>0</v>
      </c>
      <c r="AB49" s="36">
        <v>0</v>
      </c>
      <c r="AC49">
        <v>0</v>
      </c>
      <c r="AD49">
        <v>0</v>
      </c>
      <c r="AE49">
        <v>0</v>
      </c>
      <c r="AF49">
        <v>0</v>
      </c>
      <c r="AG49" s="36">
        <v>0</v>
      </c>
      <c r="AH49">
        <v>0</v>
      </c>
      <c r="AI49">
        <v>0</v>
      </c>
      <c r="AJ49">
        <v>0</v>
      </c>
      <c r="AK49">
        <v>0</v>
      </c>
      <c r="AL49" s="36">
        <v>0</v>
      </c>
    </row>
    <row r="50" spans="1:38" x14ac:dyDescent="0.25">
      <c r="A50" s="14">
        <v>350</v>
      </c>
      <c r="B50" s="35">
        <v>400</v>
      </c>
      <c r="C50" s="36">
        <v>0</v>
      </c>
      <c r="D50">
        <v>0</v>
      </c>
      <c r="E50">
        <v>0</v>
      </c>
      <c r="F50">
        <v>0</v>
      </c>
      <c r="G50">
        <v>0</v>
      </c>
      <c r="H50" s="36">
        <v>0</v>
      </c>
      <c r="I50">
        <v>0</v>
      </c>
      <c r="J50">
        <v>0</v>
      </c>
      <c r="K50">
        <v>0</v>
      </c>
      <c r="L50">
        <v>0</v>
      </c>
      <c r="M50" s="36">
        <v>0</v>
      </c>
      <c r="N50">
        <v>0</v>
      </c>
      <c r="O50">
        <v>0</v>
      </c>
      <c r="P50">
        <v>0</v>
      </c>
      <c r="Q50">
        <v>0</v>
      </c>
      <c r="R50" s="36">
        <v>0</v>
      </c>
      <c r="S50">
        <v>0</v>
      </c>
      <c r="T50">
        <v>0</v>
      </c>
      <c r="U50">
        <v>0</v>
      </c>
      <c r="V50">
        <v>0</v>
      </c>
      <c r="W50" s="36">
        <v>0</v>
      </c>
      <c r="X50">
        <v>0</v>
      </c>
      <c r="Y50">
        <v>0</v>
      </c>
      <c r="Z50">
        <v>0</v>
      </c>
      <c r="AA50">
        <v>0</v>
      </c>
      <c r="AB50" s="36">
        <v>0</v>
      </c>
      <c r="AC50">
        <v>0</v>
      </c>
      <c r="AD50">
        <v>0</v>
      </c>
      <c r="AE50">
        <v>0</v>
      </c>
      <c r="AF50">
        <v>0</v>
      </c>
      <c r="AG50" s="36">
        <v>0</v>
      </c>
      <c r="AH50">
        <v>0</v>
      </c>
      <c r="AI50">
        <v>0</v>
      </c>
      <c r="AJ50">
        <v>0</v>
      </c>
      <c r="AK50">
        <v>0</v>
      </c>
      <c r="AL50" s="36">
        <v>0</v>
      </c>
    </row>
    <row r="51" spans="1:38" x14ac:dyDescent="0.25">
      <c r="A51" s="14">
        <v>400</v>
      </c>
      <c r="B51" s="35">
        <v>450</v>
      </c>
      <c r="C51" s="36">
        <v>0</v>
      </c>
      <c r="D51">
        <v>0</v>
      </c>
      <c r="E51">
        <v>0</v>
      </c>
      <c r="F51">
        <v>0</v>
      </c>
      <c r="G51">
        <v>0</v>
      </c>
      <c r="H51" s="36">
        <v>0</v>
      </c>
      <c r="I51">
        <v>0</v>
      </c>
      <c r="J51">
        <v>0</v>
      </c>
      <c r="K51">
        <v>0</v>
      </c>
      <c r="L51">
        <v>0</v>
      </c>
      <c r="M51" s="36">
        <v>0</v>
      </c>
      <c r="N51">
        <v>0</v>
      </c>
      <c r="O51">
        <v>0</v>
      </c>
      <c r="P51">
        <v>0</v>
      </c>
      <c r="Q51">
        <v>0</v>
      </c>
      <c r="R51" s="36">
        <v>0</v>
      </c>
      <c r="S51">
        <v>0</v>
      </c>
      <c r="T51">
        <v>0</v>
      </c>
      <c r="U51">
        <v>0</v>
      </c>
      <c r="V51">
        <v>0</v>
      </c>
      <c r="W51" s="36">
        <v>0</v>
      </c>
      <c r="X51">
        <v>0</v>
      </c>
      <c r="Y51">
        <v>0</v>
      </c>
      <c r="Z51">
        <v>0</v>
      </c>
      <c r="AA51">
        <v>0</v>
      </c>
      <c r="AB51" s="36">
        <v>0</v>
      </c>
      <c r="AC51">
        <v>0</v>
      </c>
      <c r="AD51">
        <v>0</v>
      </c>
      <c r="AE51">
        <v>0</v>
      </c>
      <c r="AF51">
        <v>0</v>
      </c>
      <c r="AG51" s="36">
        <v>0</v>
      </c>
      <c r="AH51">
        <v>0</v>
      </c>
      <c r="AI51">
        <v>0</v>
      </c>
      <c r="AJ51">
        <v>0</v>
      </c>
      <c r="AK51">
        <v>0</v>
      </c>
      <c r="AL51" s="36">
        <v>0</v>
      </c>
    </row>
    <row r="52" spans="1:38" x14ac:dyDescent="0.25">
      <c r="A52" s="14">
        <v>450</v>
      </c>
      <c r="B52" s="35">
        <v>500</v>
      </c>
      <c r="C52" s="36">
        <v>0</v>
      </c>
      <c r="D52">
        <v>0</v>
      </c>
      <c r="E52">
        <v>0</v>
      </c>
      <c r="F52">
        <v>0</v>
      </c>
      <c r="G52">
        <v>0</v>
      </c>
      <c r="H52" s="36">
        <v>0</v>
      </c>
      <c r="I52">
        <v>0</v>
      </c>
      <c r="J52">
        <v>0</v>
      </c>
      <c r="K52">
        <v>0</v>
      </c>
      <c r="L52">
        <v>0</v>
      </c>
      <c r="M52" s="36">
        <v>0</v>
      </c>
      <c r="N52">
        <v>0</v>
      </c>
      <c r="O52">
        <v>0</v>
      </c>
      <c r="P52">
        <v>0</v>
      </c>
      <c r="Q52">
        <v>0</v>
      </c>
      <c r="R52" s="36">
        <v>0</v>
      </c>
      <c r="S52">
        <v>0</v>
      </c>
      <c r="T52">
        <v>0</v>
      </c>
      <c r="U52">
        <v>0</v>
      </c>
      <c r="V52">
        <v>0</v>
      </c>
      <c r="W52" s="36">
        <v>0</v>
      </c>
      <c r="X52">
        <v>0</v>
      </c>
      <c r="Y52">
        <v>0</v>
      </c>
      <c r="Z52">
        <v>0</v>
      </c>
      <c r="AA52">
        <v>0</v>
      </c>
      <c r="AB52" s="36">
        <v>0</v>
      </c>
      <c r="AC52">
        <v>0</v>
      </c>
      <c r="AD52">
        <v>0</v>
      </c>
      <c r="AE52">
        <v>0</v>
      </c>
      <c r="AF52">
        <v>0</v>
      </c>
      <c r="AG52" s="36">
        <v>0</v>
      </c>
      <c r="AH52">
        <v>0</v>
      </c>
      <c r="AI52">
        <v>0</v>
      </c>
      <c r="AJ52">
        <v>0</v>
      </c>
      <c r="AK52">
        <v>0</v>
      </c>
      <c r="AL52" s="36">
        <v>0</v>
      </c>
    </row>
    <row r="53" spans="1:38" x14ac:dyDescent="0.25">
      <c r="A53" s="14">
        <v>500</v>
      </c>
      <c r="B53" s="35">
        <v>550</v>
      </c>
      <c r="C53" s="36">
        <v>0</v>
      </c>
      <c r="D53">
        <v>0</v>
      </c>
      <c r="E53">
        <v>0</v>
      </c>
      <c r="F53">
        <v>0</v>
      </c>
      <c r="G53">
        <v>0</v>
      </c>
      <c r="H53" s="36">
        <v>0</v>
      </c>
      <c r="I53">
        <v>0</v>
      </c>
      <c r="J53">
        <v>0</v>
      </c>
      <c r="K53">
        <v>0</v>
      </c>
      <c r="L53">
        <v>0</v>
      </c>
      <c r="M53" s="36">
        <v>0</v>
      </c>
      <c r="N53">
        <v>0</v>
      </c>
      <c r="O53">
        <v>0</v>
      </c>
      <c r="P53">
        <v>0</v>
      </c>
      <c r="Q53">
        <v>0</v>
      </c>
      <c r="R53" s="36">
        <v>0</v>
      </c>
      <c r="S53">
        <v>0</v>
      </c>
      <c r="T53">
        <v>0</v>
      </c>
      <c r="U53">
        <v>0</v>
      </c>
      <c r="V53">
        <v>0</v>
      </c>
      <c r="W53" s="36">
        <v>0</v>
      </c>
      <c r="X53">
        <v>0</v>
      </c>
      <c r="Y53">
        <v>0</v>
      </c>
      <c r="Z53">
        <v>0</v>
      </c>
      <c r="AA53">
        <v>0</v>
      </c>
      <c r="AB53" s="36">
        <v>0</v>
      </c>
      <c r="AC53">
        <v>0</v>
      </c>
      <c r="AD53">
        <v>0</v>
      </c>
      <c r="AE53">
        <v>0</v>
      </c>
      <c r="AF53">
        <v>0</v>
      </c>
      <c r="AG53" s="36">
        <v>0</v>
      </c>
      <c r="AH53">
        <v>0</v>
      </c>
      <c r="AI53">
        <v>0</v>
      </c>
      <c r="AJ53">
        <v>0</v>
      </c>
      <c r="AK53">
        <v>0</v>
      </c>
      <c r="AL53" s="36">
        <v>0</v>
      </c>
    </row>
    <row r="54" spans="1:38" x14ac:dyDescent="0.25">
      <c r="A54" s="14">
        <v>550</v>
      </c>
      <c r="B54" s="35">
        <v>600</v>
      </c>
      <c r="C54" s="36">
        <v>0</v>
      </c>
      <c r="D54">
        <v>0</v>
      </c>
      <c r="E54">
        <v>0</v>
      </c>
      <c r="F54">
        <v>0</v>
      </c>
      <c r="G54">
        <v>0</v>
      </c>
      <c r="H54" s="36">
        <v>0</v>
      </c>
      <c r="I54">
        <v>0</v>
      </c>
      <c r="J54">
        <v>0</v>
      </c>
      <c r="K54">
        <v>0</v>
      </c>
      <c r="L54">
        <v>0</v>
      </c>
      <c r="M54" s="36">
        <v>0</v>
      </c>
      <c r="N54">
        <v>0</v>
      </c>
      <c r="O54">
        <v>0</v>
      </c>
      <c r="P54">
        <v>0</v>
      </c>
      <c r="Q54">
        <v>0</v>
      </c>
      <c r="R54" s="36">
        <v>0</v>
      </c>
      <c r="S54">
        <v>0</v>
      </c>
      <c r="T54">
        <v>0</v>
      </c>
      <c r="U54">
        <v>0</v>
      </c>
      <c r="V54">
        <v>0</v>
      </c>
      <c r="W54" s="36">
        <v>0</v>
      </c>
      <c r="X54">
        <v>0</v>
      </c>
      <c r="Y54">
        <v>0</v>
      </c>
      <c r="Z54">
        <v>0</v>
      </c>
      <c r="AA54">
        <v>0</v>
      </c>
      <c r="AB54" s="36">
        <v>0</v>
      </c>
      <c r="AC54">
        <v>0</v>
      </c>
      <c r="AD54">
        <v>0</v>
      </c>
      <c r="AE54">
        <v>0</v>
      </c>
      <c r="AF54">
        <v>0</v>
      </c>
      <c r="AG54" s="36">
        <v>0</v>
      </c>
      <c r="AH54">
        <v>0</v>
      </c>
      <c r="AI54">
        <v>0</v>
      </c>
      <c r="AJ54">
        <v>0</v>
      </c>
      <c r="AK54">
        <v>0</v>
      </c>
      <c r="AL54" s="36">
        <v>0</v>
      </c>
    </row>
    <row r="55" spans="1:38" x14ac:dyDescent="0.25">
      <c r="A55" s="14">
        <v>600</v>
      </c>
      <c r="B55" s="35">
        <v>650</v>
      </c>
      <c r="C55" s="36">
        <v>0</v>
      </c>
      <c r="D55">
        <v>0</v>
      </c>
      <c r="E55">
        <v>0</v>
      </c>
      <c r="F55">
        <v>0</v>
      </c>
      <c r="G55">
        <v>0</v>
      </c>
      <c r="H55" s="36">
        <v>0</v>
      </c>
      <c r="I55">
        <v>0</v>
      </c>
      <c r="J55">
        <v>0</v>
      </c>
      <c r="K55">
        <v>0</v>
      </c>
      <c r="L55">
        <v>0</v>
      </c>
      <c r="M55" s="36">
        <v>0</v>
      </c>
      <c r="N55">
        <v>0</v>
      </c>
      <c r="O55">
        <v>0</v>
      </c>
      <c r="P55">
        <v>0</v>
      </c>
      <c r="Q55">
        <v>0</v>
      </c>
      <c r="R55" s="36">
        <v>0</v>
      </c>
      <c r="S55">
        <v>0</v>
      </c>
      <c r="T55">
        <v>0</v>
      </c>
      <c r="U55">
        <v>0</v>
      </c>
      <c r="V55">
        <v>0</v>
      </c>
      <c r="W55" s="36">
        <v>0</v>
      </c>
      <c r="X55">
        <v>0</v>
      </c>
      <c r="Y55">
        <v>0</v>
      </c>
      <c r="Z55">
        <v>0</v>
      </c>
      <c r="AA55">
        <v>0</v>
      </c>
      <c r="AB55" s="36">
        <v>0</v>
      </c>
      <c r="AC55">
        <v>0</v>
      </c>
      <c r="AD55">
        <v>0</v>
      </c>
      <c r="AE55">
        <v>0</v>
      </c>
      <c r="AF55">
        <v>0</v>
      </c>
      <c r="AG55" s="36">
        <v>0</v>
      </c>
      <c r="AH55">
        <v>0</v>
      </c>
      <c r="AI55">
        <v>0</v>
      </c>
      <c r="AJ55">
        <v>0</v>
      </c>
      <c r="AK55">
        <v>0</v>
      </c>
      <c r="AL55" s="36">
        <v>0</v>
      </c>
    </row>
    <row r="56" spans="1:38" x14ac:dyDescent="0.25">
      <c r="A56" s="14">
        <v>650</v>
      </c>
      <c r="B56" s="35">
        <v>700</v>
      </c>
      <c r="C56" s="36">
        <v>0</v>
      </c>
      <c r="D56">
        <v>0</v>
      </c>
      <c r="E56">
        <v>0</v>
      </c>
      <c r="F56">
        <v>0</v>
      </c>
      <c r="G56">
        <v>0</v>
      </c>
      <c r="H56" s="36">
        <v>0</v>
      </c>
      <c r="I56">
        <v>0</v>
      </c>
      <c r="J56">
        <v>0</v>
      </c>
      <c r="K56">
        <v>0</v>
      </c>
      <c r="L56">
        <v>0</v>
      </c>
      <c r="M56" s="36">
        <v>0</v>
      </c>
      <c r="N56">
        <v>0</v>
      </c>
      <c r="O56">
        <v>0</v>
      </c>
      <c r="P56">
        <v>0</v>
      </c>
      <c r="Q56">
        <v>0</v>
      </c>
      <c r="R56" s="36">
        <v>0</v>
      </c>
      <c r="S56">
        <v>0</v>
      </c>
      <c r="T56">
        <v>0</v>
      </c>
      <c r="U56">
        <v>0</v>
      </c>
      <c r="V56">
        <v>0</v>
      </c>
      <c r="W56" s="36">
        <v>0</v>
      </c>
      <c r="X56">
        <v>0</v>
      </c>
      <c r="Y56">
        <v>0</v>
      </c>
      <c r="Z56">
        <v>0</v>
      </c>
      <c r="AA56">
        <v>0</v>
      </c>
      <c r="AB56" s="36">
        <v>0</v>
      </c>
      <c r="AC56">
        <v>0</v>
      </c>
      <c r="AD56">
        <v>0</v>
      </c>
      <c r="AE56">
        <v>0</v>
      </c>
      <c r="AF56">
        <v>0</v>
      </c>
      <c r="AG56" s="36">
        <v>0</v>
      </c>
      <c r="AH56">
        <v>0</v>
      </c>
      <c r="AI56">
        <v>0</v>
      </c>
      <c r="AJ56">
        <v>0</v>
      </c>
      <c r="AK56">
        <v>0</v>
      </c>
      <c r="AL56" s="36">
        <v>0</v>
      </c>
    </row>
    <row r="57" spans="1:38" x14ac:dyDescent="0.25">
      <c r="A57" s="14">
        <v>700</v>
      </c>
      <c r="B57" s="35">
        <v>750</v>
      </c>
      <c r="C57" s="36">
        <v>0</v>
      </c>
      <c r="D57">
        <v>0</v>
      </c>
      <c r="E57">
        <v>0</v>
      </c>
      <c r="F57">
        <v>0</v>
      </c>
      <c r="G57">
        <v>0</v>
      </c>
      <c r="H57" s="36">
        <v>0</v>
      </c>
      <c r="I57">
        <v>0</v>
      </c>
      <c r="J57">
        <v>0</v>
      </c>
      <c r="K57">
        <v>0</v>
      </c>
      <c r="L57">
        <v>0</v>
      </c>
      <c r="M57" s="36">
        <v>0</v>
      </c>
      <c r="N57">
        <v>0</v>
      </c>
      <c r="O57">
        <v>0</v>
      </c>
      <c r="P57">
        <v>0</v>
      </c>
      <c r="Q57">
        <v>0</v>
      </c>
      <c r="R57" s="36">
        <v>0</v>
      </c>
      <c r="S57">
        <v>0</v>
      </c>
      <c r="T57">
        <v>0</v>
      </c>
      <c r="U57">
        <v>0</v>
      </c>
      <c r="V57">
        <v>0</v>
      </c>
      <c r="W57" s="36">
        <v>0</v>
      </c>
      <c r="X57">
        <v>0</v>
      </c>
      <c r="Y57">
        <v>0</v>
      </c>
      <c r="Z57">
        <v>0</v>
      </c>
      <c r="AA57">
        <v>0</v>
      </c>
      <c r="AB57" s="36">
        <v>0</v>
      </c>
      <c r="AC57">
        <v>0</v>
      </c>
      <c r="AD57">
        <v>0</v>
      </c>
      <c r="AE57">
        <v>0</v>
      </c>
      <c r="AF57">
        <v>0</v>
      </c>
      <c r="AG57" s="36">
        <v>0</v>
      </c>
      <c r="AH57">
        <v>0</v>
      </c>
      <c r="AI57">
        <v>0</v>
      </c>
      <c r="AJ57">
        <v>0</v>
      </c>
      <c r="AK57">
        <v>0</v>
      </c>
      <c r="AL57" s="36">
        <v>0</v>
      </c>
    </row>
    <row r="58" spans="1:38" x14ac:dyDescent="0.25">
      <c r="A58" s="14">
        <v>750</v>
      </c>
      <c r="B58" s="35">
        <v>800</v>
      </c>
      <c r="C58" s="36">
        <v>0</v>
      </c>
      <c r="D58">
        <v>0</v>
      </c>
      <c r="E58">
        <v>0</v>
      </c>
      <c r="F58">
        <v>0</v>
      </c>
      <c r="G58">
        <v>0</v>
      </c>
      <c r="H58" s="36">
        <v>0</v>
      </c>
      <c r="I58">
        <v>0</v>
      </c>
      <c r="J58">
        <v>0</v>
      </c>
      <c r="K58">
        <v>0</v>
      </c>
      <c r="L58">
        <v>0</v>
      </c>
      <c r="M58" s="36">
        <v>0</v>
      </c>
      <c r="N58">
        <v>0</v>
      </c>
      <c r="O58">
        <v>0</v>
      </c>
      <c r="P58">
        <v>0</v>
      </c>
      <c r="Q58">
        <v>0</v>
      </c>
      <c r="R58" s="36">
        <v>0</v>
      </c>
      <c r="S58">
        <v>0</v>
      </c>
      <c r="T58">
        <v>0</v>
      </c>
      <c r="U58">
        <v>0</v>
      </c>
      <c r="V58">
        <v>0</v>
      </c>
      <c r="W58" s="36">
        <v>0</v>
      </c>
      <c r="X58">
        <v>0</v>
      </c>
      <c r="Y58">
        <v>0</v>
      </c>
      <c r="Z58">
        <v>0</v>
      </c>
      <c r="AA58">
        <v>0</v>
      </c>
      <c r="AB58" s="36">
        <v>0</v>
      </c>
      <c r="AC58">
        <v>0</v>
      </c>
      <c r="AD58">
        <v>0</v>
      </c>
      <c r="AE58">
        <v>0</v>
      </c>
      <c r="AF58">
        <v>0</v>
      </c>
      <c r="AG58" s="36">
        <v>0</v>
      </c>
      <c r="AH58">
        <v>0</v>
      </c>
      <c r="AI58">
        <v>0</v>
      </c>
      <c r="AJ58">
        <v>0</v>
      </c>
      <c r="AK58">
        <v>0</v>
      </c>
      <c r="AL58" s="36">
        <v>0</v>
      </c>
    </row>
    <row r="59" spans="1:38" x14ac:dyDescent="0.25">
      <c r="A59" s="14">
        <v>800</v>
      </c>
      <c r="B59" s="35">
        <v>850</v>
      </c>
      <c r="C59" s="36">
        <v>0</v>
      </c>
      <c r="D59">
        <v>0</v>
      </c>
      <c r="E59">
        <v>0</v>
      </c>
      <c r="F59">
        <v>0</v>
      </c>
      <c r="G59">
        <v>0</v>
      </c>
      <c r="H59" s="36">
        <v>0</v>
      </c>
      <c r="I59">
        <v>0</v>
      </c>
      <c r="J59">
        <v>0</v>
      </c>
      <c r="K59">
        <v>0</v>
      </c>
      <c r="L59">
        <v>0</v>
      </c>
      <c r="M59" s="36">
        <v>0</v>
      </c>
      <c r="N59">
        <v>0</v>
      </c>
      <c r="O59">
        <v>0</v>
      </c>
      <c r="P59">
        <v>0</v>
      </c>
      <c r="Q59">
        <v>0</v>
      </c>
      <c r="R59" s="36">
        <v>0</v>
      </c>
      <c r="S59">
        <v>0</v>
      </c>
      <c r="T59">
        <v>0</v>
      </c>
      <c r="U59">
        <v>0</v>
      </c>
      <c r="V59">
        <v>0</v>
      </c>
      <c r="W59" s="36">
        <v>0</v>
      </c>
      <c r="X59">
        <v>0</v>
      </c>
      <c r="Y59">
        <v>0</v>
      </c>
      <c r="Z59">
        <v>0</v>
      </c>
      <c r="AA59">
        <v>0</v>
      </c>
      <c r="AB59" s="36">
        <v>0</v>
      </c>
      <c r="AC59">
        <v>0</v>
      </c>
      <c r="AD59">
        <v>0</v>
      </c>
      <c r="AE59">
        <v>0</v>
      </c>
      <c r="AF59">
        <v>0</v>
      </c>
      <c r="AG59" s="36">
        <v>0</v>
      </c>
      <c r="AH59">
        <v>0</v>
      </c>
      <c r="AI59">
        <v>0</v>
      </c>
      <c r="AJ59">
        <v>0</v>
      </c>
      <c r="AK59">
        <v>0</v>
      </c>
      <c r="AL59" s="36">
        <v>0</v>
      </c>
    </row>
    <row r="60" spans="1:38" x14ac:dyDescent="0.25">
      <c r="A60" s="14">
        <v>850</v>
      </c>
      <c r="B60" s="35">
        <v>900</v>
      </c>
      <c r="C60" s="36">
        <v>0</v>
      </c>
      <c r="D60">
        <v>0</v>
      </c>
      <c r="E60">
        <v>0</v>
      </c>
      <c r="F60">
        <v>0</v>
      </c>
      <c r="G60">
        <v>0</v>
      </c>
      <c r="H60" s="36">
        <v>0</v>
      </c>
      <c r="I60">
        <v>0</v>
      </c>
      <c r="J60">
        <v>0</v>
      </c>
      <c r="K60">
        <v>0</v>
      </c>
      <c r="L60">
        <v>0</v>
      </c>
      <c r="M60" s="36">
        <v>0</v>
      </c>
      <c r="N60">
        <v>0</v>
      </c>
      <c r="O60">
        <v>0</v>
      </c>
      <c r="P60">
        <v>0</v>
      </c>
      <c r="Q60">
        <v>0</v>
      </c>
      <c r="R60" s="36">
        <v>0</v>
      </c>
      <c r="S60">
        <v>0</v>
      </c>
      <c r="T60">
        <v>0</v>
      </c>
      <c r="U60">
        <v>0</v>
      </c>
      <c r="V60">
        <v>0</v>
      </c>
      <c r="W60" s="36">
        <v>0</v>
      </c>
      <c r="X60">
        <v>0</v>
      </c>
      <c r="Y60">
        <v>0</v>
      </c>
      <c r="Z60">
        <v>0</v>
      </c>
      <c r="AA60">
        <v>0</v>
      </c>
      <c r="AB60" s="36">
        <v>0</v>
      </c>
      <c r="AC60">
        <v>0</v>
      </c>
      <c r="AD60">
        <v>0</v>
      </c>
      <c r="AE60">
        <v>0</v>
      </c>
      <c r="AF60">
        <v>0</v>
      </c>
      <c r="AG60" s="36">
        <v>0</v>
      </c>
      <c r="AH60">
        <v>0</v>
      </c>
      <c r="AI60">
        <v>0</v>
      </c>
      <c r="AJ60">
        <v>0</v>
      </c>
      <c r="AK60">
        <v>0</v>
      </c>
      <c r="AL60" s="36">
        <v>0</v>
      </c>
    </row>
    <row r="61" spans="1:38" x14ac:dyDescent="0.25">
      <c r="A61" s="14">
        <v>900</v>
      </c>
      <c r="B61" s="35">
        <v>950</v>
      </c>
      <c r="C61" s="36">
        <v>0</v>
      </c>
      <c r="D61">
        <v>0</v>
      </c>
      <c r="E61">
        <v>0</v>
      </c>
      <c r="F61">
        <v>0</v>
      </c>
      <c r="G61">
        <v>0</v>
      </c>
      <c r="H61" s="36">
        <v>0</v>
      </c>
      <c r="I61">
        <v>0</v>
      </c>
      <c r="J61">
        <v>0</v>
      </c>
      <c r="K61">
        <v>0</v>
      </c>
      <c r="L61">
        <v>0</v>
      </c>
      <c r="M61" s="36">
        <v>0</v>
      </c>
      <c r="N61">
        <v>0</v>
      </c>
      <c r="O61">
        <v>0</v>
      </c>
      <c r="P61">
        <v>0</v>
      </c>
      <c r="Q61">
        <v>0</v>
      </c>
      <c r="R61" s="36">
        <v>0</v>
      </c>
      <c r="S61">
        <v>0</v>
      </c>
      <c r="T61">
        <v>0</v>
      </c>
      <c r="U61">
        <v>0</v>
      </c>
      <c r="V61">
        <v>0</v>
      </c>
      <c r="W61" s="36">
        <v>0</v>
      </c>
      <c r="X61">
        <v>0</v>
      </c>
      <c r="Y61">
        <v>0</v>
      </c>
      <c r="Z61">
        <v>0</v>
      </c>
      <c r="AA61">
        <v>0</v>
      </c>
      <c r="AB61" s="36">
        <v>0</v>
      </c>
      <c r="AC61">
        <v>0</v>
      </c>
      <c r="AD61">
        <v>0</v>
      </c>
      <c r="AE61">
        <v>0</v>
      </c>
      <c r="AF61">
        <v>0</v>
      </c>
      <c r="AG61" s="36">
        <v>0</v>
      </c>
      <c r="AH61">
        <v>0</v>
      </c>
      <c r="AI61">
        <v>0</v>
      </c>
      <c r="AJ61">
        <v>0</v>
      </c>
      <c r="AK61">
        <v>0</v>
      </c>
      <c r="AL61" s="36">
        <v>0</v>
      </c>
    </row>
    <row r="62" spans="1:38" x14ac:dyDescent="0.25">
      <c r="A62" s="14">
        <v>950</v>
      </c>
      <c r="B62" s="35">
        <v>1000</v>
      </c>
      <c r="C62" s="36">
        <v>0</v>
      </c>
      <c r="D62">
        <v>0</v>
      </c>
      <c r="E62">
        <v>0</v>
      </c>
      <c r="F62">
        <v>0</v>
      </c>
      <c r="G62">
        <v>0</v>
      </c>
      <c r="H62" s="36">
        <v>0</v>
      </c>
      <c r="I62">
        <v>0</v>
      </c>
      <c r="J62">
        <v>0</v>
      </c>
      <c r="K62">
        <v>0</v>
      </c>
      <c r="L62">
        <v>0</v>
      </c>
      <c r="M62" s="36">
        <v>0</v>
      </c>
      <c r="N62">
        <v>0</v>
      </c>
      <c r="O62">
        <v>0</v>
      </c>
      <c r="P62">
        <v>0</v>
      </c>
      <c r="Q62">
        <v>0</v>
      </c>
      <c r="R62" s="36">
        <v>0</v>
      </c>
      <c r="S62">
        <v>0</v>
      </c>
      <c r="T62">
        <v>0</v>
      </c>
      <c r="U62">
        <v>0</v>
      </c>
      <c r="V62">
        <v>0</v>
      </c>
      <c r="W62" s="36">
        <v>0</v>
      </c>
      <c r="X62">
        <v>0</v>
      </c>
      <c r="Y62">
        <v>0</v>
      </c>
      <c r="Z62">
        <v>0</v>
      </c>
      <c r="AA62">
        <v>0</v>
      </c>
      <c r="AB62" s="36">
        <v>0</v>
      </c>
      <c r="AC62">
        <v>0</v>
      </c>
      <c r="AD62">
        <v>0</v>
      </c>
      <c r="AE62">
        <v>0</v>
      </c>
      <c r="AF62">
        <v>0</v>
      </c>
      <c r="AG62" s="36">
        <v>0</v>
      </c>
      <c r="AH62">
        <v>0</v>
      </c>
      <c r="AI62">
        <v>0</v>
      </c>
      <c r="AJ62">
        <v>0</v>
      </c>
      <c r="AK62">
        <v>0</v>
      </c>
      <c r="AL62" s="36">
        <v>0</v>
      </c>
    </row>
    <row r="63" spans="1:38" x14ac:dyDescent="0.25">
      <c r="A63" s="14">
        <v>1000</v>
      </c>
      <c r="B63" s="35">
        <v>1050</v>
      </c>
      <c r="C63" s="36">
        <v>0</v>
      </c>
      <c r="D63">
        <v>0</v>
      </c>
      <c r="E63">
        <v>0</v>
      </c>
      <c r="F63">
        <v>0</v>
      </c>
      <c r="G63">
        <v>0</v>
      </c>
      <c r="H63" s="36">
        <v>0</v>
      </c>
      <c r="I63">
        <v>0</v>
      </c>
      <c r="J63">
        <v>0</v>
      </c>
      <c r="K63">
        <v>0</v>
      </c>
      <c r="L63">
        <v>0</v>
      </c>
      <c r="M63" s="36">
        <v>0</v>
      </c>
      <c r="N63">
        <v>0</v>
      </c>
      <c r="O63">
        <v>0</v>
      </c>
      <c r="P63">
        <v>0</v>
      </c>
      <c r="Q63">
        <v>0</v>
      </c>
      <c r="R63" s="36">
        <v>0</v>
      </c>
      <c r="S63">
        <v>0</v>
      </c>
      <c r="T63">
        <v>0</v>
      </c>
      <c r="U63">
        <v>0</v>
      </c>
      <c r="V63">
        <v>0</v>
      </c>
      <c r="W63" s="36">
        <v>0</v>
      </c>
      <c r="X63">
        <v>0</v>
      </c>
      <c r="Y63">
        <v>0</v>
      </c>
      <c r="Z63">
        <v>0</v>
      </c>
      <c r="AA63">
        <v>0</v>
      </c>
      <c r="AB63" s="36">
        <v>0</v>
      </c>
      <c r="AC63">
        <v>0</v>
      </c>
      <c r="AD63">
        <v>0</v>
      </c>
      <c r="AE63">
        <v>0</v>
      </c>
      <c r="AF63">
        <v>0</v>
      </c>
      <c r="AG63" s="36">
        <v>0</v>
      </c>
      <c r="AH63">
        <v>0</v>
      </c>
      <c r="AI63">
        <v>0</v>
      </c>
      <c r="AJ63">
        <v>0</v>
      </c>
      <c r="AK63">
        <v>0</v>
      </c>
      <c r="AL63" s="36">
        <v>0</v>
      </c>
    </row>
    <row r="64" spans="1:38" x14ac:dyDescent="0.25">
      <c r="A64" s="14">
        <v>1050</v>
      </c>
      <c r="B64" s="35">
        <v>1100</v>
      </c>
      <c r="C64" s="36">
        <v>0</v>
      </c>
      <c r="D64">
        <v>0</v>
      </c>
      <c r="E64">
        <v>0</v>
      </c>
      <c r="F64">
        <v>0</v>
      </c>
      <c r="G64">
        <v>0</v>
      </c>
      <c r="H64" s="36">
        <v>0</v>
      </c>
      <c r="I64">
        <v>0</v>
      </c>
      <c r="J64">
        <v>0</v>
      </c>
      <c r="K64">
        <v>0</v>
      </c>
      <c r="L64">
        <v>0</v>
      </c>
      <c r="M64" s="36">
        <v>0</v>
      </c>
      <c r="N64">
        <v>0</v>
      </c>
      <c r="O64">
        <v>0</v>
      </c>
      <c r="P64">
        <v>0</v>
      </c>
      <c r="Q64">
        <v>0</v>
      </c>
      <c r="R64" s="36">
        <v>0</v>
      </c>
      <c r="S64">
        <v>0</v>
      </c>
      <c r="T64">
        <v>0</v>
      </c>
      <c r="U64">
        <v>0</v>
      </c>
      <c r="V64">
        <v>0</v>
      </c>
      <c r="W64" s="36">
        <v>0</v>
      </c>
      <c r="X64">
        <v>0</v>
      </c>
      <c r="Y64">
        <v>0</v>
      </c>
      <c r="Z64">
        <v>0</v>
      </c>
      <c r="AA64">
        <v>0</v>
      </c>
      <c r="AB64" s="36">
        <v>0</v>
      </c>
      <c r="AC64">
        <v>0</v>
      </c>
      <c r="AD64">
        <v>0</v>
      </c>
      <c r="AE64">
        <v>0</v>
      </c>
      <c r="AF64">
        <v>0</v>
      </c>
      <c r="AG64" s="36">
        <v>0</v>
      </c>
      <c r="AH64">
        <v>0</v>
      </c>
      <c r="AI64">
        <v>0</v>
      </c>
      <c r="AJ64">
        <v>0</v>
      </c>
      <c r="AK64">
        <v>0</v>
      </c>
      <c r="AL64" s="36">
        <v>0</v>
      </c>
    </row>
    <row r="65" spans="1:38" x14ac:dyDescent="0.25">
      <c r="A65" s="14">
        <v>1100</v>
      </c>
      <c r="B65" s="35">
        <v>1150</v>
      </c>
      <c r="C65" s="36">
        <v>0</v>
      </c>
      <c r="D65">
        <v>0</v>
      </c>
      <c r="E65">
        <v>0</v>
      </c>
      <c r="F65">
        <v>0</v>
      </c>
      <c r="G65">
        <v>0</v>
      </c>
      <c r="H65" s="36">
        <v>0</v>
      </c>
      <c r="I65">
        <v>0</v>
      </c>
      <c r="J65">
        <v>0</v>
      </c>
      <c r="K65">
        <v>0</v>
      </c>
      <c r="L65">
        <v>0</v>
      </c>
      <c r="M65" s="36">
        <v>0</v>
      </c>
      <c r="N65">
        <v>0</v>
      </c>
      <c r="O65">
        <v>0</v>
      </c>
      <c r="P65">
        <v>0</v>
      </c>
      <c r="Q65">
        <v>0</v>
      </c>
      <c r="R65" s="36">
        <v>0</v>
      </c>
      <c r="S65">
        <v>0</v>
      </c>
      <c r="T65">
        <v>0</v>
      </c>
      <c r="U65">
        <v>0</v>
      </c>
      <c r="V65">
        <v>0</v>
      </c>
      <c r="W65" s="36">
        <v>0</v>
      </c>
      <c r="X65">
        <v>0</v>
      </c>
      <c r="Y65">
        <v>0</v>
      </c>
      <c r="Z65">
        <v>0</v>
      </c>
      <c r="AA65">
        <v>0</v>
      </c>
      <c r="AB65" s="36">
        <v>0</v>
      </c>
      <c r="AC65">
        <v>0</v>
      </c>
      <c r="AD65">
        <v>0</v>
      </c>
      <c r="AE65">
        <v>0</v>
      </c>
      <c r="AF65">
        <v>0</v>
      </c>
      <c r="AG65" s="36">
        <v>0</v>
      </c>
      <c r="AH65">
        <v>0</v>
      </c>
      <c r="AI65">
        <v>0</v>
      </c>
      <c r="AJ65">
        <v>0</v>
      </c>
      <c r="AK65">
        <v>0</v>
      </c>
      <c r="AL65" s="36">
        <v>0</v>
      </c>
    </row>
    <row r="66" spans="1:38" x14ac:dyDescent="0.25">
      <c r="A66" s="14">
        <v>1150</v>
      </c>
      <c r="B66" s="35">
        <v>1200</v>
      </c>
      <c r="C66" s="36">
        <v>0</v>
      </c>
      <c r="D66">
        <v>0</v>
      </c>
      <c r="E66">
        <v>0</v>
      </c>
      <c r="F66">
        <v>0</v>
      </c>
      <c r="G66">
        <v>0</v>
      </c>
      <c r="H66" s="36">
        <v>0</v>
      </c>
      <c r="I66">
        <v>0</v>
      </c>
      <c r="J66">
        <v>0</v>
      </c>
      <c r="K66">
        <v>0</v>
      </c>
      <c r="L66">
        <v>0</v>
      </c>
      <c r="M66" s="36">
        <v>0</v>
      </c>
      <c r="N66">
        <v>0</v>
      </c>
      <c r="O66">
        <v>0</v>
      </c>
      <c r="P66">
        <v>0</v>
      </c>
      <c r="Q66">
        <v>0</v>
      </c>
      <c r="R66" s="36">
        <v>0</v>
      </c>
      <c r="S66">
        <v>0</v>
      </c>
      <c r="T66">
        <v>0</v>
      </c>
      <c r="U66">
        <v>0</v>
      </c>
      <c r="V66">
        <v>0</v>
      </c>
      <c r="W66" s="36">
        <v>0</v>
      </c>
      <c r="X66">
        <v>0</v>
      </c>
      <c r="Y66">
        <v>0</v>
      </c>
      <c r="Z66">
        <v>0</v>
      </c>
      <c r="AA66">
        <v>0</v>
      </c>
      <c r="AB66" s="36">
        <v>0</v>
      </c>
      <c r="AC66">
        <v>0</v>
      </c>
      <c r="AD66">
        <v>0</v>
      </c>
      <c r="AE66">
        <v>0</v>
      </c>
      <c r="AF66">
        <v>0</v>
      </c>
      <c r="AG66" s="36">
        <v>0</v>
      </c>
      <c r="AH66">
        <v>0</v>
      </c>
      <c r="AI66">
        <v>0</v>
      </c>
      <c r="AJ66">
        <v>0</v>
      </c>
      <c r="AK66">
        <v>0</v>
      </c>
      <c r="AL66" s="36">
        <v>0</v>
      </c>
    </row>
    <row r="67" spans="1:38" x14ac:dyDescent="0.25">
      <c r="A67" s="14">
        <v>1200</v>
      </c>
      <c r="B67" s="35">
        <v>1250</v>
      </c>
      <c r="C67" s="36">
        <v>0</v>
      </c>
      <c r="D67">
        <v>0</v>
      </c>
      <c r="E67">
        <v>0</v>
      </c>
      <c r="F67">
        <v>0</v>
      </c>
      <c r="G67">
        <v>0</v>
      </c>
      <c r="H67" s="36">
        <v>0</v>
      </c>
      <c r="I67">
        <v>0</v>
      </c>
      <c r="J67">
        <v>0</v>
      </c>
      <c r="K67">
        <v>0</v>
      </c>
      <c r="L67">
        <v>0</v>
      </c>
      <c r="M67" s="36">
        <v>0</v>
      </c>
      <c r="N67">
        <v>0</v>
      </c>
      <c r="O67">
        <v>0</v>
      </c>
      <c r="P67">
        <v>0</v>
      </c>
      <c r="Q67">
        <v>0</v>
      </c>
      <c r="R67" s="36">
        <v>0</v>
      </c>
      <c r="S67">
        <v>0</v>
      </c>
      <c r="T67">
        <v>0</v>
      </c>
      <c r="U67">
        <v>0</v>
      </c>
      <c r="V67">
        <v>0</v>
      </c>
      <c r="W67" s="36">
        <v>0</v>
      </c>
      <c r="X67">
        <v>0</v>
      </c>
      <c r="Y67">
        <v>0</v>
      </c>
      <c r="Z67">
        <v>0</v>
      </c>
      <c r="AA67">
        <v>0</v>
      </c>
      <c r="AB67" s="36">
        <v>0</v>
      </c>
      <c r="AC67">
        <v>0</v>
      </c>
      <c r="AD67">
        <v>0</v>
      </c>
      <c r="AE67">
        <v>0</v>
      </c>
      <c r="AF67">
        <v>0</v>
      </c>
      <c r="AG67" s="36">
        <v>0</v>
      </c>
      <c r="AH67">
        <v>0</v>
      </c>
      <c r="AI67">
        <v>0</v>
      </c>
      <c r="AJ67">
        <v>0</v>
      </c>
      <c r="AK67">
        <v>0</v>
      </c>
      <c r="AL67" s="36">
        <v>0</v>
      </c>
    </row>
    <row r="68" spans="1:38" x14ac:dyDescent="0.25">
      <c r="A68" s="14">
        <v>1250</v>
      </c>
      <c r="B68" s="35">
        <v>1300</v>
      </c>
      <c r="C68" s="36">
        <v>0</v>
      </c>
      <c r="D68">
        <v>0</v>
      </c>
      <c r="E68">
        <v>0</v>
      </c>
      <c r="F68">
        <v>0</v>
      </c>
      <c r="G68">
        <v>0</v>
      </c>
      <c r="H68" s="36">
        <v>0</v>
      </c>
      <c r="I68">
        <v>0</v>
      </c>
      <c r="J68">
        <v>0</v>
      </c>
      <c r="K68">
        <v>0</v>
      </c>
      <c r="L68">
        <v>0</v>
      </c>
      <c r="M68" s="36">
        <v>0</v>
      </c>
      <c r="N68">
        <v>0</v>
      </c>
      <c r="O68">
        <v>0</v>
      </c>
      <c r="P68">
        <v>0</v>
      </c>
      <c r="Q68">
        <v>0</v>
      </c>
      <c r="R68" s="36">
        <v>0</v>
      </c>
      <c r="S68">
        <v>0</v>
      </c>
      <c r="T68">
        <v>0</v>
      </c>
      <c r="U68">
        <v>0</v>
      </c>
      <c r="V68">
        <v>0</v>
      </c>
      <c r="W68" s="36">
        <v>0</v>
      </c>
      <c r="X68">
        <v>0</v>
      </c>
      <c r="Y68">
        <v>0</v>
      </c>
      <c r="Z68">
        <v>0</v>
      </c>
      <c r="AA68">
        <v>0</v>
      </c>
      <c r="AB68" s="36">
        <v>0</v>
      </c>
      <c r="AC68">
        <v>0</v>
      </c>
      <c r="AD68">
        <v>0</v>
      </c>
      <c r="AE68">
        <v>0</v>
      </c>
      <c r="AF68">
        <v>0</v>
      </c>
      <c r="AG68" s="36">
        <v>0</v>
      </c>
      <c r="AH68">
        <v>0</v>
      </c>
      <c r="AI68">
        <v>0</v>
      </c>
      <c r="AJ68">
        <v>0</v>
      </c>
      <c r="AK68">
        <v>0</v>
      </c>
      <c r="AL68" s="36">
        <v>0</v>
      </c>
    </row>
    <row r="69" spans="1:38" x14ac:dyDescent="0.25">
      <c r="A69" s="14">
        <v>1300</v>
      </c>
      <c r="B69" s="35">
        <v>1350</v>
      </c>
      <c r="C69" s="36">
        <v>0</v>
      </c>
      <c r="D69">
        <v>0</v>
      </c>
      <c r="E69">
        <v>0</v>
      </c>
      <c r="F69">
        <v>0</v>
      </c>
      <c r="G69">
        <v>0</v>
      </c>
      <c r="H69" s="36">
        <v>0</v>
      </c>
      <c r="I69">
        <v>0</v>
      </c>
      <c r="J69">
        <v>0</v>
      </c>
      <c r="K69">
        <v>0</v>
      </c>
      <c r="L69">
        <v>0</v>
      </c>
      <c r="M69" s="36">
        <v>0</v>
      </c>
      <c r="N69">
        <v>0</v>
      </c>
      <c r="O69">
        <v>0</v>
      </c>
      <c r="P69">
        <v>0</v>
      </c>
      <c r="Q69">
        <v>0</v>
      </c>
      <c r="R69" s="36">
        <v>0</v>
      </c>
      <c r="S69">
        <v>0</v>
      </c>
      <c r="T69">
        <v>0</v>
      </c>
      <c r="U69">
        <v>0</v>
      </c>
      <c r="V69">
        <v>0</v>
      </c>
      <c r="W69" s="36">
        <v>0</v>
      </c>
      <c r="X69">
        <v>0</v>
      </c>
      <c r="Y69">
        <v>0</v>
      </c>
      <c r="Z69">
        <v>0</v>
      </c>
      <c r="AA69">
        <v>0</v>
      </c>
      <c r="AB69" s="36">
        <v>0</v>
      </c>
      <c r="AC69">
        <v>0</v>
      </c>
      <c r="AD69">
        <v>0</v>
      </c>
      <c r="AE69">
        <v>0</v>
      </c>
      <c r="AF69">
        <v>0</v>
      </c>
      <c r="AG69" s="36">
        <v>0</v>
      </c>
      <c r="AH69">
        <v>0</v>
      </c>
      <c r="AI69">
        <v>0</v>
      </c>
      <c r="AJ69">
        <v>0</v>
      </c>
      <c r="AK69">
        <v>0</v>
      </c>
      <c r="AL69" s="36">
        <v>0</v>
      </c>
    </row>
    <row r="70" spans="1:38" x14ac:dyDescent="0.25">
      <c r="A70" s="14">
        <v>1350</v>
      </c>
      <c r="B70" s="35">
        <v>1400</v>
      </c>
      <c r="C70" s="36">
        <v>0</v>
      </c>
      <c r="D70">
        <v>0</v>
      </c>
      <c r="E70">
        <v>0</v>
      </c>
      <c r="F70">
        <v>0</v>
      </c>
      <c r="G70">
        <v>0</v>
      </c>
      <c r="H70" s="36">
        <v>0</v>
      </c>
      <c r="I70">
        <v>0</v>
      </c>
      <c r="J70">
        <v>0</v>
      </c>
      <c r="K70">
        <v>0</v>
      </c>
      <c r="L70">
        <v>0</v>
      </c>
      <c r="M70" s="36">
        <v>0</v>
      </c>
      <c r="N70">
        <v>0</v>
      </c>
      <c r="O70">
        <v>0</v>
      </c>
      <c r="P70">
        <v>0</v>
      </c>
      <c r="Q70">
        <v>0</v>
      </c>
      <c r="R70" s="36">
        <v>0</v>
      </c>
      <c r="S70">
        <v>0</v>
      </c>
      <c r="T70">
        <v>0</v>
      </c>
      <c r="U70">
        <v>0</v>
      </c>
      <c r="V70">
        <v>0</v>
      </c>
      <c r="W70" s="36">
        <v>0</v>
      </c>
      <c r="X70">
        <v>0</v>
      </c>
      <c r="Y70">
        <v>0</v>
      </c>
      <c r="Z70">
        <v>0</v>
      </c>
      <c r="AA70">
        <v>0</v>
      </c>
      <c r="AB70" s="36">
        <v>0</v>
      </c>
      <c r="AC70">
        <v>0</v>
      </c>
      <c r="AD70">
        <v>0</v>
      </c>
      <c r="AE70">
        <v>0</v>
      </c>
      <c r="AF70">
        <v>0</v>
      </c>
      <c r="AG70" s="36">
        <v>0</v>
      </c>
      <c r="AH70">
        <v>0</v>
      </c>
      <c r="AI70">
        <v>0</v>
      </c>
      <c r="AJ70">
        <v>0</v>
      </c>
      <c r="AK70">
        <v>0</v>
      </c>
      <c r="AL70" s="36">
        <v>0</v>
      </c>
    </row>
    <row r="71" spans="1:38" x14ac:dyDescent="0.25">
      <c r="A71" s="14">
        <v>1400</v>
      </c>
      <c r="B71" s="35">
        <v>1450</v>
      </c>
      <c r="C71" s="36">
        <v>0</v>
      </c>
      <c r="D71">
        <v>0</v>
      </c>
      <c r="E71">
        <v>0</v>
      </c>
      <c r="F71">
        <v>0</v>
      </c>
      <c r="G71">
        <v>0</v>
      </c>
      <c r="H71" s="36">
        <v>0</v>
      </c>
      <c r="I71">
        <v>0</v>
      </c>
      <c r="J71">
        <v>0</v>
      </c>
      <c r="K71">
        <v>0</v>
      </c>
      <c r="L71">
        <v>0</v>
      </c>
      <c r="M71" s="36">
        <v>0</v>
      </c>
      <c r="N71">
        <v>0</v>
      </c>
      <c r="O71">
        <v>0</v>
      </c>
      <c r="P71">
        <v>0</v>
      </c>
      <c r="Q71">
        <v>0</v>
      </c>
      <c r="R71" s="36">
        <v>0</v>
      </c>
      <c r="S71">
        <v>0</v>
      </c>
      <c r="T71">
        <v>0</v>
      </c>
      <c r="U71">
        <v>0</v>
      </c>
      <c r="V71">
        <v>0</v>
      </c>
      <c r="W71" s="36">
        <v>0</v>
      </c>
      <c r="X71">
        <v>0</v>
      </c>
      <c r="Y71">
        <v>0</v>
      </c>
      <c r="Z71">
        <v>0</v>
      </c>
      <c r="AA71">
        <v>0</v>
      </c>
      <c r="AB71" s="36">
        <v>0</v>
      </c>
      <c r="AC71">
        <v>0</v>
      </c>
      <c r="AD71">
        <v>0</v>
      </c>
      <c r="AE71">
        <v>0</v>
      </c>
      <c r="AF71">
        <v>0</v>
      </c>
      <c r="AG71" s="36">
        <v>0</v>
      </c>
      <c r="AH71">
        <v>0</v>
      </c>
      <c r="AI71">
        <v>0</v>
      </c>
      <c r="AJ71">
        <v>0</v>
      </c>
      <c r="AK71">
        <v>0</v>
      </c>
      <c r="AL71" s="36">
        <v>0</v>
      </c>
    </row>
    <row r="72" spans="1:38" x14ac:dyDescent="0.25">
      <c r="A72" s="14">
        <v>1450</v>
      </c>
      <c r="B72" s="35">
        <v>1500</v>
      </c>
      <c r="C72" s="36">
        <v>0</v>
      </c>
      <c r="D72">
        <v>0</v>
      </c>
      <c r="E72">
        <v>0</v>
      </c>
      <c r="F72">
        <v>0</v>
      </c>
      <c r="G72">
        <v>0</v>
      </c>
      <c r="H72" s="36">
        <v>0</v>
      </c>
      <c r="I72">
        <v>0</v>
      </c>
      <c r="J72">
        <v>0</v>
      </c>
      <c r="K72">
        <v>0</v>
      </c>
      <c r="L72">
        <v>0</v>
      </c>
      <c r="M72" s="36">
        <v>0</v>
      </c>
      <c r="N72">
        <v>0</v>
      </c>
      <c r="O72">
        <v>0</v>
      </c>
      <c r="P72">
        <v>0</v>
      </c>
      <c r="Q72">
        <v>0</v>
      </c>
      <c r="R72" s="36">
        <v>0</v>
      </c>
      <c r="S72">
        <v>0</v>
      </c>
      <c r="T72">
        <v>0</v>
      </c>
      <c r="U72">
        <v>0</v>
      </c>
      <c r="V72">
        <v>0</v>
      </c>
      <c r="W72" s="36">
        <v>0</v>
      </c>
      <c r="X72">
        <v>0</v>
      </c>
      <c r="Y72">
        <v>0</v>
      </c>
      <c r="Z72">
        <v>0</v>
      </c>
      <c r="AA72">
        <v>0</v>
      </c>
      <c r="AB72" s="36">
        <v>0</v>
      </c>
      <c r="AC72">
        <v>0</v>
      </c>
      <c r="AD72">
        <v>0</v>
      </c>
      <c r="AE72">
        <v>0</v>
      </c>
      <c r="AF72">
        <v>0</v>
      </c>
      <c r="AG72" s="36">
        <v>0</v>
      </c>
      <c r="AH72">
        <v>0</v>
      </c>
      <c r="AI72">
        <v>0</v>
      </c>
      <c r="AJ72">
        <v>0</v>
      </c>
      <c r="AK72">
        <v>0</v>
      </c>
      <c r="AL72" s="36">
        <v>0</v>
      </c>
    </row>
    <row r="73" spans="1:38" x14ac:dyDescent="0.25">
      <c r="A73" s="14">
        <v>1500</v>
      </c>
      <c r="B73" s="35">
        <v>1550</v>
      </c>
      <c r="C73" s="36">
        <v>0</v>
      </c>
      <c r="D73">
        <v>0</v>
      </c>
      <c r="E73">
        <v>0</v>
      </c>
      <c r="F73">
        <v>0</v>
      </c>
      <c r="G73">
        <v>0</v>
      </c>
      <c r="H73" s="36">
        <v>0</v>
      </c>
      <c r="I73">
        <v>0</v>
      </c>
      <c r="J73">
        <v>0</v>
      </c>
      <c r="K73">
        <v>0</v>
      </c>
      <c r="L73">
        <v>0</v>
      </c>
      <c r="M73" s="36">
        <v>0</v>
      </c>
      <c r="N73">
        <v>0</v>
      </c>
      <c r="O73">
        <v>0</v>
      </c>
      <c r="P73">
        <v>0</v>
      </c>
      <c r="Q73">
        <v>0</v>
      </c>
      <c r="R73" s="36">
        <v>0</v>
      </c>
      <c r="S73">
        <v>0</v>
      </c>
      <c r="T73">
        <v>0</v>
      </c>
      <c r="U73">
        <v>0</v>
      </c>
      <c r="V73">
        <v>0</v>
      </c>
      <c r="W73" s="36">
        <v>0</v>
      </c>
      <c r="X73">
        <v>0</v>
      </c>
      <c r="Y73">
        <v>0</v>
      </c>
      <c r="Z73">
        <v>0</v>
      </c>
      <c r="AA73">
        <v>0</v>
      </c>
      <c r="AB73" s="36">
        <v>0</v>
      </c>
      <c r="AC73">
        <v>0</v>
      </c>
      <c r="AD73">
        <v>0</v>
      </c>
      <c r="AE73">
        <v>0</v>
      </c>
      <c r="AF73">
        <v>0</v>
      </c>
      <c r="AG73" s="36">
        <v>0</v>
      </c>
      <c r="AH73">
        <v>0</v>
      </c>
      <c r="AI73">
        <v>0</v>
      </c>
      <c r="AJ73">
        <v>0</v>
      </c>
      <c r="AK73">
        <v>0</v>
      </c>
      <c r="AL73" s="36">
        <v>0</v>
      </c>
    </row>
    <row r="74" spans="1:38" x14ac:dyDescent="0.25">
      <c r="A74" s="14">
        <v>1550</v>
      </c>
      <c r="B74" s="35">
        <v>1600</v>
      </c>
      <c r="C74" s="36">
        <v>0</v>
      </c>
      <c r="D74">
        <v>0</v>
      </c>
      <c r="E74">
        <v>0</v>
      </c>
      <c r="F74">
        <v>0</v>
      </c>
      <c r="G74">
        <v>0</v>
      </c>
      <c r="H74" s="36">
        <v>0</v>
      </c>
      <c r="I74">
        <v>0</v>
      </c>
      <c r="J74">
        <v>0</v>
      </c>
      <c r="K74">
        <v>0</v>
      </c>
      <c r="L74">
        <v>0</v>
      </c>
      <c r="M74" s="36">
        <v>0</v>
      </c>
      <c r="N74">
        <v>0</v>
      </c>
      <c r="O74">
        <v>0</v>
      </c>
      <c r="P74">
        <v>0</v>
      </c>
      <c r="Q74">
        <v>0</v>
      </c>
      <c r="R74" s="36">
        <v>0</v>
      </c>
      <c r="S74">
        <v>0</v>
      </c>
      <c r="T74">
        <v>0</v>
      </c>
      <c r="U74">
        <v>0</v>
      </c>
      <c r="V74">
        <v>0</v>
      </c>
      <c r="W74" s="36">
        <v>0</v>
      </c>
      <c r="X74">
        <v>0</v>
      </c>
      <c r="Y74">
        <v>0</v>
      </c>
      <c r="Z74">
        <v>0</v>
      </c>
      <c r="AA74">
        <v>0</v>
      </c>
      <c r="AB74" s="36">
        <v>0</v>
      </c>
      <c r="AC74">
        <v>0</v>
      </c>
      <c r="AD74">
        <v>0</v>
      </c>
      <c r="AE74">
        <v>0</v>
      </c>
      <c r="AF74">
        <v>0</v>
      </c>
      <c r="AG74" s="36">
        <v>0</v>
      </c>
      <c r="AH74">
        <v>0</v>
      </c>
      <c r="AI74">
        <v>0</v>
      </c>
      <c r="AJ74">
        <v>0</v>
      </c>
      <c r="AK74">
        <v>0</v>
      </c>
      <c r="AL74" s="36">
        <v>0</v>
      </c>
    </row>
    <row r="77" spans="1:38" x14ac:dyDescent="0.25">
      <c r="B77" s="34" t="s">
        <v>129</v>
      </c>
      <c r="C77">
        <f>SUM(C3:C74)</f>
        <v>77029828630549.766</v>
      </c>
      <c r="D77">
        <f t="shared" ref="D77:AL77" si="0">SUM(D3:D74)</f>
        <v>67298288576960.234</v>
      </c>
      <c r="E77">
        <f t="shared" si="0"/>
        <v>57566748523370.703</v>
      </c>
      <c r="F77">
        <f t="shared" si="0"/>
        <v>47835208469781.172</v>
      </c>
      <c r="G77">
        <f t="shared" si="0"/>
        <v>38103668416191.641</v>
      </c>
      <c r="H77">
        <f t="shared" si="0"/>
        <v>28372128362602.113</v>
      </c>
      <c r="I77">
        <f t="shared" si="0"/>
        <v>27046912711252.445</v>
      </c>
      <c r="J77">
        <f t="shared" si="0"/>
        <v>25721697059902.777</v>
      </c>
      <c r="K77">
        <f t="shared" si="0"/>
        <v>24396481408553.109</v>
      </c>
      <c r="L77">
        <f t="shared" si="0"/>
        <v>23071265757203.441</v>
      </c>
      <c r="M77">
        <f t="shared" si="0"/>
        <v>21746050105853.781</v>
      </c>
      <c r="N77">
        <f t="shared" si="0"/>
        <v>33454265406419.48</v>
      </c>
      <c r="O77">
        <f t="shared" si="0"/>
        <v>45162480706985.18</v>
      </c>
      <c r="P77">
        <f t="shared" si="0"/>
        <v>56870696007550.875</v>
      </c>
      <c r="Q77">
        <f t="shared" si="0"/>
        <v>68578911308116.578</v>
      </c>
      <c r="R77">
        <f t="shared" si="0"/>
        <v>80287126608682.281</v>
      </c>
      <c r="S77">
        <f t="shared" si="0"/>
        <v>74632938847737.422</v>
      </c>
      <c r="T77">
        <f t="shared" si="0"/>
        <v>68978751086792.563</v>
      </c>
      <c r="U77">
        <f t="shared" si="0"/>
        <v>63324563325847.719</v>
      </c>
      <c r="V77">
        <f t="shared" si="0"/>
        <v>57670375564902.875</v>
      </c>
      <c r="W77">
        <f t="shared" si="0"/>
        <v>52016187803958.023</v>
      </c>
      <c r="X77">
        <f t="shared" si="0"/>
        <v>41612950243166.422</v>
      </c>
      <c r="Y77">
        <f t="shared" si="0"/>
        <v>31209712682374.816</v>
      </c>
      <c r="Z77">
        <f t="shared" si="0"/>
        <v>20806475121583.211</v>
      </c>
      <c r="AA77">
        <f t="shared" si="0"/>
        <v>10403237560791.605</v>
      </c>
      <c r="AB77">
        <f t="shared" si="0"/>
        <v>0</v>
      </c>
      <c r="AC77">
        <f t="shared" si="0"/>
        <v>38612894401340.594</v>
      </c>
      <c r="AD77">
        <f t="shared" si="0"/>
        <v>77225788802681.188</v>
      </c>
      <c r="AE77">
        <f t="shared" si="0"/>
        <v>115838683204021.77</v>
      </c>
      <c r="AF77">
        <f t="shared" si="0"/>
        <v>154451577605362.38</v>
      </c>
      <c r="AG77">
        <f t="shared" si="0"/>
        <v>193064472006702.94</v>
      </c>
      <c r="AH77">
        <f t="shared" si="0"/>
        <v>155588568539850.75</v>
      </c>
      <c r="AI77">
        <f t="shared" si="0"/>
        <v>118112665072998.56</v>
      </c>
      <c r="AJ77">
        <f t="shared" si="0"/>
        <v>80636761606146.375</v>
      </c>
      <c r="AK77">
        <f t="shared" si="0"/>
        <v>43160858139294.18</v>
      </c>
      <c r="AL77">
        <f t="shared" si="0"/>
        <v>5684954672441.9746</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FC1C0-40AA-4964-9D1D-D0FDC013A069}">
  <sheetPr>
    <tabColor rgb="FF7030A0"/>
  </sheetPr>
  <dimension ref="A1:AL77"/>
  <sheetViews>
    <sheetView zoomScale="70" zoomScaleNormal="70" workbookViewId="0">
      <selection activeCell="B46" sqref="B46"/>
    </sheetView>
  </sheetViews>
  <sheetFormatPr defaultRowHeight="15" x14ac:dyDescent="0.25"/>
  <cols>
    <col min="1" max="2" width="24.28515625" style="14" customWidth="1"/>
    <col min="3" max="3" width="14.85546875" bestFit="1" customWidth="1"/>
  </cols>
  <sheetData>
    <row r="1" spans="1:38" x14ac:dyDescent="0.25">
      <c r="A1" s="33" t="s">
        <v>123</v>
      </c>
      <c r="B1" s="33" t="s">
        <v>128</v>
      </c>
      <c r="C1" s="12" t="s">
        <v>124</v>
      </c>
    </row>
    <row r="2" spans="1:38" s="1" customFormat="1" x14ac:dyDescent="0.25">
      <c r="A2" s="34" t="s">
        <v>125</v>
      </c>
      <c r="B2" s="34" t="s">
        <v>126</v>
      </c>
      <c r="C2" s="1">
        <v>2015</v>
      </c>
      <c r="D2" s="1">
        <v>2016</v>
      </c>
      <c r="E2" s="1">
        <v>2017</v>
      </c>
      <c r="F2" s="1">
        <v>2018</v>
      </c>
      <c r="G2" s="1">
        <v>2019</v>
      </c>
      <c r="H2" s="1">
        <v>2020</v>
      </c>
      <c r="I2" s="1">
        <v>2021</v>
      </c>
      <c r="J2" s="1">
        <v>2022</v>
      </c>
      <c r="K2" s="1">
        <v>2023</v>
      </c>
      <c r="L2" s="1">
        <v>2024</v>
      </c>
      <c r="M2" s="1">
        <v>2025</v>
      </c>
      <c r="N2" s="1">
        <v>2026</v>
      </c>
      <c r="O2" s="1">
        <v>2027</v>
      </c>
      <c r="P2" s="1">
        <v>2028</v>
      </c>
      <c r="Q2" s="1">
        <v>2029</v>
      </c>
      <c r="R2" s="1">
        <v>2030</v>
      </c>
      <c r="S2" s="1">
        <v>2031</v>
      </c>
      <c r="T2" s="1">
        <v>2032</v>
      </c>
      <c r="U2" s="1">
        <v>2033</v>
      </c>
      <c r="V2" s="1">
        <v>2034</v>
      </c>
      <c r="W2" s="1">
        <v>2035</v>
      </c>
      <c r="X2" s="1">
        <v>2036</v>
      </c>
      <c r="Y2" s="1">
        <v>2037</v>
      </c>
      <c r="Z2" s="1">
        <v>2038</v>
      </c>
      <c r="AA2" s="1">
        <v>2039</v>
      </c>
      <c r="AB2" s="1">
        <v>2040</v>
      </c>
      <c r="AC2" s="1">
        <v>2041</v>
      </c>
      <c r="AD2" s="1">
        <v>2042</v>
      </c>
      <c r="AE2" s="1">
        <v>2043</v>
      </c>
      <c r="AF2" s="1">
        <v>2044</v>
      </c>
      <c r="AG2" s="1">
        <v>2045</v>
      </c>
      <c r="AH2" s="1">
        <v>2046</v>
      </c>
      <c r="AI2" s="1">
        <v>2047</v>
      </c>
      <c r="AJ2" s="1">
        <v>2048</v>
      </c>
      <c r="AK2" s="1">
        <v>2049</v>
      </c>
      <c r="AL2" s="1">
        <v>2050</v>
      </c>
    </row>
    <row r="3" spans="1:38" x14ac:dyDescent="0.25">
      <c r="A3" s="35">
        <v>-1150</v>
      </c>
      <c r="B3" s="35">
        <v>-1100</v>
      </c>
      <c r="C3" s="36">
        <v>0</v>
      </c>
      <c r="D3">
        <v>0</v>
      </c>
      <c r="E3">
        <v>0</v>
      </c>
      <c r="F3">
        <v>0</v>
      </c>
      <c r="G3">
        <v>0</v>
      </c>
      <c r="H3" s="36">
        <v>0</v>
      </c>
      <c r="I3">
        <v>0</v>
      </c>
      <c r="J3">
        <v>0</v>
      </c>
      <c r="K3">
        <v>0</v>
      </c>
      <c r="L3">
        <v>0</v>
      </c>
      <c r="M3" s="36">
        <v>0</v>
      </c>
      <c r="N3">
        <v>0</v>
      </c>
      <c r="O3">
        <v>0</v>
      </c>
      <c r="P3">
        <v>0</v>
      </c>
      <c r="Q3">
        <v>0</v>
      </c>
      <c r="R3" s="36">
        <v>0</v>
      </c>
      <c r="S3">
        <v>0</v>
      </c>
      <c r="T3">
        <v>0</v>
      </c>
      <c r="U3">
        <v>0</v>
      </c>
      <c r="V3">
        <v>0</v>
      </c>
      <c r="W3" s="36">
        <v>0</v>
      </c>
      <c r="X3">
        <v>0</v>
      </c>
      <c r="Y3">
        <v>0</v>
      </c>
      <c r="Z3">
        <v>0</v>
      </c>
      <c r="AA3">
        <v>0</v>
      </c>
      <c r="AB3" s="36">
        <v>0</v>
      </c>
      <c r="AC3">
        <v>0</v>
      </c>
      <c r="AD3">
        <v>0</v>
      </c>
      <c r="AE3">
        <v>0</v>
      </c>
      <c r="AF3">
        <v>0</v>
      </c>
      <c r="AG3" s="36">
        <v>0</v>
      </c>
      <c r="AH3">
        <v>0</v>
      </c>
      <c r="AI3">
        <v>0</v>
      </c>
      <c r="AJ3">
        <v>0</v>
      </c>
      <c r="AK3">
        <v>0</v>
      </c>
      <c r="AL3" s="36">
        <v>0</v>
      </c>
    </row>
    <row r="4" spans="1:38" x14ac:dyDescent="0.25">
      <c r="A4" s="14">
        <v>-1100</v>
      </c>
      <c r="B4" s="35">
        <v>-1050</v>
      </c>
      <c r="C4" s="36">
        <v>0</v>
      </c>
      <c r="D4">
        <v>0</v>
      </c>
      <c r="E4">
        <v>0</v>
      </c>
      <c r="F4">
        <v>0</v>
      </c>
      <c r="G4">
        <v>0</v>
      </c>
      <c r="H4" s="36">
        <v>0</v>
      </c>
      <c r="I4">
        <v>0</v>
      </c>
      <c r="J4">
        <v>0</v>
      </c>
      <c r="K4">
        <v>0</v>
      </c>
      <c r="L4">
        <v>0</v>
      </c>
      <c r="M4" s="36">
        <v>0</v>
      </c>
      <c r="N4">
        <v>0</v>
      </c>
      <c r="O4">
        <v>0</v>
      </c>
      <c r="P4">
        <v>0</v>
      </c>
      <c r="Q4">
        <v>0</v>
      </c>
      <c r="R4" s="36">
        <v>0</v>
      </c>
      <c r="S4">
        <v>0</v>
      </c>
      <c r="T4">
        <v>0</v>
      </c>
      <c r="U4">
        <v>0</v>
      </c>
      <c r="V4">
        <v>0</v>
      </c>
      <c r="W4" s="36">
        <v>0</v>
      </c>
      <c r="X4">
        <v>0</v>
      </c>
      <c r="Y4">
        <v>0</v>
      </c>
      <c r="Z4">
        <v>0</v>
      </c>
      <c r="AA4">
        <v>0</v>
      </c>
      <c r="AB4" s="36">
        <v>0</v>
      </c>
      <c r="AC4">
        <v>0</v>
      </c>
      <c r="AD4">
        <v>0</v>
      </c>
      <c r="AE4">
        <v>0</v>
      </c>
      <c r="AF4">
        <v>0</v>
      </c>
      <c r="AG4" s="36">
        <v>0</v>
      </c>
      <c r="AH4">
        <v>0</v>
      </c>
      <c r="AI4">
        <v>0</v>
      </c>
      <c r="AJ4">
        <v>0</v>
      </c>
      <c r="AK4">
        <v>0</v>
      </c>
      <c r="AL4" s="36">
        <v>0</v>
      </c>
    </row>
    <row r="5" spans="1:38" x14ac:dyDescent="0.25">
      <c r="A5" s="14">
        <v>-1050</v>
      </c>
      <c r="B5" s="35">
        <v>-1000</v>
      </c>
      <c r="C5" s="36">
        <v>0</v>
      </c>
      <c r="D5">
        <v>0</v>
      </c>
      <c r="E5">
        <v>0</v>
      </c>
      <c r="F5">
        <v>0</v>
      </c>
      <c r="G5">
        <v>0</v>
      </c>
      <c r="H5" s="36">
        <v>0</v>
      </c>
      <c r="I5">
        <v>0</v>
      </c>
      <c r="J5">
        <v>0</v>
      </c>
      <c r="K5">
        <v>0</v>
      </c>
      <c r="L5">
        <v>0</v>
      </c>
      <c r="M5" s="36">
        <v>0</v>
      </c>
      <c r="N5">
        <v>0</v>
      </c>
      <c r="O5">
        <v>0</v>
      </c>
      <c r="P5">
        <v>0</v>
      </c>
      <c r="Q5">
        <v>0</v>
      </c>
      <c r="R5" s="36">
        <v>0</v>
      </c>
      <c r="S5">
        <v>0</v>
      </c>
      <c r="T5">
        <v>0</v>
      </c>
      <c r="U5">
        <v>0</v>
      </c>
      <c r="V5">
        <v>0</v>
      </c>
      <c r="W5" s="36">
        <v>0</v>
      </c>
      <c r="X5">
        <v>0</v>
      </c>
      <c r="Y5">
        <v>0</v>
      </c>
      <c r="Z5">
        <v>0</v>
      </c>
      <c r="AA5">
        <v>0</v>
      </c>
      <c r="AB5" s="36">
        <v>0</v>
      </c>
      <c r="AC5">
        <v>0</v>
      </c>
      <c r="AD5">
        <v>0</v>
      </c>
      <c r="AE5">
        <v>0</v>
      </c>
      <c r="AF5">
        <v>0</v>
      </c>
      <c r="AG5" s="36">
        <v>0</v>
      </c>
      <c r="AH5">
        <v>0</v>
      </c>
      <c r="AI5">
        <v>0</v>
      </c>
      <c r="AJ5">
        <v>0</v>
      </c>
      <c r="AK5">
        <v>0</v>
      </c>
      <c r="AL5" s="36">
        <v>0</v>
      </c>
    </row>
    <row r="6" spans="1:38" x14ac:dyDescent="0.25">
      <c r="A6" s="14">
        <v>-1000</v>
      </c>
      <c r="B6" s="35">
        <v>-950</v>
      </c>
      <c r="C6" s="36">
        <v>0</v>
      </c>
      <c r="D6">
        <v>0</v>
      </c>
      <c r="E6">
        <v>0</v>
      </c>
      <c r="F6">
        <v>0</v>
      </c>
      <c r="G6">
        <v>0</v>
      </c>
      <c r="H6" s="36">
        <v>0</v>
      </c>
      <c r="I6">
        <v>0</v>
      </c>
      <c r="J6">
        <v>0</v>
      </c>
      <c r="K6">
        <v>0</v>
      </c>
      <c r="L6">
        <v>0</v>
      </c>
      <c r="M6" s="36">
        <v>0</v>
      </c>
      <c r="N6">
        <v>0</v>
      </c>
      <c r="O6">
        <v>0</v>
      </c>
      <c r="P6">
        <v>0</v>
      </c>
      <c r="Q6">
        <v>0</v>
      </c>
      <c r="R6" s="36">
        <v>0</v>
      </c>
      <c r="S6">
        <v>0</v>
      </c>
      <c r="T6">
        <v>0</v>
      </c>
      <c r="U6">
        <v>0</v>
      </c>
      <c r="V6">
        <v>0</v>
      </c>
      <c r="W6" s="36">
        <v>0</v>
      </c>
      <c r="X6">
        <v>0</v>
      </c>
      <c r="Y6">
        <v>0</v>
      </c>
      <c r="Z6">
        <v>0</v>
      </c>
      <c r="AA6">
        <v>0</v>
      </c>
      <c r="AB6" s="36">
        <v>0</v>
      </c>
      <c r="AC6">
        <v>0</v>
      </c>
      <c r="AD6">
        <v>0</v>
      </c>
      <c r="AE6">
        <v>0</v>
      </c>
      <c r="AF6">
        <v>0</v>
      </c>
      <c r="AG6" s="36">
        <v>0</v>
      </c>
      <c r="AH6">
        <v>0</v>
      </c>
      <c r="AI6">
        <v>0</v>
      </c>
      <c r="AJ6">
        <v>0</v>
      </c>
      <c r="AK6">
        <v>0</v>
      </c>
      <c r="AL6" s="36">
        <v>0</v>
      </c>
    </row>
    <row r="7" spans="1:38" x14ac:dyDescent="0.25">
      <c r="A7" s="14">
        <v>-950</v>
      </c>
      <c r="B7" s="35">
        <v>-900</v>
      </c>
      <c r="C7" s="36">
        <v>0</v>
      </c>
      <c r="D7">
        <v>0</v>
      </c>
      <c r="E7">
        <v>0</v>
      </c>
      <c r="F7">
        <v>0</v>
      </c>
      <c r="G7">
        <v>0</v>
      </c>
      <c r="H7" s="36">
        <v>0</v>
      </c>
      <c r="I7">
        <v>0</v>
      </c>
      <c r="J7">
        <v>0</v>
      </c>
      <c r="K7">
        <v>0</v>
      </c>
      <c r="L7">
        <v>0</v>
      </c>
      <c r="M7" s="36">
        <v>0</v>
      </c>
      <c r="N7">
        <v>0</v>
      </c>
      <c r="O7">
        <v>0</v>
      </c>
      <c r="P7">
        <v>0</v>
      </c>
      <c r="Q7">
        <v>0</v>
      </c>
      <c r="R7" s="36">
        <v>0</v>
      </c>
      <c r="S7">
        <v>0</v>
      </c>
      <c r="T7">
        <v>0</v>
      </c>
      <c r="U7">
        <v>0</v>
      </c>
      <c r="V7">
        <v>0</v>
      </c>
      <c r="W7" s="36">
        <v>0</v>
      </c>
      <c r="X7">
        <v>0</v>
      </c>
      <c r="Y7">
        <v>0</v>
      </c>
      <c r="Z7">
        <v>0</v>
      </c>
      <c r="AA7">
        <v>0</v>
      </c>
      <c r="AB7" s="36">
        <v>0</v>
      </c>
      <c r="AC7">
        <v>0</v>
      </c>
      <c r="AD7">
        <v>0</v>
      </c>
      <c r="AE7">
        <v>0</v>
      </c>
      <c r="AF7">
        <v>0</v>
      </c>
      <c r="AG7" s="36">
        <v>0</v>
      </c>
      <c r="AH7">
        <v>0</v>
      </c>
      <c r="AI7">
        <v>0</v>
      </c>
      <c r="AJ7">
        <v>0</v>
      </c>
      <c r="AK7">
        <v>0</v>
      </c>
      <c r="AL7" s="36">
        <v>0</v>
      </c>
    </row>
    <row r="8" spans="1:38" x14ac:dyDescent="0.25">
      <c r="A8" s="14">
        <v>-900</v>
      </c>
      <c r="B8" s="35">
        <v>-850</v>
      </c>
      <c r="C8" s="36">
        <v>0</v>
      </c>
      <c r="D8">
        <v>0</v>
      </c>
      <c r="E8">
        <v>0</v>
      </c>
      <c r="F8">
        <v>0</v>
      </c>
      <c r="G8">
        <v>0</v>
      </c>
      <c r="H8" s="36">
        <v>0</v>
      </c>
      <c r="I8">
        <v>0</v>
      </c>
      <c r="J8">
        <v>0</v>
      </c>
      <c r="K8">
        <v>0</v>
      </c>
      <c r="L8">
        <v>0</v>
      </c>
      <c r="M8" s="36">
        <v>0</v>
      </c>
      <c r="N8">
        <v>0</v>
      </c>
      <c r="O8">
        <v>0</v>
      </c>
      <c r="P8">
        <v>0</v>
      </c>
      <c r="Q8">
        <v>0</v>
      </c>
      <c r="R8" s="36">
        <v>0</v>
      </c>
      <c r="S8">
        <v>0</v>
      </c>
      <c r="T8">
        <v>0</v>
      </c>
      <c r="U8">
        <v>0</v>
      </c>
      <c r="V8">
        <v>0</v>
      </c>
      <c r="W8" s="36">
        <v>0</v>
      </c>
      <c r="X8">
        <v>0</v>
      </c>
      <c r="Y8">
        <v>0</v>
      </c>
      <c r="Z8">
        <v>0</v>
      </c>
      <c r="AA8">
        <v>0</v>
      </c>
      <c r="AB8" s="36">
        <v>0</v>
      </c>
      <c r="AC8">
        <v>0</v>
      </c>
      <c r="AD8">
        <v>0</v>
      </c>
      <c r="AE8">
        <v>0</v>
      </c>
      <c r="AF8">
        <v>0</v>
      </c>
      <c r="AG8" s="36">
        <v>0</v>
      </c>
      <c r="AH8">
        <v>0</v>
      </c>
      <c r="AI8">
        <v>0</v>
      </c>
      <c r="AJ8">
        <v>0</v>
      </c>
      <c r="AK8">
        <v>0</v>
      </c>
      <c r="AL8" s="36">
        <v>0</v>
      </c>
    </row>
    <row r="9" spans="1:38" x14ac:dyDescent="0.25">
      <c r="A9" s="14">
        <v>-850</v>
      </c>
      <c r="B9" s="35">
        <v>-800</v>
      </c>
      <c r="C9" s="36">
        <v>0</v>
      </c>
      <c r="D9">
        <v>0</v>
      </c>
      <c r="E9">
        <v>0</v>
      </c>
      <c r="F9">
        <v>0</v>
      </c>
      <c r="G9">
        <v>0</v>
      </c>
      <c r="H9" s="36">
        <v>0</v>
      </c>
      <c r="I9">
        <v>0</v>
      </c>
      <c r="J9">
        <v>0</v>
      </c>
      <c r="K9">
        <v>0</v>
      </c>
      <c r="L9">
        <v>0</v>
      </c>
      <c r="M9" s="36">
        <v>0</v>
      </c>
      <c r="N9">
        <v>0</v>
      </c>
      <c r="O9">
        <v>0</v>
      </c>
      <c r="P9">
        <v>0</v>
      </c>
      <c r="Q9">
        <v>0</v>
      </c>
      <c r="R9" s="36">
        <v>0</v>
      </c>
      <c r="S9">
        <v>0</v>
      </c>
      <c r="T9">
        <v>0</v>
      </c>
      <c r="U9">
        <v>0</v>
      </c>
      <c r="V9">
        <v>0</v>
      </c>
      <c r="W9" s="36">
        <v>0</v>
      </c>
      <c r="X9">
        <v>0</v>
      </c>
      <c r="Y9">
        <v>0</v>
      </c>
      <c r="Z9">
        <v>0</v>
      </c>
      <c r="AA9">
        <v>0</v>
      </c>
      <c r="AB9" s="36">
        <v>0</v>
      </c>
      <c r="AC9">
        <v>0</v>
      </c>
      <c r="AD9">
        <v>0</v>
      </c>
      <c r="AE9">
        <v>0</v>
      </c>
      <c r="AF9">
        <v>0</v>
      </c>
      <c r="AG9" s="36">
        <v>0</v>
      </c>
      <c r="AH9">
        <v>0</v>
      </c>
      <c r="AI9">
        <v>0</v>
      </c>
      <c r="AJ9">
        <v>0</v>
      </c>
      <c r="AK9">
        <v>0</v>
      </c>
      <c r="AL9" s="36">
        <v>0</v>
      </c>
    </row>
    <row r="10" spans="1:38" x14ac:dyDescent="0.25">
      <c r="A10" s="14">
        <v>-800</v>
      </c>
      <c r="B10" s="35">
        <v>-750</v>
      </c>
      <c r="C10" s="36">
        <v>0</v>
      </c>
      <c r="D10">
        <v>0</v>
      </c>
      <c r="E10">
        <v>0</v>
      </c>
      <c r="F10">
        <v>0</v>
      </c>
      <c r="G10">
        <v>0</v>
      </c>
      <c r="H10" s="36">
        <v>0</v>
      </c>
      <c r="I10">
        <v>0</v>
      </c>
      <c r="J10">
        <v>0</v>
      </c>
      <c r="K10">
        <v>0</v>
      </c>
      <c r="L10">
        <v>0</v>
      </c>
      <c r="M10" s="36">
        <v>0</v>
      </c>
      <c r="N10">
        <v>0</v>
      </c>
      <c r="O10">
        <v>0</v>
      </c>
      <c r="P10">
        <v>0</v>
      </c>
      <c r="Q10">
        <v>0</v>
      </c>
      <c r="R10" s="36">
        <v>0</v>
      </c>
      <c r="S10">
        <v>0</v>
      </c>
      <c r="T10">
        <v>0</v>
      </c>
      <c r="U10">
        <v>0</v>
      </c>
      <c r="V10">
        <v>0</v>
      </c>
      <c r="W10" s="36">
        <v>0</v>
      </c>
      <c r="X10">
        <v>0</v>
      </c>
      <c r="Y10">
        <v>0</v>
      </c>
      <c r="Z10">
        <v>0</v>
      </c>
      <c r="AA10">
        <v>0</v>
      </c>
      <c r="AB10" s="36">
        <v>0</v>
      </c>
      <c r="AC10">
        <v>0</v>
      </c>
      <c r="AD10">
        <v>0</v>
      </c>
      <c r="AE10">
        <v>0</v>
      </c>
      <c r="AF10">
        <v>0</v>
      </c>
      <c r="AG10" s="36">
        <v>0</v>
      </c>
      <c r="AH10">
        <v>0</v>
      </c>
      <c r="AI10">
        <v>0</v>
      </c>
      <c r="AJ10">
        <v>0</v>
      </c>
      <c r="AK10">
        <v>0</v>
      </c>
      <c r="AL10" s="36">
        <v>0</v>
      </c>
    </row>
    <row r="11" spans="1:38" x14ac:dyDescent="0.25">
      <c r="A11" s="14">
        <v>-750</v>
      </c>
      <c r="B11" s="35">
        <v>-700</v>
      </c>
      <c r="C11" s="36">
        <v>0</v>
      </c>
      <c r="D11">
        <v>0</v>
      </c>
      <c r="E11">
        <v>0</v>
      </c>
      <c r="F11">
        <v>0</v>
      </c>
      <c r="G11">
        <v>0</v>
      </c>
      <c r="H11" s="36">
        <v>0</v>
      </c>
      <c r="I11">
        <v>0</v>
      </c>
      <c r="J11">
        <v>0</v>
      </c>
      <c r="K11">
        <v>0</v>
      </c>
      <c r="L11">
        <v>0</v>
      </c>
      <c r="M11" s="36">
        <v>0</v>
      </c>
      <c r="N11">
        <v>0</v>
      </c>
      <c r="O11">
        <v>0</v>
      </c>
      <c r="P11">
        <v>0</v>
      </c>
      <c r="Q11">
        <v>0</v>
      </c>
      <c r="R11" s="36">
        <v>0</v>
      </c>
      <c r="S11">
        <v>0</v>
      </c>
      <c r="T11">
        <v>0</v>
      </c>
      <c r="U11">
        <v>0</v>
      </c>
      <c r="V11">
        <v>0</v>
      </c>
      <c r="W11" s="36">
        <v>0</v>
      </c>
      <c r="X11">
        <v>0</v>
      </c>
      <c r="Y11">
        <v>0</v>
      </c>
      <c r="Z11">
        <v>0</v>
      </c>
      <c r="AA11">
        <v>0</v>
      </c>
      <c r="AB11" s="36">
        <v>0</v>
      </c>
      <c r="AC11">
        <v>0</v>
      </c>
      <c r="AD11">
        <v>0</v>
      </c>
      <c r="AE11">
        <v>0</v>
      </c>
      <c r="AF11">
        <v>0</v>
      </c>
      <c r="AG11" s="36">
        <v>0</v>
      </c>
      <c r="AH11">
        <v>0</v>
      </c>
      <c r="AI11">
        <v>0</v>
      </c>
      <c r="AJ11">
        <v>0</v>
      </c>
      <c r="AK11">
        <v>0</v>
      </c>
      <c r="AL11" s="36">
        <v>0</v>
      </c>
    </row>
    <row r="12" spans="1:38" x14ac:dyDescent="0.25">
      <c r="A12" s="14">
        <v>-700</v>
      </c>
      <c r="B12" s="35">
        <v>-650</v>
      </c>
      <c r="C12" s="36">
        <v>0</v>
      </c>
      <c r="D12">
        <v>0</v>
      </c>
      <c r="E12">
        <v>0</v>
      </c>
      <c r="F12">
        <v>0</v>
      </c>
      <c r="G12">
        <v>0</v>
      </c>
      <c r="H12" s="36">
        <v>0</v>
      </c>
      <c r="I12">
        <v>0</v>
      </c>
      <c r="J12">
        <v>0</v>
      </c>
      <c r="K12">
        <v>0</v>
      </c>
      <c r="L12">
        <v>0</v>
      </c>
      <c r="M12" s="36">
        <v>0</v>
      </c>
      <c r="N12">
        <v>0</v>
      </c>
      <c r="O12">
        <v>0</v>
      </c>
      <c r="P12">
        <v>0</v>
      </c>
      <c r="Q12">
        <v>0</v>
      </c>
      <c r="R12" s="36">
        <v>0</v>
      </c>
      <c r="S12">
        <v>0</v>
      </c>
      <c r="T12">
        <v>0</v>
      </c>
      <c r="U12">
        <v>0</v>
      </c>
      <c r="V12">
        <v>0</v>
      </c>
      <c r="W12" s="36">
        <v>0</v>
      </c>
      <c r="X12">
        <v>0</v>
      </c>
      <c r="Y12">
        <v>0</v>
      </c>
      <c r="Z12">
        <v>0</v>
      </c>
      <c r="AA12">
        <v>0</v>
      </c>
      <c r="AB12" s="36">
        <v>0</v>
      </c>
      <c r="AC12">
        <v>0</v>
      </c>
      <c r="AD12">
        <v>0</v>
      </c>
      <c r="AE12">
        <v>0</v>
      </c>
      <c r="AF12">
        <v>0</v>
      </c>
      <c r="AG12" s="36">
        <v>0</v>
      </c>
      <c r="AH12">
        <v>0</v>
      </c>
      <c r="AI12">
        <v>0</v>
      </c>
      <c r="AJ12">
        <v>0</v>
      </c>
      <c r="AK12">
        <v>0</v>
      </c>
      <c r="AL12" s="36">
        <v>0</v>
      </c>
    </row>
    <row r="13" spans="1:38" x14ac:dyDescent="0.25">
      <c r="A13" s="14">
        <v>-650</v>
      </c>
      <c r="B13" s="35">
        <v>-600</v>
      </c>
      <c r="C13" s="36">
        <v>0</v>
      </c>
      <c r="D13">
        <v>0</v>
      </c>
      <c r="E13">
        <v>0</v>
      </c>
      <c r="F13">
        <v>0</v>
      </c>
      <c r="G13">
        <v>0</v>
      </c>
      <c r="H13" s="36">
        <v>0</v>
      </c>
      <c r="I13">
        <v>0</v>
      </c>
      <c r="J13">
        <v>0</v>
      </c>
      <c r="K13">
        <v>0</v>
      </c>
      <c r="L13">
        <v>0</v>
      </c>
      <c r="M13" s="36">
        <v>0</v>
      </c>
      <c r="N13">
        <v>0</v>
      </c>
      <c r="O13">
        <v>0</v>
      </c>
      <c r="P13">
        <v>0</v>
      </c>
      <c r="Q13">
        <v>0</v>
      </c>
      <c r="R13" s="36">
        <v>0</v>
      </c>
      <c r="S13">
        <v>0</v>
      </c>
      <c r="T13">
        <v>0</v>
      </c>
      <c r="U13">
        <v>0</v>
      </c>
      <c r="V13">
        <v>0</v>
      </c>
      <c r="W13" s="36">
        <v>0</v>
      </c>
      <c r="X13">
        <v>0</v>
      </c>
      <c r="Y13">
        <v>0</v>
      </c>
      <c r="Z13">
        <v>0</v>
      </c>
      <c r="AA13">
        <v>0</v>
      </c>
      <c r="AB13" s="36">
        <v>0</v>
      </c>
      <c r="AC13">
        <v>0</v>
      </c>
      <c r="AD13">
        <v>0</v>
      </c>
      <c r="AE13">
        <v>0</v>
      </c>
      <c r="AF13">
        <v>0</v>
      </c>
      <c r="AG13" s="36">
        <v>0</v>
      </c>
      <c r="AH13">
        <v>0</v>
      </c>
      <c r="AI13">
        <v>0</v>
      </c>
      <c r="AJ13">
        <v>0</v>
      </c>
      <c r="AK13">
        <v>0</v>
      </c>
      <c r="AL13" s="36">
        <v>0</v>
      </c>
    </row>
    <row r="14" spans="1:38" x14ac:dyDescent="0.25">
      <c r="A14" s="14">
        <v>-600</v>
      </c>
      <c r="B14" s="35">
        <v>-550</v>
      </c>
      <c r="C14" s="36">
        <v>0</v>
      </c>
      <c r="D14">
        <v>0</v>
      </c>
      <c r="E14">
        <v>0</v>
      </c>
      <c r="F14">
        <v>0</v>
      </c>
      <c r="G14">
        <v>0</v>
      </c>
      <c r="H14" s="36">
        <v>0</v>
      </c>
      <c r="I14">
        <v>0</v>
      </c>
      <c r="J14">
        <v>0</v>
      </c>
      <c r="K14">
        <v>0</v>
      </c>
      <c r="L14">
        <v>0</v>
      </c>
      <c r="M14" s="36">
        <v>0</v>
      </c>
      <c r="N14">
        <v>0</v>
      </c>
      <c r="O14">
        <v>0</v>
      </c>
      <c r="P14">
        <v>0</v>
      </c>
      <c r="Q14">
        <v>0</v>
      </c>
      <c r="R14" s="36">
        <v>0</v>
      </c>
      <c r="S14">
        <v>0</v>
      </c>
      <c r="T14">
        <v>0</v>
      </c>
      <c r="U14">
        <v>0</v>
      </c>
      <c r="V14">
        <v>0</v>
      </c>
      <c r="W14" s="36">
        <v>0</v>
      </c>
      <c r="X14">
        <v>0</v>
      </c>
      <c r="Y14">
        <v>0</v>
      </c>
      <c r="Z14">
        <v>0</v>
      </c>
      <c r="AA14">
        <v>0</v>
      </c>
      <c r="AB14" s="36">
        <v>0</v>
      </c>
      <c r="AC14">
        <v>0</v>
      </c>
      <c r="AD14">
        <v>0</v>
      </c>
      <c r="AE14">
        <v>0</v>
      </c>
      <c r="AF14">
        <v>0</v>
      </c>
      <c r="AG14" s="36">
        <v>0</v>
      </c>
      <c r="AH14">
        <v>0</v>
      </c>
      <c r="AI14">
        <v>0</v>
      </c>
      <c r="AJ14">
        <v>0</v>
      </c>
      <c r="AK14">
        <v>0</v>
      </c>
      <c r="AL14" s="36">
        <v>0</v>
      </c>
    </row>
    <row r="15" spans="1:38" x14ac:dyDescent="0.25">
      <c r="A15" s="14">
        <v>-550</v>
      </c>
      <c r="B15" s="35">
        <v>-500</v>
      </c>
      <c r="C15" s="36">
        <v>0</v>
      </c>
      <c r="D15">
        <v>0</v>
      </c>
      <c r="E15">
        <v>0</v>
      </c>
      <c r="F15">
        <v>0</v>
      </c>
      <c r="G15">
        <v>0</v>
      </c>
      <c r="H15" s="36">
        <v>0</v>
      </c>
      <c r="I15">
        <v>0</v>
      </c>
      <c r="J15">
        <v>0</v>
      </c>
      <c r="K15">
        <v>0</v>
      </c>
      <c r="L15">
        <v>0</v>
      </c>
      <c r="M15" s="36">
        <v>0</v>
      </c>
      <c r="N15">
        <v>0</v>
      </c>
      <c r="O15">
        <v>0</v>
      </c>
      <c r="P15">
        <v>0</v>
      </c>
      <c r="Q15">
        <v>0</v>
      </c>
      <c r="R15" s="36">
        <v>0</v>
      </c>
      <c r="S15">
        <v>0</v>
      </c>
      <c r="T15">
        <v>0</v>
      </c>
      <c r="U15">
        <v>0</v>
      </c>
      <c r="V15">
        <v>0</v>
      </c>
      <c r="W15" s="36">
        <v>0</v>
      </c>
      <c r="X15">
        <v>0</v>
      </c>
      <c r="Y15">
        <v>0</v>
      </c>
      <c r="Z15">
        <v>0</v>
      </c>
      <c r="AA15">
        <v>0</v>
      </c>
      <c r="AB15" s="36">
        <v>0</v>
      </c>
      <c r="AC15">
        <v>0</v>
      </c>
      <c r="AD15">
        <v>0</v>
      </c>
      <c r="AE15">
        <v>0</v>
      </c>
      <c r="AF15">
        <v>0</v>
      </c>
      <c r="AG15" s="36">
        <v>0</v>
      </c>
      <c r="AH15">
        <v>0</v>
      </c>
      <c r="AI15">
        <v>0</v>
      </c>
      <c r="AJ15">
        <v>0</v>
      </c>
      <c r="AK15">
        <v>0</v>
      </c>
      <c r="AL15" s="36">
        <v>0</v>
      </c>
    </row>
    <row r="16" spans="1:38" x14ac:dyDescent="0.25">
      <c r="A16" s="14">
        <v>-500</v>
      </c>
      <c r="B16" s="35">
        <v>-450</v>
      </c>
      <c r="C16" s="36">
        <v>0</v>
      </c>
      <c r="D16">
        <v>0</v>
      </c>
      <c r="E16">
        <v>0</v>
      </c>
      <c r="F16">
        <v>0</v>
      </c>
      <c r="G16">
        <v>0</v>
      </c>
      <c r="H16" s="36">
        <v>0</v>
      </c>
      <c r="I16">
        <v>0</v>
      </c>
      <c r="J16">
        <v>0</v>
      </c>
      <c r="K16">
        <v>0</v>
      </c>
      <c r="L16">
        <v>0</v>
      </c>
      <c r="M16" s="36">
        <v>0</v>
      </c>
      <c r="N16">
        <v>0</v>
      </c>
      <c r="O16">
        <v>0</v>
      </c>
      <c r="P16">
        <v>0</v>
      </c>
      <c r="Q16">
        <v>0</v>
      </c>
      <c r="R16" s="36">
        <v>0</v>
      </c>
      <c r="S16">
        <v>0</v>
      </c>
      <c r="T16">
        <v>0</v>
      </c>
      <c r="U16">
        <v>0</v>
      </c>
      <c r="V16">
        <v>0</v>
      </c>
      <c r="W16" s="36">
        <v>0</v>
      </c>
      <c r="X16">
        <v>0</v>
      </c>
      <c r="Y16">
        <v>0</v>
      </c>
      <c r="Z16">
        <v>0</v>
      </c>
      <c r="AA16">
        <v>0</v>
      </c>
      <c r="AB16" s="36">
        <v>0</v>
      </c>
      <c r="AC16">
        <v>0</v>
      </c>
      <c r="AD16">
        <v>0</v>
      </c>
      <c r="AE16">
        <v>0</v>
      </c>
      <c r="AF16">
        <v>0</v>
      </c>
      <c r="AG16" s="36">
        <v>0</v>
      </c>
      <c r="AH16">
        <v>0</v>
      </c>
      <c r="AI16">
        <v>0</v>
      </c>
      <c r="AJ16">
        <v>0</v>
      </c>
      <c r="AK16">
        <v>0</v>
      </c>
      <c r="AL16" s="36">
        <v>0</v>
      </c>
    </row>
    <row r="17" spans="1:38" x14ac:dyDescent="0.25">
      <c r="A17" s="14">
        <v>-450</v>
      </c>
      <c r="B17" s="35">
        <v>-400</v>
      </c>
      <c r="C17" s="36">
        <v>0</v>
      </c>
      <c r="D17">
        <v>0</v>
      </c>
      <c r="E17">
        <v>0</v>
      </c>
      <c r="F17">
        <v>0</v>
      </c>
      <c r="G17">
        <v>0</v>
      </c>
      <c r="H17" s="36">
        <v>0</v>
      </c>
      <c r="I17">
        <v>0</v>
      </c>
      <c r="J17">
        <v>0</v>
      </c>
      <c r="K17">
        <v>0</v>
      </c>
      <c r="L17">
        <v>0</v>
      </c>
      <c r="M17" s="36">
        <v>0</v>
      </c>
      <c r="N17">
        <v>0</v>
      </c>
      <c r="O17">
        <v>0</v>
      </c>
      <c r="P17">
        <v>0</v>
      </c>
      <c r="Q17">
        <v>0</v>
      </c>
      <c r="R17" s="36">
        <v>0</v>
      </c>
      <c r="S17">
        <v>0</v>
      </c>
      <c r="T17">
        <v>0</v>
      </c>
      <c r="U17">
        <v>0</v>
      </c>
      <c r="V17">
        <v>0</v>
      </c>
      <c r="W17" s="36">
        <v>0</v>
      </c>
      <c r="X17">
        <v>0</v>
      </c>
      <c r="Y17">
        <v>0</v>
      </c>
      <c r="Z17">
        <v>0</v>
      </c>
      <c r="AA17">
        <v>0</v>
      </c>
      <c r="AB17" s="36">
        <v>0</v>
      </c>
      <c r="AC17">
        <v>0</v>
      </c>
      <c r="AD17">
        <v>0</v>
      </c>
      <c r="AE17">
        <v>0</v>
      </c>
      <c r="AF17">
        <v>0</v>
      </c>
      <c r="AG17" s="36">
        <v>0</v>
      </c>
      <c r="AH17">
        <v>0</v>
      </c>
      <c r="AI17">
        <v>0</v>
      </c>
      <c r="AJ17">
        <v>0</v>
      </c>
      <c r="AK17">
        <v>0</v>
      </c>
      <c r="AL17" s="36">
        <v>0</v>
      </c>
    </row>
    <row r="18" spans="1:38" x14ac:dyDescent="0.25">
      <c r="A18" s="14">
        <v>-400</v>
      </c>
      <c r="B18" s="35">
        <v>-350</v>
      </c>
      <c r="C18" s="36">
        <v>0</v>
      </c>
      <c r="D18">
        <v>0</v>
      </c>
      <c r="E18">
        <v>0</v>
      </c>
      <c r="F18">
        <v>0</v>
      </c>
      <c r="G18">
        <v>0</v>
      </c>
      <c r="H18" s="36">
        <v>0</v>
      </c>
      <c r="I18">
        <v>0</v>
      </c>
      <c r="J18">
        <v>0</v>
      </c>
      <c r="K18">
        <v>0</v>
      </c>
      <c r="L18">
        <v>0</v>
      </c>
      <c r="M18" s="36">
        <v>0</v>
      </c>
      <c r="N18">
        <v>0</v>
      </c>
      <c r="O18">
        <v>0</v>
      </c>
      <c r="P18">
        <v>0</v>
      </c>
      <c r="Q18">
        <v>0</v>
      </c>
      <c r="R18" s="36">
        <v>0</v>
      </c>
      <c r="S18">
        <v>0</v>
      </c>
      <c r="T18">
        <v>0</v>
      </c>
      <c r="U18">
        <v>0</v>
      </c>
      <c r="V18">
        <v>0</v>
      </c>
      <c r="W18" s="36">
        <v>0</v>
      </c>
      <c r="X18">
        <v>0</v>
      </c>
      <c r="Y18">
        <v>0</v>
      </c>
      <c r="Z18">
        <v>0</v>
      </c>
      <c r="AA18">
        <v>0</v>
      </c>
      <c r="AB18" s="36">
        <v>0</v>
      </c>
      <c r="AC18">
        <v>0</v>
      </c>
      <c r="AD18">
        <v>0</v>
      </c>
      <c r="AE18">
        <v>0</v>
      </c>
      <c r="AF18">
        <v>0</v>
      </c>
      <c r="AG18" s="36">
        <v>0</v>
      </c>
      <c r="AH18">
        <v>0</v>
      </c>
      <c r="AI18">
        <v>0</v>
      </c>
      <c r="AJ18">
        <v>0</v>
      </c>
      <c r="AK18">
        <v>0</v>
      </c>
      <c r="AL18" s="36">
        <v>0</v>
      </c>
    </row>
    <row r="19" spans="1:38" x14ac:dyDescent="0.25">
      <c r="A19" s="14">
        <v>-350</v>
      </c>
      <c r="B19" s="35">
        <v>-300</v>
      </c>
      <c r="C19" s="36">
        <v>0</v>
      </c>
      <c r="D19">
        <v>0</v>
      </c>
      <c r="E19">
        <v>0</v>
      </c>
      <c r="F19">
        <v>0</v>
      </c>
      <c r="G19">
        <v>0</v>
      </c>
      <c r="H19" s="36">
        <v>0</v>
      </c>
      <c r="I19">
        <v>0</v>
      </c>
      <c r="J19">
        <v>0</v>
      </c>
      <c r="K19">
        <v>0</v>
      </c>
      <c r="L19">
        <v>0</v>
      </c>
      <c r="M19" s="36">
        <v>0</v>
      </c>
      <c r="N19">
        <v>0</v>
      </c>
      <c r="O19">
        <v>0</v>
      </c>
      <c r="P19">
        <v>0</v>
      </c>
      <c r="Q19">
        <v>0</v>
      </c>
      <c r="R19" s="36">
        <v>0</v>
      </c>
      <c r="S19">
        <v>0</v>
      </c>
      <c r="T19">
        <v>0</v>
      </c>
      <c r="U19">
        <v>0</v>
      </c>
      <c r="V19">
        <v>0</v>
      </c>
      <c r="W19" s="36">
        <v>0</v>
      </c>
      <c r="X19">
        <v>0</v>
      </c>
      <c r="Y19">
        <v>0</v>
      </c>
      <c r="Z19">
        <v>0</v>
      </c>
      <c r="AA19">
        <v>0</v>
      </c>
      <c r="AB19" s="36">
        <v>0</v>
      </c>
      <c r="AC19">
        <v>0</v>
      </c>
      <c r="AD19">
        <v>0</v>
      </c>
      <c r="AE19">
        <v>0</v>
      </c>
      <c r="AF19">
        <v>0</v>
      </c>
      <c r="AG19" s="36">
        <v>0</v>
      </c>
      <c r="AH19">
        <v>0</v>
      </c>
      <c r="AI19">
        <v>0</v>
      </c>
      <c r="AJ19">
        <v>0</v>
      </c>
      <c r="AK19">
        <v>0</v>
      </c>
      <c r="AL19" s="36">
        <v>0</v>
      </c>
    </row>
    <row r="20" spans="1:38" x14ac:dyDescent="0.25">
      <c r="A20" s="14">
        <v>-300</v>
      </c>
      <c r="B20" s="35">
        <v>-250</v>
      </c>
      <c r="C20" s="36">
        <v>0</v>
      </c>
      <c r="D20">
        <v>0</v>
      </c>
      <c r="E20">
        <v>0</v>
      </c>
      <c r="F20">
        <v>0</v>
      </c>
      <c r="G20">
        <v>0</v>
      </c>
      <c r="H20" s="36">
        <v>0</v>
      </c>
      <c r="I20">
        <v>0</v>
      </c>
      <c r="J20">
        <v>0</v>
      </c>
      <c r="K20">
        <v>0</v>
      </c>
      <c r="L20">
        <v>0</v>
      </c>
      <c r="M20" s="36">
        <v>0</v>
      </c>
      <c r="N20">
        <v>0</v>
      </c>
      <c r="O20">
        <v>0</v>
      </c>
      <c r="P20">
        <v>0</v>
      </c>
      <c r="Q20">
        <v>0</v>
      </c>
      <c r="R20" s="36">
        <v>0</v>
      </c>
      <c r="S20">
        <v>0</v>
      </c>
      <c r="T20">
        <v>0</v>
      </c>
      <c r="U20">
        <v>0</v>
      </c>
      <c r="V20">
        <v>0</v>
      </c>
      <c r="W20" s="36">
        <v>0</v>
      </c>
      <c r="X20">
        <v>0</v>
      </c>
      <c r="Y20">
        <v>0</v>
      </c>
      <c r="Z20">
        <v>0</v>
      </c>
      <c r="AA20">
        <v>0</v>
      </c>
      <c r="AB20" s="36">
        <v>0</v>
      </c>
      <c r="AC20">
        <v>0</v>
      </c>
      <c r="AD20">
        <v>0</v>
      </c>
      <c r="AE20">
        <v>0</v>
      </c>
      <c r="AF20">
        <v>0</v>
      </c>
      <c r="AG20" s="36">
        <v>0</v>
      </c>
      <c r="AH20">
        <v>0</v>
      </c>
      <c r="AI20">
        <v>0</v>
      </c>
      <c r="AJ20">
        <v>0</v>
      </c>
      <c r="AK20">
        <v>0</v>
      </c>
      <c r="AL20" s="36">
        <v>0</v>
      </c>
    </row>
    <row r="21" spans="1:38" x14ac:dyDescent="0.25">
      <c r="A21" s="14">
        <v>-250</v>
      </c>
      <c r="B21" s="35">
        <v>-200</v>
      </c>
      <c r="C21" s="36">
        <v>0</v>
      </c>
      <c r="D21">
        <v>0</v>
      </c>
      <c r="E21">
        <v>0</v>
      </c>
      <c r="F21">
        <v>0</v>
      </c>
      <c r="G21">
        <v>0</v>
      </c>
      <c r="H21" s="36">
        <v>0</v>
      </c>
      <c r="I21">
        <v>0</v>
      </c>
      <c r="J21">
        <v>0</v>
      </c>
      <c r="K21">
        <v>0</v>
      </c>
      <c r="L21">
        <v>0</v>
      </c>
      <c r="M21" s="36">
        <v>0</v>
      </c>
      <c r="N21">
        <v>0</v>
      </c>
      <c r="O21">
        <v>0</v>
      </c>
      <c r="P21">
        <v>0</v>
      </c>
      <c r="Q21">
        <v>0</v>
      </c>
      <c r="R21" s="36">
        <v>0</v>
      </c>
      <c r="S21">
        <v>0</v>
      </c>
      <c r="T21">
        <v>0</v>
      </c>
      <c r="U21">
        <v>0</v>
      </c>
      <c r="V21">
        <v>0</v>
      </c>
      <c r="W21" s="36">
        <v>0</v>
      </c>
      <c r="X21">
        <v>0</v>
      </c>
      <c r="Y21">
        <v>0</v>
      </c>
      <c r="Z21">
        <v>0</v>
      </c>
      <c r="AA21">
        <v>0</v>
      </c>
      <c r="AB21" s="36">
        <v>0</v>
      </c>
      <c r="AC21">
        <v>0</v>
      </c>
      <c r="AD21">
        <v>0</v>
      </c>
      <c r="AE21">
        <v>0</v>
      </c>
      <c r="AF21">
        <v>0</v>
      </c>
      <c r="AG21" s="36">
        <v>0</v>
      </c>
      <c r="AH21">
        <v>0</v>
      </c>
      <c r="AI21">
        <v>0</v>
      </c>
      <c r="AJ21">
        <v>0</v>
      </c>
      <c r="AK21">
        <v>0</v>
      </c>
      <c r="AL21" s="36">
        <v>0</v>
      </c>
    </row>
    <row r="22" spans="1:38" x14ac:dyDescent="0.25">
      <c r="A22" s="14">
        <v>-200</v>
      </c>
      <c r="B22" s="35">
        <v>-150</v>
      </c>
      <c r="C22" s="36">
        <v>0</v>
      </c>
      <c r="D22">
        <v>0</v>
      </c>
      <c r="E22">
        <v>0</v>
      </c>
      <c r="F22">
        <v>0</v>
      </c>
      <c r="G22">
        <v>0</v>
      </c>
      <c r="H22" s="36">
        <v>0</v>
      </c>
      <c r="I22">
        <v>0</v>
      </c>
      <c r="J22">
        <v>0</v>
      </c>
      <c r="K22">
        <v>0</v>
      </c>
      <c r="L22">
        <v>0</v>
      </c>
      <c r="M22" s="36">
        <v>0</v>
      </c>
      <c r="N22">
        <v>0</v>
      </c>
      <c r="O22">
        <v>0</v>
      </c>
      <c r="P22">
        <v>0</v>
      </c>
      <c r="Q22">
        <v>0</v>
      </c>
      <c r="R22" s="36">
        <v>0</v>
      </c>
      <c r="S22">
        <v>0</v>
      </c>
      <c r="T22">
        <v>0</v>
      </c>
      <c r="U22">
        <v>0</v>
      </c>
      <c r="V22">
        <v>0</v>
      </c>
      <c r="W22" s="36">
        <v>0</v>
      </c>
      <c r="X22">
        <v>0</v>
      </c>
      <c r="Y22">
        <v>0</v>
      </c>
      <c r="Z22">
        <v>0</v>
      </c>
      <c r="AA22">
        <v>0</v>
      </c>
      <c r="AB22" s="36">
        <v>0</v>
      </c>
      <c r="AC22">
        <v>0</v>
      </c>
      <c r="AD22">
        <v>0</v>
      </c>
      <c r="AE22">
        <v>0</v>
      </c>
      <c r="AF22">
        <v>0</v>
      </c>
      <c r="AG22" s="36">
        <v>0</v>
      </c>
      <c r="AH22">
        <v>550198854040.71558</v>
      </c>
      <c r="AI22">
        <v>1100397708081.4312</v>
      </c>
      <c r="AJ22">
        <v>1650596562122.1467</v>
      </c>
      <c r="AK22">
        <v>2200795416162.8623</v>
      </c>
      <c r="AL22" s="36">
        <v>2750994270203.5776</v>
      </c>
    </row>
    <row r="23" spans="1:38" x14ac:dyDescent="0.25">
      <c r="A23" s="14">
        <v>-150</v>
      </c>
      <c r="B23" s="35">
        <v>-100</v>
      </c>
      <c r="C23" s="36">
        <v>0</v>
      </c>
      <c r="D23">
        <v>0</v>
      </c>
      <c r="E23">
        <v>0</v>
      </c>
      <c r="F23">
        <v>0</v>
      </c>
      <c r="G23">
        <v>0</v>
      </c>
      <c r="H23" s="36">
        <v>0</v>
      </c>
      <c r="I23">
        <v>0</v>
      </c>
      <c r="J23">
        <v>0</v>
      </c>
      <c r="K23">
        <v>0</v>
      </c>
      <c r="L23">
        <v>0</v>
      </c>
      <c r="M23" s="36">
        <v>0</v>
      </c>
      <c r="N23">
        <v>0</v>
      </c>
      <c r="O23">
        <v>0</v>
      </c>
      <c r="P23">
        <v>0</v>
      </c>
      <c r="Q23">
        <v>0</v>
      </c>
      <c r="R23" s="36">
        <v>0</v>
      </c>
      <c r="S23">
        <v>0</v>
      </c>
      <c r="T23">
        <v>0</v>
      </c>
      <c r="U23">
        <v>0</v>
      </c>
      <c r="V23">
        <v>0</v>
      </c>
      <c r="W23" s="36">
        <v>0</v>
      </c>
      <c r="X23">
        <v>0</v>
      </c>
      <c r="Y23">
        <v>0</v>
      </c>
      <c r="Z23">
        <v>0</v>
      </c>
      <c r="AA23">
        <v>0</v>
      </c>
      <c r="AB23" s="36">
        <v>0</v>
      </c>
      <c r="AC23">
        <v>0</v>
      </c>
      <c r="AD23">
        <v>0</v>
      </c>
      <c r="AE23">
        <v>0</v>
      </c>
      <c r="AF23">
        <v>0</v>
      </c>
      <c r="AG23" s="36">
        <v>0</v>
      </c>
      <c r="AH23">
        <v>0</v>
      </c>
      <c r="AI23">
        <v>0</v>
      </c>
      <c r="AJ23">
        <v>0</v>
      </c>
      <c r="AK23">
        <v>0</v>
      </c>
      <c r="AL23" s="36">
        <v>0</v>
      </c>
    </row>
    <row r="24" spans="1:38" x14ac:dyDescent="0.25">
      <c r="A24" s="37">
        <v>-100</v>
      </c>
      <c r="B24" s="38">
        <v>-90</v>
      </c>
      <c r="C24" s="36">
        <v>0</v>
      </c>
      <c r="D24">
        <v>0</v>
      </c>
      <c r="E24">
        <v>0</v>
      </c>
      <c r="F24">
        <v>0</v>
      </c>
      <c r="G24">
        <v>0</v>
      </c>
      <c r="H24" s="36">
        <v>0</v>
      </c>
      <c r="I24">
        <v>0</v>
      </c>
      <c r="J24">
        <v>0</v>
      </c>
      <c r="K24">
        <v>0</v>
      </c>
      <c r="L24">
        <v>0</v>
      </c>
      <c r="M24" s="36">
        <v>0</v>
      </c>
      <c r="N24">
        <v>0</v>
      </c>
      <c r="O24">
        <v>0</v>
      </c>
      <c r="P24">
        <v>0</v>
      </c>
      <c r="Q24">
        <v>0</v>
      </c>
      <c r="R24" s="36">
        <v>0</v>
      </c>
      <c r="S24">
        <v>0</v>
      </c>
      <c r="T24">
        <v>0</v>
      </c>
      <c r="U24">
        <v>0</v>
      </c>
      <c r="V24">
        <v>0</v>
      </c>
      <c r="W24" s="36">
        <v>0</v>
      </c>
      <c r="X24">
        <v>0</v>
      </c>
      <c r="Y24">
        <v>0</v>
      </c>
      <c r="Z24">
        <v>0</v>
      </c>
      <c r="AA24">
        <v>0</v>
      </c>
      <c r="AB24" s="36">
        <v>0</v>
      </c>
      <c r="AC24">
        <v>0</v>
      </c>
      <c r="AD24">
        <v>0</v>
      </c>
      <c r="AE24">
        <v>0</v>
      </c>
      <c r="AF24">
        <v>0</v>
      </c>
      <c r="AG24" s="36">
        <v>0</v>
      </c>
      <c r="AH24">
        <v>0</v>
      </c>
      <c r="AI24">
        <v>0</v>
      </c>
      <c r="AJ24">
        <v>0</v>
      </c>
      <c r="AK24">
        <v>0</v>
      </c>
      <c r="AL24" s="36">
        <v>0</v>
      </c>
    </row>
    <row r="25" spans="1:38" x14ac:dyDescent="0.25">
      <c r="A25" s="37">
        <v>-90</v>
      </c>
      <c r="B25" s="38">
        <v>-80</v>
      </c>
      <c r="C25" s="36">
        <v>0</v>
      </c>
      <c r="D25">
        <v>0</v>
      </c>
      <c r="E25">
        <v>0</v>
      </c>
      <c r="F25">
        <v>0</v>
      </c>
      <c r="G25">
        <v>0</v>
      </c>
      <c r="H25" s="36">
        <v>0</v>
      </c>
      <c r="I25">
        <v>0</v>
      </c>
      <c r="J25">
        <v>0</v>
      </c>
      <c r="K25">
        <v>0</v>
      </c>
      <c r="L25">
        <v>0</v>
      </c>
      <c r="M25" s="36">
        <v>0</v>
      </c>
      <c r="N25">
        <v>0</v>
      </c>
      <c r="O25">
        <v>0</v>
      </c>
      <c r="P25">
        <v>0</v>
      </c>
      <c r="Q25">
        <v>0</v>
      </c>
      <c r="R25" s="36">
        <v>0</v>
      </c>
      <c r="S25">
        <v>0</v>
      </c>
      <c r="T25">
        <v>0</v>
      </c>
      <c r="U25">
        <v>0</v>
      </c>
      <c r="V25">
        <v>0</v>
      </c>
      <c r="W25" s="36">
        <v>0</v>
      </c>
      <c r="X25">
        <v>0</v>
      </c>
      <c r="Y25">
        <v>0</v>
      </c>
      <c r="Z25">
        <v>0</v>
      </c>
      <c r="AA25">
        <v>0</v>
      </c>
      <c r="AB25" s="36">
        <v>0</v>
      </c>
      <c r="AC25">
        <v>0</v>
      </c>
      <c r="AD25">
        <v>0</v>
      </c>
      <c r="AE25">
        <v>0</v>
      </c>
      <c r="AF25">
        <v>0</v>
      </c>
      <c r="AG25" s="36">
        <v>0</v>
      </c>
      <c r="AH25">
        <v>0</v>
      </c>
      <c r="AI25">
        <v>0</v>
      </c>
      <c r="AJ25">
        <v>0</v>
      </c>
      <c r="AK25">
        <v>0</v>
      </c>
      <c r="AL25" s="36">
        <v>0</v>
      </c>
    </row>
    <row r="26" spans="1:38" x14ac:dyDescent="0.25">
      <c r="A26" s="37">
        <v>-80</v>
      </c>
      <c r="B26" s="38">
        <v>-70</v>
      </c>
      <c r="C26" s="36">
        <v>0</v>
      </c>
      <c r="D26">
        <v>0</v>
      </c>
      <c r="E26">
        <v>0</v>
      </c>
      <c r="F26">
        <v>0</v>
      </c>
      <c r="G26">
        <v>0</v>
      </c>
      <c r="H26" s="36">
        <v>0</v>
      </c>
      <c r="I26">
        <v>0</v>
      </c>
      <c r="J26">
        <v>0</v>
      </c>
      <c r="K26">
        <v>0</v>
      </c>
      <c r="L26">
        <v>0</v>
      </c>
      <c r="M26" s="36">
        <v>0</v>
      </c>
      <c r="N26">
        <v>0</v>
      </c>
      <c r="O26">
        <v>0</v>
      </c>
      <c r="P26">
        <v>0</v>
      </c>
      <c r="Q26">
        <v>0</v>
      </c>
      <c r="R26" s="36">
        <v>0</v>
      </c>
      <c r="S26">
        <v>0</v>
      </c>
      <c r="T26">
        <v>0</v>
      </c>
      <c r="U26">
        <v>0</v>
      </c>
      <c r="V26">
        <v>0</v>
      </c>
      <c r="W26" s="36">
        <v>0</v>
      </c>
      <c r="X26">
        <v>0</v>
      </c>
      <c r="Y26">
        <v>0</v>
      </c>
      <c r="Z26">
        <v>0</v>
      </c>
      <c r="AA26">
        <v>0</v>
      </c>
      <c r="AB26" s="36">
        <v>0</v>
      </c>
      <c r="AC26">
        <v>0</v>
      </c>
      <c r="AD26">
        <v>0</v>
      </c>
      <c r="AE26">
        <v>0</v>
      </c>
      <c r="AF26">
        <v>0</v>
      </c>
      <c r="AG26" s="36">
        <v>0</v>
      </c>
      <c r="AH26">
        <v>0</v>
      </c>
      <c r="AI26">
        <v>0</v>
      </c>
      <c r="AJ26">
        <v>0</v>
      </c>
      <c r="AK26">
        <v>0</v>
      </c>
      <c r="AL26" s="36">
        <v>0</v>
      </c>
    </row>
    <row r="27" spans="1:38" x14ac:dyDescent="0.25">
      <c r="A27" s="37">
        <v>-70</v>
      </c>
      <c r="B27" s="38">
        <v>-60</v>
      </c>
      <c r="C27" s="36">
        <v>0</v>
      </c>
      <c r="D27">
        <v>0</v>
      </c>
      <c r="E27">
        <v>0</v>
      </c>
      <c r="F27">
        <v>0</v>
      </c>
      <c r="G27">
        <v>0</v>
      </c>
      <c r="H27" s="36">
        <v>0</v>
      </c>
      <c r="I27">
        <v>0</v>
      </c>
      <c r="J27">
        <v>0</v>
      </c>
      <c r="K27">
        <v>0</v>
      </c>
      <c r="L27">
        <v>0</v>
      </c>
      <c r="M27" s="36">
        <v>0</v>
      </c>
      <c r="N27">
        <v>0</v>
      </c>
      <c r="O27">
        <v>0</v>
      </c>
      <c r="P27">
        <v>0</v>
      </c>
      <c r="Q27">
        <v>0</v>
      </c>
      <c r="R27" s="36">
        <v>0</v>
      </c>
      <c r="S27">
        <v>0</v>
      </c>
      <c r="T27">
        <v>0</v>
      </c>
      <c r="U27">
        <v>0</v>
      </c>
      <c r="V27">
        <v>0</v>
      </c>
      <c r="W27" s="36">
        <v>0</v>
      </c>
      <c r="X27">
        <v>0</v>
      </c>
      <c r="Y27">
        <v>0</v>
      </c>
      <c r="Z27">
        <v>0</v>
      </c>
      <c r="AA27">
        <v>0</v>
      </c>
      <c r="AB27" s="36">
        <v>0</v>
      </c>
      <c r="AC27">
        <v>0</v>
      </c>
      <c r="AD27">
        <v>0</v>
      </c>
      <c r="AE27">
        <v>0</v>
      </c>
      <c r="AF27">
        <v>0</v>
      </c>
      <c r="AG27" s="36">
        <v>0</v>
      </c>
      <c r="AH27">
        <v>0</v>
      </c>
      <c r="AI27">
        <v>0</v>
      </c>
      <c r="AJ27">
        <v>0</v>
      </c>
      <c r="AK27">
        <v>0</v>
      </c>
      <c r="AL27" s="36">
        <v>0</v>
      </c>
    </row>
    <row r="28" spans="1:38" x14ac:dyDescent="0.25">
      <c r="A28" s="37">
        <v>-60</v>
      </c>
      <c r="B28" s="38">
        <v>-50</v>
      </c>
      <c r="C28" s="36">
        <v>0</v>
      </c>
      <c r="D28">
        <v>0</v>
      </c>
      <c r="E28">
        <v>0</v>
      </c>
      <c r="F28">
        <v>0</v>
      </c>
      <c r="G28">
        <v>0</v>
      </c>
      <c r="H28" s="36">
        <v>0</v>
      </c>
      <c r="I28">
        <v>0</v>
      </c>
      <c r="J28">
        <v>0</v>
      </c>
      <c r="K28">
        <v>0</v>
      </c>
      <c r="L28">
        <v>0</v>
      </c>
      <c r="M28" s="36">
        <v>0</v>
      </c>
      <c r="N28">
        <v>0</v>
      </c>
      <c r="O28">
        <v>0</v>
      </c>
      <c r="P28">
        <v>0</v>
      </c>
      <c r="Q28">
        <v>0</v>
      </c>
      <c r="R28" s="36">
        <v>0</v>
      </c>
      <c r="S28">
        <v>0</v>
      </c>
      <c r="T28">
        <v>0</v>
      </c>
      <c r="U28">
        <v>0</v>
      </c>
      <c r="V28">
        <v>0</v>
      </c>
      <c r="W28" s="36">
        <v>0</v>
      </c>
      <c r="X28">
        <v>0</v>
      </c>
      <c r="Y28">
        <v>0</v>
      </c>
      <c r="Z28">
        <v>0</v>
      </c>
      <c r="AA28">
        <v>0</v>
      </c>
      <c r="AB28" s="36">
        <v>0</v>
      </c>
      <c r="AC28">
        <v>0</v>
      </c>
      <c r="AD28">
        <v>0</v>
      </c>
      <c r="AE28">
        <v>0</v>
      </c>
      <c r="AF28">
        <v>0</v>
      </c>
      <c r="AG28" s="36">
        <v>0</v>
      </c>
      <c r="AH28">
        <v>0</v>
      </c>
      <c r="AI28">
        <v>0</v>
      </c>
      <c r="AJ28">
        <v>0</v>
      </c>
      <c r="AK28">
        <v>0</v>
      </c>
      <c r="AL28" s="36">
        <v>0</v>
      </c>
    </row>
    <row r="29" spans="1:38" x14ac:dyDescent="0.25">
      <c r="A29" s="37">
        <v>-50</v>
      </c>
      <c r="B29" s="38">
        <v>-40</v>
      </c>
      <c r="C29" s="36">
        <v>0</v>
      </c>
      <c r="D29">
        <v>0</v>
      </c>
      <c r="E29">
        <v>0</v>
      </c>
      <c r="F29">
        <v>0</v>
      </c>
      <c r="G29">
        <v>0</v>
      </c>
      <c r="H29" s="36">
        <v>0</v>
      </c>
      <c r="I29">
        <v>0</v>
      </c>
      <c r="J29">
        <v>0</v>
      </c>
      <c r="K29">
        <v>0</v>
      </c>
      <c r="L29">
        <v>0</v>
      </c>
      <c r="M29" s="36">
        <v>0</v>
      </c>
      <c r="N29">
        <v>0</v>
      </c>
      <c r="O29">
        <v>0</v>
      </c>
      <c r="P29">
        <v>0</v>
      </c>
      <c r="Q29">
        <v>0</v>
      </c>
      <c r="R29" s="36">
        <v>0</v>
      </c>
      <c r="S29">
        <v>0</v>
      </c>
      <c r="T29">
        <v>0</v>
      </c>
      <c r="U29">
        <v>0</v>
      </c>
      <c r="V29">
        <v>0</v>
      </c>
      <c r="W29" s="36">
        <v>0</v>
      </c>
      <c r="X29">
        <v>0</v>
      </c>
      <c r="Y29">
        <v>0</v>
      </c>
      <c r="Z29">
        <v>0</v>
      </c>
      <c r="AA29">
        <v>0</v>
      </c>
      <c r="AB29" s="36">
        <v>0</v>
      </c>
      <c r="AC29">
        <v>0</v>
      </c>
      <c r="AD29">
        <v>0</v>
      </c>
      <c r="AE29">
        <v>0</v>
      </c>
      <c r="AF29">
        <v>0</v>
      </c>
      <c r="AG29" s="36">
        <v>0</v>
      </c>
      <c r="AH29">
        <v>0</v>
      </c>
      <c r="AI29">
        <v>0</v>
      </c>
      <c r="AJ29">
        <v>0</v>
      </c>
      <c r="AK29">
        <v>0</v>
      </c>
      <c r="AL29" s="36">
        <v>0</v>
      </c>
    </row>
    <row r="30" spans="1:38" x14ac:dyDescent="0.25">
      <c r="A30" s="37">
        <v>-40</v>
      </c>
      <c r="B30" s="38">
        <v>-30</v>
      </c>
      <c r="C30" s="36">
        <v>0</v>
      </c>
      <c r="D30">
        <v>0</v>
      </c>
      <c r="E30">
        <v>0</v>
      </c>
      <c r="F30">
        <v>0</v>
      </c>
      <c r="G30">
        <v>0</v>
      </c>
      <c r="H30" s="36">
        <v>0</v>
      </c>
      <c r="I30">
        <v>0</v>
      </c>
      <c r="J30">
        <v>0</v>
      </c>
      <c r="K30">
        <v>0</v>
      </c>
      <c r="L30">
        <v>0</v>
      </c>
      <c r="M30" s="36">
        <v>0</v>
      </c>
      <c r="N30">
        <v>0</v>
      </c>
      <c r="O30">
        <v>0</v>
      </c>
      <c r="P30">
        <v>0</v>
      </c>
      <c r="Q30">
        <v>0</v>
      </c>
      <c r="R30" s="36">
        <v>0</v>
      </c>
      <c r="S30">
        <v>0</v>
      </c>
      <c r="T30">
        <v>0</v>
      </c>
      <c r="U30">
        <v>0</v>
      </c>
      <c r="V30">
        <v>0</v>
      </c>
      <c r="W30" s="36">
        <v>0</v>
      </c>
      <c r="X30">
        <v>0</v>
      </c>
      <c r="Y30">
        <v>0</v>
      </c>
      <c r="Z30">
        <v>0</v>
      </c>
      <c r="AA30">
        <v>0</v>
      </c>
      <c r="AB30" s="36">
        <v>0</v>
      </c>
      <c r="AC30">
        <v>0</v>
      </c>
      <c r="AD30">
        <v>0</v>
      </c>
      <c r="AE30">
        <v>0</v>
      </c>
      <c r="AF30">
        <v>0</v>
      </c>
      <c r="AG30" s="36">
        <v>0</v>
      </c>
      <c r="AH30">
        <v>0</v>
      </c>
      <c r="AI30">
        <v>0</v>
      </c>
      <c r="AJ30">
        <v>0</v>
      </c>
      <c r="AK30">
        <v>0</v>
      </c>
      <c r="AL30" s="36">
        <v>0</v>
      </c>
    </row>
    <row r="31" spans="1:38" x14ac:dyDescent="0.25">
      <c r="A31" s="37">
        <v>-30</v>
      </c>
      <c r="B31" s="38">
        <v>-20</v>
      </c>
      <c r="C31" s="36">
        <v>0</v>
      </c>
      <c r="D31">
        <v>0</v>
      </c>
      <c r="E31">
        <v>0</v>
      </c>
      <c r="F31">
        <v>0</v>
      </c>
      <c r="G31">
        <v>0</v>
      </c>
      <c r="H31" s="36">
        <v>0</v>
      </c>
      <c r="I31">
        <v>0</v>
      </c>
      <c r="J31">
        <v>0</v>
      </c>
      <c r="K31">
        <v>0</v>
      </c>
      <c r="L31">
        <v>0</v>
      </c>
      <c r="M31" s="36">
        <v>0</v>
      </c>
      <c r="N31">
        <v>0</v>
      </c>
      <c r="O31">
        <v>0</v>
      </c>
      <c r="P31">
        <v>0</v>
      </c>
      <c r="Q31">
        <v>0</v>
      </c>
      <c r="R31" s="36">
        <v>0</v>
      </c>
      <c r="S31">
        <v>0</v>
      </c>
      <c r="T31">
        <v>0</v>
      </c>
      <c r="U31">
        <v>0</v>
      </c>
      <c r="V31">
        <v>0</v>
      </c>
      <c r="W31" s="36">
        <v>0</v>
      </c>
      <c r="X31">
        <v>0</v>
      </c>
      <c r="Y31">
        <v>0</v>
      </c>
      <c r="Z31">
        <v>0</v>
      </c>
      <c r="AA31">
        <v>0</v>
      </c>
      <c r="AB31" s="36">
        <v>0</v>
      </c>
      <c r="AC31">
        <v>0</v>
      </c>
      <c r="AD31">
        <v>0</v>
      </c>
      <c r="AE31">
        <v>0</v>
      </c>
      <c r="AF31">
        <v>0</v>
      </c>
      <c r="AG31" s="36">
        <v>0</v>
      </c>
      <c r="AH31">
        <v>0</v>
      </c>
      <c r="AI31">
        <v>0</v>
      </c>
      <c r="AJ31">
        <v>0</v>
      </c>
      <c r="AK31">
        <v>0</v>
      </c>
      <c r="AL31" s="36">
        <v>0</v>
      </c>
    </row>
    <row r="32" spans="1:38" x14ac:dyDescent="0.25">
      <c r="A32" s="37">
        <v>-20</v>
      </c>
      <c r="B32" s="38">
        <v>-10</v>
      </c>
      <c r="C32" s="36">
        <v>0</v>
      </c>
      <c r="D32">
        <v>0</v>
      </c>
      <c r="E32">
        <v>0</v>
      </c>
      <c r="F32">
        <v>0</v>
      </c>
      <c r="G32">
        <v>0</v>
      </c>
      <c r="H32" s="36">
        <v>0</v>
      </c>
      <c r="I32">
        <v>0</v>
      </c>
      <c r="J32">
        <v>0</v>
      </c>
      <c r="K32">
        <v>0</v>
      </c>
      <c r="L32">
        <v>0</v>
      </c>
      <c r="M32" s="36">
        <v>0</v>
      </c>
      <c r="N32">
        <v>0</v>
      </c>
      <c r="O32">
        <v>0</v>
      </c>
      <c r="P32">
        <v>0</v>
      </c>
      <c r="Q32">
        <v>0</v>
      </c>
      <c r="R32" s="36">
        <v>0</v>
      </c>
      <c r="S32">
        <v>0</v>
      </c>
      <c r="T32">
        <v>0</v>
      </c>
      <c r="U32">
        <v>0</v>
      </c>
      <c r="V32">
        <v>0</v>
      </c>
      <c r="W32" s="36">
        <v>0</v>
      </c>
      <c r="X32">
        <v>0</v>
      </c>
      <c r="Y32">
        <v>0</v>
      </c>
      <c r="Z32">
        <v>0</v>
      </c>
      <c r="AA32">
        <v>0</v>
      </c>
      <c r="AB32" s="36">
        <v>0</v>
      </c>
      <c r="AC32">
        <v>0</v>
      </c>
      <c r="AD32">
        <v>0</v>
      </c>
      <c r="AE32">
        <v>0</v>
      </c>
      <c r="AF32">
        <v>0</v>
      </c>
      <c r="AG32" s="36">
        <v>0</v>
      </c>
      <c r="AH32">
        <v>139100381105.21222</v>
      </c>
      <c r="AI32">
        <v>278200762210.42444</v>
      </c>
      <c r="AJ32">
        <v>417301143315.63666</v>
      </c>
      <c r="AK32">
        <v>556401524420.84888</v>
      </c>
      <c r="AL32" s="36">
        <v>695501905526.06104</v>
      </c>
    </row>
    <row r="33" spans="1:38" x14ac:dyDescent="0.25">
      <c r="A33" s="37">
        <v>-10</v>
      </c>
      <c r="B33" s="38">
        <v>0</v>
      </c>
      <c r="C33" s="36">
        <v>0</v>
      </c>
      <c r="D33">
        <v>0</v>
      </c>
      <c r="E33">
        <v>0</v>
      </c>
      <c r="F33">
        <v>0</v>
      </c>
      <c r="G33">
        <v>0</v>
      </c>
      <c r="H33" s="36">
        <v>0</v>
      </c>
      <c r="I33">
        <v>0</v>
      </c>
      <c r="J33">
        <v>0</v>
      </c>
      <c r="K33">
        <v>0</v>
      </c>
      <c r="L33">
        <v>0</v>
      </c>
      <c r="M33" s="36">
        <v>0</v>
      </c>
      <c r="N33">
        <v>0</v>
      </c>
      <c r="O33">
        <v>0</v>
      </c>
      <c r="P33">
        <v>0</v>
      </c>
      <c r="Q33">
        <v>0</v>
      </c>
      <c r="R33" s="36">
        <v>0</v>
      </c>
      <c r="S33">
        <v>0</v>
      </c>
      <c r="T33">
        <v>0</v>
      </c>
      <c r="U33">
        <v>0</v>
      </c>
      <c r="V33">
        <v>0</v>
      </c>
      <c r="W33" s="36">
        <v>0</v>
      </c>
      <c r="X33">
        <v>0</v>
      </c>
      <c r="Y33">
        <v>0</v>
      </c>
      <c r="Z33">
        <v>0</v>
      </c>
      <c r="AA33">
        <v>0</v>
      </c>
      <c r="AB33" s="36">
        <v>0</v>
      </c>
      <c r="AC33">
        <v>0</v>
      </c>
      <c r="AD33">
        <v>0</v>
      </c>
      <c r="AE33">
        <v>0</v>
      </c>
      <c r="AF33">
        <v>0</v>
      </c>
      <c r="AG33" s="36">
        <v>0</v>
      </c>
      <c r="AH33">
        <v>4302119861808.3857</v>
      </c>
      <c r="AI33">
        <v>8604239723616.7715</v>
      </c>
      <c r="AJ33">
        <v>12906359585425.156</v>
      </c>
      <c r="AK33">
        <v>17208479447233.543</v>
      </c>
      <c r="AL33" s="36">
        <v>21510599309041.93</v>
      </c>
    </row>
    <row r="34" spans="1:38" x14ac:dyDescent="0.25">
      <c r="A34" s="39">
        <v>0</v>
      </c>
      <c r="B34" s="40">
        <v>0</v>
      </c>
      <c r="C34" s="41">
        <v>91245641711.737625</v>
      </c>
      <c r="D34">
        <v>72996513369.390106</v>
      </c>
      <c r="E34">
        <v>54747385027.04258</v>
      </c>
      <c r="F34">
        <v>36498256684.695053</v>
      </c>
      <c r="G34">
        <v>18249128342.347527</v>
      </c>
      <c r="H34" s="41">
        <v>0</v>
      </c>
      <c r="I34">
        <v>0</v>
      </c>
      <c r="J34">
        <v>0</v>
      </c>
      <c r="K34">
        <v>0</v>
      </c>
      <c r="L34">
        <v>0</v>
      </c>
      <c r="M34" s="41">
        <v>0</v>
      </c>
      <c r="N34">
        <v>0</v>
      </c>
      <c r="O34">
        <v>0</v>
      </c>
      <c r="P34">
        <v>0</v>
      </c>
      <c r="Q34">
        <v>0</v>
      </c>
      <c r="R34" s="41">
        <v>0</v>
      </c>
      <c r="S34">
        <v>0</v>
      </c>
      <c r="T34">
        <v>0</v>
      </c>
      <c r="U34">
        <v>0</v>
      </c>
      <c r="V34">
        <v>0</v>
      </c>
      <c r="W34" s="41">
        <v>0</v>
      </c>
      <c r="X34">
        <v>0</v>
      </c>
      <c r="Y34">
        <v>0</v>
      </c>
      <c r="Z34">
        <v>0</v>
      </c>
      <c r="AA34">
        <v>0</v>
      </c>
      <c r="AB34" s="41">
        <v>0</v>
      </c>
      <c r="AC34">
        <v>0</v>
      </c>
      <c r="AD34">
        <v>0</v>
      </c>
      <c r="AE34">
        <v>0</v>
      </c>
      <c r="AF34">
        <v>0</v>
      </c>
      <c r="AG34" s="41">
        <v>0</v>
      </c>
      <c r="AH34">
        <v>727150793135.71741</v>
      </c>
      <c r="AI34">
        <v>1454301586271.4348</v>
      </c>
      <c r="AJ34">
        <v>2181452379407.1523</v>
      </c>
      <c r="AK34">
        <v>2908603172542.8696</v>
      </c>
      <c r="AL34" s="41">
        <v>3635753965678.5869</v>
      </c>
    </row>
    <row r="35" spans="1:38" x14ac:dyDescent="0.25">
      <c r="A35" s="42">
        <v>0.1</v>
      </c>
      <c r="B35" s="43">
        <v>10</v>
      </c>
      <c r="C35" s="36">
        <v>20369378397.093807</v>
      </c>
      <c r="D35">
        <v>111594742468.53285</v>
      </c>
      <c r="E35">
        <v>202820106539.97189</v>
      </c>
      <c r="F35">
        <v>294045470611.41095</v>
      </c>
      <c r="G35">
        <v>385270834682.84998</v>
      </c>
      <c r="H35" s="36">
        <v>476496198754.289</v>
      </c>
      <c r="I35">
        <v>420439343414.69135</v>
      </c>
      <c r="J35">
        <v>364382488075.09369</v>
      </c>
      <c r="K35">
        <v>308325632735.49603</v>
      </c>
      <c r="L35">
        <v>252268777395.89838</v>
      </c>
      <c r="M35" s="36">
        <v>196211922056.30075</v>
      </c>
      <c r="N35">
        <v>207563796309.30701</v>
      </c>
      <c r="O35">
        <v>218915670562.31326</v>
      </c>
      <c r="P35">
        <v>230267544815.31952</v>
      </c>
      <c r="Q35">
        <v>241619419068.32578</v>
      </c>
      <c r="R35" s="36">
        <v>252971293321.332</v>
      </c>
      <c r="S35">
        <v>286750630495.39441</v>
      </c>
      <c r="T35">
        <v>320529967669.45679</v>
      </c>
      <c r="U35">
        <v>354309304843.51917</v>
      </c>
      <c r="V35">
        <v>388088642017.58154</v>
      </c>
      <c r="W35" s="36">
        <v>421867979191.64398</v>
      </c>
      <c r="X35">
        <v>552612396891.23706</v>
      </c>
      <c r="Y35">
        <v>683356814590.83008</v>
      </c>
      <c r="Z35">
        <v>814101232290.4231</v>
      </c>
      <c r="AA35">
        <v>944845649990.01611</v>
      </c>
      <c r="AB35" s="36">
        <v>1075590067689.6093</v>
      </c>
      <c r="AC35">
        <v>929686799265.30835</v>
      </c>
      <c r="AD35">
        <v>783783530841.00745</v>
      </c>
      <c r="AE35">
        <v>637880262416.70654</v>
      </c>
      <c r="AF35">
        <v>491976993992.40564</v>
      </c>
      <c r="AG35" s="36">
        <v>346073725568.10468</v>
      </c>
      <c r="AH35">
        <v>1758179884359.3635</v>
      </c>
      <c r="AI35">
        <v>3170286043150.6221</v>
      </c>
      <c r="AJ35">
        <v>4582392201941.8809</v>
      </c>
      <c r="AK35">
        <v>5994498360733.1396</v>
      </c>
      <c r="AL35" s="36">
        <v>7406604519524.3984</v>
      </c>
    </row>
    <row r="36" spans="1:38" x14ac:dyDescent="0.25">
      <c r="A36" s="37">
        <v>10</v>
      </c>
      <c r="B36" s="38">
        <v>20</v>
      </c>
      <c r="C36" s="36">
        <v>0</v>
      </c>
      <c r="D36">
        <v>36037180019.440872</v>
      </c>
      <c r="E36">
        <v>72074360038.881744</v>
      </c>
      <c r="F36">
        <v>108111540058.32262</v>
      </c>
      <c r="G36">
        <v>144148720077.76349</v>
      </c>
      <c r="H36" s="36">
        <v>180185900097.20435</v>
      </c>
      <c r="I36">
        <v>144148720077.76349</v>
      </c>
      <c r="J36">
        <v>108111540058.32262</v>
      </c>
      <c r="K36">
        <v>72074360038.881744</v>
      </c>
      <c r="L36">
        <v>36037180019.440872</v>
      </c>
      <c r="M36" s="36">
        <v>0</v>
      </c>
      <c r="N36">
        <v>0</v>
      </c>
      <c r="O36">
        <v>0</v>
      </c>
      <c r="P36">
        <v>0</v>
      </c>
      <c r="Q36">
        <v>0</v>
      </c>
      <c r="R36" s="36">
        <v>0</v>
      </c>
      <c r="S36">
        <v>249307953603.41449</v>
      </c>
      <c r="T36">
        <v>498615907206.82898</v>
      </c>
      <c r="U36">
        <v>747923860810.24341</v>
      </c>
      <c r="V36">
        <v>997231814413.65796</v>
      </c>
      <c r="W36" s="36">
        <v>1246539768017.0725</v>
      </c>
      <c r="X36">
        <v>1024692423231.2139</v>
      </c>
      <c r="Y36">
        <v>802845078445.35522</v>
      </c>
      <c r="Z36">
        <v>580997733659.49658</v>
      </c>
      <c r="AA36">
        <v>359150388873.638</v>
      </c>
      <c r="AB36" s="36">
        <v>137303044087.77966</v>
      </c>
      <c r="AC36">
        <v>221552924226.84903</v>
      </c>
      <c r="AD36">
        <v>305802804365.9184</v>
      </c>
      <c r="AE36">
        <v>390052684504.98779</v>
      </c>
      <c r="AF36">
        <v>474302564644.05713</v>
      </c>
      <c r="AG36" s="36">
        <v>558552444783.12646</v>
      </c>
      <c r="AH36">
        <v>908304624356.0387</v>
      </c>
      <c r="AI36">
        <v>1258056803928.9509</v>
      </c>
      <c r="AJ36">
        <v>1607808983501.8633</v>
      </c>
      <c r="AK36">
        <v>1957561163074.7754</v>
      </c>
      <c r="AL36" s="36">
        <v>2307313342647.6875</v>
      </c>
    </row>
    <row r="37" spans="1:38" x14ac:dyDescent="0.25">
      <c r="A37" s="37">
        <v>20</v>
      </c>
      <c r="B37" s="38">
        <v>30</v>
      </c>
      <c r="C37" s="36">
        <v>0</v>
      </c>
      <c r="D37">
        <v>0</v>
      </c>
      <c r="E37">
        <v>0</v>
      </c>
      <c r="F37">
        <v>0</v>
      </c>
      <c r="G37">
        <v>0</v>
      </c>
      <c r="H37" s="36">
        <v>0</v>
      </c>
      <c r="I37">
        <v>0</v>
      </c>
      <c r="J37">
        <v>0</v>
      </c>
      <c r="K37">
        <v>0</v>
      </c>
      <c r="L37">
        <v>0</v>
      </c>
      <c r="M37" s="36">
        <v>0</v>
      </c>
      <c r="N37">
        <v>0</v>
      </c>
      <c r="O37">
        <v>0</v>
      </c>
      <c r="P37">
        <v>0</v>
      </c>
      <c r="Q37">
        <v>0</v>
      </c>
      <c r="R37" s="36">
        <v>0</v>
      </c>
      <c r="S37">
        <v>0</v>
      </c>
      <c r="T37">
        <v>0</v>
      </c>
      <c r="U37">
        <v>0</v>
      </c>
      <c r="V37">
        <v>0</v>
      </c>
      <c r="W37" s="36">
        <v>0</v>
      </c>
      <c r="X37">
        <v>0</v>
      </c>
      <c r="Y37">
        <v>0</v>
      </c>
      <c r="Z37">
        <v>0</v>
      </c>
      <c r="AA37">
        <v>0</v>
      </c>
      <c r="AB37" s="36">
        <v>0</v>
      </c>
      <c r="AC37">
        <v>0</v>
      </c>
      <c r="AD37">
        <v>0</v>
      </c>
      <c r="AE37">
        <v>0</v>
      </c>
      <c r="AF37">
        <v>0</v>
      </c>
      <c r="AG37" s="36">
        <v>0</v>
      </c>
      <c r="AH37">
        <v>204882864261.4433</v>
      </c>
      <c r="AI37">
        <v>409765728522.8866</v>
      </c>
      <c r="AJ37">
        <v>614648592784.32983</v>
      </c>
      <c r="AK37">
        <v>819531457045.77319</v>
      </c>
      <c r="AL37" s="36">
        <v>1024414321307.2166</v>
      </c>
    </row>
    <row r="38" spans="1:38" x14ac:dyDescent="0.25">
      <c r="A38" s="37">
        <v>30</v>
      </c>
      <c r="B38" s="38">
        <v>40</v>
      </c>
      <c r="C38" s="36">
        <v>0</v>
      </c>
      <c r="D38">
        <v>0</v>
      </c>
      <c r="E38">
        <v>0</v>
      </c>
      <c r="F38">
        <v>0</v>
      </c>
      <c r="G38">
        <v>0</v>
      </c>
      <c r="H38" s="36">
        <v>0</v>
      </c>
      <c r="I38">
        <v>0</v>
      </c>
      <c r="J38">
        <v>0</v>
      </c>
      <c r="K38">
        <v>0</v>
      </c>
      <c r="L38">
        <v>0</v>
      </c>
      <c r="M38" s="36">
        <v>0</v>
      </c>
      <c r="N38">
        <v>200627760689.40131</v>
      </c>
      <c r="O38">
        <v>401255521378.80261</v>
      </c>
      <c r="P38">
        <v>601883282068.20386</v>
      </c>
      <c r="Q38">
        <v>802511042757.60522</v>
      </c>
      <c r="R38" s="36">
        <v>1003138803447.0066</v>
      </c>
      <c r="S38">
        <v>827101609912.76892</v>
      </c>
      <c r="T38">
        <v>651064416378.53125</v>
      </c>
      <c r="U38">
        <v>475027222844.29358</v>
      </c>
      <c r="V38">
        <v>298990029310.05591</v>
      </c>
      <c r="W38" s="36">
        <v>122952835775.81842</v>
      </c>
      <c r="X38">
        <v>206137564462.42181</v>
      </c>
      <c r="Y38">
        <v>289322293149.02521</v>
      </c>
      <c r="Z38">
        <v>372507021835.6286</v>
      </c>
      <c r="AA38">
        <v>455691750522.23199</v>
      </c>
      <c r="AB38" s="36">
        <v>538876479208.83533</v>
      </c>
      <c r="AC38">
        <v>431101183367.06824</v>
      </c>
      <c r="AD38">
        <v>323325887525.30115</v>
      </c>
      <c r="AE38">
        <v>215550591683.53409</v>
      </c>
      <c r="AF38">
        <v>107775295841.76703</v>
      </c>
      <c r="AG38" s="36">
        <v>0</v>
      </c>
      <c r="AH38">
        <v>117451668547.70329</v>
      </c>
      <c r="AI38">
        <v>234903337095.40659</v>
      </c>
      <c r="AJ38">
        <v>352355005643.10986</v>
      </c>
      <c r="AK38">
        <v>469806674190.81317</v>
      </c>
      <c r="AL38" s="36">
        <v>587258342738.51648</v>
      </c>
    </row>
    <row r="39" spans="1:38" x14ac:dyDescent="0.25">
      <c r="A39" s="37">
        <v>40</v>
      </c>
      <c r="B39" s="38">
        <v>50</v>
      </c>
      <c r="C39" s="36">
        <v>0</v>
      </c>
      <c r="D39">
        <v>0</v>
      </c>
      <c r="E39">
        <v>0</v>
      </c>
      <c r="F39">
        <v>0</v>
      </c>
      <c r="G39">
        <v>0</v>
      </c>
      <c r="H39" s="36">
        <v>0</v>
      </c>
      <c r="I39">
        <v>0</v>
      </c>
      <c r="J39">
        <v>0</v>
      </c>
      <c r="K39">
        <v>0</v>
      </c>
      <c r="L39">
        <v>0</v>
      </c>
      <c r="M39" s="36">
        <v>0</v>
      </c>
      <c r="N39">
        <v>0</v>
      </c>
      <c r="O39">
        <v>0</v>
      </c>
      <c r="P39">
        <v>0</v>
      </c>
      <c r="Q39">
        <v>0</v>
      </c>
      <c r="R39" s="36">
        <v>0</v>
      </c>
      <c r="S39">
        <v>0</v>
      </c>
      <c r="T39">
        <v>0</v>
      </c>
      <c r="U39">
        <v>0</v>
      </c>
      <c r="V39">
        <v>0</v>
      </c>
      <c r="W39" s="36">
        <v>0</v>
      </c>
      <c r="X39">
        <v>0</v>
      </c>
      <c r="Y39">
        <v>0</v>
      </c>
      <c r="Z39">
        <v>0</v>
      </c>
      <c r="AA39">
        <v>0</v>
      </c>
      <c r="AB39" s="36">
        <v>0</v>
      </c>
      <c r="AC39">
        <v>31930489093.999634</v>
      </c>
      <c r="AD39">
        <v>63860978187.999268</v>
      </c>
      <c r="AE39">
        <v>95791467281.998901</v>
      </c>
      <c r="AF39">
        <v>127721956375.99854</v>
      </c>
      <c r="AG39" s="36">
        <v>159652445469.99817</v>
      </c>
      <c r="AH39">
        <v>127721956375.99854</v>
      </c>
      <c r="AI39">
        <v>95791467281.998901</v>
      </c>
      <c r="AJ39">
        <v>63860978187.999268</v>
      </c>
      <c r="AK39">
        <v>31930489093.999634</v>
      </c>
      <c r="AL39" s="36">
        <v>0</v>
      </c>
    </row>
    <row r="40" spans="1:38" x14ac:dyDescent="0.25">
      <c r="A40" s="37">
        <v>50</v>
      </c>
      <c r="B40" s="38">
        <v>60</v>
      </c>
      <c r="C40" s="36">
        <v>0</v>
      </c>
      <c r="D40">
        <v>0</v>
      </c>
      <c r="E40">
        <v>0</v>
      </c>
      <c r="F40">
        <v>0</v>
      </c>
      <c r="G40">
        <v>0</v>
      </c>
      <c r="H40" s="36">
        <v>0</v>
      </c>
      <c r="I40">
        <v>0</v>
      </c>
      <c r="J40">
        <v>0</v>
      </c>
      <c r="K40">
        <v>0</v>
      </c>
      <c r="L40">
        <v>0</v>
      </c>
      <c r="M40" s="36">
        <v>0</v>
      </c>
      <c r="N40">
        <v>0</v>
      </c>
      <c r="O40">
        <v>0</v>
      </c>
      <c r="P40">
        <v>0</v>
      </c>
      <c r="Q40">
        <v>0</v>
      </c>
      <c r="R40" s="36">
        <v>0</v>
      </c>
      <c r="S40">
        <v>0</v>
      </c>
      <c r="T40">
        <v>0</v>
      </c>
      <c r="U40">
        <v>0</v>
      </c>
      <c r="V40">
        <v>0</v>
      </c>
      <c r="W40" s="36">
        <v>0</v>
      </c>
      <c r="X40">
        <v>0</v>
      </c>
      <c r="Y40">
        <v>0</v>
      </c>
      <c r="Z40">
        <v>0</v>
      </c>
      <c r="AA40">
        <v>0</v>
      </c>
      <c r="AB40" s="36">
        <v>0</v>
      </c>
      <c r="AC40">
        <v>0</v>
      </c>
      <c r="AD40">
        <v>0</v>
      </c>
      <c r="AE40">
        <v>0</v>
      </c>
      <c r="AF40">
        <v>0</v>
      </c>
      <c r="AG40" s="36">
        <v>0</v>
      </c>
      <c r="AH40">
        <v>0</v>
      </c>
      <c r="AI40">
        <v>0</v>
      </c>
      <c r="AJ40">
        <v>0</v>
      </c>
      <c r="AK40">
        <v>0</v>
      </c>
      <c r="AL40" s="36">
        <v>0</v>
      </c>
    </row>
    <row r="41" spans="1:38" x14ac:dyDescent="0.25">
      <c r="A41" s="37">
        <v>60</v>
      </c>
      <c r="B41" s="38">
        <v>70</v>
      </c>
      <c r="C41" s="36">
        <v>0</v>
      </c>
      <c r="D41">
        <v>0</v>
      </c>
      <c r="E41">
        <v>0</v>
      </c>
      <c r="F41">
        <v>0</v>
      </c>
      <c r="G41">
        <v>0</v>
      </c>
      <c r="H41" s="36">
        <v>0</v>
      </c>
      <c r="I41">
        <v>0</v>
      </c>
      <c r="J41">
        <v>0</v>
      </c>
      <c r="K41">
        <v>0</v>
      </c>
      <c r="L41">
        <v>0</v>
      </c>
      <c r="M41" s="36">
        <v>0</v>
      </c>
      <c r="N41">
        <v>0</v>
      </c>
      <c r="O41">
        <v>0</v>
      </c>
      <c r="P41">
        <v>0</v>
      </c>
      <c r="Q41">
        <v>0</v>
      </c>
      <c r="R41" s="36">
        <v>0</v>
      </c>
      <c r="S41">
        <v>0</v>
      </c>
      <c r="T41">
        <v>0</v>
      </c>
      <c r="U41">
        <v>0</v>
      </c>
      <c r="V41">
        <v>0</v>
      </c>
      <c r="W41" s="36">
        <v>0</v>
      </c>
      <c r="X41">
        <v>0</v>
      </c>
      <c r="Y41">
        <v>0</v>
      </c>
      <c r="Z41">
        <v>0</v>
      </c>
      <c r="AA41">
        <v>0</v>
      </c>
      <c r="AB41" s="36">
        <v>0</v>
      </c>
      <c r="AC41">
        <v>0</v>
      </c>
      <c r="AD41">
        <v>0</v>
      </c>
      <c r="AE41">
        <v>0</v>
      </c>
      <c r="AF41">
        <v>0</v>
      </c>
      <c r="AG41" s="36">
        <v>0</v>
      </c>
      <c r="AH41">
        <v>129926909754.483</v>
      </c>
      <c r="AI41">
        <v>259853819508.966</v>
      </c>
      <c r="AJ41">
        <v>389780729263.44897</v>
      </c>
      <c r="AK41">
        <v>519707639017.93201</v>
      </c>
      <c r="AL41" s="36">
        <v>649634548772.41504</v>
      </c>
    </row>
    <row r="42" spans="1:38" x14ac:dyDescent="0.25">
      <c r="A42" s="37">
        <v>70</v>
      </c>
      <c r="B42" s="38">
        <v>80</v>
      </c>
      <c r="C42" s="36">
        <v>0</v>
      </c>
      <c r="D42">
        <v>0</v>
      </c>
      <c r="E42">
        <v>0</v>
      </c>
      <c r="F42">
        <v>0</v>
      </c>
      <c r="G42">
        <v>0</v>
      </c>
      <c r="H42" s="36">
        <v>0</v>
      </c>
      <c r="I42">
        <v>0</v>
      </c>
      <c r="J42">
        <v>0</v>
      </c>
      <c r="K42">
        <v>0</v>
      </c>
      <c r="L42">
        <v>0</v>
      </c>
      <c r="M42" s="36">
        <v>0</v>
      </c>
      <c r="N42">
        <v>0</v>
      </c>
      <c r="O42">
        <v>0</v>
      </c>
      <c r="P42">
        <v>0</v>
      </c>
      <c r="Q42">
        <v>0</v>
      </c>
      <c r="R42" s="36">
        <v>0</v>
      </c>
      <c r="S42">
        <v>0</v>
      </c>
      <c r="T42">
        <v>0</v>
      </c>
      <c r="U42">
        <v>0</v>
      </c>
      <c r="V42">
        <v>0</v>
      </c>
      <c r="W42" s="36">
        <v>0</v>
      </c>
      <c r="X42">
        <v>0</v>
      </c>
      <c r="Y42">
        <v>0</v>
      </c>
      <c r="Z42">
        <v>0</v>
      </c>
      <c r="AA42">
        <v>0</v>
      </c>
      <c r="AB42" s="36">
        <v>0</v>
      </c>
      <c r="AC42">
        <v>0</v>
      </c>
      <c r="AD42">
        <v>0</v>
      </c>
      <c r="AE42">
        <v>0</v>
      </c>
      <c r="AF42">
        <v>0</v>
      </c>
      <c r="AG42" s="36">
        <v>0</v>
      </c>
      <c r="AH42">
        <v>0</v>
      </c>
      <c r="AI42">
        <v>0</v>
      </c>
      <c r="AJ42">
        <v>0</v>
      </c>
      <c r="AK42">
        <v>0</v>
      </c>
      <c r="AL42" s="36">
        <v>0</v>
      </c>
    </row>
    <row r="43" spans="1:38" x14ac:dyDescent="0.25">
      <c r="A43" s="37">
        <v>80</v>
      </c>
      <c r="B43" s="38">
        <v>90</v>
      </c>
      <c r="C43" s="36">
        <v>0</v>
      </c>
      <c r="D43">
        <v>0</v>
      </c>
      <c r="E43">
        <v>0</v>
      </c>
      <c r="F43">
        <v>0</v>
      </c>
      <c r="G43">
        <v>0</v>
      </c>
      <c r="H43" s="36">
        <v>0</v>
      </c>
      <c r="I43">
        <v>0</v>
      </c>
      <c r="J43">
        <v>0</v>
      </c>
      <c r="K43">
        <v>0</v>
      </c>
      <c r="L43">
        <v>0</v>
      </c>
      <c r="M43" s="36">
        <v>0</v>
      </c>
      <c r="N43">
        <v>0</v>
      </c>
      <c r="O43">
        <v>0</v>
      </c>
      <c r="P43">
        <v>0</v>
      </c>
      <c r="Q43">
        <v>0</v>
      </c>
      <c r="R43" s="36">
        <v>0</v>
      </c>
      <c r="S43">
        <v>0</v>
      </c>
      <c r="T43">
        <v>0</v>
      </c>
      <c r="U43">
        <v>0</v>
      </c>
      <c r="V43">
        <v>0</v>
      </c>
      <c r="W43" s="36">
        <v>0</v>
      </c>
      <c r="X43">
        <v>0</v>
      </c>
      <c r="Y43">
        <v>0</v>
      </c>
      <c r="Z43">
        <v>0</v>
      </c>
      <c r="AA43">
        <v>0</v>
      </c>
      <c r="AB43" s="36">
        <v>0</v>
      </c>
      <c r="AC43">
        <v>0</v>
      </c>
      <c r="AD43">
        <v>0</v>
      </c>
      <c r="AE43">
        <v>0</v>
      </c>
      <c r="AF43">
        <v>0</v>
      </c>
      <c r="AG43" s="36">
        <v>0</v>
      </c>
      <c r="AH43">
        <v>0</v>
      </c>
      <c r="AI43">
        <v>0</v>
      </c>
      <c r="AJ43">
        <v>0</v>
      </c>
      <c r="AK43">
        <v>0</v>
      </c>
      <c r="AL43" s="36">
        <v>0</v>
      </c>
    </row>
    <row r="44" spans="1:38" x14ac:dyDescent="0.25">
      <c r="A44" s="37">
        <v>90</v>
      </c>
      <c r="B44" s="38">
        <v>100</v>
      </c>
      <c r="C44" s="36">
        <v>0</v>
      </c>
      <c r="D44">
        <v>0</v>
      </c>
      <c r="E44">
        <v>0</v>
      </c>
      <c r="F44">
        <v>0</v>
      </c>
      <c r="G44">
        <v>0</v>
      </c>
      <c r="H44" s="36">
        <v>0</v>
      </c>
      <c r="I44">
        <v>0</v>
      </c>
      <c r="J44">
        <v>0</v>
      </c>
      <c r="K44">
        <v>0</v>
      </c>
      <c r="L44">
        <v>0</v>
      </c>
      <c r="M44" s="36">
        <v>0</v>
      </c>
      <c r="N44">
        <v>0</v>
      </c>
      <c r="O44">
        <v>0</v>
      </c>
      <c r="P44">
        <v>0</v>
      </c>
      <c r="Q44">
        <v>0</v>
      </c>
      <c r="R44" s="36">
        <v>0</v>
      </c>
      <c r="S44">
        <v>0</v>
      </c>
      <c r="T44">
        <v>0</v>
      </c>
      <c r="U44">
        <v>0</v>
      </c>
      <c r="V44">
        <v>0</v>
      </c>
      <c r="W44" s="36">
        <v>0</v>
      </c>
      <c r="X44">
        <v>0</v>
      </c>
      <c r="Y44">
        <v>0</v>
      </c>
      <c r="Z44">
        <v>0</v>
      </c>
      <c r="AA44">
        <v>0</v>
      </c>
      <c r="AB44" s="36">
        <v>0</v>
      </c>
      <c r="AC44">
        <v>0</v>
      </c>
      <c r="AD44">
        <v>0</v>
      </c>
      <c r="AE44">
        <v>0</v>
      </c>
      <c r="AF44">
        <v>0</v>
      </c>
      <c r="AG44" s="36">
        <v>0</v>
      </c>
      <c r="AH44">
        <v>0</v>
      </c>
      <c r="AI44">
        <v>0</v>
      </c>
      <c r="AJ44">
        <v>0</v>
      </c>
      <c r="AK44">
        <v>0</v>
      </c>
      <c r="AL44" s="36">
        <v>0</v>
      </c>
    </row>
    <row r="45" spans="1:38" x14ac:dyDescent="0.25">
      <c r="A45" s="14">
        <v>100</v>
      </c>
      <c r="B45" s="35">
        <v>150</v>
      </c>
      <c r="C45" s="36">
        <v>0</v>
      </c>
      <c r="D45">
        <v>0</v>
      </c>
      <c r="E45">
        <v>0</v>
      </c>
      <c r="F45">
        <v>0</v>
      </c>
      <c r="G45">
        <v>0</v>
      </c>
      <c r="H45" s="36">
        <v>0</v>
      </c>
      <c r="I45">
        <v>0</v>
      </c>
      <c r="J45">
        <v>0</v>
      </c>
      <c r="K45">
        <v>0</v>
      </c>
      <c r="L45">
        <v>0</v>
      </c>
      <c r="M45" s="36">
        <v>0</v>
      </c>
      <c r="N45">
        <v>0</v>
      </c>
      <c r="O45">
        <v>0</v>
      </c>
      <c r="P45">
        <v>0</v>
      </c>
      <c r="Q45">
        <v>0</v>
      </c>
      <c r="R45" s="36">
        <v>0</v>
      </c>
      <c r="S45">
        <v>0</v>
      </c>
      <c r="T45">
        <v>0</v>
      </c>
      <c r="U45">
        <v>0</v>
      </c>
      <c r="V45">
        <v>0</v>
      </c>
      <c r="W45" s="36">
        <v>0</v>
      </c>
      <c r="X45">
        <v>0</v>
      </c>
      <c r="Y45">
        <v>0</v>
      </c>
      <c r="Z45">
        <v>0</v>
      </c>
      <c r="AA45">
        <v>0</v>
      </c>
      <c r="AB45" s="36">
        <v>0</v>
      </c>
      <c r="AC45">
        <v>176519528453.66534</v>
      </c>
      <c r="AD45">
        <v>353039056907.33069</v>
      </c>
      <c r="AE45">
        <v>529558585360.99603</v>
      </c>
      <c r="AF45">
        <v>706078113814.66138</v>
      </c>
      <c r="AG45" s="36">
        <v>882597642268.32666</v>
      </c>
      <c r="AH45">
        <v>745451368600.06494</v>
      </c>
      <c r="AI45">
        <v>608305094931.80322</v>
      </c>
      <c r="AJ45">
        <v>471158821263.54144</v>
      </c>
      <c r="AK45">
        <v>334012547595.27966</v>
      </c>
      <c r="AL45" s="36">
        <v>196866273927.01785</v>
      </c>
    </row>
    <row r="46" spans="1:38" x14ac:dyDescent="0.25">
      <c r="A46" s="14">
        <v>150</v>
      </c>
      <c r="B46" s="35">
        <v>200</v>
      </c>
      <c r="C46" s="36">
        <v>0</v>
      </c>
      <c r="D46">
        <v>0</v>
      </c>
      <c r="E46">
        <v>0</v>
      </c>
      <c r="F46">
        <v>0</v>
      </c>
      <c r="G46">
        <v>0</v>
      </c>
      <c r="H46" s="36">
        <v>0</v>
      </c>
      <c r="I46">
        <v>0</v>
      </c>
      <c r="J46">
        <v>0</v>
      </c>
      <c r="K46">
        <v>0</v>
      </c>
      <c r="L46">
        <v>0</v>
      </c>
      <c r="M46" s="36">
        <v>0</v>
      </c>
      <c r="N46">
        <v>0</v>
      </c>
      <c r="O46">
        <v>0</v>
      </c>
      <c r="P46">
        <v>0</v>
      </c>
      <c r="Q46">
        <v>0</v>
      </c>
      <c r="R46" s="36">
        <v>0</v>
      </c>
      <c r="S46">
        <v>0</v>
      </c>
      <c r="T46">
        <v>0</v>
      </c>
      <c r="U46">
        <v>0</v>
      </c>
      <c r="V46">
        <v>0</v>
      </c>
      <c r="W46" s="36">
        <v>0</v>
      </c>
      <c r="X46">
        <v>0</v>
      </c>
      <c r="Y46">
        <v>0</v>
      </c>
      <c r="Z46">
        <v>0</v>
      </c>
      <c r="AA46">
        <v>0</v>
      </c>
      <c r="AB46" s="36">
        <v>0</v>
      </c>
      <c r="AC46">
        <v>215105716586.58221</v>
      </c>
      <c r="AD46">
        <v>430211433173.16443</v>
      </c>
      <c r="AE46">
        <v>645317149759.74658</v>
      </c>
      <c r="AF46">
        <v>860422866346.32886</v>
      </c>
      <c r="AG46" s="36">
        <v>1075528582932.9111</v>
      </c>
      <c r="AH46">
        <v>866085484309.88623</v>
      </c>
      <c r="AI46">
        <v>656642385686.86133</v>
      </c>
      <c r="AJ46">
        <v>447199287063.83636</v>
      </c>
      <c r="AK46">
        <v>237756188440.8114</v>
      </c>
      <c r="AL46" s="36">
        <v>28313089817.786343</v>
      </c>
    </row>
    <row r="47" spans="1:38" x14ac:dyDescent="0.25">
      <c r="A47" s="14">
        <v>200</v>
      </c>
      <c r="B47" s="35">
        <v>250</v>
      </c>
      <c r="C47" s="36">
        <v>0</v>
      </c>
      <c r="D47">
        <v>0</v>
      </c>
      <c r="E47">
        <v>0</v>
      </c>
      <c r="F47">
        <v>0</v>
      </c>
      <c r="G47">
        <v>0</v>
      </c>
      <c r="H47" s="36">
        <v>0</v>
      </c>
      <c r="I47">
        <v>0</v>
      </c>
      <c r="J47">
        <v>0</v>
      </c>
      <c r="K47">
        <v>0</v>
      </c>
      <c r="L47">
        <v>0</v>
      </c>
      <c r="M47" s="36">
        <v>0</v>
      </c>
      <c r="N47">
        <v>0</v>
      </c>
      <c r="O47">
        <v>0</v>
      </c>
      <c r="P47">
        <v>0</v>
      </c>
      <c r="Q47">
        <v>0</v>
      </c>
      <c r="R47" s="36">
        <v>0</v>
      </c>
      <c r="S47">
        <v>0</v>
      </c>
      <c r="T47">
        <v>0</v>
      </c>
      <c r="U47">
        <v>0</v>
      </c>
      <c r="V47">
        <v>0</v>
      </c>
      <c r="W47" s="36">
        <v>0</v>
      </c>
      <c r="X47">
        <v>0</v>
      </c>
      <c r="Y47">
        <v>0</v>
      </c>
      <c r="Z47">
        <v>0</v>
      </c>
      <c r="AA47">
        <v>0</v>
      </c>
      <c r="AB47" s="36">
        <v>0</v>
      </c>
      <c r="AC47">
        <v>0.83263038831821667</v>
      </c>
      <c r="AD47">
        <v>1.6652607766364333</v>
      </c>
      <c r="AE47">
        <v>2.49789116495465</v>
      </c>
      <c r="AF47">
        <v>3.3305215532728667</v>
      </c>
      <c r="AG47" s="36">
        <v>4.1631519415910834</v>
      </c>
      <c r="AH47">
        <v>3.3305215532728667</v>
      </c>
      <c r="AI47">
        <v>2.49789116495465</v>
      </c>
      <c r="AJ47">
        <v>1.6652607766364333</v>
      </c>
      <c r="AK47">
        <v>0.83263038831821667</v>
      </c>
      <c r="AL47" s="36">
        <v>0</v>
      </c>
    </row>
    <row r="48" spans="1:38" x14ac:dyDescent="0.25">
      <c r="A48" s="14">
        <v>250</v>
      </c>
      <c r="B48" s="35">
        <v>300</v>
      </c>
      <c r="C48" s="36">
        <v>0</v>
      </c>
      <c r="D48">
        <v>0</v>
      </c>
      <c r="E48">
        <v>0</v>
      </c>
      <c r="F48">
        <v>0</v>
      </c>
      <c r="G48">
        <v>0</v>
      </c>
      <c r="H48" s="36">
        <v>0</v>
      </c>
      <c r="I48">
        <v>0</v>
      </c>
      <c r="J48">
        <v>0</v>
      </c>
      <c r="K48">
        <v>0</v>
      </c>
      <c r="L48">
        <v>0</v>
      </c>
      <c r="M48" s="36">
        <v>0</v>
      </c>
      <c r="N48">
        <v>0</v>
      </c>
      <c r="O48">
        <v>0</v>
      </c>
      <c r="P48">
        <v>0</v>
      </c>
      <c r="Q48">
        <v>0</v>
      </c>
      <c r="R48" s="36">
        <v>0</v>
      </c>
      <c r="S48">
        <v>0</v>
      </c>
      <c r="T48">
        <v>0</v>
      </c>
      <c r="U48">
        <v>0</v>
      </c>
      <c r="V48">
        <v>0</v>
      </c>
      <c r="W48" s="36">
        <v>0</v>
      </c>
      <c r="X48">
        <v>0</v>
      </c>
      <c r="Y48">
        <v>0</v>
      </c>
      <c r="Z48">
        <v>0</v>
      </c>
      <c r="AA48">
        <v>0</v>
      </c>
      <c r="AB48" s="36">
        <v>0</v>
      </c>
      <c r="AC48">
        <v>162756615226.11133</v>
      </c>
      <c r="AD48">
        <v>325513230452.22266</v>
      </c>
      <c r="AE48">
        <v>488269845678.33398</v>
      </c>
      <c r="AF48">
        <v>651026460904.44531</v>
      </c>
      <c r="AG48" s="36">
        <v>813783076130.55664</v>
      </c>
      <c r="AH48">
        <v>651026460904.44531</v>
      </c>
      <c r="AI48">
        <v>488269845678.33398</v>
      </c>
      <c r="AJ48">
        <v>325513230452.22266</v>
      </c>
      <c r="AK48">
        <v>162756615226.11133</v>
      </c>
      <c r="AL48" s="36">
        <v>0</v>
      </c>
    </row>
    <row r="49" spans="1:38" x14ac:dyDescent="0.25">
      <c r="A49" s="14">
        <v>300</v>
      </c>
      <c r="B49" s="35">
        <v>350</v>
      </c>
      <c r="C49" s="36">
        <v>0</v>
      </c>
      <c r="D49">
        <v>0</v>
      </c>
      <c r="E49">
        <v>0</v>
      </c>
      <c r="F49">
        <v>0</v>
      </c>
      <c r="G49">
        <v>0</v>
      </c>
      <c r="H49" s="36">
        <v>0</v>
      </c>
      <c r="I49">
        <v>0</v>
      </c>
      <c r="J49">
        <v>0</v>
      </c>
      <c r="K49">
        <v>0</v>
      </c>
      <c r="L49">
        <v>0</v>
      </c>
      <c r="M49" s="36">
        <v>0</v>
      </c>
      <c r="N49">
        <v>0</v>
      </c>
      <c r="O49">
        <v>0</v>
      </c>
      <c r="P49">
        <v>0</v>
      </c>
      <c r="Q49">
        <v>0</v>
      </c>
      <c r="R49" s="36">
        <v>0</v>
      </c>
      <c r="S49">
        <v>0</v>
      </c>
      <c r="T49">
        <v>0</v>
      </c>
      <c r="U49">
        <v>0</v>
      </c>
      <c r="V49">
        <v>0</v>
      </c>
      <c r="W49" s="36">
        <v>0</v>
      </c>
      <c r="X49">
        <v>0</v>
      </c>
      <c r="Y49">
        <v>0</v>
      </c>
      <c r="Z49">
        <v>0</v>
      </c>
      <c r="AA49">
        <v>0</v>
      </c>
      <c r="AB49" s="36">
        <v>0</v>
      </c>
      <c r="AC49">
        <v>201571740268.54315</v>
      </c>
      <c r="AD49">
        <v>403143480537.0863</v>
      </c>
      <c r="AE49">
        <v>604715220805.62939</v>
      </c>
      <c r="AF49">
        <v>806286961074.17261</v>
      </c>
      <c r="AG49" s="36">
        <v>1007858701342.7158</v>
      </c>
      <c r="AH49">
        <v>806286961074.17261</v>
      </c>
      <c r="AI49">
        <v>604715220805.62939</v>
      </c>
      <c r="AJ49">
        <v>403143480537.08624</v>
      </c>
      <c r="AK49">
        <v>201571740268.54309</v>
      </c>
      <c r="AL49" s="36">
        <v>0</v>
      </c>
    </row>
    <row r="50" spans="1:38" x14ac:dyDescent="0.25">
      <c r="A50" s="14">
        <v>350</v>
      </c>
      <c r="B50" s="35">
        <v>400</v>
      </c>
      <c r="C50" s="36">
        <v>0</v>
      </c>
      <c r="D50">
        <v>0</v>
      </c>
      <c r="E50">
        <v>0</v>
      </c>
      <c r="F50">
        <v>0</v>
      </c>
      <c r="G50">
        <v>0</v>
      </c>
      <c r="H50" s="36">
        <v>0</v>
      </c>
      <c r="I50">
        <v>0</v>
      </c>
      <c r="J50">
        <v>0</v>
      </c>
      <c r="K50">
        <v>0</v>
      </c>
      <c r="L50">
        <v>0</v>
      </c>
      <c r="M50" s="36">
        <v>0</v>
      </c>
      <c r="N50">
        <v>0</v>
      </c>
      <c r="O50">
        <v>0</v>
      </c>
      <c r="P50">
        <v>0</v>
      </c>
      <c r="Q50">
        <v>0</v>
      </c>
      <c r="R50" s="36">
        <v>0</v>
      </c>
      <c r="S50">
        <v>0</v>
      </c>
      <c r="T50">
        <v>0</v>
      </c>
      <c r="U50">
        <v>0</v>
      </c>
      <c r="V50">
        <v>0</v>
      </c>
      <c r="W50" s="36">
        <v>0</v>
      </c>
      <c r="X50">
        <v>0</v>
      </c>
      <c r="Y50">
        <v>0</v>
      </c>
      <c r="Z50">
        <v>0</v>
      </c>
      <c r="AA50">
        <v>0</v>
      </c>
      <c r="AB50" s="36">
        <v>0</v>
      </c>
      <c r="AC50">
        <v>0.83263038831821667</v>
      </c>
      <c r="AD50">
        <v>1.6652607766364333</v>
      </c>
      <c r="AE50">
        <v>2.49789116495465</v>
      </c>
      <c r="AF50">
        <v>3.3305215532728667</v>
      </c>
      <c r="AG50" s="36">
        <v>4.1631519415910834</v>
      </c>
      <c r="AH50">
        <v>3.3305215532728667</v>
      </c>
      <c r="AI50">
        <v>2.49789116495465</v>
      </c>
      <c r="AJ50">
        <v>1.6652607766364333</v>
      </c>
      <c r="AK50">
        <v>0.83263038831821667</v>
      </c>
      <c r="AL50" s="36">
        <v>0</v>
      </c>
    </row>
    <row r="51" spans="1:38" x14ac:dyDescent="0.25">
      <c r="A51" s="14">
        <v>400</v>
      </c>
      <c r="B51" s="35">
        <v>450</v>
      </c>
      <c r="C51" s="36">
        <v>0</v>
      </c>
      <c r="D51">
        <v>0</v>
      </c>
      <c r="E51">
        <v>0</v>
      </c>
      <c r="F51">
        <v>0</v>
      </c>
      <c r="G51">
        <v>0</v>
      </c>
      <c r="H51" s="36">
        <v>0</v>
      </c>
      <c r="I51">
        <v>0</v>
      </c>
      <c r="J51">
        <v>0</v>
      </c>
      <c r="K51">
        <v>0</v>
      </c>
      <c r="L51">
        <v>0</v>
      </c>
      <c r="M51" s="36">
        <v>0</v>
      </c>
      <c r="N51">
        <v>0</v>
      </c>
      <c r="O51">
        <v>0</v>
      </c>
      <c r="P51">
        <v>0</v>
      </c>
      <c r="Q51">
        <v>0</v>
      </c>
      <c r="R51" s="36">
        <v>0</v>
      </c>
      <c r="S51">
        <v>0</v>
      </c>
      <c r="T51">
        <v>0</v>
      </c>
      <c r="U51">
        <v>0</v>
      </c>
      <c r="V51">
        <v>0</v>
      </c>
      <c r="W51" s="36">
        <v>0</v>
      </c>
      <c r="X51">
        <v>0</v>
      </c>
      <c r="Y51">
        <v>0</v>
      </c>
      <c r="Z51">
        <v>0</v>
      </c>
      <c r="AA51">
        <v>0</v>
      </c>
      <c r="AB51" s="36">
        <v>0</v>
      </c>
      <c r="AC51">
        <v>0</v>
      </c>
      <c r="AD51">
        <v>0</v>
      </c>
      <c r="AE51">
        <v>0</v>
      </c>
      <c r="AF51">
        <v>0</v>
      </c>
      <c r="AG51" s="36">
        <v>0</v>
      </c>
      <c r="AH51">
        <v>0</v>
      </c>
      <c r="AI51">
        <v>0</v>
      </c>
      <c r="AJ51">
        <v>0</v>
      </c>
      <c r="AK51">
        <v>0</v>
      </c>
      <c r="AL51" s="36">
        <v>0</v>
      </c>
    </row>
    <row r="52" spans="1:38" x14ac:dyDescent="0.25">
      <c r="A52" s="14">
        <v>450</v>
      </c>
      <c r="B52" s="35">
        <v>500</v>
      </c>
      <c r="C52" s="36">
        <v>0</v>
      </c>
      <c r="D52">
        <v>0</v>
      </c>
      <c r="E52">
        <v>0</v>
      </c>
      <c r="F52">
        <v>0</v>
      </c>
      <c r="G52">
        <v>0</v>
      </c>
      <c r="H52" s="36">
        <v>0</v>
      </c>
      <c r="I52">
        <v>0</v>
      </c>
      <c r="J52">
        <v>0</v>
      </c>
      <c r="K52">
        <v>0</v>
      </c>
      <c r="L52">
        <v>0</v>
      </c>
      <c r="M52" s="36">
        <v>0</v>
      </c>
      <c r="N52">
        <v>0</v>
      </c>
      <c r="O52">
        <v>0</v>
      </c>
      <c r="P52">
        <v>0</v>
      </c>
      <c r="Q52">
        <v>0</v>
      </c>
      <c r="R52" s="36">
        <v>0</v>
      </c>
      <c r="S52">
        <v>0</v>
      </c>
      <c r="T52">
        <v>0</v>
      </c>
      <c r="U52">
        <v>0</v>
      </c>
      <c r="V52">
        <v>0</v>
      </c>
      <c r="W52" s="36">
        <v>0</v>
      </c>
      <c r="X52">
        <v>0</v>
      </c>
      <c r="Y52">
        <v>0</v>
      </c>
      <c r="Z52">
        <v>0</v>
      </c>
      <c r="AA52">
        <v>0</v>
      </c>
      <c r="AB52" s="36">
        <v>0</v>
      </c>
      <c r="AC52">
        <v>57758138305.012146</v>
      </c>
      <c r="AD52">
        <v>115516276610.02429</v>
      </c>
      <c r="AE52">
        <v>173274414915.03644</v>
      </c>
      <c r="AF52">
        <v>231032553220.04858</v>
      </c>
      <c r="AG52" s="36">
        <v>288790691525.06073</v>
      </c>
      <c r="AH52">
        <v>231032553220.04858</v>
      </c>
      <c r="AI52">
        <v>173274414915.03644</v>
      </c>
      <c r="AJ52">
        <v>115516276610.02429</v>
      </c>
      <c r="AK52">
        <v>57758138305.012146</v>
      </c>
      <c r="AL52" s="36">
        <v>0</v>
      </c>
    </row>
    <row r="53" spans="1:38" x14ac:dyDescent="0.25">
      <c r="A53" s="14">
        <v>500</v>
      </c>
      <c r="B53" s="35">
        <v>550</v>
      </c>
      <c r="C53" s="36">
        <v>0</v>
      </c>
      <c r="D53">
        <v>0</v>
      </c>
      <c r="E53">
        <v>0</v>
      </c>
      <c r="F53">
        <v>0</v>
      </c>
      <c r="G53">
        <v>0</v>
      </c>
      <c r="H53" s="36">
        <v>0</v>
      </c>
      <c r="I53">
        <v>0</v>
      </c>
      <c r="J53">
        <v>0</v>
      </c>
      <c r="K53">
        <v>0</v>
      </c>
      <c r="L53">
        <v>0</v>
      </c>
      <c r="M53" s="36">
        <v>0</v>
      </c>
      <c r="N53">
        <v>0</v>
      </c>
      <c r="O53">
        <v>0</v>
      </c>
      <c r="P53">
        <v>0</v>
      </c>
      <c r="Q53">
        <v>0</v>
      </c>
      <c r="R53" s="36">
        <v>0</v>
      </c>
      <c r="S53">
        <v>0</v>
      </c>
      <c r="T53">
        <v>0</v>
      </c>
      <c r="U53">
        <v>0</v>
      </c>
      <c r="V53">
        <v>0</v>
      </c>
      <c r="W53" s="36">
        <v>0</v>
      </c>
      <c r="X53">
        <v>0</v>
      </c>
      <c r="Y53">
        <v>0</v>
      </c>
      <c r="Z53">
        <v>0</v>
      </c>
      <c r="AA53">
        <v>0</v>
      </c>
      <c r="AB53" s="36">
        <v>0</v>
      </c>
      <c r="AC53">
        <v>83592884411.333298</v>
      </c>
      <c r="AD53">
        <v>167185768822.6666</v>
      </c>
      <c r="AE53">
        <v>250778653233.99988</v>
      </c>
      <c r="AF53">
        <v>334371537645.33319</v>
      </c>
      <c r="AG53" s="36">
        <v>417964422056.6665</v>
      </c>
      <c r="AH53">
        <v>334371537645.33319</v>
      </c>
      <c r="AI53">
        <v>250778653233.99988</v>
      </c>
      <c r="AJ53">
        <v>167185768822.66656</v>
      </c>
      <c r="AK53">
        <v>83592884411.333267</v>
      </c>
      <c r="AL53" s="36">
        <v>0</v>
      </c>
    </row>
    <row r="54" spans="1:38" x14ac:dyDescent="0.25">
      <c r="A54" s="14">
        <v>550</v>
      </c>
      <c r="B54" s="35">
        <v>600</v>
      </c>
      <c r="C54" s="36">
        <v>0</v>
      </c>
      <c r="D54">
        <v>0</v>
      </c>
      <c r="E54">
        <v>0</v>
      </c>
      <c r="F54">
        <v>0</v>
      </c>
      <c r="G54">
        <v>0</v>
      </c>
      <c r="H54" s="36">
        <v>0</v>
      </c>
      <c r="I54">
        <v>0</v>
      </c>
      <c r="J54">
        <v>0</v>
      </c>
      <c r="K54">
        <v>0</v>
      </c>
      <c r="L54">
        <v>0</v>
      </c>
      <c r="M54" s="36">
        <v>0</v>
      </c>
      <c r="N54">
        <v>0</v>
      </c>
      <c r="O54">
        <v>0</v>
      </c>
      <c r="P54">
        <v>0</v>
      </c>
      <c r="Q54">
        <v>0</v>
      </c>
      <c r="R54" s="36">
        <v>0</v>
      </c>
      <c r="S54">
        <v>0</v>
      </c>
      <c r="T54">
        <v>0</v>
      </c>
      <c r="U54">
        <v>0</v>
      </c>
      <c r="V54">
        <v>0</v>
      </c>
      <c r="W54" s="36">
        <v>0</v>
      </c>
      <c r="X54">
        <v>0</v>
      </c>
      <c r="Y54">
        <v>0</v>
      </c>
      <c r="Z54">
        <v>0</v>
      </c>
      <c r="AA54">
        <v>0</v>
      </c>
      <c r="AB54" s="36">
        <v>0</v>
      </c>
      <c r="AC54">
        <v>27186254903.161064</v>
      </c>
      <c r="AD54">
        <v>54372509806.322128</v>
      </c>
      <c r="AE54">
        <v>81558764709.483185</v>
      </c>
      <c r="AF54">
        <v>108745019612.64426</v>
      </c>
      <c r="AG54" s="36">
        <v>135931274515.80533</v>
      </c>
      <c r="AH54">
        <v>108745019612.64426</v>
      </c>
      <c r="AI54">
        <v>81558764709.483185</v>
      </c>
      <c r="AJ54">
        <v>54372509806.322121</v>
      </c>
      <c r="AK54">
        <v>27186254903.161057</v>
      </c>
      <c r="AL54" s="36">
        <v>0</v>
      </c>
    </row>
    <row r="55" spans="1:38" x14ac:dyDescent="0.25">
      <c r="A55" s="14">
        <v>600</v>
      </c>
      <c r="B55" s="35">
        <v>650</v>
      </c>
      <c r="C55" s="36">
        <v>0</v>
      </c>
      <c r="D55">
        <v>0</v>
      </c>
      <c r="E55">
        <v>0</v>
      </c>
      <c r="F55">
        <v>0</v>
      </c>
      <c r="G55">
        <v>0</v>
      </c>
      <c r="H55" s="36">
        <v>0</v>
      </c>
      <c r="I55">
        <v>0</v>
      </c>
      <c r="J55">
        <v>0</v>
      </c>
      <c r="K55">
        <v>0</v>
      </c>
      <c r="L55">
        <v>0</v>
      </c>
      <c r="M55" s="36">
        <v>0</v>
      </c>
      <c r="N55">
        <v>0</v>
      </c>
      <c r="O55">
        <v>0</v>
      </c>
      <c r="P55">
        <v>0</v>
      </c>
      <c r="Q55">
        <v>0</v>
      </c>
      <c r="R55" s="36">
        <v>0</v>
      </c>
      <c r="S55">
        <v>0</v>
      </c>
      <c r="T55">
        <v>0</v>
      </c>
      <c r="U55">
        <v>0</v>
      </c>
      <c r="V55">
        <v>0</v>
      </c>
      <c r="W55" s="36">
        <v>0</v>
      </c>
      <c r="X55">
        <v>0</v>
      </c>
      <c r="Y55">
        <v>0</v>
      </c>
      <c r="Z55">
        <v>0</v>
      </c>
      <c r="AA55">
        <v>0</v>
      </c>
      <c r="AB55" s="36">
        <v>0</v>
      </c>
      <c r="AC55">
        <v>25293804027.217415</v>
      </c>
      <c r="AD55">
        <v>50587608054.43483</v>
      </c>
      <c r="AE55">
        <v>75881412081.652252</v>
      </c>
      <c r="AF55">
        <v>101175216108.86966</v>
      </c>
      <c r="AG55" s="36">
        <v>126469020136.08707</v>
      </c>
      <c r="AH55">
        <v>101175216108.86966</v>
      </c>
      <c r="AI55">
        <v>75881412081.652252</v>
      </c>
      <c r="AJ55">
        <v>50587608054.434837</v>
      </c>
      <c r="AK55">
        <v>25293804027.217422</v>
      </c>
      <c r="AL55" s="36">
        <v>0</v>
      </c>
    </row>
    <row r="56" spans="1:38" x14ac:dyDescent="0.25">
      <c r="A56" s="14">
        <v>650</v>
      </c>
      <c r="B56" s="35">
        <v>700</v>
      </c>
      <c r="C56" s="36">
        <v>0</v>
      </c>
      <c r="D56">
        <v>0</v>
      </c>
      <c r="E56">
        <v>0</v>
      </c>
      <c r="F56">
        <v>0</v>
      </c>
      <c r="G56">
        <v>0</v>
      </c>
      <c r="H56" s="36">
        <v>0</v>
      </c>
      <c r="I56">
        <v>0</v>
      </c>
      <c r="J56">
        <v>0</v>
      </c>
      <c r="K56">
        <v>0</v>
      </c>
      <c r="L56">
        <v>0</v>
      </c>
      <c r="M56" s="36">
        <v>0</v>
      </c>
      <c r="N56">
        <v>0</v>
      </c>
      <c r="O56">
        <v>0</v>
      </c>
      <c r="P56">
        <v>0</v>
      </c>
      <c r="Q56">
        <v>0</v>
      </c>
      <c r="R56" s="36">
        <v>0</v>
      </c>
      <c r="S56">
        <v>0</v>
      </c>
      <c r="T56">
        <v>0</v>
      </c>
      <c r="U56">
        <v>0</v>
      </c>
      <c r="V56">
        <v>0</v>
      </c>
      <c r="W56" s="36">
        <v>0</v>
      </c>
      <c r="X56">
        <v>0</v>
      </c>
      <c r="Y56">
        <v>0</v>
      </c>
      <c r="Z56">
        <v>0</v>
      </c>
      <c r="AA56">
        <v>0</v>
      </c>
      <c r="AB56" s="36">
        <v>0</v>
      </c>
      <c r="AC56">
        <v>201755465488.36279</v>
      </c>
      <c r="AD56">
        <v>403510930976.72559</v>
      </c>
      <c r="AE56">
        <v>605266396465.08838</v>
      </c>
      <c r="AF56">
        <v>807021861953.45117</v>
      </c>
      <c r="AG56" s="36">
        <v>1008777327441.814</v>
      </c>
      <c r="AH56">
        <v>807021861953.45117</v>
      </c>
      <c r="AI56">
        <v>605266396465.08838</v>
      </c>
      <c r="AJ56">
        <v>403510930976.72559</v>
      </c>
      <c r="AK56">
        <v>201755465488.36279</v>
      </c>
      <c r="AL56" s="36">
        <v>0</v>
      </c>
    </row>
    <row r="57" spans="1:38" x14ac:dyDescent="0.25">
      <c r="A57" s="14">
        <v>700</v>
      </c>
      <c r="B57" s="35">
        <v>750</v>
      </c>
      <c r="C57" s="36">
        <v>0</v>
      </c>
      <c r="D57">
        <v>0</v>
      </c>
      <c r="E57">
        <v>0</v>
      </c>
      <c r="F57">
        <v>0</v>
      </c>
      <c r="G57">
        <v>0</v>
      </c>
      <c r="H57" s="36">
        <v>0</v>
      </c>
      <c r="I57">
        <v>0</v>
      </c>
      <c r="J57">
        <v>0</v>
      </c>
      <c r="K57">
        <v>0</v>
      </c>
      <c r="L57">
        <v>0</v>
      </c>
      <c r="M57" s="36">
        <v>0</v>
      </c>
      <c r="N57">
        <v>0</v>
      </c>
      <c r="O57">
        <v>0</v>
      </c>
      <c r="P57">
        <v>0</v>
      </c>
      <c r="Q57">
        <v>0</v>
      </c>
      <c r="R57" s="36">
        <v>0</v>
      </c>
      <c r="S57">
        <v>0</v>
      </c>
      <c r="T57">
        <v>0</v>
      </c>
      <c r="U57">
        <v>0</v>
      </c>
      <c r="V57">
        <v>0</v>
      </c>
      <c r="W57" s="36">
        <v>0</v>
      </c>
      <c r="X57">
        <v>0</v>
      </c>
      <c r="Y57">
        <v>0</v>
      </c>
      <c r="Z57">
        <v>0</v>
      </c>
      <c r="AA57">
        <v>0</v>
      </c>
      <c r="AB57" s="36">
        <v>0</v>
      </c>
      <c r="AC57">
        <v>0</v>
      </c>
      <c r="AD57">
        <v>0</v>
      </c>
      <c r="AE57">
        <v>0</v>
      </c>
      <c r="AF57">
        <v>0</v>
      </c>
      <c r="AG57" s="36">
        <v>0</v>
      </c>
      <c r="AH57">
        <v>0</v>
      </c>
      <c r="AI57">
        <v>0</v>
      </c>
      <c r="AJ57">
        <v>0</v>
      </c>
      <c r="AK57">
        <v>0</v>
      </c>
      <c r="AL57" s="36">
        <v>0</v>
      </c>
    </row>
    <row r="58" spans="1:38" x14ac:dyDescent="0.25">
      <c r="A58" s="14">
        <v>750</v>
      </c>
      <c r="B58" s="35">
        <v>800</v>
      </c>
      <c r="C58" s="36">
        <v>0</v>
      </c>
      <c r="D58">
        <v>0</v>
      </c>
      <c r="E58">
        <v>0</v>
      </c>
      <c r="F58">
        <v>0</v>
      </c>
      <c r="G58">
        <v>0</v>
      </c>
      <c r="H58" s="36">
        <v>0</v>
      </c>
      <c r="I58">
        <v>0</v>
      </c>
      <c r="J58">
        <v>0</v>
      </c>
      <c r="K58">
        <v>0</v>
      </c>
      <c r="L58">
        <v>0</v>
      </c>
      <c r="M58" s="36">
        <v>0</v>
      </c>
      <c r="N58">
        <v>0</v>
      </c>
      <c r="O58">
        <v>0</v>
      </c>
      <c r="P58">
        <v>0</v>
      </c>
      <c r="Q58">
        <v>0</v>
      </c>
      <c r="R58" s="36">
        <v>0</v>
      </c>
      <c r="S58">
        <v>0</v>
      </c>
      <c r="T58">
        <v>0</v>
      </c>
      <c r="U58">
        <v>0</v>
      </c>
      <c r="V58">
        <v>0</v>
      </c>
      <c r="W58" s="36">
        <v>0</v>
      </c>
      <c r="X58">
        <v>0</v>
      </c>
      <c r="Y58">
        <v>0</v>
      </c>
      <c r="Z58">
        <v>0</v>
      </c>
      <c r="AA58">
        <v>0</v>
      </c>
      <c r="AB58" s="36">
        <v>0</v>
      </c>
      <c r="AC58">
        <v>0</v>
      </c>
      <c r="AD58">
        <v>0</v>
      </c>
      <c r="AE58">
        <v>0</v>
      </c>
      <c r="AF58">
        <v>0</v>
      </c>
      <c r="AG58" s="36">
        <v>0</v>
      </c>
      <c r="AH58">
        <v>0</v>
      </c>
      <c r="AI58">
        <v>0</v>
      </c>
      <c r="AJ58">
        <v>0</v>
      </c>
      <c r="AK58">
        <v>0</v>
      </c>
      <c r="AL58" s="36">
        <v>0</v>
      </c>
    </row>
    <row r="59" spans="1:38" x14ac:dyDescent="0.25">
      <c r="A59" s="14">
        <v>800</v>
      </c>
      <c r="B59" s="35">
        <v>850</v>
      </c>
      <c r="C59" s="36">
        <v>0</v>
      </c>
      <c r="D59">
        <v>0</v>
      </c>
      <c r="E59">
        <v>0</v>
      </c>
      <c r="F59">
        <v>0</v>
      </c>
      <c r="G59">
        <v>0</v>
      </c>
      <c r="H59" s="36">
        <v>0</v>
      </c>
      <c r="I59">
        <v>0</v>
      </c>
      <c r="J59">
        <v>0</v>
      </c>
      <c r="K59">
        <v>0</v>
      </c>
      <c r="L59">
        <v>0</v>
      </c>
      <c r="M59" s="36">
        <v>0</v>
      </c>
      <c r="N59">
        <v>0</v>
      </c>
      <c r="O59">
        <v>0</v>
      </c>
      <c r="P59">
        <v>0</v>
      </c>
      <c r="Q59">
        <v>0</v>
      </c>
      <c r="R59" s="36">
        <v>0</v>
      </c>
      <c r="S59">
        <v>0</v>
      </c>
      <c r="T59">
        <v>0</v>
      </c>
      <c r="U59">
        <v>0</v>
      </c>
      <c r="V59">
        <v>0</v>
      </c>
      <c r="W59" s="36">
        <v>0</v>
      </c>
      <c r="X59">
        <v>0</v>
      </c>
      <c r="Y59">
        <v>0</v>
      </c>
      <c r="Z59">
        <v>0</v>
      </c>
      <c r="AA59">
        <v>0</v>
      </c>
      <c r="AB59" s="36">
        <v>0</v>
      </c>
      <c r="AC59">
        <v>75547368694.768219</v>
      </c>
      <c r="AD59">
        <v>151094737389.53644</v>
      </c>
      <c r="AE59">
        <v>226642106084.30466</v>
      </c>
      <c r="AF59">
        <v>302189474779.07288</v>
      </c>
      <c r="AG59" s="36">
        <v>377736843473.84113</v>
      </c>
      <c r="AH59">
        <v>302189474779.07288</v>
      </c>
      <c r="AI59">
        <v>226642106084.30466</v>
      </c>
      <c r="AJ59">
        <v>151094737389.53644</v>
      </c>
      <c r="AK59">
        <v>75547368694.768219</v>
      </c>
      <c r="AL59" s="36">
        <v>0</v>
      </c>
    </row>
    <row r="60" spans="1:38" x14ac:dyDescent="0.25">
      <c r="A60" s="14">
        <v>850</v>
      </c>
      <c r="B60" s="35">
        <v>900</v>
      </c>
      <c r="C60" s="36">
        <v>0</v>
      </c>
      <c r="D60">
        <v>0</v>
      </c>
      <c r="E60">
        <v>0</v>
      </c>
      <c r="F60">
        <v>0</v>
      </c>
      <c r="G60">
        <v>0</v>
      </c>
      <c r="H60" s="36">
        <v>0</v>
      </c>
      <c r="I60">
        <v>0</v>
      </c>
      <c r="J60">
        <v>0</v>
      </c>
      <c r="K60">
        <v>0</v>
      </c>
      <c r="L60">
        <v>0</v>
      </c>
      <c r="M60" s="36">
        <v>0</v>
      </c>
      <c r="N60">
        <v>0</v>
      </c>
      <c r="O60">
        <v>0</v>
      </c>
      <c r="P60">
        <v>0</v>
      </c>
      <c r="Q60">
        <v>0</v>
      </c>
      <c r="R60" s="36">
        <v>0</v>
      </c>
      <c r="S60">
        <v>0</v>
      </c>
      <c r="T60">
        <v>0</v>
      </c>
      <c r="U60">
        <v>0</v>
      </c>
      <c r="V60">
        <v>0</v>
      </c>
      <c r="W60" s="36">
        <v>0</v>
      </c>
      <c r="X60">
        <v>0</v>
      </c>
      <c r="Y60">
        <v>0</v>
      </c>
      <c r="Z60">
        <v>0</v>
      </c>
      <c r="AA60">
        <v>0</v>
      </c>
      <c r="AB60" s="36">
        <v>0</v>
      </c>
      <c r="AC60">
        <v>0.83263038831821667</v>
      </c>
      <c r="AD60">
        <v>1.6652607766364333</v>
      </c>
      <c r="AE60">
        <v>2.49789116495465</v>
      </c>
      <c r="AF60">
        <v>3.3305215532728667</v>
      </c>
      <c r="AG60" s="36">
        <v>4.1631519415910834</v>
      </c>
      <c r="AH60">
        <v>3.3305215532728667</v>
      </c>
      <c r="AI60">
        <v>2.49789116495465</v>
      </c>
      <c r="AJ60">
        <v>1.6652607766364333</v>
      </c>
      <c r="AK60">
        <v>0.83263038831821667</v>
      </c>
      <c r="AL60" s="36">
        <v>0</v>
      </c>
    </row>
    <row r="61" spans="1:38" x14ac:dyDescent="0.25">
      <c r="A61" s="14">
        <v>900</v>
      </c>
      <c r="B61" s="35">
        <v>950</v>
      </c>
      <c r="C61" s="36">
        <v>0</v>
      </c>
      <c r="D61">
        <v>0</v>
      </c>
      <c r="E61">
        <v>0</v>
      </c>
      <c r="F61">
        <v>0</v>
      </c>
      <c r="G61">
        <v>0</v>
      </c>
      <c r="H61" s="36">
        <v>0</v>
      </c>
      <c r="I61">
        <v>0</v>
      </c>
      <c r="J61">
        <v>0</v>
      </c>
      <c r="K61">
        <v>0</v>
      </c>
      <c r="L61">
        <v>0</v>
      </c>
      <c r="M61" s="36">
        <v>0</v>
      </c>
      <c r="N61">
        <v>0</v>
      </c>
      <c r="O61">
        <v>0</v>
      </c>
      <c r="P61">
        <v>0</v>
      </c>
      <c r="Q61">
        <v>0</v>
      </c>
      <c r="R61" s="36">
        <v>0</v>
      </c>
      <c r="S61">
        <v>0</v>
      </c>
      <c r="T61">
        <v>0</v>
      </c>
      <c r="U61">
        <v>0</v>
      </c>
      <c r="V61">
        <v>0</v>
      </c>
      <c r="W61" s="36">
        <v>0</v>
      </c>
      <c r="X61">
        <v>0</v>
      </c>
      <c r="Y61">
        <v>0</v>
      </c>
      <c r="Z61">
        <v>0</v>
      </c>
      <c r="AA61">
        <v>0</v>
      </c>
      <c r="AB61" s="36">
        <v>0</v>
      </c>
      <c r="AC61">
        <v>0</v>
      </c>
      <c r="AD61">
        <v>0</v>
      </c>
      <c r="AE61">
        <v>0</v>
      </c>
      <c r="AF61">
        <v>0</v>
      </c>
      <c r="AG61" s="36">
        <v>0</v>
      </c>
      <c r="AH61">
        <v>0</v>
      </c>
      <c r="AI61">
        <v>0</v>
      </c>
      <c r="AJ61">
        <v>0</v>
      </c>
      <c r="AK61">
        <v>0</v>
      </c>
      <c r="AL61" s="36">
        <v>0</v>
      </c>
    </row>
    <row r="62" spans="1:38" x14ac:dyDescent="0.25">
      <c r="A62" s="14">
        <v>950</v>
      </c>
      <c r="B62" s="35">
        <v>1000</v>
      </c>
      <c r="C62" s="36">
        <v>0</v>
      </c>
      <c r="D62">
        <v>0</v>
      </c>
      <c r="E62">
        <v>0</v>
      </c>
      <c r="F62">
        <v>0</v>
      </c>
      <c r="G62">
        <v>0</v>
      </c>
      <c r="H62" s="36">
        <v>0</v>
      </c>
      <c r="I62">
        <v>0</v>
      </c>
      <c r="J62">
        <v>0</v>
      </c>
      <c r="K62">
        <v>0</v>
      </c>
      <c r="L62">
        <v>0</v>
      </c>
      <c r="M62" s="36">
        <v>0</v>
      </c>
      <c r="N62">
        <v>0</v>
      </c>
      <c r="O62">
        <v>0</v>
      </c>
      <c r="P62">
        <v>0</v>
      </c>
      <c r="Q62">
        <v>0</v>
      </c>
      <c r="R62" s="36">
        <v>0</v>
      </c>
      <c r="S62">
        <v>0</v>
      </c>
      <c r="T62">
        <v>0</v>
      </c>
      <c r="U62">
        <v>0</v>
      </c>
      <c r="V62">
        <v>0</v>
      </c>
      <c r="W62" s="36">
        <v>0</v>
      </c>
      <c r="X62">
        <v>0</v>
      </c>
      <c r="Y62">
        <v>0</v>
      </c>
      <c r="Z62">
        <v>0</v>
      </c>
      <c r="AA62">
        <v>0</v>
      </c>
      <c r="AB62" s="36">
        <v>0</v>
      </c>
      <c r="AC62">
        <v>0</v>
      </c>
      <c r="AD62">
        <v>0</v>
      </c>
      <c r="AE62">
        <v>0</v>
      </c>
      <c r="AF62">
        <v>0</v>
      </c>
      <c r="AG62" s="36">
        <v>0</v>
      </c>
      <c r="AH62">
        <v>0</v>
      </c>
      <c r="AI62">
        <v>0</v>
      </c>
      <c r="AJ62">
        <v>0</v>
      </c>
      <c r="AK62">
        <v>0</v>
      </c>
      <c r="AL62" s="36">
        <v>0</v>
      </c>
    </row>
    <row r="63" spans="1:38" x14ac:dyDescent="0.25">
      <c r="A63" s="14">
        <v>1000</v>
      </c>
      <c r="B63" s="35">
        <v>1050</v>
      </c>
      <c r="C63" s="36">
        <v>0</v>
      </c>
      <c r="D63">
        <v>0</v>
      </c>
      <c r="E63">
        <v>0</v>
      </c>
      <c r="F63">
        <v>0</v>
      </c>
      <c r="G63">
        <v>0</v>
      </c>
      <c r="H63" s="36">
        <v>0</v>
      </c>
      <c r="I63">
        <v>0</v>
      </c>
      <c r="J63">
        <v>0</v>
      </c>
      <c r="K63">
        <v>0</v>
      </c>
      <c r="L63">
        <v>0</v>
      </c>
      <c r="M63" s="36">
        <v>0</v>
      </c>
      <c r="N63">
        <v>0</v>
      </c>
      <c r="O63">
        <v>0</v>
      </c>
      <c r="P63">
        <v>0</v>
      </c>
      <c r="Q63">
        <v>0</v>
      </c>
      <c r="R63" s="36">
        <v>0</v>
      </c>
      <c r="S63">
        <v>0</v>
      </c>
      <c r="T63">
        <v>0</v>
      </c>
      <c r="U63">
        <v>0</v>
      </c>
      <c r="V63">
        <v>0</v>
      </c>
      <c r="W63" s="36">
        <v>0</v>
      </c>
      <c r="X63">
        <v>0</v>
      </c>
      <c r="Y63">
        <v>0</v>
      </c>
      <c r="Z63">
        <v>0</v>
      </c>
      <c r="AA63">
        <v>0</v>
      </c>
      <c r="AB63" s="36">
        <v>0</v>
      </c>
      <c r="AC63">
        <v>0</v>
      </c>
      <c r="AD63">
        <v>0</v>
      </c>
      <c r="AE63">
        <v>0</v>
      </c>
      <c r="AF63">
        <v>0</v>
      </c>
      <c r="AG63" s="36">
        <v>0</v>
      </c>
      <c r="AH63">
        <v>0</v>
      </c>
      <c r="AI63">
        <v>0</v>
      </c>
      <c r="AJ63">
        <v>0</v>
      </c>
      <c r="AK63">
        <v>0</v>
      </c>
      <c r="AL63" s="36">
        <v>0</v>
      </c>
    </row>
    <row r="64" spans="1:38" x14ac:dyDescent="0.25">
      <c r="A64" s="14">
        <v>1050</v>
      </c>
      <c r="B64" s="35">
        <v>1100</v>
      </c>
      <c r="C64" s="36">
        <v>0</v>
      </c>
      <c r="D64">
        <v>0</v>
      </c>
      <c r="E64">
        <v>0</v>
      </c>
      <c r="F64">
        <v>0</v>
      </c>
      <c r="G64">
        <v>0</v>
      </c>
      <c r="H64" s="36">
        <v>0</v>
      </c>
      <c r="I64">
        <v>0</v>
      </c>
      <c r="J64">
        <v>0</v>
      </c>
      <c r="K64">
        <v>0</v>
      </c>
      <c r="L64">
        <v>0</v>
      </c>
      <c r="M64" s="36">
        <v>0</v>
      </c>
      <c r="N64">
        <v>0</v>
      </c>
      <c r="O64">
        <v>0</v>
      </c>
      <c r="P64">
        <v>0</v>
      </c>
      <c r="Q64">
        <v>0</v>
      </c>
      <c r="R64" s="36">
        <v>0</v>
      </c>
      <c r="S64">
        <v>0</v>
      </c>
      <c r="T64">
        <v>0</v>
      </c>
      <c r="U64">
        <v>0</v>
      </c>
      <c r="V64">
        <v>0</v>
      </c>
      <c r="W64" s="36">
        <v>0</v>
      </c>
      <c r="X64">
        <v>0</v>
      </c>
      <c r="Y64">
        <v>0</v>
      </c>
      <c r="Z64">
        <v>0</v>
      </c>
      <c r="AA64">
        <v>0</v>
      </c>
      <c r="AB64" s="36">
        <v>0</v>
      </c>
      <c r="AC64">
        <v>0</v>
      </c>
      <c r="AD64">
        <v>0</v>
      </c>
      <c r="AE64">
        <v>0</v>
      </c>
      <c r="AF64">
        <v>0</v>
      </c>
      <c r="AG64" s="36">
        <v>0</v>
      </c>
      <c r="AH64">
        <v>0</v>
      </c>
      <c r="AI64">
        <v>0</v>
      </c>
      <c r="AJ64">
        <v>0</v>
      </c>
      <c r="AK64">
        <v>0</v>
      </c>
      <c r="AL64" s="36">
        <v>0</v>
      </c>
    </row>
    <row r="65" spans="1:38" x14ac:dyDescent="0.25">
      <c r="A65" s="14">
        <v>1100</v>
      </c>
      <c r="B65" s="35">
        <v>1150</v>
      </c>
      <c r="C65" s="36">
        <v>162399998966.74554</v>
      </c>
      <c r="D65">
        <v>129919999173.39644</v>
      </c>
      <c r="E65">
        <v>97439999380.047333</v>
      </c>
      <c r="F65">
        <v>64959999586.698227</v>
      </c>
      <c r="G65">
        <v>32479999793.349117</v>
      </c>
      <c r="H65" s="36">
        <v>0</v>
      </c>
      <c r="I65">
        <v>0</v>
      </c>
      <c r="J65">
        <v>0</v>
      </c>
      <c r="K65">
        <v>0</v>
      </c>
      <c r="L65">
        <v>0</v>
      </c>
      <c r="M65" s="36">
        <v>0</v>
      </c>
      <c r="N65">
        <v>0</v>
      </c>
      <c r="O65">
        <v>0</v>
      </c>
      <c r="P65">
        <v>0</v>
      </c>
      <c r="Q65">
        <v>0</v>
      </c>
      <c r="R65" s="36">
        <v>0</v>
      </c>
      <c r="S65">
        <v>0</v>
      </c>
      <c r="T65">
        <v>0</v>
      </c>
      <c r="U65">
        <v>0</v>
      </c>
      <c r="V65">
        <v>0</v>
      </c>
      <c r="W65" s="36">
        <v>0</v>
      </c>
      <c r="X65">
        <v>0</v>
      </c>
      <c r="Y65">
        <v>0</v>
      </c>
      <c r="Z65">
        <v>0</v>
      </c>
      <c r="AA65">
        <v>0</v>
      </c>
      <c r="AB65" s="36">
        <v>0</v>
      </c>
      <c r="AC65">
        <v>0</v>
      </c>
      <c r="AD65">
        <v>0</v>
      </c>
      <c r="AE65">
        <v>0</v>
      </c>
      <c r="AF65">
        <v>0</v>
      </c>
      <c r="AG65" s="36">
        <v>0</v>
      </c>
      <c r="AH65">
        <v>0</v>
      </c>
      <c r="AI65">
        <v>0</v>
      </c>
      <c r="AJ65">
        <v>0</v>
      </c>
      <c r="AK65">
        <v>0</v>
      </c>
      <c r="AL65" s="36">
        <v>0</v>
      </c>
    </row>
    <row r="66" spans="1:38" x14ac:dyDescent="0.25">
      <c r="A66" s="14">
        <v>1150</v>
      </c>
      <c r="B66" s="35">
        <v>1200</v>
      </c>
      <c r="C66" s="36">
        <v>0</v>
      </c>
      <c r="D66">
        <v>34823822358.860809</v>
      </c>
      <c r="E66">
        <v>69647644717.721619</v>
      </c>
      <c r="F66">
        <v>104471467076.58243</v>
      </c>
      <c r="G66">
        <v>139295289435.44324</v>
      </c>
      <c r="H66" s="36">
        <v>174119111794.30405</v>
      </c>
      <c r="I66">
        <v>139295289435.44324</v>
      </c>
      <c r="J66">
        <v>104471467076.58243</v>
      </c>
      <c r="K66">
        <v>69647644717.721619</v>
      </c>
      <c r="L66">
        <v>34823822358.860809</v>
      </c>
      <c r="M66" s="36">
        <v>0</v>
      </c>
      <c r="N66">
        <v>0</v>
      </c>
      <c r="O66">
        <v>0</v>
      </c>
      <c r="P66">
        <v>0</v>
      </c>
      <c r="Q66">
        <v>0</v>
      </c>
      <c r="R66" s="36">
        <v>0</v>
      </c>
      <c r="S66">
        <v>0</v>
      </c>
      <c r="T66">
        <v>0</v>
      </c>
      <c r="U66">
        <v>0</v>
      </c>
      <c r="V66">
        <v>0</v>
      </c>
      <c r="W66" s="36">
        <v>0</v>
      </c>
      <c r="X66">
        <v>0</v>
      </c>
      <c r="Y66">
        <v>0</v>
      </c>
      <c r="Z66">
        <v>0</v>
      </c>
      <c r="AA66">
        <v>0</v>
      </c>
      <c r="AB66" s="36">
        <v>0</v>
      </c>
      <c r="AC66">
        <v>0</v>
      </c>
      <c r="AD66">
        <v>0</v>
      </c>
      <c r="AE66">
        <v>0</v>
      </c>
      <c r="AF66">
        <v>0</v>
      </c>
      <c r="AG66" s="36">
        <v>0</v>
      </c>
      <c r="AH66">
        <v>0</v>
      </c>
      <c r="AI66">
        <v>0</v>
      </c>
      <c r="AJ66">
        <v>0</v>
      </c>
      <c r="AK66">
        <v>0</v>
      </c>
      <c r="AL66" s="36">
        <v>0</v>
      </c>
    </row>
    <row r="67" spans="1:38" x14ac:dyDescent="0.25">
      <c r="A67" s="14">
        <v>1200</v>
      </c>
      <c r="B67" s="35">
        <v>1250</v>
      </c>
      <c r="C67" s="36">
        <v>0</v>
      </c>
      <c r="D67">
        <v>0</v>
      </c>
      <c r="E67">
        <v>0</v>
      </c>
      <c r="F67">
        <v>0</v>
      </c>
      <c r="G67">
        <v>0</v>
      </c>
      <c r="H67" s="36">
        <v>0</v>
      </c>
      <c r="I67">
        <v>0.44431503093040875</v>
      </c>
      <c r="J67">
        <v>0.8886300618608175</v>
      </c>
      <c r="K67">
        <v>1.3329450927912263</v>
      </c>
      <c r="L67">
        <v>1.777260123721635</v>
      </c>
      <c r="M67" s="36">
        <v>2.2215751546520437</v>
      </c>
      <c r="N67">
        <v>1.777260123721635</v>
      </c>
      <c r="O67">
        <v>1.3329450927912263</v>
      </c>
      <c r="P67">
        <v>0.88863006186081761</v>
      </c>
      <c r="Q67">
        <v>0.44431503093040886</v>
      </c>
      <c r="R67" s="36">
        <v>0</v>
      </c>
      <c r="S67">
        <v>0</v>
      </c>
      <c r="T67">
        <v>0</v>
      </c>
      <c r="U67">
        <v>0</v>
      </c>
      <c r="V67">
        <v>0</v>
      </c>
      <c r="W67" s="36">
        <v>0</v>
      </c>
      <c r="X67">
        <v>0</v>
      </c>
      <c r="Y67">
        <v>0</v>
      </c>
      <c r="Z67">
        <v>0</v>
      </c>
      <c r="AA67">
        <v>0</v>
      </c>
      <c r="AB67" s="36">
        <v>0</v>
      </c>
      <c r="AC67">
        <v>0</v>
      </c>
      <c r="AD67">
        <v>0</v>
      </c>
      <c r="AE67">
        <v>0</v>
      </c>
      <c r="AF67">
        <v>0</v>
      </c>
      <c r="AG67" s="36">
        <v>0</v>
      </c>
      <c r="AH67">
        <v>0</v>
      </c>
      <c r="AI67">
        <v>0</v>
      </c>
      <c r="AJ67">
        <v>0</v>
      </c>
      <c r="AK67">
        <v>0</v>
      </c>
      <c r="AL67" s="36">
        <v>0</v>
      </c>
    </row>
    <row r="68" spans="1:38" x14ac:dyDescent="0.25">
      <c r="A68" s="14">
        <v>1250</v>
      </c>
      <c r="B68" s="35">
        <v>1300</v>
      </c>
      <c r="C68" s="36">
        <v>0</v>
      </c>
      <c r="D68">
        <v>0</v>
      </c>
      <c r="E68">
        <v>0</v>
      </c>
      <c r="F68">
        <v>0</v>
      </c>
      <c r="G68">
        <v>0</v>
      </c>
      <c r="H68" s="36">
        <v>0</v>
      </c>
      <c r="I68">
        <v>14856061251.543415</v>
      </c>
      <c r="J68">
        <v>29712122503.08683</v>
      </c>
      <c r="K68">
        <v>44568183754.630249</v>
      </c>
      <c r="L68">
        <v>59424245006.17366</v>
      </c>
      <c r="M68" s="36">
        <v>74280306257.717072</v>
      </c>
      <c r="N68">
        <v>59424245006.17366</v>
      </c>
      <c r="O68">
        <v>44568183754.630249</v>
      </c>
      <c r="P68">
        <v>29712122503.086834</v>
      </c>
      <c r="Q68">
        <v>14856061251.543419</v>
      </c>
      <c r="R68" s="36">
        <v>0</v>
      </c>
      <c r="S68">
        <v>0</v>
      </c>
      <c r="T68">
        <v>0</v>
      </c>
      <c r="U68">
        <v>0</v>
      </c>
      <c r="V68">
        <v>0</v>
      </c>
      <c r="W68" s="36">
        <v>0</v>
      </c>
      <c r="X68">
        <v>0</v>
      </c>
      <c r="Y68">
        <v>0</v>
      </c>
      <c r="Z68">
        <v>0</v>
      </c>
      <c r="AA68">
        <v>0</v>
      </c>
      <c r="AB68" s="36">
        <v>0</v>
      </c>
      <c r="AC68">
        <v>0</v>
      </c>
      <c r="AD68">
        <v>0</v>
      </c>
      <c r="AE68">
        <v>0</v>
      </c>
      <c r="AF68">
        <v>0</v>
      </c>
      <c r="AG68" s="36">
        <v>0</v>
      </c>
      <c r="AH68">
        <v>0</v>
      </c>
      <c r="AI68">
        <v>0</v>
      </c>
      <c r="AJ68">
        <v>0</v>
      </c>
      <c r="AK68">
        <v>0</v>
      </c>
      <c r="AL68" s="36">
        <v>0</v>
      </c>
    </row>
    <row r="69" spans="1:38" x14ac:dyDescent="0.25">
      <c r="A69" s="14">
        <v>1300</v>
      </c>
      <c r="B69" s="35">
        <v>1350</v>
      </c>
      <c r="C69" s="36">
        <v>0</v>
      </c>
      <c r="D69">
        <v>0</v>
      </c>
      <c r="E69">
        <v>0</v>
      </c>
      <c r="F69">
        <v>0</v>
      </c>
      <c r="G69">
        <v>0</v>
      </c>
      <c r="H69" s="36">
        <v>0</v>
      </c>
      <c r="I69">
        <v>0</v>
      </c>
      <c r="J69">
        <v>0</v>
      </c>
      <c r="K69">
        <v>0</v>
      </c>
      <c r="L69">
        <v>0</v>
      </c>
      <c r="M69" s="36">
        <v>0</v>
      </c>
      <c r="N69">
        <v>42235562358.077271</v>
      </c>
      <c r="O69">
        <v>84471124716.154541</v>
      </c>
      <c r="P69">
        <v>126706687074.23181</v>
      </c>
      <c r="Q69">
        <v>168942249432.30908</v>
      </c>
      <c r="R69" s="36">
        <v>211177811790.38635</v>
      </c>
      <c r="S69">
        <v>168942249432.30908</v>
      </c>
      <c r="T69">
        <v>126706687074.23181</v>
      </c>
      <c r="U69">
        <v>84471124716.154541</v>
      </c>
      <c r="V69">
        <v>42235562358.077271</v>
      </c>
      <c r="W69" s="36">
        <v>0</v>
      </c>
      <c r="X69">
        <v>0</v>
      </c>
      <c r="Y69">
        <v>0</v>
      </c>
      <c r="Z69">
        <v>0</v>
      </c>
      <c r="AA69">
        <v>0</v>
      </c>
      <c r="AB69" s="36">
        <v>0</v>
      </c>
      <c r="AC69">
        <v>0</v>
      </c>
      <c r="AD69">
        <v>0</v>
      </c>
      <c r="AE69">
        <v>0</v>
      </c>
      <c r="AF69">
        <v>0</v>
      </c>
      <c r="AG69" s="36">
        <v>0</v>
      </c>
      <c r="AH69">
        <v>0</v>
      </c>
      <c r="AI69">
        <v>0</v>
      </c>
      <c r="AJ69">
        <v>0</v>
      </c>
      <c r="AK69">
        <v>0</v>
      </c>
      <c r="AL69" s="36">
        <v>0</v>
      </c>
    </row>
    <row r="70" spans="1:38" x14ac:dyDescent="0.25">
      <c r="A70" s="14">
        <v>1350</v>
      </c>
      <c r="B70" s="35">
        <v>1400</v>
      </c>
      <c r="C70" s="36">
        <v>0</v>
      </c>
      <c r="D70">
        <v>0</v>
      </c>
      <c r="E70">
        <v>0</v>
      </c>
      <c r="F70">
        <v>0</v>
      </c>
      <c r="G70">
        <v>0</v>
      </c>
      <c r="H70" s="36">
        <v>0</v>
      </c>
      <c r="I70">
        <v>0</v>
      </c>
      <c r="J70">
        <v>0</v>
      </c>
      <c r="K70">
        <v>0</v>
      </c>
      <c r="L70">
        <v>0</v>
      </c>
      <c r="M70" s="36">
        <v>0</v>
      </c>
      <c r="N70">
        <v>7614348907.2022753</v>
      </c>
      <c r="O70">
        <v>15228697814.404551</v>
      </c>
      <c r="P70">
        <v>22843046721.606827</v>
      </c>
      <c r="Q70">
        <v>30457395628.809101</v>
      </c>
      <c r="R70" s="36">
        <v>38071744536.011375</v>
      </c>
      <c r="S70">
        <v>30457395628.809101</v>
      </c>
      <c r="T70">
        <v>22843046721.606827</v>
      </c>
      <c r="U70">
        <v>15228697814.404552</v>
      </c>
      <c r="V70">
        <v>7614348907.2022772</v>
      </c>
      <c r="W70" s="36">
        <v>0</v>
      </c>
      <c r="X70">
        <v>0</v>
      </c>
      <c r="Y70">
        <v>0</v>
      </c>
      <c r="Z70">
        <v>0</v>
      </c>
      <c r="AA70">
        <v>0</v>
      </c>
      <c r="AB70" s="36">
        <v>0</v>
      </c>
      <c r="AC70">
        <v>0</v>
      </c>
      <c r="AD70">
        <v>0</v>
      </c>
      <c r="AE70">
        <v>0</v>
      </c>
      <c r="AF70">
        <v>0</v>
      </c>
      <c r="AG70" s="36">
        <v>0</v>
      </c>
      <c r="AH70">
        <v>0</v>
      </c>
      <c r="AI70">
        <v>0</v>
      </c>
      <c r="AJ70">
        <v>0</v>
      </c>
      <c r="AK70">
        <v>0</v>
      </c>
      <c r="AL70" s="36">
        <v>0</v>
      </c>
    </row>
    <row r="71" spans="1:38" x14ac:dyDescent="0.25">
      <c r="A71" s="14">
        <v>1400</v>
      </c>
      <c r="B71" s="35">
        <v>1450</v>
      </c>
      <c r="C71" s="36">
        <v>0</v>
      </c>
      <c r="D71">
        <v>0</v>
      </c>
      <c r="E71">
        <v>0</v>
      </c>
      <c r="F71">
        <v>0</v>
      </c>
      <c r="G71">
        <v>0</v>
      </c>
      <c r="H71" s="36">
        <v>0</v>
      </c>
      <c r="I71">
        <v>0</v>
      </c>
      <c r="J71">
        <v>0</v>
      </c>
      <c r="K71">
        <v>0</v>
      </c>
      <c r="L71">
        <v>0</v>
      </c>
      <c r="M71" s="36">
        <v>0</v>
      </c>
      <c r="N71">
        <v>0</v>
      </c>
      <c r="O71">
        <v>0</v>
      </c>
      <c r="P71">
        <v>0</v>
      </c>
      <c r="Q71">
        <v>0</v>
      </c>
      <c r="R71" s="36">
        <v>0</v>
      </c>
      <c r="S71">
        <v>0</v>
      </c>
      <c r="T71">
        <v>0</v>
      </c>
      <c r="U71">
        <v>0</v>
      </c>
      <c r="V71">
        <v>0</v>
      </c>
      <c r="W71" s="36">
        <v>0</v>
      </c>
      <c r="X71">
        <v>0</v>
      </c>
      <c r="Y71">
        <v>0</v>
      </c>
      <c r="Z71">
        <v>0</v>
      </c>
      <c r="AA71">
        <v>0</v>
      </c>
      <c r="AB71" s="36">
        <v>0</v>
      </c>
      <c r="AC71">
        <v>0</v>
      </c>
      <c r="AD71">
        <v>0</v>
      </c>
      <c r="AE71">
        <v>0</v>
      </c>
      <c r="AF71">
        <v>0</v>
      </c>
      <c r="AG71" s="36">
        <v>0</v>
      </c>
      <c r="AH71">
        <v>0</v>
      </c>
      <c r="AI71">
        <v>0</v>
      </c>
      <c r="AJ71">
        <v>0</v>
      </c>
      <c r="AK71">
        <v>0</v>
      </c>
      <c r="AL71" s="36">
        <v>0</v>
      </c>
    </row>
    <row r="72" spans="1:38" x14ac:dyDescent="0.25">
      <c r="A72" s="14">
        <v>1450</v>
      </c>
      <c r="B72" s="35">
        <v>1500</v>
      </c>
      <c r="C72" s="36">
        <v>0</v>
      </c>
      <c r="D72">
        <v>0</v>
      </c>
      <c r="E72">
        <v>0</v>
      </c>
      <c r="F72">
        <v>0</v>
      </c>
      <c r="G72">
        <v>0</v>
      </c>
      <c r="H72" s="36">
        <v>0</v>
      </c>
      <c r="I72">
        <v>0</v>
      </c>
      <c r="J72">
        <v>0</v>
      </c>
      <c r="K72">
        <v>0</v>
      </c>
      <c r="L72">
        <v>0</v>
      </c>
      <c r="M72" s="36">
        <v>0</v>
      </c>
      <c r="N72">
        <v>0</v>
      </c>
      <c r="O72">
        <v>0</v>
      </c>
      <c r="P72">
        <v>0</v>
      </c>
      <c r="Q72">
        <v>0</v>
      </c>
      <c r="R72" s="36">
        <v>0</v>
      </c>
      <c r="S72">
        <v>0</v>
      </c>
      <c r="T72">
        <v>0</v>
      </c>
      <c r="U72">
        <v>0</v>
      </c>
      <c r="V72">
        <v>0</v>
      </c>
      <c r="W72" s="36">
        <v>0</v>
      </c>
      <c r="X72">
        <v>0</v>
      </c>
      <c r="Y72">
        <v>0</v>
      </c>
      <c r="Z72">
        <v>0</v>
      </c>
      <c r="AA72">
        <v>0</v>
      </c>
      <c r="AB72" s="36">
        <v>0</v>
      </c>
      <c r="AC72">
        <v>0</v>
      </c>
      <c r="AD72">
        <v>0</v>
      </c>
      <c r="AE72">
        <v>0</v>
      </c>
      <c r="AF72">
        <v>0</v>
      </c>
      <c r="AG72" s="36">
        <v>0</v>
      </c>
      <c r="AH72">
        <v>0</v>
      </c>
      <c r="AI72">
        <v>0</v>
      </c>
      <c r="AJ72">
        <v>0</v>
      </c>
      <c r="AK72">
        <v>0</v>
      </c>
      <c r="AL72" s="36">
        <v>0</v>
      </c>
    </row>
    <row r="73" spans="1:38" x14ac:dyDescent="0.25">
      <c r="A73" s="14">
        <v>1500</v>
      </c>
      <c r="B73" s="35">
        <v>1550</v>
      </c>
      <c r="C73" s="36">
        <v>0</v>
      </c>
      <c r="D73">
        <v>0</v>
      </c>
      <c r="E73">
        <v>0</v>
      </c>
      <c r="F73">
        <v>0</v>
      </c>
      <c r="G73">
        <v>0</v>
      </c>
      <c r="H73" s="36">
        <v>0</v>
      </c>
      <c r="I73">
        <v>0</v>
      </c>
      <c r="J73">
        <v>0</v>
      </c>
      <c r="K73">
        <v>0</v>
      </c>
      <c r="L73">
        <v>0</v>
      </c>
      <c r="M73" s="36">
        <v>0</v>
      </c>
      <c r="N73">
        <v>0</v>
      </c>
      <c r="O73">
        <v>0</v>
      </c>
      <c r="P73">
        <v>0</v>
      </c>
      <c r="Q73">
        <v>0</v>
      </c>
      <c r="R73" s="36">
        <v>0</v>
      </c>
      <c r="S73">
        <v>0</v>
      </c>
      <c r="T73">
        <v>0</v>
      </c>
      <c r="U73">
        <v>0</v>
      </c>
      <c r="V73">
        <v>0</v>
      </c>
      <c r="W73" s="36">
        <v>0</v>
      </c>
      <c r="X73">
        <v>0</v>
      </c>
      <c r="Y73">
        <v>0</v>
      </c>
      <c r="Z73">
        <v>0</v>
      </c>
      <c r="AA73">
        <v>0</v>
      </c>
      <c r="AB73" s="36">
        <v>0</v>
      </c>
      <c r="AC73">
        <v>0</v>
      </c>
      <c r="AD73">
        <v>0</v>
      </c>
      <c r="AE73">
        <v>0</v>
      </c>
      <c r="AF73">
        <v>0</v>
      </c>
      <c r="AG73" s="36">
        <v>0</v>
      </c>
      <c r="AH73">
        <v>0</v>
      </c>
      <c r="AI73">
        <v>0</v>
      </c>
      <c r="AJ73">
        <v>0</v>
      </c>
      <c r="AK73">
        <v>0</v>
      </c>
      <c r="AL73" s="36">
        <v>0</v>
      </c>
    </row>
    <row r="74" spans="1:38" x14ac:dyDescent="0.25">
      <c r="A74" s="14">
        <v>1550</v>
      </c>
      <c r="B74" s="35">
        <v>1600</v>
      </c>
      <c r="C74" s="36">
        <v>0</v>
      </c>
      <c r="D74">
        <v>0</v>
      </c>
      <c r="E74">
        <v>0</v>
      </c>
      <c r="F74">
        <v>0</v>
      </c>
      <c r="G74">
        <v>0</v>
      </c>
      <c r="H74" s="36">
        <v>0</v>
      </c>
      <c r="I74">
        <v>0</v>
      </c>
      <c r="J74">
        <v>0</v>
      </c>
      <c r="K74">
        <v>0</v>
      </c>
      <c r="L74">
        <v>0</v>
      </c>
      <c r="M74" s="36">
        <v>0</v>
      </c>
      <c r="N74">
        <v>0</v>
      </c>
      <c r="O74">
        <v>0</v>
      </c>
      <c r="P74">
        <v>0</v>
      </c>
      <c r="Q74">
        <v>0</v>
      </c>
      <c r="R74" s="36">
        <v>0</v>
      </c>
      <c r="S74">
        <v>0</v>
      </c>
      <c r="T74">
        <v>0</v>
      </c>
      <c r="U74">
        <v>0</v>
      </c>
      <c r="V74">
        <v>0</v>
      </c>
      <c r="W74" s="36">
        <v>0</v>
      </c>
      <c r="X74">
        <v>0</v>
      </c>
      <c r="Y74">
        <v>0</v>
      </c>
      <c r="Z74">
        <v>0</v>
      </c>
      <c r="AA74">
        <v>0</v>
      </c>
      <c r="AB74" s="36">
        <v>0</v>
      </c>
      <c r="AC74">
        <v>0</v>
      </c>
      <c r="AD74">
        <v>0</v>
      </c>
      <c r="AE74">
        <v>0</v>
      </c>
      <c r="AF74">
        <v>0</v>
      </c>
      <c r="AG74" s="36">
        <v>0</v>
      </c>
      <c r="AH74">
        <v>0</v>
      </c>
      <c r="AI74">
        <v>0</v>
      </c>
      <c r="AJ74">
        <v>0</v>
      </c>
      <c r="AK74">
        <v>0</v>
      </c>
      <c r="AL74" s="36">
        <v>0</v>
      </c>
    </row>
    <row r="77" spans="1:38" x14ac:dyDescent="0.25">
      <c r="B77" s="34" t="s">
        <v>129</v>
      </c>
      <c r="C77">
        <f>SUM(C3:C74)</f>
        <v>274015019075.57697</v>
      </c>
      <c r="D77">
        <f t="shared" ref="D77:AL77" si="0">SUM(D3:D74)</f>
        <v>385372257389.62109</v>
      </c>
      <c r="E77">
        <f t="shared" si="0"/>
        <v>496729495703.66522</v>
      </c>
      <c r="F77">
        <f t="shared" si="0"/>
        <v>608086734017.70935</v>
      </c>
      <c r="G77">
        <f t="shared" si="0"/>
        <v>719443972331.7533</v>
      </c>
      <c r="H77">
        <f t="shared" si="0"/>
        <v>830801210645.79749</v>
      </c>
      <c r="I77">
        <f t="shared" si="0"/>
        <v>718739414179.88586</v>
      </c>
      <c r="J77">
        <f t="shared" si="0"/>
        <v>606677617713.97424</v>
      </c>
      <c r="K77">
        <f t="shared" si="0"/>
        <v>494615821248.06262</v>
      </c>
      <c r="L77">
        <f t="shared" si="0"/>
        <v>382554024782.151</v>
      </c>
      <c r="M77">
        <f t="shared" si="0"/>
        <v>270492228316.23941</v>
      </c>
      <c r="N77">
        <f t="shared" si="0"/>
        <v>517465713271.93878</v>
      </c>
      <c r="O77">
        <f t="shared" si="0"/>
        <v>764439198227.63806</v>
      </c>
      <c r="P77">
        <f t="shared" si="0"/>
        <v>1011412683183.3375</v>
      </c>
      <c r="Q77">
        <f t="shared" si="0"/>
        <v>1258386168139.0371</v>
      </c>
      <c r="R77">
        <f t="shared" si="0"/>
        <v>1505359653094.7366</v>
      </c>
      <c r="S77">
        <f t="shared" si="0"/>
        <v>1562559839072.696</v>
      </c>
      <c r="T77">
        <f t="shared" si="0"/>
        <v>1619760025050.6558</v>
      </c>
      <c r="U77">
        <f t="shared" si="0"/>
        <v>1676960211028.6152</v>
      </c>
      <c r="V77">
        <f t="shared" si="0"/>
        <v>1734160397006.575</v>
      </c>
      <c r="W77">
        <f t="shared" si="0"/>
        <v>1791360582984.5349</v>
      </c>
      <c r="X77">
        <f t="shared" si="0"/>
        <v>1783442384584.8728</v>
      </c>
      <c r="Y77">
        <f t="shared" si="0"/>
        <v>1775524186185.2104</v>
      </c>
      <c r="Z77">
        <f t="shared" si="0"/>
        <v>1767605987785.5483</v>
      </c>
      <c r="AA77">
        <f t="shared" si="0"/>
        <v>1759687789385.886</v>
      </c>
      <c r="AB77">
        <f t="shared" si="0"/>
        <v>1751769590986.2241</v>
      </c>
      <c r="AC77">
        <f t="shared" si="0"/>
        <v>2841358912320.4795</v>
      </c>
      <c r="AD77">
        <f t="shared" si="0"/>
        <v>3930948233654.7363</v>
      </c>
      <c r="AE77">
        <f t="shared" si="0"/>
        <v>5020537554988.9932</v>
      </c>
      <c r="AF77">
        <f t="shared" si="0"/>
        <v>6110126876323.248</v>
      </c>
      <c r="AG77">
        <f t="shared" si="0"/>
        <v>7199716197657.5039</v>
      </c>
      <c r="AH77">
        <f t="shared" si="0"/>
        <v>13918423735963.039</v>
      </c>
      <c r="AI77">
        <f t="shared" si="0"/>
        <v>20637131274268.57</v>
      </c>
      <c r="AJ77">
        <f t="shared" si="0"/>
        <v>27355838812574.109</v>
      </c>
      <c r="AK77">
        <f t="shared" si="0"/>
        <v>34074546350879.656</v>
      </c>
      <c r="AL77">
        <f t="shared" si="0"/>
        <v>40793253889185.195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58CBA-365C-4DE5-A182-4E296AC936BB}">
  <sheetPr>
    <tabColor rgb="FF00B050"/>
  </sheetPr>
  <dimension ref="A1:AG68"/>
  <sheetViews>
    <sheetView topLeftCell="A37" zoomScale="85" zoomScaleNormal="85" workbookViewId="0">
      <selection activeCell="B59" sqref="B59"/>
    </sheetView>
  </sheetViews>
  <sheetFormatPr defaultRowHeight="15" x14ac:dyDescent="0.25"/>
  <cols>
    <col min="1" max="1" width="44" customWidth="1"/>
  </cols>
  <sheetData>
    <row r="1" spans="1:33" x14ac:dyDescent="0.25">
      <c r="A1" s="1" t="s">
        <v>0</v>
      </c>
    </row>
    <row r="2" spans="1:33" x14ac:dyDescent="0.25">
      <c r="A2" s="83" t="s">
        <v>2</v>
      </c>
    </row>
    <row r="3" spans="1:33" x14ac:dyDescent="0.25">
      <c r="A3" s="83" t="s">
        <v>3</v>
      </c>
    </row>
    <row r="4" spans="1:33" x14ac:dyDescent="0.25">
      <c r="A4" s="83" t="s">
        <v>4</v>
      </c>
    </row>
    <row r="6" spans="1:33" x14ac:dyDescent="0.25">
      <c r="A6" s="3" t="s">
        <v>5</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row>
    <row r="8" spans="1:33" x14ac:dyDescent="0.25">
      <c r="A8" s="12" t="s">
        <v>36</v>
      </c>
    </row>
    <row r="9" spans="1:33" x14ac:dyDescent="0.25">
      <c r="A9" s="1"/>
    </row>
    <row r="10" spans="1:33" x14ac:dyDescent="0.25">
      <c r="A10" s="1" t="s">
        <v>37</v>
      </c>
    </row>
    <row r="11" spans="1:33" x14ac:dyDescent="0.25">
      <c r="A11" t="s">
        <v>34</v>
      </c>
      <c r="B11">
        <v>2019</v>
      </c>
      <c r="C11">
        <v>2020</v>
      </c>
      <c r="D11">
        <v>2021</v>
      </c>
      <c r="E11">
        <v>2022</v>
      </c>
      <c r="F11">
        <v>2023</v>
      </c>
      <c r="G11">
        <v>2024</v>
      </c>
      <c r="H11">
        <v>2025</v>
      </c>
      <c r="I11">
        <v>2026</v>
      </c>
      <c r="J11">
        <v>2027</v>
      </c>
      <c r="K11">
        <v>2028</v>
      </c>
      <c r="L11">
        <v>2029</v>
      </c>
      <c r="M11">
        <v>2030</v>
      </c>
      <c r="N11">
        <v>2031</v>
      </c>
      <c r="O11">
        <v>2032</v>
      </c>
      <c r="P11">
        <v>2033</v>
      </c>
      <c r="Q11">
        <v>2034</v>
      </c>
      <c r="R11">
        <v>2035</v>
      </c>
      <c r="S11">
        <v>2036</v>
      </c>
      <c r="T11">
        <v>2037</v>
      </c>
      <c r="U11">
        <v>2038</v>
      </c>
      <c r="V11">
        <v>2039</v>
      </c>
      <c r="W11">
        <v>2040</v>
      </c>
      <c r="X11">
        <v>2041</v>
      </c>
      <c r="Y11">
        <v>2042</v>
      </c>
      <c r="Z11">
        <v>2043</v>
      </c>
      <c r="AA11">
        <v>2044</v>
      </c>
      <c r="AB11">
        <v>2045</v>
      </c>
      <c r="AC11">
        <v>2046</v>
      </c>
      <c r="AD11">
        <v>2047</v>
      </c>
      <c r="AE11">
        <v>2048</v>
      </c>
      <c r="AF11">
        <v>2049</v>
      </c>
      <c r="AG11">
        <v>2050</v>
      </c>
    </row>
    <row r="12" spans="1:33" x14ac:dyDescent="0.25">
      <c r="A12" t="s">
        <v>35</v>
      </c>
      <c r="B12">
        <v>3074.34</v>
      </c>
      <c r="C12">
        <v>2817.49</v>
      </c>
      <c r="D12">
        <v>3050</v>
      </c>
      <c r="E12">
        <v>3204.78</v>
      </c>
      <c r="F12">
        <v>3373.71</v>
      </c>
      <c r="G12">
        <v>3487.68</v>
      </c>
      <c r="H12">
        <v>3564.33</v>
      </c>
      <c r="I12">
        <v>3638.9</v>
      </c>
      <c r="J12">
        <v>3706.78</v>
      </c>
      <c r="K12">
        <v>3814.14</v>
      </c>
      <c r="L12">
        <v>3929.29</v>
      </c>
      <c r="M12">
        <v>4039.43</v>
      </c>
      <c r="N12">
        <v>4149.1000000000004</v>
      </c>
      <c r="O12">
        <v>4263.25</v>
      </c>
      <c r="P12">
        <v>4384.47</v>
      </c>
      <c r="Q12">
        <v>4489.88</v>
      </c>
      <c r="R12">
        <v>4592.99</v>
      </c>
      <c r="S12">
        <v>4692.59</v>
      </c>
      <c r="T12">
        <v>4792.29</v>
      </c>
      <c r="U12">
        <v>4895.62</v>
      </c>
      <c r="V12">
        <v>4997.95</v>
      </c>
      <c r="W12">
        <v>5098.67</v>
      </c>
      <c r="X12">
        <v>5198.1899999999996</v>
      </c>
      <c r="Y12">
        <v>5297.95</v>
      </c>
      <c r="Z12">
        <v>5384.72</v>
      </c>
      <c r="AA12">
        <v>5469.32</v>
      </c>
      <c r="AB12">
        <v>5553.99</v>
      </c>
      <c r="AC12">
        <v>5640.8</v>
      </c>
      <c r="AD12">
        <v>5727.69</v>
      </c>
      <c r="AE12">
        <v>5815.69</v>
      </c>
      <c r="AF12">
        <v>5903.21</v>
      </c>
      <c r="AG12">
        <v>5991.49</v>
      </c>
    </row>
    <row r="14" spans="1:33" x14ac:dyDescent="0.25">
      <c r="A14" s="1" t="s">
        <v>38</v>
      </c>
    </row>
    <row r="15" spans="1:33" x14ac:dyDescent="0.25">
      <c r="A15" t="s">
        <v>34</v>
      </c>
      <c r="B15">
        <v>2019</v>
      </c>
      <c r="C15">
        <v>2020</v>
      </c>
      <c r="D15">
        <v>2021</v>
      </c>
      <c r="E15">
        <v>2022</v>
      </c>
      <c r="F15">
        <v>2023</v>
      </c>
      <c r="G15">
        <v>2024</v>
      </c>
      <c r="H15">
        <v>2025</v>
      </c>
      <c r="I15">
        <v>2026</v>
      </c>
      <c r="J15">
        <v>2027</v>
      </c>
      <c r="K15">
        <v>2028</v>
      </c>
      <c r="L15">
        <v>2029</v>
      </c>
      <c r="M15">
        <v>2030</v>
      </c>
      <c r="N15">
        <v>2031</v>
      </c>
      <c r="O15">
        <v>2032</v>
      </c>
      <c r="P15">
        <v>2033</v>
      </c>
      <c r="Q15">
        <v>2034</v>
      </c>
      <c r="R15">
        <v>2035</v>
      </c>
      <c r="S15">
        <v>2036</v>
      </c>
      <c r="T15">
        <v>2037</v>
      </c>
      <c r="U15">
        <v>2038</v>
      </c>
      <c r="V15">
        <v>2039</v>
      </c>
      <c r="W15">
        <v>2040</v>
      </c>
      <c r="X15">
        <v>2041</v>
      </c>
      <c r="Y15">
        <v>2042</v>
      </c>
      <c r="Z15">
        <v>2043</v>
      </c>
      <c r="AA15">
        <v>2044</v>
      </c>
      <c r="AB15">
        <v>2045</v>
      </c>
      <c r="AC15">
        <v>2046</v>
      </c>
      <c r="AD15">
        <v>2047</v>
      </c>
      <c r="AE15">
        <v>2048</v>
      </c>
      <c r="AF15">
        <v>2049</v>
      </c>
      <c r="AG15">
        <v>2050</v>
      </c>
    </row>
    <row r="16" spans="1:33" x14ac:dyDescent="0.25">
      <c r="A16" t="s">
        <v>39</v>
      </c>
      <c r="B16">
        <v>415.67700000000002</v>
      </c>
      <c r="C16">
        <v>330.99799999999999</v>
      </c>
      <c r="D16">
        <v>399.30700000000002</v>
      </c>
      <c r="E16">
        <v>445.29399999999998</v>
      </c>
      <c r="F16">
        <v>480.71600000000001</v>
      </c>
      <c r="G16">
        <v>507.65600000000001</v>
      </c>
      <c r="H16">
        <v>529.45299999999997</v>
      </c>
      <c r="I16">
        <v>550.47900000000004</v>
      </c>
      <c r="J16">
        <v>569.05200000000002</v>
      </c>
      <c r="K16">
        <v>591.88699999999994</v>
      </c>
      <c r="L16">
        <v>614.30200000000002</v>
      </c>
      <c r="M16">
        <v>635.28399999999999</v>
      </c>
      <c r="N16">
        <v>654.44500000000005</v>
      </c>
      <c r="O16">
        <v>672.07100000000003</v>
      </c>
      <c r="P16">
        <v>688.15</v>
      </c>
      <c r="Q16">
        <v>703.10599999999999</v>
      </c>
      <c r="R16">
        <v>716.91099999999994</v>
      </c>
      <c r="S16">
        <v>729.97299999999996</v>
      </c>
      <c r="T16">
        <v>743.09</v>
      </c>
      <c r="U16">
        <v>759.09799999999996</v>
      </c>
      <c r="V16">
        <v>774.65200000000004</v>
      </c>
      <c r="W16">
        <v>790.05399999999997</v>
      </c>
      <c r="X16">
        <v>805.33100000000002</v>
      </c>
      <c r="Y16">
        <v>820.56700000000001</v>
      </c>
      <c r="Z16">
        <v>834.02700000000004</v>
      </c>
      <c r="AA16">
        <v>847.54200000000003</v>
      </c>
      <c r="AB16">
        <v>861.34699999999998</v>
      </c>
      <c r="AC16">
        <v>875.28300000000002</v>
      </c>
      <c r="AD16">
        <v>889.33900000000006</v>
      </c>
      <c r="AE16">
        <v>903.67899999999997</v>
      </c>
      <c r="AF16">
        <v>918.02</v>
      </c>
      <c r="AG16">
        <v>932.50199999999995</v>
      </c>
    </row>
    <row r="17" spans="1:33" x14ac:dyDescent="0.25">
      <c r="A17" t="s">
        <v>40</v>
      </c>
      <c r="B17">
        <v>964.51099999999997</v>
      </c>
      <c r="C17">
        <v>895.34799999999996</v>
      </c>
      <c r="D17">
        <v>939.899</v>
      </c>
      <c r="E17">
        <v>963.90800000000002</v>
      </c>
      <c r="F17">
        <v>1016.64</v>
      </c>
      <c r="G17">
        <v>1031.75</v>
      </c>
      <c r="H17">
        <v>1021.15</v>
      </c>
      <c r="I17">
        <v>1005.39</v>
      </c>
      <c r="J17">
        <v>986.23900000000003</v>
      </c>
      <c r="K17">
        <v>989.49800000000005</v>
      </c>
      <c r="L17">
        <v>1000.47</v>
      </c>
      <c r="M17">
        <v>1010.31</v>
      </c>
      <c r="N17">
        <v>1015.34</v>
      </c>
      <c r="O17">
        <v>1026.42</v>
      </c>
      <c r="P17">
        <v>1045.06</v>
      </c>
      <c r="Q17">
        <v>1049.0899999999999</v>
      </c>
      <c r="R17">
        <v>1052.6500000000001</v>
      </c>
      <c r="S17">
        <v>1055.93</v>
      </c>
      <c r="T17">
        <v>1059.05</v>
      </c>
      <c r="U17">
        <v>1062.0899999999999</v>
      </c>
      <c r="V17">
        <v>1064.45</v>
      </c>
      <c r="W17">
        <v>1066.57</v>
      </c>
      <c r="X17">
        <v>1068.98</v>
      </c>
      <c r="Y17">
        <v>1071.1600000000001</v>
      </c>
      <c r="Z17">
        <v>1073.67</v>
      </c>
      <c r="AA17">
        <v>1074.23</v>
      </c>
      <c r="AB17">
        <v>1074.8699999999999</v>
      </c>
      <c r="AC17">
        <v>1075.47</v>
      </c>
      <c r="AD17">
        <v>1075.74</v>
      </c>
      <c r="AE17">
        <v>1076.51</v>
      </c>
      <c r="AF17">
        <v>1076.8499999999999</v>
      </c>
      <c r="AG17">
        <v>1077.6400000000001</v>
      </c>
    </row>
    <row r="18" spans="1:33" x14ac:dyDescent="0.25">
      <c r="A18" t="s">
        <v>41</v>
      </c>
      <c r="B18">
        <v>260.74099999999999</v>
      </c>
      <c r="C18">
        <v>246.815</v>
      </c>
      <c r="D18">
        <v>236.00299999999999</v>
      </c>
      <c r="E18">
        <v>224.64699999999999</v>
      </c>
      <c r="F18">
        <v>216.63900000000001</v>
      </c>
      <c r="G18">
        <v>208.51599999999999</v>
      </c>
      <c r="H18">
        <v>200.334</v>
      </c>
      <c r="I18">
        <v>192.167</v>
      </c>
      <c r="J18">
        <v>183.94300000000001</v>
      </c>
      <c r="K18">
        <v>180.73400000000001</v>
      </c>
      <c r="L18">
        <v>177.529</v>
      </c>
      <c r="M18">
        <v>174.36600000000001</v>
      </c>
      <c r="N18">
        <v>171.149</v>
      </c>
      <c r="O18">
        <v>167.93600000000001</v>
      </c>
      <c r="P18">
        <v>164.375</v>
      </c>
      <c r="Q18">
        <v>160.78700000000001</v>
      </c>
      <c r="R18">
        <v>157.19300000000001</v>
      </c>
      <c r="S18">
        <v>153.60499999999999</v>
      </c>
      <c r="T18">
        <v>150.018</v>
      </c>
      <c r="U18">
        <v>149.30099999999999</v>
      </c>
      <c r="V18">
        <v>148.58500000000001</v>
      </c>
      <c r="W18">
        <v>147.85499999999999</v>
      </c>
      <c r="X18">
        <v>147.13999999999999</v>
      </c>
      <c r="Y18">
        <v>146.41</v>
      </c>
      <c r="Z18">
        <v>145.66499999999999</v>
      </c>
      <c r="AA18">
        <v>144.91300000000001</v>
      </c>
      <c r="AB18">
        <v>144.16200000000001</v>
      </c>
      <c r="AC18">
        <v>143.41</v>
      </c>
      <c r="AD18">
        <v>142.65799999999999</v>
      </c>
      <c r="AE18">
        <v>141.90600000000001</v>
      </c>
      <c r="AF18">
        <v>141.149</v>
      </c>
      <c r="AG18">
        <v>140.404</v>
      </c>
    </row>
    <row r="19" spans="1:33" x14ac:dyDescent="0.25">
      <c r="A19" t="s">
        <v>42</v>
      </c>
      <c r="B19">
        <v>7.4291700000000001</v>
      </c>
      <c r="C19">
        <v>7.3372200000000003</v>
      </c>
      <c r="D19">
        <v>7.5947300000000002</v>
      </c>
      <c r="E19">
        <v>7.7958400000000001</v>
      </c>
      <c r="F19">
        <v>7.9432900000000002</v>
      </c>
      <c r="G19">
        <v>8.0759899999999991</v>
      </c>
      <c r="H19">
        <v>8.2011299999999991</v>
      </c>
      <c r="I19">
        <v>8.3225499999999997</v>
      </c>
      <c r="J19">
        <v>8.4420300000000008</v>
      </c>
      <c r="K19">
        <v>8.7494200000000006</v>
      </c>
      <c r="L19">
        <v>9.0563300000000009</v>
      </c>
      <c r="M19">
        <v>9.3629999999999995</v>
      </c>
      <c r="N19">
        <v>9.6695399999999996</v>
      </c>
      <c r="O19">
        <v>9.9760899999999992</v>
      </c>
      <c r="P19">
        <v>10.0123</v>
      </c>
      <c r="Q19">
        <v>10.048400000000001</v>
      </c>
      <c r="R19">
        <v>10.0846</v>
      </c>
      <c r="S19">
        <v>10.120799999999999</v>
      </c>
      <c r="T19">
        <v>10.157</v>
      </c>
      <c r="U19">
        <v>10.090299999999999</v>
      </c>
      <c r="V19">
        <v>10.0237</v>
      </c>
      <c r="W19">
        <v>9.9569299999999998</v>
      </c>
      <c r="X19">
        <v>9.8902800000000006</v>
      </c>
      <c r="Y19">
        <v>9.8236299999999996</v>
      </c>
      <c r="Z19">
        <v>9.7895299999999992</v>
      </c>
      <c r="AA19">
        <v>9.7554999999999996</v>
      </c>
      <c r="AB19">
        <v>9.7214100000000006</v>
      </c>
      <c r="AC19">
        <v>9.6873699999999996</v>
      </c>
      <c r="AD19">
        <v>9.6532800000000005</v>
      </c>
      <c r="AE19">
        <v>9.6191800000000001</v>
      </c>
      <c r="AF19">
        <v>9.5851500000000005</v>
      </c>
      <c r="AG19">
        <v>9.55105</v>
      </c>
    </row>
    <row r="20" spans="1:33" x14ac:dyDescent="0.25">
      <c r="A20" t="s">
        <v>43</v>
      </c>
      <c r="B20">
        <v>1726.9</v>
      </c>
      <c r="C20">
        <v>1637.91</v>
      </c>
      <c r="D20">
        <v>1768.11</v>
      </c>
      <c r="E20">
        <v>1864.06</v>
      </c>
      <c r="F20">
        <v>1952.69</v>
      </c>
      <c r="G20">
        <v>2032.6</v>
      </c>
      <c r="H20">
        <v>2106.11</v>
      </c>
      <c r="I20">
        <v>2183.46</v>
      </c>
      <c r="J20">
        <v>2260.02</v>
      </c>
      <c r="K20">
        <v>2344.19</v>
      </c>
      <c r="L20">
        <v>2428.85</v>
      </c>
      <c r="M20">
        <v>2511.02</v>
      </c>
      <c r="N20">
        <v>2599.41</v>
      </c>
      <c r="O20">
        <v>2687.76</v>
      </c>
      <c r="P20">
        <v>2777.79</v>
      </c>
      <c r="Q20">
        <v>2867.76</v>
      </c>
      <c r="R20">
        <v>2957.07</v>
      </c>
      <c r="S20">
        <v>3043.88</v>
      </c>
      <c r="T20">
        <v>3130.9</v>
      </c>
      <c r="U20">
        <v>3215.96</v>
      </c>
      <c r="V20">
        <v>3301.17</v>
      </c>
      <c r="W20">
        <v>3385.15</v>
      </c>
      <c r="X20">
        <v>3467.76</v>
      </c>
      <c r="Y20">
        <v>3550.91</v>
      </c>
      <c r="Z20">
        <v>3622.48</v>
      </c>
      <c r="AA20">
        <v>3693.79</v>
      </c>
      <c r="AB20">
        <v>3764.8</v>
      </c>
      <c r="AC20">
        <v>3837.86</v>
      </c>
      <c r="AD20">
        <v>3911.23</v>
      </c>
      <c r="AE20">
        <v>3984.89</v>
      </c>
      <c r="AF20">
        <v>4058.52</v>
      </c>
      <c r="AG20">
        <v>4132.3100000000004</v>
      </c>
    </row>
    <row r="21" spans="1:33" x14ac:dyDescent="0.25">
      <c r="A21" t="s">
        <v>44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45</v>
      </c>
      <c r="B22">
        <v>-300.91800000000001</v>
      </c>
      <c r="C22">
        <v>-300.91800000000001</v>
      </c>
      <c r="D22">
        <v>-300.91800000000001</v>
      </c>
      <c r="E22">
        <v>-300.91800000000001</v>
      </c>
      <c r="F22">
        <v>-300.91800000000001</v>
      </c>
      <c r="G22">
        <v>-300.91800000000001</v>
      </c>
      <c r="H22">
        <v>-300.91800000000001</v>
      </c>
      <c r="I22">
        <v>-300.91800000000001</v>
      </c>
      <c r="J22">
        <v>-300.91800000000001</v>
      </c>
      <c r="K22">
        <v>-300.91800000000001</v>
      </c>
      <c r="L22">
        <v>-300.91800000000001</v>
      </c>
      <c r="M22">
        <v>-300.91800000000001</v>
      </c>
      <c r="N22">
        <v>-300.91800000000001</v>
      </c>
      <c r="O22">
        <v>-300.91800000000001</v>
      </c>
      <c r="P22">
        <v>-300.91800000000001</v>
      </c>
      <c r="Q22">
        <v>-300.91800000000001</v>
      </c>
      <c r="R22">
        <v>-300.91800000000001</v>
      </c>
      <c r="S22">
        <v>-300.91800000000001</v>
      </c>
      <c r="T22">
        <v>-300.91800000000001</v>
      </c>
      <c r="U22">
        <v>-300.91800000000001</v>
      </c>
      <c r="V22">
        <v>-300.91800000000001</v>
      </c>
      <c r="W22">
        <v>-300.91800000000001</v>
      </c>
      <c r="X22">
        <v>-300.91800000000001</v>
      </c>
      <c r="Y22">
        <v>-300.91800000000001</v>
      </c>
      <c r="Z22">
        <v>-300.91800000000001</v>
      </c>
      <c r="AA22">
        <v>-300.91800000000001</v>
      </c>
      <c r="AB22">
        <v>-300.91800000000001</v>
      </c>
      <c r="AC22">
        <v>-300.91800000000001</v>
      </c>
      <c r="AD22">
        <v>-300.91800000000001</v>
      </c>
      <c r="AE22">
        <v>-300.91800000000001</v>
      </c>
      <c r="AF22">
        <v>-300.91800000000001</v>
      </c>
      <c r="AG22">
        <v>-300.91800000000001</v>
      </c>
    </row>
    <row r="23" spans="1:33" x14ac:dyDescent="0.25">
      <c r="A23" t="s">
        <v>46</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6" spans="1:33" x14ac:dyDescent="0.25">
      <c r="A26" s="3" t="s">
        <v>6</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row>
    <row r="28" spans="1:33" x14ac:dyDescent="0.25">
      <c r="A28" s="12" t="s">
        <v>36</v>
      </c>
    </row>
    <row r="29" spans="1:33" x14ac:dyDescent="0.25">
      <c r="A29" s="1"/>
    </row>
    <row r="30" spans="1:33" x14ac:dyDescent="0.25">
      <c r="A30" s="1" t="s">
        <v>37</v>
      </c>
    </row>
    <row r="31" spans="1:33" x14ac:dyDescent="0.25">
      <c r="A31" t="s">
        <v>34</v>
      </c>
      <c r="B31">
        <v>2019</v>
      </c>
      <c r="C31">
        <v>2020</v>
      </c>
      <c r="D31">
        <v>2021</v>
      </c>
      <c r="E31">
        <v>2022</v>
      </c>
      <c r="F31">
        <v>2023</v>
      </c>
      <c r="G31">
        <v>2024</v>
      </c>
      <c r="H31">
        <v>2025</v>
      </c>
      <c r="I31">
        <v>2026</v>
      </c>
      <c r="J31">
        <v>2027</v>
      </c>
      <c r="K31">
        <v>2028</v>
      </c>
      <c r="L31">
        <v>2029</v>
      </c>
      <c r="M31">
        <v>2030</v>
      </c>
      <c r="N31">
        <v>2031</v>
      </c>
      <c r="O31">
        <v>2032</v>
      </c>
      <c r="P31">
        <v>2033</v>
      </c>
      <c r="Q31">
        <v>2034</v>
      </c>
      <c r="R31">
        <v>2035</v>
      </c>
      <c r="S31">
        <v>2036</v>
      </c>
      <c r="T31">
        <v>2037</v>
      </c>
      <c r="U31">
        <v>2038</v>
      </c>
      <c r="V31">
        <v>2039</v>
      </c>
      <c r="W31">
        <v>2040</v>
      </c>
      <c r="X31">
        <v>2041</v>
      </c>
      <c r="Y31">
        <v>2042</v>
      </c>
      <c r="Z31">
        <v>2043</v>
      </c>
      <c r="AA31">
        <v>2044</v>
      </c>
      <c r="AB31">
        <v>2045</v>
      </c>
      <c r="AC31">
        <v>2046</v>
      </c>
      <c r="AD31">
        <v>2047</v>
      </c>
      <c r="AE31">
        <v>2048</v>
      </c>
      <c r="AF31">
        <v>2049</v>
      </c>
      <c r="AG31">
        <v>2050</v>
      </c>
    </row>
    <row r="32" spans="1:33" x14ac:dyDescent="0.25">
      <c r="A32" t="s">
        <v>35</v>
      </c>
      <c r="B32">
        <v>3074.34</v>
      </c>
      <c r="C32">
        <v>2817.49</v>
      </c>
      <c r="D32">
        <v>3050</v>
      </c>
      <c r="E32">
        <v>3204.78</v>
      </c>
      <c r="F32">
        <v>3373.71</v>
      </c>
      <c r="G32">
        <v>3467.7</v>
      </c>
      <c r="H32">
        <v>3542.8</v>
      </c>
      <c r="I32">
        <v>3568.65</v>
      </c>
      <c r="J32">
        <v>3646.61</v>
      </c>
      <c r="K32">
        <v>3751.92</v>
      </c>
      <c r="L32">
        <v>3856.81</v>
      </c>
      <c r="M32">
        <v>3952.74</v>
      </c>
      <c r="N32">
        <v>4074.94</v>
      </c>
      <c r="O32">
        <v>4178.5600000000004</v>
      </c>
      <c r="P32">
        <v>4282.79</v>
      </c>
      <c r="Q32">
        <v>4370.12</v>
      </c>
      <c r="R32">
        <v>4401.76</v>
      </c>
      <c r="S32">
        <v>4492.83</v>
      </c>
      <c r="T32">
        <v>4584.45</v>
      </c>
      <c r="U32">
        <v>4680.6499999999996</v>
      </c>
      <c r="V32">
        <v>4776.8</v>
      </c>
      <c r="W32">
        <v>4873.08</v>
      </c>
      <c r="X32">
        <v>4935.34</v>
      </c>
      <c r="Y32">
        <v>5000.8100000000004</v>
      </c>
      <c r="Z32">
        <v>5054.34</v>
      </c>
      <c r="AA32">
        <v>5107.24</v>
      </c>
      <c r="AB32">
        <v>5243.8</v>
      </c>
      <c r="AC32">
        <v>5286.19</v>
      </c>
      <c r="AD32">
        <v>5423.42</v>
      </c>
      <c r="AE32">
        <v>5380.94</v>
      </c>
      <c r="AF32">
        <v>5474.13</v>
      </c>
      <c r="AG32">
        <v>5592.68</v>
      </c>
    </row>
    <row r="34" spans="1:33" x14ac:dyDescent="0.25">
      <c r="A34" s="1" t="s">
        <v>38</v>
      </c>
    </row>
    <row r="35" spans="1:33" x14ac:dyDescent="0.25">
      <c r="A35" t="s">
        <v>34</v>
      </c>
      <c r="B35">
        <v>2019</v>
      </c>
      <c r="C35">
        <v>2020</v>
      </c>
      <c r="D35">
        <v>2021</v>
      </c>
      <c r="E35">
        <v>2022</v>
      </c>
      <c r="F35">
        <v>2023</v>
      </c>
      <c r="G35">
        <v>2024</v>
      </c>
      <c r="H35">
        <v>2025</v>
      </c>
      <c r="I35">
        <v>2026</v>
      </c>
      <c r="J35">
        <v>2027</v>
      </c>
      <c r="K35">
        <v>2028</v>
      </c>
      <c r="L35">
        <v>2029</v>
      </c>
      <c r="M35">
        <v>2030</v>
      </c>
      <c r="N35">
        <v>2031</v>
      </c>
      <c r="O35">
        <v>2032</v>
      </c>
      <c r="P35">
        <v>2033</v>
      </c>
      <c r="Q35">
        <v>2034</v>
      </c>
      <c r="R35">
        <v>2035</v>
      </c>
      <c r="S35">
        <v>2036</v>
      </c>
      <c r="T35">
        <v>2037</v>
      </c>
      <c r="U35">
        <v>2038</v>
      </c>
      <c r="V35">
        <v>2039</v>
      </c>
      <c r="W35">
        <v>2040</v>
      </c>
      <c r="X35">
        <v>2041</v>
      </c>
      <c r="Y35">
        <v>2042</v>
      </c>
      <c r="Z35">
        <v>2043</v>
      </c>
      <c r="AA35">
        <v>2044</v>
      </c>
      <c r="AB35">
        <v>2045</v>
      </c>
      <c r="AC35">
        <v>2046</v>
      </c>
      <c r="AD35">
        <v>2047</v>
      </c>
      <c r="AE35">
        <v>2048</v>
      </c>
      <c r="AF35">
        <v>2049</v>
      </c>
      <c r="AG35">
        <v>2050</v>
      </c>
    </row>
    <row r="36" spans="1:33" x14ac:dyDescent="0.25">
      <c r="A36" t="s">
        <v>39</v>
      </c>
      <c r="B36">
        <v>415.67700000000002</v>
      </c>
      <c r="C36">
        <v>330.99799999999999</v>
      </c>
      <c r="D36">
        <v>399.30700000000002</v>
      </c>
      <c r="E36">
        <v>445.29399999999998</v>
      </c>
      <c r="F36">
        <v>480.71600000000001</v>
      </c>
      <c r="G36">
        <v>507.59199999999998</v>
      </c>
      <c r="H36">
        <v>529.48299999999995</v>
      </c>
      <c r="I36">
        <v>550.41</v>
      </c>
      <c r="J36">
        <v>569.01099999999997</v>
      </c>
      <c r="K36">
        <v>591.87900000000002</v>
      </c>
      <c r="L36">
        <v>614.46100000000001</v>
      </c>
      <c r="M36">
        <v>635.654</v>
      </c>
      <c r="N36">
        <v>655.09699999999998</v>
      </c>
      <c r="O36">
        <v>672.87800000000004</v>
      </c>
      <c r="P36">
        <v>689.19299999999998</v>
      </c>
      <c r="Q36">
        <v>704.36800000000005</v>
      </c>
      <c r="R36">
        <v>718.38300000000004</v>
      </c>
      <c r="S36">
        <v>731.61300000000006</v>
      </c>
      <c r="T36">
        <v>744.81100000000004</v>
      </c>
      <c r="U36">
        <v>760.90899999999999</v>
      </c>
      <c r="V36">
        <v>776.56</v>
      </c>
      <c r="W36">
        <v>792.04300000000001</v>
      </c>
      <c r="X36">
        <v>807.38099999999997</v>
      </c>
      <c r="Y36">
        <v>822.66700000000003</v>
      </c>
      <c r="Z36">
        <v>836.149</v>
      </c>
      <c r="AA36">
        <v>849.65599999999995</v>
      </c>
      <c r="AB36">
        <v>863.44600000000003</v>
      </c>
      <c r="AC36">
        <v>877.322</v>
      </c>
      <c r="AD36">
        <v>891.30899999999997</v>
      </c>
      <c r="AE36">
        <v>905.59</v>
      </c>
      <c r="AF36">
        <v>919.95399999999995</v>
      </c>
      <c r="AG36">
        <v>934.46199999999999</v>
      </c>
    </row>
    <row r="37" spans="1:33" x14ac:dyDescent="0.25">
      <c r="A37" t="s">
        <v>40</v>
      </c>
      <c r="B37">
        <v>964.51099999999997</v>
      </c>
      <c r="C37">
        <v>895.34799999999996</v>
      </c>
      <c r="D37">
        <v>939.899</v>
      </c>
      <c r="E37">
        <v>963.90800000000002</v>
      </c>
      <c r="F37">
        <v>1016.64</v>
      </c>
      <c r="G37">
        <v>1011.92</v>
      </c>
      <c r="H37">
        <v>1000.08</v>
      </c>
      <c r="I37">
        <v>937.37599999999998</v>
      </c>
      <c r="J37">
        <v>932.02700000000004</v>
      </c>
      <c r="K37">
        <v>937.404</v>
      </c>
      <c r="L37">
        <v>944.11500000000001</v>
      </c>
      <c r="M37">
        <v>947.09100000000001</v>
      </c>
      <c r="N37">
        <v>971.04700000000003</v>
      </c>
      <c r="O37">
        <v>979.75400000000002</v>
      </c>
      <c r="P37">
        <v>991.59199999999998</v>
      </c>
      <c r="Q37">
        <v>988.67700000000002</v>
      </c>
      <c r="R37">
        <v>984.154</v>
      </c>
      <c r="S37">
        <v>985.827</v>
      </c>
      <c r="T37">
        <v>987.68700000000001</v>
      </c>
      <c r="U37">
        <v>989.34</v>
      </c>
      <c r="V37">
        <v>990.51800000000003</v>
      </c>
      <c r="W37">
        <v>991.71</v>
      </c>
      <c r="X37">
        <v>993.02599999999995</v>
      </c>
      <c r="Y37">
        <v>994.00300000000004</v>
      </c>
      <c r="Z37">
        <v>995.39499999999998</v>
      </c>
      <c r="AA37">
        <v>995.255</v>
      </c>
      <c r="AB37">
        <v>995.13400000000001</v>
      </c>
      <c r="AC37">
        <v>995.12099999999998</v>
      </c>
      <c r="AD37">
        <v>995.25900000000001</v>
      </c>
      <c r="AE37">
        <v>995.67600000000004</v>
      </c>
      <c r="AF37">
        <v>995.72799999999995</v>
      </c>
      <c r="AG37">
        <v>996.21299999999997</v>
      </c>
    </row>
    <row r="38" spans="1:33" x14ac:dyDescent="0.25">
      <c r="A38" t="s">
        <v>41</v>
      </c>
      <c r="B38">
        <v>260.74099999999999</v>
      </c>
      <c r="C38">
        <v>246.815</v>
      </c>
      <c r="D38">
        <v>236.00299999999999</v>
      </c>
      <c r="E38">
        <v>224.64699999999999</v>
      </c>
      <c r="F38">
        <v>216.63900000000001</v>
      </c>
      <c r="G38">
        <v>208.51499999999999</v>
      </c>
      <c r="H38">
        <v>200.333</v>
      </c>
      <c r="I38">
        <v>190.62200000000001</v>
      </c>
      <c r="J38">
        <v>179.99</v>
      </c>
      <c r="K38">
        <v>173.71</v>
      </c>
      <c r="L38">
        <v>167.00800000000001</v>
      </c>
      <c r="M38">
        <v>160.08699999999999</v>
      </c>
      <c r="N38">
        <v>153.93799999999999</v>
      </c>
      <c r="O38">
        <v>148.40700000000001</v>
      </c>
      <c r="P38">
        <v>141.762</v>
      </c>
      <c r="Q38">
        <v>135.369</v>
      </c>
      <c r="R38">
        <v>129.239</v>
      </c>
      <c r="S38">
        <v>123.352</v>
      </c>
      <c r="T38">
        <v>117.708</v>
      </c>
      <c r="U38">
        <v>114.61499999999999</v>
      </c>
      <c r="V38">
        <v>111.58799999999999</v>
      </c>
      <c r="W38">
        <v>109.42400000000001</v>
      </c>
      <c r="X38">
        <v>108.13</v>
      </c>
      <c r="Y38">
        <v>107.62</v>
      </c>
      <c r="Z38">
        <v>107.861</v>
      </c>
      <c r="AA38">
        <v>108.806</v>
      </c>
      <c r="AB38">
        <v>109.559</v>
      </c>
      <c r="AC38">
        <v>110.149</v>
      </c>
      <c r="AD38">
        <v>110.569</v>
      </c>
      <c r="AE38">
        <v>110.822</v>
      </c>
      <c r="AF38">
        <v>110.917</v>
      </c>
      <c r="AG38">
        <v>110.893</v>
      </c>
    </row>
    <row r="39" spans="1:33" x14ac:dyDescent="0.25">
      <c r="A39" t="s">
        <v>42</v>
      </c>
      <c r="B39">
        <v>7.4291700000000001</v>
      </c>
      <c r="C39">
        <v>7.3372200000000003</v>
      </c>
      <c r="D39">
        <v>7.5947300000000002</v>
      </c>
      <c r="E39">
        <v>7.7958400000000001</v>
      </c>
      <c r="F39">
        <v>7.9432900000000002</v>
      </c>
      <c r="G39">
        <v>8.0758600000000005</v>
      </c>
      <c r="H39">
        <v>8.2011400000000005</v>
      </c>
      <c r="I39">
        <v>8.2693399999999997</v>
      </c>
      <c r="J39">
        <v>8.2951599999999992</v>
      </c>
      <c r="K39">
        <v>8.4688999999999997</v>
      </c>
      <c r="L39">
        <v>8.6061300000000003</v>
      </c>
      <c r="M39">
        <v>8.7109500000000004</v>
      </c>
      <c r="N39">
        <v>8.8438199999999991</v>
      </c>
      <c r="O39">
        <v>8.9981200000000001</v>
      </c>
      <c r="P39">
        <v>8.8672599999999999</v>
      </c>
      <c r="Q39">
        <v>8.7485199999999992</v>
      </c>
      <c r="R39">
        <v>8.6403400000000001</v>
      </c>
      <c r="S39">
        <v>8.5397999999999996</v>
      </c>
      <c r="T39">
        <v>8.4466099999999997</v>
      </c>
      <c r="U39">
        <v>8.2758800000000008</v>
      </c>
      <c r="V39">
        <v>8.1123200000000004</v>
      </c>
      <c r="W39">
        <v>7.9881399999999996</v>
      </c>
      <c r="X39">
        <v>7.9034300000000002</v>
      </c>
      <c r="Y39">
        <v>7.8558300000000001</v>
      </c>
      <c r="Z39">
        <v>7.8721500000000004</v>
      </c>
      <c r="AA39">
        <v>7.92591</v>
      </c>
      <c r="AB39">
        <v>7.9696600000000002</v>
      </c>
      <c r="AC39">
        <v>8.0051600000000001</v>
      </c>
      <c r="AD39">
        <v>8.03139</v>
      </c>
      <c r="AE39">
        <v>8.04861</v>
      </c>
      <c r="AF39">
        <v>8.0578400000000006</v>
      </c>
      <c r="AG39">
        <v>8.0600299999999994</v>
      </c>
    </row>
    <row r="40" spans="1:33" x14ac:dyDescent="0.25">
      <c r="A40" t="s">
        <v>43</v>
      </c>
      <c r="B40">
        <v>1726.9</v>
      </c>
      <c r="C40">
        <v>1637.91</v>
      </c>
      <c r="D40">
        <v>1768.11</v>
      </c>
      <c r="E40">
        <v>1864.06</v>
      </c>
      <c r="F40">
        <v>1952.69</v>
      </c>
      <c r="G40">
        <v>2032.52</v>
      </c>
      <c r="H40">
        <v>2105.62</v>
      </c>
      <c r="I40">
        <v>2182.89</v>
      </c>
      <c r="J40">
        <v>2258.1999999999998</v>
      </c>
      <c r="K40">
        <v>2341.38</v>
      </c>
      <c r="L40">
        <v>2423.54</v>
      </c>
      <c r="M40">
        <v>2502.12</v>
      </c>
      <c r="N40">
        <v>2586.94</v>
      </c>
      <c r="O40">
        <v>2669.44</v>
      </c>
      <c r="P40">
        <v>2752.29</v>
      </c>
      <c r="Q40">
        <v>2833.88</v>
      </c>
      <c r="R40">
        <v>2862.26</v>
      </c>
      <c r="S40">
        <v>2944.42</v>
      </c>
      <c r="T40">
        <v>3026.71</v>
      </c>
      <c r="U40">
        <v>3108.43</v>
      </c>
      <c r="V40">
        <v>3190.94</v>
      </c>
      <c r="W40">
        <v>3272.83</v>
      </c>
      <c r="X40">
        <v>3319.82</v>
      </c>
      <c r="Y40">
        <v>3369.59</v>
      </c>
      <c r="Z40">
        <v>3407.98</v>
      </c>
      <c r="AA40">
        <v>3446.52</v>
      </c>
      <c r="AB40">
        <v>3568.61</v>
      </c>
      <c r="AC40">
        <v>3596.51</v>
      </c>
      <c r="AD40">
        <v>3719.17</v>
      </c>
      <c r="AE40">
        <v>3661.72</v>
      </c>
      <c r="AF40">
        <v>3740.39</v>
      </c>
      <c r="AG40">
        <v>3843.97</v>
      </c>
    </row>
    <row r="41" spans="1:33" x14ac:dyDescent="0.25">
      <c r="A41" t="s">
        <v>44</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45</v>
      </c>
      <c r="B42">
        <v>-300.91800000000001</v>
      </c>
      <c r="C42">
        <v>-300.91800000000001</v>
      </c>
      <c r="D42">
        <v>-300.91800000000001</v>
      </c>
      <c r="E42">
        <v>-300.91800000000001</v>
      </c>
      <c r="F42">
        <v>-300.91800000000001</v>
      </c>
      <c r="G42">
        <v>-300.91800000000001</v>
      </c>
      <c r="H42">
        <v>-300.91800000000001</v>
      </c>
      <c r="I42">
        <v>-300.91800000000001</v>
      </c>
      <c r="J42">
        <v>-300.91800000000001</v>
      </c>
      <c r="K42">
        <v>-300.91800000000001</v>
      </c>
      <c r="L42">
        <v>-300.91800000000001</v>
      </c>
      <c r="M42">
        <v>-300.91800000000001</v>
      </c>
      <c r="N42">
        <v>-300.91800000000001</v>
      </c>
      <c r="O42">
        <v>-300.91800000000001</v>
      </c>
      <c r="P42">
        <v>-300.91800000000001</v>
      </c>
      <c r="Q42">
        <v>-300.91800000000001</v>
      </c>
      <c r="R42">
        <v>-300.91800000000001</v>
      </c>
      <c r="S42">
        <v>-300.91800000000001</v>
      </c>
      <c r="T42">
        <v>-300.91800000000001</v>
      </c>
      <c r="U42">
        <v>-300.91800000000001</v>
      </c>
      <c r="V42">
        <v>-300.91800000000001</v>
      </c>
      <c r="W42">
        <v>-300.91800000000001</v>
      </c>
      <c r="X42">
        <v>-300.91800000000001</v>
      </c>
      <c r="Y42">
        <v>-300.91800000000001</v>
      </c>
      <c r="Z42">
        <v>-300.91800000000001</v>
      </c>
      <c r="AA42">
        <v>-300.91800000000001</v>
      </c>
      <c r="AB42">
        <v>-300.91800000000001</v>
      </c>
      <c r="AC42">
        <v>-300.91800000000001</v>
      </c>
      <c r="AD42">
        <v>-300.91800000000001</v>
      </c>
      <c r="AE42">
        <v>-300.91800000000001</v>
      </c>
      <c r="AF42">
        <v>-300.91800000000001</v>
      </c>
      <c r="AG42">
        <v>-300.91800000000001</v>
      </c>
    </row>
    <row r="43" spans="1:33" x14ac:dyDescent="0.25">
      <c r="A43" t="s">
        <v>46</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6" spans="1:33" x14ac:dyDescent="0.25">
      <c r="A46" s="3" t="s">
        <v>4</v>
      </c>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row>
    <row r="48" spans="1:33" x14ac:dyDescent="0.25">
      <c r="A48" s="4" t="s">
        <v>7</v>
      </c>
      <c r="B48" s="5">
        <f>M12-M32</f>
        <v>86.690000000000055</v>
      </c>
      <c r="C48" s="6" t="s">
        <v>8</v>
      </c>
    </row>
    <row r="49" spans="1:3" x14ac:dyDescent="0.25">
      <c r="A49" s="6"/>
      <c r="B49" s="5"/>
      <c r="C49" s="6"/>
    </row>
    <row r="50" spans="1:3" x14ac:dyDescent="0.25">
      <c r="A50" s="4" t="s">
        <v>9</v>
      </c>
      <c r="B50" s="7">
        <f>(SUM(E12:M12)-SUM(E32:M32))/1000</f>
        <v>0.39331999999999973</v>
      </c>
      <c r="C50" s="6" t="s">
        <v>10</v>
      </c>
    </row>
    <row r="51" spans="1:3" x14ac:dyDescent="0.25">
      <c r="A51" s="8" t="s">
        <v>11</v>
      </c>
      <c r="B51" s="5">
        <f>SUM(E16:M16)-SUM(E36:M36)</f>
        <v>-0.37700000000040745</v>
      </c>
      <c r="C51" s="6" t="s">
        <v>8</v>
      </c>
    </row>
    <row r="52" spans="1:3" x14ac:dyDescent="0.25">
      <c r="A52" s="8" t="s">
        <v>12</v>
      </c>
      <c r="B52" s="5">
        <f t="shared" ref="B52:B58" si="0">SUM(E17:M17)-SUM(E37:M37)</f>
        <v>334.79399999999987</v>
      </c>
      <c r="C52" s="6" t="s">
        <v>8</v>
      </c>
    </row>
    <row r="53" spans="1:3" x14ac:dyDescent="0.25">
      <c r="A53" s="8" t="s">
        <v>13</v>
      </c>
      <c r="B53" s="5">
        <f t="shared" si="0"/>
        <v>37.323999999999842</v>
      </c>
      <c r="C53" s="6" t="s">
        <v>8</v>
      </c>
    </row>
    <row r="54" spans="1:3" x14ac:dyDescent="0.25">
      <c r="A54" s="8" t="s">
        <v>14</v>
      </c>
      <c r="B54" s="5">
        <f t="shared" si="0"/>
        <v>1.5829700000000031</v>
      </c>
      <c r="C54" s="6" t="s">
        <v>8</v>
      </c>
    </row>
    <row r="55" spans="1:3" x14ac:dyDescent="0.25">
      <c r="A55" s="8" t="s">
        <v>15</v>
      </c>
      <c r="B55" s="5">
        <f t="shared" si="0"/>
        <v>19.980000000003201</v>
      </c>
      <c r="C55" s="6" t="s">
        <v>8</v>
      </c>
    </row>
    <row r="56" spans="1:3" x14ac:dyDescent="0.25">
      <c r="A56" s="8" t="s">
        <v>16</v>
      </c>
      <c r="B56" s="5">
        <f t="shared" si="0"/>
        <v>0</v>
      </c>
      <c r="C56" s="6" t="s">
        <v>8</v>
      </c>
    </row>
    <row r="57" spans="1:3" x14ac:dyDescent="0.25">
      <c r="A57" s="8" t="s">
        <v>17</v>
      </c>
      <c r="B57" s="5">
        <f t="shared" si="0"/>
        <v>0</v>
      </c>
      <c r="C57" s="6" t="s">
        <v>8</v>
      </c>
    </row>
    <row r="58" spans="1:3" x14ac:dyDescent="0.25">
      <c r="A58" s="8" t="s">
        <v>18</v>
      </c>
      <c r="B58" s="5">
        <f t="shared" si="0"/>
        <v>0</v>
      </c>
      <c r="C58" s="6" t="s">
        <v>8</v>
      </c>
    </row>
    <row r="59" spans="1:3" x14ac:dyDescent="0.25">
      <c r="A59" s="6"/>
      <c r="B59" s="7"/>
      <c r="C59" s="6"/>
    </row>
    <row r="60" spans="1:3" x14ac:dyDescent="0.25">
      <c r="A60" s="4" t="s">
        <v>19</v>
      </c>
      <c r="B60" s="7">
        <f>(SUM(E12:AG12)-SUM(E32:AG32))/1000</f>
        <v>5.5183099999999978</v>
      </c>
      <c r="C60" s="6" t="s">
        <v>10</v>
      </c>
    </row>
    <row r="61" spans="1:3" x14ac:dyDescent="0.25">
      <c r="A61" s="8" t="s">
        <v>11</v>
      </c>
      <c r="B61" s="5">
        <f>SUM(E16:AG16)-SUM(E36:AG36)</f>
        <v>-34.980999999996129</v>
      </c>
      <c r="C61" s="6" t="s">
        <v>10</v>
      </c>
    </row>
    <row r="62" spans="1:3" x14ac:dyDescent="0.25">
      <c r="A62" s="8" t="s">
        <v>12</v>
      </c>
      <c r="B62" s="5">
        <f>SUM(E17:AG17)-SUM(E37:AG37)</f>
        <v>1765.4479999999967</v>
      </c>
      <c r="C62" s="6" t="s">
        <v>10</v>
      </c>
    </row>
    <row r="63" spans="1:3" x14ac:dyDescent="0.25">
      <c r="A63" s="8" t="s">
        <v>13</v>
      </c>
      <c r="B63" s="5">
        <f>SUM(E18:AG18)-SUM(E38:AG38)</f>
        <v>665.21700000000146</v>
      </c>
      <c r="C63" s="6" t="s">
        <v>10</v>
      </c>
    </row>
    <row r="64" spans="1:3" x14ac:dyDescent="0.25">
      <c r="A64" s="8" t="s">
        <v>14</v>
      </c>
      <c r="B64" s="5">
        <f>SUM(E19:AG19)-SUM(E39:AG39)</f>
        <v>33.608189999999979</v>
      </c>
      <c r="C64" s="6" t="s">
        <v>10</v>
      </c>
    </row>
    <row r="65" spans="1:3" x14ac:dyDescent="0.25">
      <c r="A65" s="8" t="s">
        <v>15</v>
      </c>
      <c r="B65" s="5">
        <f>SUM(E20:AG20)-SUM(E40:AG40)</f>
        <v>3088.9600000000064</v>
      </c>
      <c r="C65" s="6" t="s">
        <v>10</v>
      </c>
    </row>
    <row r="66" spans="1:3" x14ac:dyDescent="0.25">
      <c r="A66" s="8" t="s">
        <v>16</v>
      </c>
      <c r="B66" s="5">
        <f>SUM(E21:AG21)-SUM(E41:AG41)</f>
        <v>0</v>
      </c>
      <c r="C66" s="6" t="s">
        <v>10</v>
      </c>
    </row>
    <row r="67" spans="1:3" x14ac:dyDescent="0.25">
      <c r="A67" s="8" t="s">
        <v>17</v>
      </c>
      <c r="B67" s="5">
        <f>SUM(E22:AG22)-SUM(E42:AG42)</f>
        <v>0</v>
      </c>
      <c r="C67" s="6" t="s">
        <v>10</v>
      </c>
    </row>
    <row r="68" spans="1:3" x14ac:dyDescent="0.25">
      <c r="A68" s="8" t="s">
        <v>18</v>
      </c>
      <c r="B68" s="5">
        <f>SUM(E23:AG23)-SUM(E43:AG43)</f>
        <v>0</v>
      </c>
      <c r="C68" s="6" t="s">
        <v>10</v>
      </c>
    </row>
  </sheetData>
  <hyperlinks>
    <hyperlink ref="A2" location="SummaryBAU" display="BAU Summary Results" xr:uid="{C375A02E-4A99-4203-B053-0EA32C7CD90E}"/>
    <hyperlink ref="A3" location="SummaryPolicyScenario" display="Policy Scenario Summary Results" xr:uid="{BC871889-EAB7-417B-B29A-22F58941F41D}"/>
    <hyperlink ref="A4" location="SummaryCalcs" display="Summary Calculations" xr:uid="{2662EC44-0EA1-4E06-861C-FDCD23BB6664}"/>
  </hyperlinks>
  <pageMargins left="0.7" right="0.7" top="0.75" bottom="0.75" header="0.3" footer="0.3"/>
  <ignoredErrors>
    <ignoredError sqref="B50:B68"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906DD-47DE-4D7A-81E5-3D3651BF066E}">
  <sheetPr>
    <tabColor theme="8" tint="0.39997558519241921"/>
  </sheetPr>
  <dimension ref="A1:AG118"/>
  <sheetViews>
    <sheetView topLeftCell="A40" zoomScale="85" zoomScaleNormal="85" workbookViewId="0">
      <selection activeCell="B60" sqref="B60"/>
    </sheetView>
  </sheetViews>
  <sheetFormatPr defaultRowHeight="15" x14ac:dyDescent="0.25"/>
  <cols>
    <col min="1" max="1" width="47.7109375" customWidth="1"/>
    <col min="2" max="2" width="11" bestFit="1" customWidth="1"/>
    <col min="4" max="4" width="10.7109375" customWidth="1"/>
    <col min="5" max="5" width="11" customWidth="1"/>
  </cols>
  <sheetData>
    <row r="1" spans="1:33" x14ac:dyDescent="0.25">
      <c r="A1" s="1" t="s">
        <v>0</v>
      </c>
    </row>
    <row r="2" spans="1:33" x14ac:dyDescent="0.25">
      <c r="A2" s="83" t="s">
        <v>1</v>
      </c>
    </row>
    <row r="3" spans="1:33" x14ac:dyDescent="0.25">
      <c r="A3" s="83" t="s">
        <v>5</v>
      </c>
    </row>
    <row r="4" spans="1:33" x14ac:dyDescent="0.25">
      <c r="A4" s="83" t="s">
        <v>6</v>
      </c>
    </row>
    <row r="5" spans="1:33" x14ac:dyDescent="0.25">
      <c r="A5" s="83" t="s">
        <v>67</v>
      </c>
    </row>
    <row r="8" spans="1:33" x14ac:dyDescent="0.25">
      <c r="A8" s="3" t="s">
        <v>1</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row>
    <row r="10" spans="1:33" x14ac:dyDescent="0.25">
      <c r="A10" t="s">
        <v>28</v>
      </c>
    </row>
    <row r="11" spans="1:33" x14ac:dyDescent="0.25">
      <c r="A11" t="s">
        <v>31</v>
      </c>
    </row>
    <row r="12" spans="1:33" x14ac:dyDescent="0.25">
      <c r="A12" t="s">
        <v>32</v>
      </c>
    </row>
    <row r="13" spans="1:33" x14ac:dyDescent="0.25">
      <c r="A13" t="s">
        <v>66</v>
      </c>
    </row>
    <row r="15" spans="1:33" x14ac:dyDescent="0.25">
      <c r="A15" s="3" t="s">
        <v>5</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row>
    <row r="17" spans="1:33" x14ac:dyDescent="0.25">
      <c r="A17" t="s">
        <v>63</v>
      </c>
    </row>
    <row r="18" spans="1:33" x14ac:dyDescent="0.25">
      <c r="A18" t="s">
        <v>34</v>
      </c>
      <c r="B18">
        <v>2019</v>
      </c>
      <c r="C18">
        <v>2020</v>
      </c>
      <c r="D18">
        <v>2021</v>
      </c>
      <c r="E18">
        <v>2022</v>
      </c>
      <c r="F18">
        <v>2023</v>
      </c>
      <c r="G18">
        <v>2024</v>
      </c>
      <c r="H18">
        <v>2025</v>
      </c>
      <c r="I18">
        <v>2026</v>
      </c>
      <c r="J18">
        <v>2027</v>
      </c>
      <c r="K18">
        <v>2028</v>
      </c>
      <c r="L18">
        <v>2029</v>
      </c>
      <c r="M18">
        <v>2030</v>
      </c>
      <c r="N18">
        <v>2031</v>
      </c>
      <c r="O18">
        <v>2032</v>
      </c>
      <c r="P18">
        <v>2033</v>
      </c>
      <c r="Q18">
        <v>2034</v>
      </c>
      <c r="R18">
        <v>2035</v>
      </c>
      <c r="S18">
        <v>2036</v>
      </c>
      <c r="T18">
        <v>2037</v>
      </c>
      <c r="U18">
        <v>2038</v>
      </c>
      <c r="V18">
        <v>2039</v>
      </c>
      <c r="W18">
        <v>2040</v>
      </c>
      <c r="X18">
        <v>2041</v>
      </c>
      <c r="Y18">
        <v>2042</v>
      </c>
      <c r="Z18">
        <v>2043</v>
      </c>
      <c r="AA18">
        <v>2044</v>
      </c>
      <c r="AB18">
        <v>2045</v>
      </c>
      <c r="AC18">
        <v>2046</v>
      </c>
      <c r="AD18">
        <v>2047</v>
      </c>
      <c r="AE18">
        <v>2048</v>
      </c>
      <c r="AF18">
        <v>2049</v>
      </c>
      <c r="AG18">
        <v>2050</v>
      </c>
    </row>
    <row r="19" spans="1:33" x14ac:dyDescent="0.25">
      <c r="A19" t="s">
        <v>47</v>
      </c>
      <c r="B19">
        <v>200.196</v>
      </c>
      <c r="C19">
        <v>205.35599999999999</v>
      </c>
      <c r="D19">
        <v>210.51599999999999</v>
      </c>
      <c r="E19">
        <v>215.16</v>
      </c>
      <c r="F19">
        <v>210.25800000000001</v>
      </c>
      <c r="G19">
        <v>207.16200000000001</v>
      </c>
      <c r="H19">
        <v>205.614</v>
      </c>
      <c r="I19">
        <v>202.26</v>
      </c>
      <c r="J19">
        <v>198.13200000000001</v>
      </c>
      <c r="K19">
        <v>198.648</v>
      </c>
      <c r="L19">
        <v>198.648</v>
      </c>
      <c r="M19">
        <v>198.648</v>
      </c>
      <c r="N19">
        <v>198.648</v>
      </c>
      <c r="O19">
        <v>198.648</v>
      </c>
      <c r="P19">
        <v>198.648</v>
      </c>
      <c r="Q19">
        <v>198.648</v>
      </c>
      <c r="R19">
        <v>198.648</v>
      </c>
      <c r="S19">
        <v>198.648</v>
      </c>
      <c r="T19">
        <v>198.648</v>
      </c>
      <c r="U19">
        <v>198.648</v>
      </c>
      <c r="V19">
        <v>198.648</v>
      </c>
      <c r="W19">
        <v>198.648</v>
      </c>
      <c r="X19">
        <v>198.648</v>
      </c>
      <c r="Y19">
        <v>198.648</v>
      </c>
      <c r="Z19">
        <v>198.648</v>
      </c>
      <c r="AA19">
        <v>198.648</v>
      </c>
      <c r="AB19">
        <v>198.648</v>
      </c>
      <c r="AC19">
        <v>198.648</v>
      </c>
      <c r="AD19">
        <v>198.648</v>
      </c>
      <c r="AE19">
        <v>198.648</v>
      </c>
      <c r="AF19">
        <v>198.648</v>
      </c>
      <c r="AG19">
        <v>198.648</v>
      </c>
    </row>
    <row r="20" spans="1:33" x14ac:dyDescent="0.25">
      <c r="A20" t="s">
        <v>48</v>
      </c>
      <c r="B20">
        <v>24.8</v>
      </c>
      <c r="C20">
        <v>24.8</v>
      </c>
      <c r="D20">
        <v>24.8</v>
      </c>
      <c r="E20">
        <v>24.8</v>
      </c>
      <c r="F20">
        <v>24.8</v>
      </c>
      <c r="G20">
        <v>24.8</v>
      </c>
      <c r="H20">
        <v>24.8</v>
      </c>
      <c r="I20">
        <v>24.8</v>
      </c>
      <c r="J20">
        <v>24.8</v>
      </c>
      <c r="K20">
        <v>24.8</v>
      </c>
      <c r="L20">
        <v>24.8</v>
      </c>
      <c r="M20">
        <v>24.8</v>
      </c>
      <c r="N20">
        <v>24.8</v>
      </c>
      <c r="O20">
        <v>24.8</v>
      </c>
      <c r="P20">
        <v>24.8</v>
      </c>
      <c r="Q20">
        <v>24.8</v>
      </c>
      <c r="R20">
        <v>24.8</v>
      </c>
      <c r="S20">
        <v>24.8</v>
      </c>
      <c r="T20">
        <v>24.8</v>
      </c>
      <c r="U20">
        <v>24.8</v>
      </c>
      <c r="V20">
        <v>24.8</v>
      </c>
      <c r="W20">
        <v>24.8</v>
      </c>
      <c r="X20">
        <v>24.8</v>
      </c>
      <c r="Y20">
        <v>24.8</v>
      </c>
      <c r="Z20">
        <v>24.8</v>
      </c>
      <c r="AA20">
        <v>24.8</v>
      </c>
      <c r="AB20">
        <v>24.8</v>
      </c>
      <c r="AC20">
        <v>24.8</v>
      </c>
      <c r="AD20">
        <v>24.8</v>
      </c>
      <c r="AE20">
        <v>24.8</v>
      </c>
      <c r="AF20">
        <v>24.8</v>
      </c>
      <c r="AG20">
        <v>24.8</v>
      </c>
    </row>
    <row r="21" spans="1:33" x14ac:dyDescent="0.25">
      <c r="A21" t="s">
        <v>49</v>
      </c>
      <c r="B21">
        <v>6.78</v>
      </c>
      <c r="C21">
        <v>7.28</v>
      </c>
      <c r="D21">
        <v>7.78</v>
      </c>
      <c r="E21">
        <v>8.2799999999999994</v>
      </c>
      <c r="F21">
        <v>9.2799999999999994</v>
      </c>
      <c r="G21">
        <v>10.78</v>
      </c>
      <c r="H21">
        <v>12.78</v>
      </c>
      <c r="I21">
        <v>14.28</v>
      </c>
      <c r="J21">
        <v>15.78</v>
      </c>
      <c r="K21">
        <v>15.78</v>
      </c>
      <c r="L21">
        <v>15.78</v>
      </c>
      <c r="M21">
        <v>15.78</v>
      </c>
      <c r="N21">
        <v>16.28</v>
      </c>
      <c r="O21">
        <v>16.78</v>
      </c>
      <c r="P21">
        <v>16.78</v>
      </c>
      <c r="Q21">
        <v>16.78</v>
      </c>
      <c r="R21">
        <v>16.78</v>
      </c>
      <c r="S21">
        <v>16.78</v>
      </c>
      <c r="T21">
        <v>16.78</v>
      </c>
      <c r="U21">
        <v>16.78</v>
      </c>
      <c r="V21">
        <v>16.78</v>
      </c>
      <c r="W21">
        <v>16.78</v>
      </c>
      <c r="X21">
        <v>16.78</v>
      </c>
      <c r="Y21">
        <v>16.78</v>
      </c>
      <c r="Z21">
        <v>16.78</v>
      </c>
      <c r="AA21">
        <v>16.78</v>
      </c>
      <c r="AB21">
        <v>16.78</v>
      </c>
      <c r="AC21">
        <v>16.78</v>
      </c>
      <c r="AD21">
        <v>16.78</v>
      </c>
      <c r="AE21">
        <v>16.78</v>
      </c>
      <c r="AF21">
        <v>16.78</v>
      </c>
      <c r="AG21">
        <v>16.78</v>
      </c>
    </row>
    <row r="22" spans="1:33" x14ac:dyDescent="0.25">
      <c r="A22" t="s">
        <v>50</v>
      </c>
      <c r="B22">
        <v>49.536999999999999</v>
      </c>
      <c r="C22">
        <v>51.055999999999997</v>
      </c>
      <c r="D22">
        <v>52.575000000000003</v>
      </c>
      <c r="E22">
        <v>54.094000000000001</v>
      </c>
      <c r="F22">
        <v>54.094000000000001</v>
      </c>
      <c r="G22">
        <v>55.924999999999997</v>
      </c>
      <c r="H22">
        <v>57.802</v>
      </c>
      <c r="I22">
        <v>59.503999999999998</v>
      </c>
      <c r="J22">
        <v>61.256999999999998</v>
      </c>
      <c r="K22">
        <v>62.884999999999998</v>
      </c>
      <c r="L22">
        <v>64.369</v>
      </c>
      <c r="M22">
        <v>65.777000000000001</v>
      </c>
      <c r="N22">
        <v>67.174000000000007</v>
      </c>
      <c r="O22">
        <v>68.498000000000005</v>
      </c>
      <c r="P22">
        <v>69.807000000000002</v>
      </c>
      <c r="Q22">
        <v>71.128</v>
      </c>
      <c r="R22">
        <v>72.429000000000002</v>
      </c>
      <c r="S22">
        <v>73.704999999999998</v>
      </c>
      <c r="T22">
        <v>74.966999999999999</v>
      </c>
      <c r="U22">
        <v>76.266999999999996</v>
      </c>
      <c r="V22">
        <v>77.578000000000003</v>
      </c>
      <c r="W22">
        <v>78.921000000000006</v>
      </c>
      <c r="X22">
        <v>80.292000000000002</v>
      </c>
      <c r="Y22">
        <v>81.691999999999993</v>
      </c>
      <c r="Z22">
        <v>83.055999999999997</v>
      </c>
      <c r="AA22">
        <v>84.394000000000005</v>
      </c>
      <c r="AB22">
        <v>85.722999999999999</v>
      </c>
      <c r="AC22">
        <v>87.024000000000001</v>
      </c>
      <c r="AD22">
        <v>88.316999999999993</v>
      </c>
      <c r="AE22">
        <v>89.588999999999999</v>
      </c>
      <c r="AF22">
        <v>90.834000000000003</v>
      </c>
      <c r="AG22">
        <v>92.064999999999998</v>
      </c>
    </row>
    <row r="23" spans="1:33" x14ac:dyDescent="0.25">
      <c r="A23" t="s">
        <v>51</v>
      </c>
      <c r="B23">
        <v>35.213000000000001</v>
      </c>
      <c r="C23">
        <v>37.707999999999998</v>
      </c>
      <c r="D23">
        <v>40.203000000000003</v>
      </c>
      <c r="E23">
        <v>42.698</v>
      </c>
      <c r="F23">
        <v>42.698</v>
      </c>
      <c r="G23">
        <v>45.908000000000001</v>
      </c>
      <c r="H23">
        <v>51.768000000000001</v>
      </c>
      <c r="I23">
        <v>57.567999999999998</v>
      </c>
      <c r="J23">
        <v>63.768000000000001</v>
      </c>
      <c r="K23">
        <v>69.522999999999996</v>
      </c>
      <c r="L23">
        <v>74.028000000000006</v>
      </c>
      <c r="M23">
        <v>78.453000000000003</v>
      </c>
      <c r="N23">
        <v>83.808000000000007</v>
      </c>
      <c r="O23">
        <v>89.048000000000002</v>
      </c>
      <c r="P23">
        <v>95.778000000000006</v>
      </c>
      <c r="Q23">
        <v>105.82299999999999</v>
      </c>
      <c r="R23">
        <v>117.648</v>
      </c>
      <c r="S23">
        <v>129.97800000000001</v>
      </c>
      <c r="T23">
        <v>143.47300000000001</v>
      </c>
      <c r="U23">
        <v>158.863</v>
      </c>
      <c r="V23">
        <v>174.15799999999999</v>
      </c>
      <c r="W23">
        <v>190.43299999999999</v>
      </c>
      <c r="X23">
        <v>207.548</v>
      </c>
      <c r="Y23">
        <v>225.44800000000001</v>
      </c>
      <c r="Z23">
        <v>242.768</v>
      </c>
      <c r="AA23">
        <v>260.16800000000001</v>
      </c>
      <c r="AB23">
        <v>278.81299999999999</v>
      </c>
      <c r="AC23">
        <v>297.24799999999999</v>
      </c>
      <c r="AD23">
        <v>316.78800000000001</v>
      </c>
      <c r="AE23">
        <v>336.54300000000001</v>
      </c>
      <c r="AF23">
        <v>355.97800000000001</v>
      </c>
      <c r="AG23">
        <v>376.18799999999999</v>
      </c>
    </row>
    <row r="24" spans="1:33" x14ac:dyDescent="0.25">
      <c r="A24" t="s">
        <v>52</v>
      </c>
      <c r="B24">
        <v>25.57</v>
      </c>
      <c r="C24">
        <v>33.991999999999997</v>
      </c>
      <c r="D24">
        <v>42.414000000000001</v>
      </c>
      <c r="E24">
        <v>50.835999999999999</v>
      </c>
      <c r="F24">
        <v>50.835999999999999</v>
      </c>
      <c r="G24">
        <v>58.473999999999997</v>
      </c>
      <c r="H24">
        <v>74.097999999999999</v>
      </c>
      <c r="I24">
        <v>90.891999999999996</v>
      </c>
      <c r="J24">
        <v>109.542</v>
      </c>
      <c r="K24">
        <v>128.43199999999999</v>
      </c>
      <c r="L24">
        <v>144.75</v>
      </c>
      <c r="M24">
        <v>162.298</v>
      </c>
      <c r="N24">
        <v>182.67400000000001</v>
      </c>
      <c r="O24">
        <v>200.52199999999999</v>
      </c>
      <c r="P24">
        <v>218.92599999999999</v>
      </c>
      <c r="Q24">
        <v>240.072</v>
      </c>
      <c r="R24">
        <v>261.19200000000001</v>
      </c>
      <c r="S24">
        <v>281.68400000000003</v>
      </c>
      <c r="T24">
        <v>302.36</v>
      </c>
      <c r="U24">
        <v>323.97800000000001</v>
      </c>
      <c r="V24">
        <v>343.92200000000003</v>
      </c>
      <c r="W24">
        <v>363.45800000000003</v>
      </c>
      <c r="X24">
        <v>382.37200000000001</v>
      </c>
      <c r="Y24">
        <v>400.55200000000002</v>
      </c>
      <c r="Z24">
        <v>416.67599999999999</v>
      </c>
      <c r="AA24">
        <v>431.47199999999998</v>
      </c>
      <c r="AB24">
        <v>445.97800000000001</v>
      </c>
      <c r="AC24">
        <v>458.99599999999998</v>
      </c>
      <c r="AD24">
        <v>471.59199999999998</v>
      </c>
      <c r="AE24">
        <v>483.12200000000001</v>
      </c>
      <c r="AF24">
        <v>493.31599999999997</v>
      </c>
      <c r="AG24">
        <v>502.92599999999999</v>
      </c>
    </row>
    <row r="25" spans="1:33" x14ac:dyDescent="0.25">
      <c r="A25" t="s">
        <v>53</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t="s">
        <v>54</v>
      </c>
      <c r="B26">
        <v>9.1880000000000006</v>
      </c>
      <c r="C26">
        <v>9.9619999999999997</v>
      </c>
      <c r="D26">
        <v>10.736000000000001</v>
      </c>
      <c r="E26">
        <v>11.51</v>
      </c>
      <c r="F26">
        <v>11.51</v>
      </c>
      <c r="G26">
        <v>11.51</v>
      </c>
      <c r="H26">
        <v>11.51</v>
      </c>
      <c r="I26">
        <v>11.51</v>
      </c>
      <c r="J26">
        <v>11.51</v>
      </c>
      <c r="K26">
        <v>11.51</v>
      </c>
      <c r="L26">
        <v>11.51</v>
      </c>
      <c r="M26">
        <v>11.51</v>
      </c>
      <c r="N26">
        <v>11.51</v>
      </c>
      <c r="O26">
        <v>11.51</v>
      </c>
      <c r="P26">
        <v>11.51</v>
      </c>
      <c r="Q26">
        <v>11.51</v>
      </c>
      <c r="R26">
        <v>11.51</v>
      </c>
      <c r="S26">
        <v>11.51</v>
      </c>
      <c r="T26">
        <v>11.51</v>
      </c>
      <c r="U26">
        <v>11.51</v>
      </c>
      <c r="V26">
        <v>11.51</v>
      </c>
      <c r="W26">
        <v>11.51</v>
      </c>
      <c r="X26">
        <v>11.51</v>
      </c>
      <c r="Y26">
        <v>11.51</v>
      </c>
      <c r="Z26">
        <v>11.51</v>
      </c>
      <c r="AA26">
        <v>11.51</v>
      </c>
      <c r="AB26">
        <v>11.51</v>
      </c>
      <c r="AC26">
        <v>11.51</v>
      </c>
      <c r="AD26">
        <v>11.51</v>
      </c>
      <c r="AE26">
        <v>11.51</v>
      </c>
      <c r="AF26">
        <v>11.51</v>
      </c>
      <c r="AG26">
        <v>11.51</v>
      </c>
    </row>
    <row r="27" spans="1:33" x14ac:dyDescent="0.25">
      <c r="A27" t="s">
        <v>55</v>
      </c>
      <c r="B27">
        <v>3.306</v>
      </c>
      <c r="C27">
        <v>3.306</v>
      </c>
      <c r="D27">
        <v>3.306</v>
      </c>
      <c r="E27">
        <v>4.306</v>
      </c>
      <c r="F27">
        <v>4.8860000000000001</v>
      </c>
      <c r="G27">
        <v>5.0960000000000001</v>
      </c>
      <c r="H27">
        <v>5.3259999999999996</v>
      </c>
      <c r="I27">
        <v>5.5460000000000003</v>
      </c>
      <c r="J27">
        <v>5.766</v>
      </c>
      <c r="K27">
        <v>5.9660000000000002</v>
      </c>
      <c r="L27">
        <v>6.1559999999999997</v>
      </c>
      <c r="M27">
        <v>6.3360000000000003</v>
      </c>
      <c r="N27">
        <v>6.9859999999999998</v>
      </c>
      <c r="O27">
        <v>7.6559999999999997</v>
      </c>
      <c r="P27">
        <v>8.3559999999999999</v>
      </c>
      <c r="Q27">
        <v>9.0860000000000003</v>
      </c>
      <c r="R27">
        <v>9.8360000000000003</v>
      </c>
      <c r="S27">
        <v>10.616</v>
      </c>
      <c r="T27">
        <v>11.456</v>
      </c>
      <c r="U27">
        <v>12.375999999999999</v>
      </c>
      <c r="V27">
        <v>13.396000000000001</v>
      </c>
      <c r="W27">
        <v>14.516</v>
      </c>
      <c r="X27">
        <v>15.746</v>
      </c>
      <c r="Y27">
        <v>17.096</v>
      </c>
      <c r="Z27">
        <v>18.576000000000001</v>
      </c>
      <c r="AA27">
        <v>20.166</v>
      </c>
      <c r="AB27">
        <v>21.756</v>
      </c>
      <c r="AC27">
        <v>23.346</v>
      </c>
      <c r="AD27">
        <v>24.936</v>
      </c>
      <c r="AE27">
        <v>26.526</v>
      </c>
      <c r="AF27">
        <v>28.116</v>
      </c>
      <c r="AG27">
        <v>29.706</v>
      </c>
    </row>
    <row r="28" spans="1:33" x14ac:dyDescent="0.25">
      <c r="A28" t="s">
        <v>56</v>
      </c>
      <c r="B28">
        <v>0.71099999999999997</v>
      </c>
      <c r="C28">
        <v>0.71099999999999997</v>
      </c>
      <c r="D28">
        <v>0.71099999999999997</v>
      </c>
      <c r="E28">
        <v>0.71099999999999997</v>
      </c>
      <c r="F28">
        <v>0.71099999999999997</v>
      </c>
      <c r="G28">
        <v>0.71099999999999997</v>
      </c>
      <c r="H28">
        <v>0.71099999999999997</v>
      </c>
      <c r="I28">
        <v>0.71099999999999997</v>
      </c>
      <c r="J28">
        <v>0.71099999999999997</v>
      </c>
      <c r="K28">
        <v>0.71099999999999997</v>
      </c>
      <c r="L28">
        <v>0.71099999999999997</v>
      </c>
      <c r="M28">
        <v>0.71099999999999997</v>
      </c>
      <c r="N28">
        <v>0.71099999999999997</v>
      </c>
      <c r="O28">
        <v>0.71099999999999997</v>
      </c>
      <c r="P28">
        <v>0.71099999999999997</v>
      </c>
      <c r="Q28">
        <v>0.71099999999999997</v>
      </c>
      <c r="R28">
        <v>0.71099999999999997</v>
      </c>
      <c r="S28">
        <v>0.71099999999999997</v>
      </c>
      <c r="T28">
        <v>0.71099999999999997</v>
      </c>
      <c r="U28">
        <v>0.71099999999999997</v>
      </c>
      <c r="V28">
        <v>0.71099999999999997</v>
      </c>
      <c r="W28">
        <v>0.71099999999999997</v>
      </c>
      <c r="X28">
        <v>0.71099999999999997</v>
      </c>
      <c r="Y28">
        <v>0.71099999999999997</v>
      </c>
      <c r="Z28">
        <v>0.71099999999999997</v>
      </c>
      <c r="AA28">
        <v>0.71099999999999997</v>
      </c>
      <c r="AB28">
        <v>0.71099999999999997</v>
      </c>
      <c r="AC28">
        <v>0.71099999999999997</v>
      </c>
      <c r="AD28">
        <v>0.71099999999999997</v>
      </c>
      <c r="AE28">
        <v>0.71099999999999997</v>
      </c>
      <c r="AF28">
        <v>0.71099999999999997</v>
      </c>
      <c r="AG28">
        <v>0.71099999999999997</v>
      </c>
    </row>
    <row r="29" spans="1:33" x14ac:dyDescent="0.25">
      <c r="A29" t="s">
        <v>57</v>
      </c>
      <c r="B29">
        <v>0.35</v>
      </c>
      <c r="C29">
        <v>0.35</v>
      </c>
      <c r="D29">
        <v>0.35</v>
      </c>
      <c r="E29">
        <v>0.35</v>
      </c>
      <c r="F29">
        <v>0.35</v>
      </c>
      <c r="G29">
        <v>0.35</v>
      </c>
      <c r="H29">
        <v>0.35</v>
      </c>
      <c r="I29">
        <v>0.35</v>
      </c>
      <c r="J29">
        <v>0.35</v>
      </c>
      <c r="K29">
        <v>0.35</v>
      </c>
      <c r="L29">
        <v>0.35</v>
      </c>
      <c r="M29">
        <v>0.35</v>
      </c>
      <c r="N29">
        <v>4.5</v>
      </c>
      <c r="O29">
        <v>13.05</v>
      </c>
      <c r="P29">
        <v>21.35</v>
      </c>
      <c r="Q29">
        <v>28.75</v>
      </c>
      <c r="R29">
        <v>35.5</v>
      </c>
      <c r="S29">
        <v>41.9</v>
      </c>
      <c r="T29">
        <v>48.1</v>
      </c>
      <c r="U29">
        <v>54.4</v>
      </c>
      <c r="V29">
        <v>60.6</v>
      </c>
      <c r="W29">
        <v>66.5</v>
      </c>
      <c r="X29">
        <v>72.25</v>
      </c>
      <c r="Y29">
        <v>77.55</v>
      </c>
      <c r="Z29">
        <v>80.55</v>
      </c>
      <c r="AA29">
        <v>83.55</v>
      </c>
      <c r="AB29">
        <v>86.5</v>
      </c>
      <c r="AC29">
        <v>89.4</v>
      </c>
      <c r="AD29">
        <v>92.2</v>
      </c>
      <c r="AE29">
        <v>95.1</v>
      </c>
      <c r="AF29">
        <v>98.35</v>
      </c>
      <c r="AG29">
        <v>101.35</v>
      </c>
    </row>
    <row r="30" spans="1:33" x14ac:dyDescent="0.25">
      <c r="A30" t="s">
        <v>58</v>
      </c>
      <c r="B30">
        <v>0.25800000000000001</v>
      </c>
      <c r="C30">
        <v>0.25800000000000001</v>
      </c>
      <c r="D30">
        <v>0.25800000000000001</v>
      </c>
      <c r="E30">
        <v>0.25800000000000001</v>
      </c>
      <c r="F30">
        <v>0.25800000000000001</v>
      </c>
      <c r="G30">
        <v>0.25800000000000001</v>
      </c>
      <c r="H30">
        <v>0.25800000000000001</v>
      </c>
      <c r="I30">
        <v>0.25800000000000001</v>
      </c>
      <c r="J30">
        <v>0.25800000000000001</v>
      </c>
      <c r="K30">
        <v>0.25800000000000001</v>
      </c>
      <c r="L30">
        <v>0.25800000000000001</v>
      </c>
      <c r="M30">
        <v>0.25800000000000001</v>
      </c>
      <c r="N30">
        <v>0.25800000000000001</v>
      </c>
      <c r="O30">
        <v>0.25800000000000001</v>
      </c>
      <c r="P30">
        <v>0.25800000000000001</v>
      </c>
      <c r="Q30">
        <v>0.25800000000000001</v>
      </c>
      <c r="R30">
        <v>0.25800000000000001</v>
      </c>
      <c r="S30">
        <v>0.25800000000000001</v>
      </c>
      <c r="T30">
        <v>0.25800000000000001</v>
      </c>
      <c r="U30">
        <v>0.25800000000000001</v>
      </c>
      <c r="V30">
        <v>0.25800000000000001</v>
      </c>
      <c r="W30">
        <v>0.25800000000000001</v>
      </c>
      <c r="X30">
        <v>0.25800000000000001</v>
      </c>
      <c r="Y30">
        <v>0.25800000000000001</v>
      </c>
      <c r="Z30">
        <v>0.25800000000000001</v>
      </c>
      <c r="AA30">
        <v>0.25800000000000001</v>
      </c>
      <c r="AB30">
        <v>0.25800000000000001</v>
      </c>
      <c r="AC30">
        <v>0.25800000000000001</v>
      </c>
      <c r="AD30">
        <v>0.25800000000000001</v>
      </c>
      <c r="AE30">
        <v>0.25800000000000001</v>
      </c>
      <c r="AF30">
        <v>0.25800000000000001</v>
      </c>
      <c r="AG30">
        <v>0.25800000000000001</v>
      </c>
    </row>
    <row r="31" spans="1:33" x14ac:dyDescent="0.25">
      <c r="A31" t="s">
        <v>59</v>
      </c>
      <c r="B31">
        <v>0</v>
      </c>
      <c r="C31">
        <v>0</v>
      </c>
      <c r="D31">
        <v>0</v>
      </c>
      <c r="E31">
        <v>0</v>
      </c>
      <c r="F31">
        <v>0</v>
      </c>
      <c r="G31">
        <v>0</v>
      </c>
      <c r="H31">
        <v>0.01</v>
      </c>
      <c r="I31">
        <v>0.02</v>
      </c>
      <c r="J31">
        <v>0.03</v>
      </c>
      <c r="K31">
        <v>3.5000000000000003E-2</v>
      </c>
      <c r="L31">
        <v>0.04</v>
      </c>
      <c r="M31">
        <v>4.4999999999999998E-2</v>
      </c>
      <c r="N31">
        <v>0.05</v>
      </c>
      <c r="O31">
        <v>5.5E-2</v>
      </c>
      <c r="P31">
        <v>0.06</v>
      </c>
      <c r="Q31">
        <v>7.0000000000000007E-2</v>
      </c>
      <c r="R31">
        <v>8.5000000000000006E-2</v>
      </c>
      <c r="S31">
        <v>0.1</v>
      </c>
      <c r="T31">
        <v>0.115</v>
      </c>
      <c r="U31">
        <v>0.13500000000000001</v>
      </c>
      <c r="V31">
        <v>0.155</v>
      </c>
      <c r="W31">
        <v>0.17499999999999999</v>
      </c>
      <c r="X31">
        <v>0.19500000000000001</v>
      </c>
      <c r="Y31">
        <v>0.215</v>
      </c>
      <c r="Z31">
        <v>0.23499999999999999</v>
      </c>
      <c r="AA31">
        <v>0.255</v>
      </c>
      <c r="AB31">
        <v>0.27500000000000002</v>
      </c>
      <c r="AC31">
        <v>0.29499999999999998</v>
      </c>
      <c r="AD31">
        <v>0.32</v>
      </c>
      <c r="AE31">
        <v>0.34</v>
      </c>
      <c r="AF31">
        <v>0.36</v>
      </c>
      <c r="AG31">
        <v>0.38</v>
      </c>
    </row>
    <row r="32" spans="1:33" x14ac:dyDescent="0.25">
      <c r="A32" t="s">
        <v>60</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row>
    <row r="33" spans="1:33" x14ac:dyDescent="0.25">
      <c r="A33" t="s">
        <v>61</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62</v>
      </c>
      <c r="B34">
        <v>0.114</v>
      </c>
      <c r="C34">
        <v>0.114</v>
      </c>
      <c r="D34">
        <v>0.114</v>
      </c>
      <c r="E34">
        <v>0.114</v>
      </c>
      <c r="F34">
        <v>0.114</v>
      </c>
      <c r="G34">
        <v>0.114</v>
      </c>
      <c r="H34">
        <v>0.114</v>
      </c>
      <c r="I34">
        <v>0.114</v>
      </c>
      <c r="J34">
        <v>0.114</v>
      </c>
      <c r="K34">
        <v>0.114</v>
      </c>
      <c r="L34">
        <v>0.114</v>
      </c>
      <c r="M34">
        <v>0.114</v>
      </c>
      <c r="N34">
        <v>0.114</v>
      </c>
      <c r="O34">
        <v>0.114</v>
      </c>
      <c r="P34">
        <v>0.114</v>
      </c>
      <c r="Q34">
        <v>0.114</v>
      </c>
      <c r="R34">
        <v>0.114</v>
      </c>
      <c r="S34">
        <v>0.114</v>
      </c>
      <c r="T34">
        <v>0.114</v>
      </c>
      <c r="U34">
        <v>0.114</v>
      </c>
      <c r="V34">
        <v>0.114</v>
      </c>
      <c r="W34">
        <v>0.114</v>
      </c>
      <c r="X34">
        <v>0.114</v>
      </c>
      <c r="Y34">
        <v>0.114</v>
      </c>
      <c r="Z34">
        <v>0.114</v>
      </c>
      <c r="AA34">
        <v>0.114</v>
      </c>
      <c r="AB34">
        <v>0.114</v>
      </c>
      <c r="AC34">
        <v>0.114</v>
      </c>
      <c r="AD34">
        <v>0.114</v>
      </c>
      <c r="AE34">
        <v>0.114</v>
      </c>
      <c r="AF34">
        <v>0.114</v>
      </c>
      <c r="AG34">
        <v>0.114</v>
      </c>
    </row>
    <row r="36" spans="1:33" s="31" customFormat="1" ht="30" x14ac:dyDescent="0.25">
      <c r="A36" s="28"/>
      <c r="B36" s="28">
        <v>2023</v>
      </c>
      <c r="C36" s="28">
        <v>2024</v>
      </c>
      <c r="D36" s="28">
        <v>2026</v>
      </c>
      <c r="E36" s="28" t="s">
        <v>65</v>
      </c>
      <c r="F36" s="28" t="s">
        <v>139</v>
      </c>
    </row>
    <row r="37" spans="1:33" x14ac:dyDescent="0.25">
      <c r="A37" s="11" t="s">
        <v>64</v>
      </c>
      <c r="B37" s="13">
        <f>SUM(F21:F27,F31,F34)</f>
        <v>173.41800000000001</v>
      </c>
      <c r="C37" s="13">
        <f>SUM(G21:G27,G31,G34)</f>
        <v>187.80699999999999</v>
      </c>
      <c r="D37" s="11">
        <f>SUM(I21:I27,I31,I34)</f>
        <v>239.43399999999997</v>
      </c>
      <c r="E37" s="11">
        <f>D37-B37</f>
        <v>66.015999999999963</v>
      </c>
      <c r="F37" s="11">
        <f>90-E37+D37</f>
        <v>263.41800000000001</v>
      </c>
    </row>
    <row r="39" spans="1:33" x14ac:dyDescent="0.25">
      <c r="A39" t="s">
        <v>223</v>
      </c>
    </row>
    <row r="40" spans="1:33" x14ac:dyDescent="0.25">
      <c r="A40" t="s">
        <v>34</v>
      </c>
      <c r="B40">
        <v>2019</v>
      </c>
      <c r="C40">
        <v>2020</v>
      </c>
      <c r="D40">
        <v>2021</v>
      </c>
      <c r="E40">
        <v>2022</v>
      </c>
      <c r="F40">
        <v>2023</v>
      </c>
      <c r="G40">
        <v>2024</v>
      </c>
      <c r="H40">
        <v>2025</v>
      </c>
      <c r="I40">
        <v>2026</v>
      </c>
      <c r="J40">
        <v>2027</v>
      </c>
      <c r="K40">
        <v>2028</v>
      </c>
      <c r="L40">
        <v>2029</v>
      </c>
      <c r="M40">
        <v>2030</v>
      </c>
      <c r="N40">
        <v>2031</v>
      </c>
      <c r="O40">
        <v>2032</v>
      </c>
      <c r="P40">
        <v>2033</v>
      </c>
      <c r="Q40">
        <v>2034</v>
      </c>
      <c r="R40">
        <v>2035</v>
      </c>
      <c r="S40">
        <v>2036</v>
      </c>
      <c r="T40">
        <v>2037</v>
      </c>
      <c r="U40">
        <v>2038</v>
      </c>
      <c r="V40">
        <v>2039</v>
      </c>
      <c r="W40">
        <v>2040</v>
      </c>
      <c r="X40">
        <v>2041</v>
      </c>
      <c r="Y40">
        <v>2042</v>
      </c>
      <c r="Z40">
        <v>2043</v>
      </c>
      <c r="AA40">
        <v>2044</v>
      </c>
      <c r="AB40">
        <v>2045</v>
      </c>
      <c r="AC40">
        <v>2046</v>
      </c>
      <c r="AD40">
        <v>2047</v>
      </c>
      <c r="AE40">
        <v>2048</v>
      </c>
      <c r="AF40">
        <v>2049</v>
      </c>
      <c r="AG40">
        <v>2050</v>
      </c>
    </row>
    <row r="41" spans="1:33" x14ac:dyDescent="0.25">
      <c r="A41" t="s">
        <v>206</v>
      </c>
      <c r="B41">
        <v>995.97900000000004</v>
      </c>
      <c r="C41">
        <v>935.00199999999995</v>
      </c>
      <c r="D41">
        <v>991.83600000000001</v>
      </c>
      <c r="E41">
        <v>1027.01</v>
      </c>
      <c r="F41">
        <v>1083.53</v>
      </c>
      <c r="G41">
        <v>1102.32</v>
      </c>
      <c r="H41">
        <v>1095.7</v>
      </c>
      <c r="I41">
        <v>1081.8699999999999</v>
      </c>
      <c r="J41">
        <v>1063.68</v>
      </c>
      <c r="K41">
        <v>1068.3800000000001</v>
      </c>
      <c r="L41">
        <v>1080.73</v>
      </c>
      <c r="M41">
        <v>1091.8699999999999</v>
      </c>
      <c r="N41">
        <v>1095.51</v>
      </c>
      <c r="O41">
        <v>1103.04</v>
      </c>
      <c r="P41">
        <v>1118.74</v>
      </c>
      <c r="Q41">
        <v>1119.44</v>
      </c>
      <c r="R41">
        <v>1120.05</v>
      </c>
      <c r="S41">
        <v>1120.58</v>
      </c>
      <c r="T41">
        <v>1121.04</v>
      </c>
      <c r="U41">
        <v>1121.3699999999999</v>
      </c>
      <c r="V41">
        <v>1121.02</v>
      </c>
      <c r="W41">
        <v>1120.6099999999999</v>
      </c>
      <c r="X41">
        <v>1120.58</v>
      </c>
      <c r="Y41">
        <v>1120.58</v>
      </c>
      <c r="Z41">
        <v>1122.27</v>
      </c>
      <c r="AA41">
        <v>1121.8599999999999</v>
      </c>
      <c r="AB41">
        <v>1121.58</v>
      </c>
      <c r="AC41">
        <v>1121.29</v>
      </c>
      <c r="AD41">
        <v>1120.71</v>
      </c>
      <c r="AE41">
        <v>1120.5999999999999</v>
      </c>
      <c r="AF41">
        <v>1119.83</v>
      </c>
      <c r="AG41">
        <v>1119.69</v>
      </c>
    </row>
    <row r="42" spans="1:33" x14ac:dyDescent="0.25">
      <c r="A42" t="s">
        <v>207</v>
      </c>
      <c r="B42">
        <v>0.856796</v>
      </c>
      <c r="C42">
        <v>0.72232600000000002</v>
      </c>
      <c r="D42">
        <v>0.12690699999999999</v>
      </c>
      <c r="E42">
        <v>0.103573</v>
      </c>
      <c r="F42">
        <v>0.147811</v>
      </c>
      <c r="G42">
        <v>0.19677900000000001</v>
      </c>
      <c r="H42">
        <v>0.168214</v>
      </c>
      <c r="I42">
        <v>0.149703</v>
      </c>
      <c r="J42">
        <v>0.14188600000000001</v>
      </c>
      <c r="K42">
        <v>0.11898599999999999</v>
      </c>
      <c r="L42">
        <v>0.106558</v>
      </c>
      <c r="M42">
        <v>0.102338</v>
      </c>
      <c r="N42">
        <v>9.9452700000000005E-2</v>
      </c>
      <c r="O42">
        <v>9.4056799999999996E-2</v>
      </c>
      <c r="P42">
        <v>9.1967599999999997E-2</v>
      </c>
      <c r="Q42">
        <v>8.9362899999999995E-2</v>
      </c>
      <c r="R42">
        <v>8.6478600000000003E-2</v>
      </c>
      <c r="S42">
        <v>8.6157800000000007E-2</v>
      </c>
      <c r="T42">
        <v>8.8588299999999995E-2</v>
      </c>
      <c r="U42">
        <v>8.6787199999999995E-2</v>
      </c>
      <c r="V42">
        <v>8.5124900000000003E-2</v>
      </c>
      <c r="W42">
        <v>8.5162100000000004E-2</v>
      </c>
      <c r="X42">
        <v>8.5876099999999997E-2</v>
      </c>
      <c r="Y42">
        <v>8.6887699999999998E-2</v>
      </c>
      <c r="Z42">
        <v>8.9126999999999998E-2</v>
      </c>
      <c r="AA42">
        <v>8.9408199999999993E-2</v>
      </c>
      <c r="AB42">
        <v>8.8851899999999998E-2</v>
      </c>
      <c r="AC42">
        <v>8.7648000000000004E-2</v>
      </c>
      <c r="AD42">
        <v>8.5347199999999998E-2</v>
      </c>
      <c r="AE42">
        <v>8.1395099999999998E-2</v>
      </c>
      <c r="AF42">
        <v>7.6999999999999999E-2</v>
      </c>
      <c r="AG42">
        <v>7.4207599999999999E-2</v>
      </c>
    </row>
    <row r="43" spans="1:33" x14ac:dyDescent="0.25">
      <c r="A43" t="s">
        <v>208</v>
      </c>
      <c r="B43">
        <v>38.367699999999999</v>
      </c>
      <c r="C43">
        <v>41.2498</v>
      </c>
      <c r="D43">
        <v>44.236899999999999</v>
      </c>
      <c r="E43">
        <v>47.3292</v>
      </c>
      <c r="F43">
        <v>53.544400000000003</v>
      </c>
      <c r="G43">
        <v>63.070900000000002</v>
      </c>
      <c r="H43">
        <v>76.053299999999993</v>
      </c>
      <c r="I43">
        <v>86.263000000000005</v>
      </c>
      <c r="J43">
        <v>96.788200000000003</v>
      </c>
      <c r="K43">
        <v>97.734300000000005</v>
      </c>
      <c r="L43">
        <v>98.601500000000001</v>
      </c>
      <c r="M43">
        <v>99.547600000000003</v>
      </c>
      <c r="N43">
        <v>103.94499999999999</v>
      </c>
      <c r="O43">
        <v>108.44799999999999</v>
      </c>
      <c r="P43">
        <v>108.44799999999999</v>
      </c>
      <c r="Q43">
        <v>108.44799999999999</v>
      </c>
      <c r="R43">
        <v>108.44799999999999</v>
      </c>
      <c r="S43">
        <v>108.44799999999999</v>
      </c>
      <c r="T43">
        <v>108.44799999999999</v>
      </c>
      <c r="U43">
        <v>108.44799999999999</v>
      </c>
      <c r="V43">
        <v>108.44799999999999</v>
      </c>
      <c r="W43">
        <v>108.44799999999999</v>
      </c>
      <c r="X43">
        <v>108.44799999999999</v>
      </c>
      <c r="Y43">
        <v>108.44799999999999</v>
      </c>
      <c r="Z43">
        <v>108.44799999999999</v>
      </c>
      <c r="AA43">
        <v>108.44799999999999</v>
      </c>
      <c r="AB43">
        <v>108.44799999999999</v>
      </c>
      <c r="AC43">
        <v>108.44799999999999</v>
      </c>
      <c r="AD43">
        <v>108.44799999999999</v>
      </c>
      <c r="AE43">
        <v>108.44799999999999</v>
      </c>
      <c r="AF43">
        <v>108.44799999999999</v>
      </c>
      <c r="AG43">
        <v>108.44799999999999</v>
      </c>
    </row>
    <row r="44" spans="1:33" x14ac:dyDescent="0.25">
      <c r="A44" t="s">
        <v>209</v>
      </c>
      <c r="B44">
        <v>172.71</v>
      </c>
      <c r="C44">
        <v>178.006</v>
      </c>
      <c r="D44">
        <v>183.33</v>
      </c>
      <c r="E44">
        <v>188.63900000000001</v>
      </c>
      <c r="F44">
        <v>188.68</v>
      </c>
      <c r="G44">
        <v>195.096</v>
      </c>
      <c r="H44">
        <v>201.74700000000001</v>
      </c>
      <c r="I44">
        <v>207.726</v>
      </c>
      <c r="J44">
        <v>213.98699999999999</v>
      </c>
      <c r="K44">
        <v>219.72</v>
      </c>
      <c r="L44">
        <v>225.078</v>
      </c>
      <c r="M44">
        <v>230.048</v>
      </c>
      <c r="N44">
        <v>235.136</v>
      </c>
      <c r="O44">
        <v>239.989</v>
      </c>
      <c r="P44">
        <v>244.63300000000001</v>
      </c>
      <c r="Q44">
        <v>249.32</v>
      </c>
      <c r="R44">
        <v>253.93600000000001</v>
      </c>
      <c r="S44">
        <v>258.46199999999999</v>
      </c>
      <c r="T44">
        <v>262.94</v>
      </c>
      <c r="U44">
        <v>267.55200000000002</v>
      </c>
      <c r="V44">
        <v>272.20299999999997</v>
      </c>
      <c r="W44">
        <v>277.22699999999998</v>
      </c>
      <c r="X44">
        <v>282.10300000000001</v>
      </c>
      <c r="Y44">
        <v>287.08199999999999</v>
      </c>
      <c r="Z44">
        <v>291.93299999999999</v>
      </c>
      <c r="AA44">
        <v>296.69200000000001</v>
      </c>
      <c r="AB44">
        <v>301.41800000000001</v>
      </c>
      <c r="AC44">
        <v>306.04500000000002</v>
      </c>
      <c r="AD44">
        <v>310.98500000000001</v>
      </c>
      <c r="AE44">
        <v>315.52</v>
      </c>
      <c r="AF44">
        <v>319.959</v>
      </c>
      <c r="AG44">
        <v>324.34800000000001</v>
      </c>
    </row>
    <row r="45" spans="1:33" x14ac:dyDescent="0.25">
      <c r="A45" t="s">
        <v>210</v>
      </c>
      <c r="B45">
        <v>69.420100000000005</v>
      </c>
      <c r="C45">
        <v>74.856099999999998</v>
      </c>
      <c r="D45">
        <v>80.353800000000007</v>
      </c>
      <c r="E45">
        <v>85.940899999999999</v>
      </c>
      <c r="F45">
        <v>86.170100000000005</v>
      </c>
      <c r="G45">
        <v>93.503299999999996</v>
      </c>
      <c r="H45">
        <v>106.82299999999999</v>
      </c>
      <c r="I45">
        <v>120.17</v>
      </c>
      <c r="J45">
        <v>134.61699999999999</v>
      </c>
      <c r="K45">
        <v>148.44499999999999</v>
      </c>
      <c r="L45">
        <v>159.57599999999999</v>
      </c>
      <c r="M45">
        <v>170.68</v>
      </c>
      <c r="N45">
        <v>184.02099999999999</v>
      </c>
      <c r="O45">
        <v>197.31299999999999</v>
      </c>
      <c r="P45">
        <v>214.38499999999999</v>
      </c>
      <c r="Q45">
        <v>239.61500000000001</v>
      </c>
      <c r="R45">
        <v>269.45299999999997</v>
      </c>
      <c r="S45">
        <v>300.90199999999999</v>
      </c>
      <c r="T45">
        <v>335.62599999999998</v>
      </c>
      <c r="U45">
        <v>375.47899999999998</v>
      </c>
      <c r="V45">
        <v>415.60899999999998</v>
      </c>
      <c r="W45">
        <v>458.72</v>
      </c>
      <c r="X45">
        <v>504.49200000000002</v>
      </c>
      <c r="Y45">
        <v>552.83199999999999</v>
      </c>
      <c r="Z45">
        <v>600.32100000000003</v>
      </c>
      <c r="AA45">
        <v>648.58199999999999</v>
      </c>
      <c r="AB45">
        <v>700.66</v>
      </c>
      <c r="AC45">
        <v>752.81100000000004</v>
      </c>
      <c r="AD45">
        <v>808.49300000000005</v>
      </c>
      <c r="AE45">
        <v>865.38900000000001</v>
      </c>
      <c r="AF45">
        <v>922.11199999999997</v>
      </c>
      <c r="AG45">
        <v>981.58900000000006</v>
      </c>
    </row>
    <row r="46" spans="1:33" x14ac:dyDescent="0.25">
      <c r="A46" t="s">
        <v>211</v>
      </c>
      <c r="B46">
        <v>43.990699999999997</v>
      </c>
      <c r="C46">
        <v>59.674599999999998</v>
      </c>
      <c r="D46">
        <v>75.834299999999999</v>
      </c>
      <c r="E46">
        <v>92.115099999999998</v>
      </c>
      <c r="F46">
        <v>92.671099999999996</v>
      </c>
      <c r="G46">
        <v>108.39400000000001</v>
      </c>
      <c r="H46">
        <v>139.52500000000001</v>
      </c>
      <c r="I46">
        <v>173.25</v>
      </c>
      <c r="J46">
        <v>211.07</v>
      </c>
      <c r="K46">
        <v>251.50299999999999</v>
      </c>
      <c r="L46">
        <v>286.58199999999999</v>
      </c>
      <c r="M46">
        <v>324.83600000000001</v>
      </c>
      <c r="N46">
        <v>370.46300000000002</v>
      </c>
      <c r="O46">
        <v>410.41500000000002</v>
      </c>
      <c r="P46">
        <v>449.077</v>
      </c>
      <c r="Q46">
        <v>493.40499999999997</v>
      </c>
      <c r="R46">
        <v>537.54399999999998</v>
      </c>
      <c r="S46">
        <v>580.30200000000002</v>
      </c>
      <c r="T46">
        <v>623.44200000000001</v>
      </c>
      <c r="U46">
        <v>668.53399999999999</v>
      </c>
      <c r="V46">
        <v>710.11699999999996</v>
      </c>
      <c r="W46">
        <v>750.89200000000005</v>
      </c>
      <c r="X46">
        <v>790.36400000000003</v>
      </c>
      <c r="Y46">
        <v>828.31200000000001</v>
      </c>
      <c r="Z46">
        <v>862.06600000000003</v>
      </c>
      <c r="AA46">
        <v>892.97199999999998</v>
      </c>
      <c r="AB46">
        <v>923.30799999999999</v>
      </c>
      <c r="AC46">
        <v>950.53899999999999</v>
      </c>
      <c r="AD46">
        <v>976.92200000000003</v>
      </c>
      <c r="AE46">
        <v>1001.08</v>
      </c>
      <c r="AF46">
        <v>1022.48</v>
      </c>
      <c r="AG46">
        <v>1042.7</v>
      </c>
    </row>
    <row r="47" spans="1:33" x14ac:dyDescent="0.25">
      <c r="A47" t="s">
        <v>212</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213</v>
      </c>
      <c r="B48">
        <v>24.146100000000001</v>
      </c>
      <c r="C48">
        <v>26.180099999999999</v>
      </c>
      <c r="D48">
        <v>28.214200000000002</v>
      </c>
      <c r="E48">
        <v>30.2483</v>
      </c>
      <c r="F48">
        <v>30.2483</v>
      </c>
      <c r="G48">
        <v>30.2483</v>
      </c>
      <c r="H48">
        <v>30.2483</v>
      </c>
      <c r="I48">
        <v>30.2483</v>
      </c>
      <c r="J48">
        <v>30.2483</v>
      </c>
      <c r="K48">
        <v>30.2483</v>
      </c>
      <c r="L48">
        <v>30.2483</v>
      </c>
      <c r="M48">
        <v>30.2483</v>
      </c>
      <c r="N48">
        <v>30.2483</v>
      </c>
      <c r="O48">
        <v>30.2483</v>
      </c>
      <c r="P48">
        <v>30.2483</v>
      </c>
      <c r="Q48">
        <v>30.2483</v>
      </c>
      <c r="R48">
        <v>30.2483</v>
      </c>
      <c r="S48">
        <v>30.2483</v>
      </c>
      <c r="T48">
        <v>30.2483</v>
      </c>
      <c r="U48">
        <v>30.2483</v>
      </c>
      <c r="V48">
        <v>30.2483</v>
      </c>
      <c r="W48">
        <v>30.2483</v>
      </c>
      <c r="X48">
        <v>30.2483</v>
      </c>
      <c r="Y48">
        <v>30.2483</v>
      </c>
      <c r="Z48">
        <v>30.2483</v>
      </c>
      <c r="AA48">
        <v>30.2483</v>
      </c>
      <c r="AB48">
        <v>30.2483</v>
      </c>
      <c r="AC48">
        <v>30.2483</v>
      </c>
      <c r="AD48">
        <v>30.2483</v>
      </c>
      <c r="AE48">
        <v>30.2483</v>
      </c>
      <c r="AF48">
        <v>30.2483</v>
      </c>
      <c r="AG48">
        <v>30.2483</v>
      </c>
    </row>
    <row r="49" spans="1:33" x14ac:dyDescent="0.25">
      <c r="A49" t="s">
        <v>214</v>
      </c>
      <c r="B49">
        <v>6.5740499999999997</v>
      </c>
      <c r="C49">
        <v>6.5740499999999997</v>
      </c>
      <c r="D49">
        <v>6.5740499999999997</v>
      </c>
      <c r="E49">
        <v>8.5625699999999991</v>
      </c>
      <c r="F49">
        <v>9.7159099999999992</v>
      </c>
      <c r="G49">
        <v>10.1335</v>
      </c>
      <c r="H49">
        <v>10.5909</v>
      </c>
      <c r="I49">
        <v>11.0283</v>
      </c>
      <c r="J49">
        <v>11.4658</v>
      </c>
      <c r="K49">
        <v>11.8635</v>
      </c>
      <c r="L49">
        <v>12.241300000000001</v>
      </c>
      <c r="M49">
        <v>12.599299999999999</v>
      </c>
      <c r="N49">
        <v>13.8918</v>
      </c>
      <c r="O49">
        <v>15.2241</v>
      </c>
      <c r="P49">
        <v>16.616099999999999</v>
      </c>
      <c r="Q49">
        <v>18.067699999999999</v>
      </c>
      <c r="R49">
        <v>19.559100000000001</v>
      </c>
      <c r="S49">
        <v>21.110099999999999</v>
      </c>
      <c r="T49">
        <v>22.7805</v>
      </c>
      <c r="U49">
        <v>24.6099</v>
      </c>
      <c r="V49">
        <v>26.638200000000001</v>
      </c>
      <c r="W49">
        <v>28.865400000000001</v>
      </c>
      <c r="X49">
        <v>31.311199999999999</v>
      </c>
      <c r="Y49">
        <v>33.995699999999999</v>
      </c>
      <c r="Z49">
        <v>36.938699999999997</v>
      </c>
      <c r="AA49">
        <v>40.100499999999997</v>
      </c>
      <c r="AB49">
        <v>43.2622</v>
      </c>
      <c r="AC49">
        <v>46.423999999999999</v>
      </c>
      <c r="AD49">
        <v>49.585700000000003</v>
      </c>
      <c r="AE49">
        <v>52.747500000000002</v>
      </c>
      <c r="AF49">
        <v>55.909199999999998</v>
      </c>
      <c r="AG49">
        <v>59.070999999999998</v>
      </c>
    </row>
    <row r="50" spans="1:33" x14ac:dyDescent="0.25">
      <c r="A50" t="s">
        <v>215</v>
      </c>
      <c r="B50">
        <v>0.66040399999999999</v>
      </c>
      <c r="C50">
        <v>0.66040200000000004</v>
      </c>
      <c r="D50">
        <v>0.66041000000000005</v>
      </c>
      <c r="E50">
        <v>0.66041300000000003</v>
      </c>
      <c r="F50">
        <v>0.66043099999999999</v>
      </c>
      <c r="G50">
        <v>0.66044199999999997</v>
      </c>
      <c r="H50">
        <v>0.66045100000000001</v>
      </c>
      <c r="I50">
        <v>0.66044800000000004</v>
      </c>
      <c r="J50">
        <v>0.66045100000000001</v>
      </c>
      <c r="K50">
        <v>0.660443</v>
      </c>
      <c r="L50">
        <v>0.66044199999999997</v>
      </c>
      <c r="M50">
        <v>0.66044099999999994</v>
      </c>
      <c r="N50">
        <v>0.66043700000000005</v>
      </c>
      <c r="O50">
        <v>0.66043499999999999</v>
      </c>
      <c r="P50">
        <v>0.66043200000000002</v>
      </c>
      <c r="Q50">
        <v>0.66042800000000002</v>
      </c>
      <c r="R50">
        <v>0.66042199999999995</v>
      </c>
      <c r="S50">
        <v>0.66041799999999995</v>
      </c>
      <c r="T50">
        <v>0.66041799999999995</v>
      </c>
      <c r="U50">
        <v>0.660416</v>
      </c>
      <c r="V50">
        <v>0.66041099999999997</v>
      </c>
      <c r="W50">
        <v>0.66041000000000005</v>
      </c>
      <c r="X50">
        <v>0.660408</v>
      </c>
      <c r="Y50">
        <v>0.66040200000000004</v>
      </c>
      <c r="Z50">
        <v>0.66039999999999999</v>
      </c>
      <c r="AA50">
        <v>0.66039800000000004</v>
      </c>
      <c r="AB50">
        <v>0.66039300000000001</v>
      </c>
      <c r="AC50">
        <v>0.66039199999999998</v>
      </c>
      <c r="AD50">
        <v>0.66038799999999998</v>
      </c>
      <c r="AE50">
        <v>0.66038399999999997</v>
      </c>
      <c r="AF50">
        <v>0.660381</v>
      </c>
      <c r="AG50">
        <v>0.66037999999999997</v>
      </c>
    </row>
    <row r="51" spans="1:33" x14ac:dyDescent="0.25">
      <c r="A51" t="s">
        <v>216</v>
      </c>
      <c r="B51">
        <v>0.36722500000000002</v>
      </c>
      <c r="C51">
        <v>0.3664</v>
      </c>
      <c r="D51">
        <v>0.36269499999999999</v>
      </c>
      <c r="E51">
        <v>0.36253800000000003</v>
      </c>
      <c r="F51">
        <v>0.36283399999999999</v>
      </c>
      <c r="G51">
        <v>0.36315399999999998</v>
      </c>
      <c r="H51">
        <v>0.36296699999999998</v>
      </c>
      <c r="I51">
        <v>0.362846</v>
      </c>
      <c r="J51">
        <v>0.36279499999999998</v>
      </c>
      <c r="K51">
        <v>0.36264299999999999</v>
      </c>
      <c r="L51">
        <v>0.36255999999999999</v>
      </c>
      <c r="M51">
        <v>0.36253099999999999</v>
      </c>
      <c r="N51">
        <v>4.6608599999999996</v>
      </c>
      <c r="O51">
        <v>13.5151</v>
      </c>
      <c r="P51">
        <v>22.110099999999999</v>
      </c>
      <c r="Q51">
        <v>29.772200000000002</v>
      </c>
      <c r="R51">
        <v>36.760100000000001</v>
      </c>
      <c r="S51">
        <v>43.387</v>
      </c>
      <c r="T51">
        <v>49.809399999999997</v>
      </c>
      <c r="U51">
        <v>56.331400000000002</v>
      </c>
      <c r="V51">
        <v>62.749499999999998</v>
      </c>
      <c r="W51">
        <v>68.858800000000002</v>
      </c>
      <c r="X51">
        <v>74.813800000000001</v>
      </c>
      <c r="Y51">
        <v>80.303399999999996</v>
      </c>
      <c r="Z51">
        <v>83.413399999999996</v>
      </c>
      <c r="AA51">
        <v>86.520499999999998</v>
      </c>
      <c r="AB51">
        <v>89.574399999999997</v>
      </c>
      <c r="AC51">
        <v>92.575400000000002</v>
      </c>
      <c r="AD51">
        <v>95.470699999999994</v>
      </c>
      <c r="AE51">
        <v>98.466200000000001</v>
      </c>
      <c r="AF51">
        <v>101.82299999999999</v>
      </c>
      <c r="AG51">
        <v>104.923</v>
      </c>
    </row>
    <row r="52" spans="1:33" x14ac:dyDescent="0.25">
      <c r="A52" t="s">
        <v>217</v>
      </c>
      <c r="B52">
        <v>0.96421699999999999</v>
      </c>
      <c r="C52">
        <v>0.82433500000000004</v>
      </c>
      <c r="D52">
        <v>0.84014100000000003</v>
      </c>
      <c r="E52">
        <v>0.83237700000000003</v>
      </c>
      <c r="F52">
        <v>0.93751499999999999</v>
      </c>
      <c r="G52">
        <v>0.97881799999999997</v>
      </c>
      <c r="H52">
        <v>0.96948100000000004</v>
      </c>
      <c r="I52">
        <v>0.97125399999999995</v>
      </c>
      <c r="J52">
        <v>0.972584</v>
      </c>
      <c r="K52">
        <v>0.97431500000000004</v>
      </c>
      <c r="L52">
        <v>0.99319299999999999</v>
      </c>
      <c r="M52">
        <v>1.01037</v>
      </c>
      <c r="N52">
        <v>1.01414</v>
      </c>
      <c r="O52">
        <v>1.0258799999999999</v>
      </c>
      <c r="P52">
        <v>1.05247</v>
      </c>
      <c r="Q52">
        <v>1.05358</v>
      </c>
      <c r="R52">
        <v>1.0526500000000001</v>
      </c>
      <c r="S52">
        <v>1.05349</v>
      </c>
      <c r="T52">
        <v>1.0561</v>
      </c>
      <c r="U52">
        <v>1.05663</v>
      </c>
      <c r="V52">
        <v>1.05419</v>
      </c>
      <c r="W52">
        <v>1.0535300000000001</v>
      </c>
      <c r="X52">
        <v>1.0619000000000001</v>
      </c>
      <c r="Y52">
        <v>1.05349</v>
      </c>
      <c r="Z52">
        <v>1.05616</v>
      </c>
      <c r="AA52">
        <v>1.05552</v>
      </c>
      <c r="AB52">
        <v>1.05508</v>
      </c>
      <c r="AC52">
        <v>1.0546199999999999</v>
      </c>
      <c r="AD52">
        <v>1.05369</v>
      </c>
      <c r="AE52">
        <v>1.0535300000000001</v>
      </c>
      <c r="AF52">
        <v>1.0523100000000001</v>
      </c>
      <c r="AG52">
        <v>1.0520799999999999</v>
      </c>
    </row>
    <row r="53" spans="1:33" x14ac:dyDescent="0.25">
      <c r="A53" t="s">
        <v>218</v>
      </c>
      <c r="B53">
        <v>0</v>
      </c>
      <c r="C53">
        <v>0</v>
      </c>
      <c r="D53">
        <v>0</v>
      </c>
      <c r="E53">
        <v>0</v>
      </c>
      <c r="F53">
        <v>0</v>
      </c>
      <c r="G53">
        <v>0</v>
      </c>
      <c r="H53">
        <v>3.1536000000000002E-2</v>
      </c>
      <c r="I53">
        <v>6.3072000000000003E-2</v>
      </c>
      <c r="J53">
        <v>9.4607999999999998E-2</v>
      </c>
      <c r="K53">
        <v>0.110376</v>
      </c>
      <c r="L53">
        <v>0.12614400000000001</v>
      </c>
      <c r="M53">
        <v>0.14191200000000001</v>
      </c>
      <c r="N53">
        <v>0.15767999999999999</v>
      </c>
      <c r="O53">
        <v>0.17344799999999999</v>
      </c>
      <c r="P53">
        <v>0.19026699999999999</v>
      </c>
      <c r="Q53">
        <v>0.22320499999999999</v>
      </c>
      <c r="R53">
        <v>0.27252399999999999</v>
      </c>
      <c r="S53">
        <v>0.32236799999999999</v>
      </c>
      <c r="T53">
        <v>0.37273800000000001</v>
      </c>
      <c r="U53">
        <v>0.43992700000000001</v>
      </c>
      <c r="V53">
        <v>0.50781699999999996</v>
      </c>
      <c r="W53">
        <v>0.57640800000000003</v>
      </c>
      <c r="X53">
        <v>0.64570000000000005</v>
      </c>
      <c r="Y53">
        <v>0.71569199999999999</v>
      </c>
      <c r="Z53">
        <v>0.786385</v>
      </c>
      <c r="AA53">
        <v>0.85777899999999996</v>
      </c>
      <c r="AB53">
        <v>0.92987399999999998</v>
      </c>
      <c r="AC53">
        <v>1.00267</v>
      </c>
      <c r="AD53">
        <v>1.0932500000000001</v>
      </c>
      <c r="AE53">
        <v>1.1615800000000001</v>
      </c>
      <c r="AF53">
        <v>1.2299</v>
      </c>
      <c r="AG53">
        <v>1.29823</v>
      </c>
    </row>
    <row r="54" spans="1:33" x14ac:dyDescent="0.25">
      <c r="A54" t="s">
        <v>219</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220</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221</v>
      </c>
      <c r="B56">
        <v>2.87228E-2</v>
      </c>
      <c r="C56">
        <v>2.3419800000000001E-2</v>
      </c>
      <c r="D56">
        <v>2.22954E-2</v>
      </c>
      <c r="E56">
        <v>2.0305900000000002E-2</v>
      </c>
      <c r="F56">
        <v>2.2932500000000001E-2</v>
      </c>
      <c r="G56">
        <v>2.3945000000000001E-2</v>
      </c>
      <c r="H56">
        <v>2.2333200000000001E-2</v>
      </c>
      <c r="I56">
        <v>2.3019100000000001E-2</v>
      </c>
      <c r="J56">
        <v>2.3703700000000001E-2</v>
      </c>
      <c r="K56">
        <v>2.3134200000000001E-2</v>
      </c>
      <c r="L56">
        <v>2.3854799999999999E-2</v>
      </c>
      <c r="M56">
        <v>2.4527500000000001E-2</v>
      </c>
      <c r="N56">
        <v>2.40147E-2</v>
      </c>
      <c r="O56">
        <v>2.4474699999999999E-2</v>
      </c>
      <c r="P56">
        <v>2.6247699999999999E-2</v>
      </c>
      <c r="Q56">
        <v>2.6294600000000001E-2</v>
      </c>
      <c r="R56">
        <v>2.55541E-2</v>
      </c>
      <c r="S56">
        <v>2.55885E-2</v>
      </c>
      <c r="T56">
        <v>2.6401299999999999E-2</v>
      </c>
      <c r="U56">
        <v>2.6423599999999998E-2</v>
      </c>
      <c r="V56">
        <v>2.5617299999999999E-2</v>
      </c>
      <c r="W56">
        <v>2.55902E-2</v>
      </c>
      <c r="X56">
        <v>2.5937100000000001E-2</v>
      </c>
      <c r="Y56">
        <v>2.55885E-2</v>
      </c>
      <c r="Z56">
        <v>2.5698800000000001E-2</v>
      </c>
      <c r="AA56">
        <v>2.56726E-2</v>
      </c>
      <c r="AB56">
        <v>2.5654199999999999E-2</v>
      </c>
      <c r="AC56">
        <v>2.5635100000000001E-2</v>
      </c>
      <c r="AD56">
        <v>2.55967E-2</v>
      </c>
      <c r="AE56">
        <v>2.55902E-2</v>
      </c>
      <c r="AF56">
        <v>2.554E-2</v>
      </c>
      <c r="AG56">
        <v>2.5530799999999999E-2</v>
      </c>
    </row>
    <row r="58" spans="1:33" x14ac:dyDescent="0.25">
      <c r="A58" s="11"/>
      <c r="B58" s="84">
        <v>2026</v>
      </c>
    </row>
    <row r="59" spans="1:33" x14ac:dyDescent="0.25">
      <c r="A59" s="11" t="s">
        <v>222</v>
      </c>
      <c r="B59" s="76">
        <f>SUM(I43:I49,I53,I56)/SUM(I41:I56)</f>
        <v>0.36710465426233024</v>
      </c>
    </row>
    <row r="60" spans="1:33" x14ac:dyDescent="0.25">
      <c r="A60" s="11" t="s">
        <v>224</v>
      </c>
      <c r="B60" s="76">
        <f>SUM(I44:I49,I53)/SUM(I41:I56)</f>
        <v>0.31672706942869533</v>
      </c>
    </row>
    <row r="63" spans="1:33" x14ac:dyDescent="0.25">
      <c r="A63" s="3" t="s">
        <v>6</v>
      </c>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row>
    <row r="65" spans="1:33" x14ac:dyDescent="0.25">
      <c r="A65" t="s">
        <v>63</v>
      </c>
    </row>
    <row r="67" spans="1:33" x14ac:dyDescent="0.25">
      <c r="A67" t="s">
        <v>34</v>
      </c>
      <c r="B67">
        <v>2019</v>
      </c>
      <c r="C67">
        <v>2020</v>
      </c>
      <c r="D67">
        <v>2021</v>
      </c>
      <c r="E67">
        <v>2022</v>
      </c>
      <c r="F67">
        <v>2023</v>
      </c>
      <c r="G67">
        <v>2024</v>
      </c>
      <c r="H67">
        <v>2025</v>
      </c>
      <c r="I67">
        <v>2026</v>
      </c>
      <c r="J67">
        <v>2027</v>
      </c>
      <c r="K67">
        <v>2028</v>
      </c>
      <c r="L67">
        <v>2029</v>
      </c>
      <c r="M67">
        <v>2030</v>
      </c>
      <c r="N67">
        <v>2031</v>
      </c>
      <c r="O67">
        <v>2032</v>
      </c>
      <c r="P67">
        <v>2033</v>
      </c>
      <c r="Q67">
        <v>2034</v>
      </c>
      <c r="R67">
        <v>2035</v>
      </c>
      <c r="S67">
        <v>2036</v>
      </c>
      <c r="T67">
        <v>2037</v>
      </c>
      <c r="U67">
        <v>2038</v>
      </c>
      <c r="V67">
        <v>2039</v>
      </c>
      <c r="W67">
        <v>2040</v>
      </c>
      <c r="X67">
        <v>2041</v>
      </c>
      <c r="Y67">
        <v>2042</v>
      </c>
      <c r="Z67">
        <v>2043</v>
      </c>
      <c r="AA67">
        <v>2044</v>
      </c>
      <c r="AB67">
        <v>2045</v>
      </c>
      <c r="AC67">
        <v>2046</v>
      </c>
      <c r="AD67">
        <v>2047</v>
      </c>
      <c r="AE67">
        <v>2048</v>
      </c>
      <c r="AF67">
        <v>2049</v>
      </c>
      <c r="AG67">
        <v>2050</v>
      </c>
    </row>
    <row r="68" spans="1:33" x14ac:dyDescent="0.25">
      <c r="A68" t="s">
        <v>47</v>
      </c>
      <c r="B68">
        <v>200.196</v>
      </c>
      <c r="C68">
        <v>205.35599999999999</v>
      </c>
      <c r="D68">
        <v>210.51599999999999</v>
      </c>
      <c r="E68">
        <v>215.16</v>
      </c>
      <c r="F68">
        <v>210.25800000000001</v>
      </c>
      <c r="G68">
        <v>205.35599999999999</v>
      </c>
      <c r="H68">
        <v>200.196</v>
      </c>
      <c r="I68">
        <v>195.29400000000001</v>
      </c>
      <c r="J68">
        <v>190.13399999999999</v>
      </c>
      <c r="K68">
        <v>190.13399999999999</v>
      </c>
      <c r="L68">
        <v>190.13399999999999</v>
      </c>
      <c r="M68">
        <v>188.58600000000001</v>
      </c>
      <c r="N68">
        <v>188.58600000000001</v>
      </c>
      <c r="O68">
        <v>188.58600000000001</v>
      </c>
      <c r="P68">
        <v>188.58600000000001</v>
      </c>
      <c r="Q68">
        <v>188.328</v>
      </c>
      <c r="R68">
        <v>188.07</v>
      </c>
      <c r="S68">
        <v>188.07</v>
      </c>
      <c r="T68">
        <v>188.07</v>
      </c>
      <c r="U68">
        <v>188.07</v>
      </c>
      <c r="V68">
        <v>188.07</v>
      </c>
      <c r="W68">
        <v>188.07</v>
      </c>
      <c r="X68">
        <v>188.07</v>
      </c>
      <c r="Y68">
        <v>188.07</v>
      </c>
      <c r="Z68">
        <v>188.07</v>
      </c>
      <c r="AA68">
        <v>188.07</v>
      </c>
      <c r="AB68">
        <v>188.07</v>
      </c>
      <c r="AC68">
        <v>188.07</v>
      </c>
      <c r="AD68">
        <v>188.07</v>
      </c>
      <c r="AE68">
        <v>188.07</v>
      </c>
      <c r="AF68">
        <v>188.07</v>
      </c>
      <c r="AG68">
        <v>188.07</v>
      </c>
    </row>
    <row r="69" spans="1:33" x14ac:dyDescent="0.25">
      <c r="A69" t="s">
        <v>48</v>
      </c>
      <c r="B69">
        <v>24.8</v>
      </c>
      <c r="C69">
        <v>24.8</v>
      </c>
      <c r="D69">
        <v>24.8</v>
      </c>
      <c r="E69">
        <v>24.8</v>
      </c>
      <c r="F69">
        <v>24.8</v>
      </c>
      <c r="G69">
        <v>24.8</v>
      </c>
      <c r="H69">
        <v>24.8</v>
      </c>
      <c r="I69">
        <v>24.8</v>
      </c>
      <c r="J69">
        <v>24.8</v>
      </c>
      <c r="K69">
        <v>24.8</v>
      </c>
      <c r="L69">
        <v>24.8</v>
      </c>
      <c r="M69">
        <v>24.8</v>
      </c>
      <c r="N69">
        <v>24.8</v>
      </c>
      <c r="O69">
        <v>24.8</v>
      </c>
      <c r="P69">
        <v>24.8</v>
      </c>
      <c r="Q69">
        <v>24.8</v>
      </c>
      <c r="R69">
        <v>24.8</v>
      </c>
      <c r="S69">
        <v>24.8</v>
      </c>
      <c r="T69">
        <v>24.8</v>
      </c>
      <c r="U69">
        <v>24.8</v>
      </c>
      <c r="V69">
        <v>24.8</v>
      </c>
      <c r="W69">
        <v>24.8</v>
      </c>
      <c r="X69">
        <v>24.8</v>
      </c>
      <c r="Y69">
        <v>24.8</v>
      </c>
      <c r="Z69">
        <v>24.8</v>
      </c>
      <c r="AA69">
        <v>24.8</v>
      </c>
      <c r="AB69">
        <v>24.8</v>
      </c>
      <c r="AC69">
        <v>24.8</v>
      </c>
      <c r="AD69">
        <v>24.8</v>
      </c>
      <c r="AE69">
        <v>24.8</v>
      </c>
      <c r="AF69">
        <v>24.8</v>
      </c>
      <c r="AG69">
        <v>24.8</v>
      </c>
    </row>
    <row r="70" spans="1:33" x14ac:dyDescent="0.25">
      <c r="A70" t="s">
        <v>49</v>
      </c>
      <c r="B70">
        <v>6.78</v>
      </c>
      <c r="C70">
        <v>7.28</v>
      </c>
      <c r="D70">
        <v>7.78</v>
      </c>
      <c r="E70">
        <v>8.2799999999999994</v>
      </c>
      <c r="F70">
        <v>9.2799999999999994</v>
      </c>
      <c r="G70">
        <v>10.28</v>
      </c>
      <c r="H70">
        <v>11.28</v>
      </c>
      <c r="I70">
        <v>12.28</v>
      </c>
      <c r="J70">
        <v>13.28</v>
      </c>
      <c r="K70">
        <v>13.28</v>
      </c>
      <c r="L70">
        <v>13.28</v>
      </c>
      <c r="M70">
        <v>13.28</v>
      </c>
      <c r="N70">
        <v>13.28</v>
      </c>
      <c r="O70">
        <v>13.78</v>
      </c>
      <c r="P70">
        <v>13.78</v>
      </c>
      <c r="Q70">
        <v>13.78</v>
      </c>
      <c r="R70">
        <v>13.78</v>
      </c>
      <c r="S70">
        <v>13.78</v>
      </c>
      <c r="T70">
        <v>13.78</v>
      </c>
      <c r="U70">
        <v>13.78</v>
      </c>
      <c r="V70">
        <v>13.78</v>
      </c>
      <c r="W70">
        <v>13.78</v>
      </c>
      <c r="X70">
        <v>13.78</v>
      </c>
      <c r="Y70">
        <v>13.78</v>
      </c>
      <c r="Z70">
        <v>13.78</v>
      </c>
      <c r="AA70">
        <v>13.78</v>
      </c>
      <c r="AB70">
        <v>13.78</v>
      </c>
      <c r="AC70">
        <v>13.78</v>
      </c>
      <c r="AD70">
        <v>13.78</v>
      </c>
      <c r="AE70">
        <v>13.78</v>
      </c>
      <c r="AF70">
        <v>13.78</v>
      </c>
      <c r="AG70">
        <v>13.78</v>
      </c>
    </row>
    <row r="71" spans="1:33" x14ac:dyDescent="0.25">
      <c r="A71" t="s">
        <v>50</v>
      </c>
      <c r="B71">
        <v>49.536999999999999</v>
      </c>
      <c r="C71">
        <v>51.055999999999997</v>
      </c>
      <c r="D71">
        <v>52.575000000000003</v>
      </c>
      <c r="E71">
        <v>54.094000000000001</v>
      </c>
      <c r="F71">
        <v>54.094000000000001</v>
      </c>
      <c r="G71">
        <v>54.094000000000001</v>
      </c>
      <c r="H71">
        <v>54.686</v>
      </c>
      <c r="I71">
        <v>54.686</v>
      </c>
      <c r="J71">
        <v>54.686</v>
      </c>
      <c r="K71">
        <v>54.686</v>
      </c>
      <c r="L71">
        <v>54.686</v>
      </c>
      <c r="M71">
        <v>54.686</v>
      </c>
      <c r="N71">
        <v>55.966999999999999</v>
      </c>
      <c r="O71">
        <v>57.284999999999997</v>
      </c>
      <c r="P71">
        <v>58.609000000000002</v>
      </c>
      <c r="Q71">
        <v>59.975999999999999</v>
      </c>
      <c r="R71">
        <v>61.308999999999997</v>
      </c>
      <c r="S71">
        <v>62.569000000000003</v>
      </c>
      <c r="T71">
        <v>63.805999999999997</v>
      </c>
      <c r="U71">
        <v>65.084999999999994</v>
      </c>
      <c r="V71">
        <v>66.376999999999995</v>
      </c>
      <c r="W71">
        <v>67.703000000000003</v>
      </c>
      <c r="X71">
        <v>69.063999999999993</v>
      </c>
      <c r="Y71">
        <v>70.462000000000003</v>
      </c>
      <c r="Z71">
        <v>71.831999999999994</v>
      </c>
      <c r="AA71">
        <v>73.183000000000007</v>
      </c>
      <c r="AB71">
        <v>74.525000000000006</v>
      </c>
      <c r="AC71">
        <v>75.840999999999994</v>
      </c>
      <c r="AD71">
        <v>77.143000000000001</v>
      </c>
      <c r="AE71">
        <v>78.421000000000006</v>
      </c>
      <c r="AF71">
        <v>79.671000000000006</v>
      </c>
      <c r="AG71">
        <v>80.903999999999996</v>
      </c>
    </row>
    <row r="72" spans="1:33" x14ac:dyDescent="0.25">
      <c r="A72" t="s">
        <v>51</v>
      </c>
      <c r="B72">
        <v>35.213000000000001</v>
      </c>
      <c r="C72">
        <v>37.707999999999998</v>
      </c>
      <c r="D72">
        <v>40.203000000000003</v>
      </c>
      <c r="E72">
        <v>42.698</v>
      </c>
      <c r="F72">
        <v>42.698</v>
      </c>
      <c r="G72">
        <v>50.597999999999999</v>
      </c>
      <c r="H72">
        <v>58.942999999999998</v>
      </c>
      <c r="I72">
        <v>67.272999999999996</v>
      </c>
      <c r="J72">
        <v>67.272999999999996</v>
      </c>
      <c r="K72">
        <v>67.272999999999996</v>
      </c>
      <c r="L72">
        <v>67.272999999999996</v>
      </c>
      <c r="M72">
        <v>67.272999999999996</v>
      </c>
      <c r="N72">
        <v>69.748000000000005</v>
      </c>
      <c r="O72">
        <v>73.582999999999998</v>
      </c>
      <c r="P72">
        <v>78.488</v>
      </c>
      <c r="Q72">
        <v>85.972999999999999</v>
      </c>
      <c r="R72">
        <v>95.212999999999994</v>
      </c>
      <c r="S72">
        <v>104.803</v>
      </c>
      <c r="T72">
        <v>115.873</v>
      </c>
      <c r="U72">
        <v>128.85300000000001</v>
      </c>
      <c r="V72">
        <v>141.84800000000001</v>
      </c>
      <c r="W72">
        <v>155.863</v>
      </c>
      <c r="X72">
        <v>171.09299999999999</v>
      </c>
      <c r="Y72">
        <v>187.61799999999999</v>
      </c>
      <c r="Z72">
        <v>204.09800000000001</v>
      </c>
      <c r="AA72">
        <v>221.18799999999999</v>
      </c>
      <c r="AB72">
        <v>239.59299999999999</v>
      </c>
      <c r="AC72">
        <v>257.94799999999998</v>
      </c>
      <c r="AD72">
        <v>276.93299999999999</v>
      </c>
      <c r="AE72">
        <v>295.93799999999999</v>
      </c>
      <c r="AF72">
        <v>314.553</v>
      </c>
      <c r="AG72">
        <v>333.64299999999997</v>
      </c>
    </row>
    <row r="73" spans="1:33" x14ac:dyDescent="0.25">
      <c r="A73" t="s">
        <v>52</v>
      </c>
      <c r="B73">
        <v>25.57</v>
      </c>
      <c r="C73">
        <v>33.991999999999997</v>
      </c>
      <c r="D73">
        <v>42.414000000000001</v>
      </c>
      <c r="E73">
        <v>50.835999999999999</v>
      </c>
      <c r="F73">
        <v>50.835999999999999</v>
      </c>
      <c r="G73">
        <v>69.873999999999995</v>
      </c>
      <c r="H73">
        <v>91.6</v>
      </c>
      <c r="I73">
        <v>113.292</v>
      </c>
      <c r="J73">
        <v>113.292</v>
      </c>
      <c r="K73">
        <v>113.292</v>
      </c>
      <c r="L73">
        <v>113.292</v>
      </c>
      <c r="M73">
        <v>113.292</v>
      </c>
      <c r="N73">
        <v>124.658</v>
      </c>
      <c r="O73">
        <v>140.846</v>
      </c>
      <c r="P73">
        <v>159.08000000000001</v>
      </c>
      <c r="Q73">
        <v>182.60400000000001</v>
      </c>
      <c r="R73">
        <v>204.96799999999999</v>
      </c>
      <c r="S73">
        <v>222.69200000000001</v>
      </c>
      <c r="T73">
        <v>239.82</v>
      </c>
      <c r="U73">
        <v>258.18599999999998</v>
      </c>
      <c r="V73">
        <v>275.21800000000002</v>
      </c>
      <c r="W73">
        <v>292.108</v>
      </c>
      <c r="X73">
        <v>308.97800000000001</v>
      </c>
      <c r="Y73">
        <v>325.786</v>
      </c>
      <c r="Z73">
        <v>341.16199999999998</v>
      </c>
      <c r="AA73">
        <v>355.75400000000002</v>
      </c>
      <c r="AB73">
        <v>370.14600000000002</v>
      </c>
      <c r="AC73">
        <v>383.19600000000003</v>
      </c>
      <c r="AD73">
        <v>395.49</v>
      </c>
      <c r="AE73">
        <v>406.62400000000002</v>
      </c>
      <c r="AF73">
        <v>416.428</v>
      </c>
      <c r="AG73">
        <v>425.52199999999999</v>
      </c>
    </row>
    <row r="74" spans="1:33" x14ac:dyDescent="0.25">
      <c r="A74" t="s">
        <v>53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row>
    <row r="75" spans="1:33" x14ac:dyDescent="0.25">
      <c r="A75" t="s">
        <v>54</v>
      </c>
      <c r="B75">
        <v>9.1880000000000006</v>
      </c>
      <c r="C75">
        <v>9.9619999999999997</v>
      </c>
      <c r="D75">
        <v>10.736000000000001</v>
      </c>
      <c r="E75">
        <v>11.51</v>
      </c>
      <c r="F75">
        <v>11.51</v>
      </c>
      <c r="G75">
        <v>11.51</v>
      </c>
      <c r="H75">
        <v>11.24</v>
      </c>
      <c r="I75">
        <v>11.204000000000001</v>
      </c>
      <c r="J75">
        <v>10.933999999999999</v>
      </c>
      <c r="K75">
        <v>10.933999999999999</v>
      </c>
      <c r="L75">
        <v>10.933999999999999</v>
      </c>
      <c r="M75">
        <v>10.933999999999999</v>
      </c>
      <c r="N75">
        <v>10.933999999999999</v>
      </c>
      <c r="O75">
        <v>10.933999999999999</v>
      </c>
      <c r="P75">
        <v>10.933999999999999</v>
      </c>
      <c r="Q75">
        <v>10.25</v>
      </c>
      <c r="R75">
        <v>9.6020000000000003</v>
      </c>
      <c r="S75">
        <v>9.44</v>
      </c>
      <c r="T75">
        <v>9.3859999999999992</v>
      </c>
      <c r="U75">
        <v>9.2959999999999994</v>
      </c>
      <c r="V75">
        <v>9.2240000000000002</v>
      </c>
      <c r="W75">
        <v>9.17</v>
      </c>
      <c r="X75">
        <v>9.1159999999999997</v>
      </c>
      <c r="Y75">
        <v>9.0619999999999994</v>
      </c>
      <c r="Z75">
        <v>9.0259999999999998</v>
      </c>
      <c r="AA75">
        <v>8.99</v>
      </c>
      <c r="AB75">
        <v>8.9540000000000006</v>
      </c>
      <c r="AC75">
        <v>8.9359999999999999</v>
      </c>
      <c r="AD75">
        <v>8.9359999999999999</v>
      </c>
      <c r="AE75">
        <v>8.9179999999999993</v>
      </c>
      <c r="AF75">
        <v>8.8819999999999997</v>
      </c>
      <c r="AG75">
        <v>8.8640000000000008</v>
      </c>
    </row>
    <row r="76" spans="1:33" x14ac:dyDescent="0.25">
      <c r="A76" t="s">
        <v>55</v>
      </c>
      <c r="B76">
        <v>3.306</v>
      </c>
      <c r="C76">
        <v>3.306</v>
      </c>
      <c r="D76">
        <v>3.306</v>
      </c>
      <c r="E76">
        <v>4.306</v>
      </c>
      <c r="F76">
        <v>4.8860000000000001</v>
      </c>
      <c r="G76">
        <v>4.8860000000000001</v>
      </c>
      <c r="H76">
        <v>4.9459999999999997</v>
      </c>
      <c r="I76">
        <v>4.9459999999999997</v>
      </c>
      <c r="J76">
        <v>4.9459999999999997</v>
      </c>
      <c r="K76">
        <v>4.9459999999999997</v>
      </c>
      <c r="L76">
        <v>4.9459999999999997</v>
      </c>
      <c r="M76">
        <v>4.9459999999999997</v>
      </c>
      <c r="N76">
        <v>5.0960000000000001</v>
      </c>
      <c r="O76">
        <v>5.2560000000000002</v>
      </c>
      <c r="P76">
        <v>5.4260000000000002</v>
      </c>
      <c r="Q76">
        <v>6.016</v>
      </c>
      <c r="R76">
        <v>6.6559999999999997</v>
      </c>
      <c r="S76">
        <v>7.3159999999999998</v>
      </c>
      <c r="T76">
        <v>7.9960000000000004</v>
      </c>
      <c r="U76">
        <v>8.7059999999999995</v>
      </c>
      <c r="V76">
        <v>9.4459999999999997</v>
      </c>
      <c r="W76">
        <v>10.215999999999999</v>
      </c>
      <c r="X76">
        <v>11.016</v>
      </c>
      <c r="Y76">
        <v>11.896000000000001</v>
      </c>
      <c r="Z76">
        <v>12.856</v>
      </c>
      <c r="AA76">
        <v>13.916</v>
      </c>
      <c r="AB76">
        <v>15.076000000000001</v>
      </c>
      <c r="AC76">
        <v>16.356000000000002</v>
      </c>
      <c r="AD76">
        <v>17.765999999999998</v>
      </c>
      <c r="AE76">
        <v>19.306000000000001</v>
      </c>
      <c r="AF76">
        <v>20.896000000000001</v>
      </c>
      <c r="AG76">
        <v>22.475999999999999</v>
      </c>
    </row>
    <row r="77" spans="1:33" x14ac:dyDescent="0.25">
      <c r="A77" t="s">
        <v>56</v>
      </c>
      <c r="B77">
        <v>0.71099999999999997</v>
      </c>
      <c r="C77">
        <v>0.71099999999999997</v>
      </c>
      <c r="D77">
        <v>0.71099999999999997</v>
      </c>
      <c r="E77">
        <v>0.71099999999999997</v>
      </c>
      <c r="F77">
        <v>0.71099999999999997</v>
      </c>
      <c r="G77">
        <v>0.71099999999999997</v>
      </c>
      <c r="H77">
        <v>0.71099999999999997</v>
      </c>
      <c r="I77">
        <v>0.71099999999999997</v>
      </c>
      <c r="J77">
        <v>0.71099999999999997</v>
      </c>
      <c r="K77">
        <v>0.71099999999999997</v>
      </c>
      <c r="L77">
        <v>0.71099999999999997</v>
      </c>
      <c r="M77">
        <v>0.71099999999999997</v>
      </c>
      <c r="N77">
        <v>0.71099999999999997</v>
      </c>
      <c r="O77">
        <v>0.71099999999999997</v>
      </c>
      <c r="P77">
        <v>0.71099999999999997</v>
      </c>
      <c r="Q77">
        <v>0.71099999999999997</v>
      </c>
      <c r="R77">
        <v>0.71099999999999997</v>
      </c>
      <c r="S77">
        <v>0.71099999999999997</v>
      </c>
      <c r="T77">
        <v>0.71099999999999997</v>
      </c>
      <c r="U77">
        <v>0.71099999999999997</v>
      </c>
      <c r="V77">
        <v>0.71099999999999997</v>
      </c>
      <c r="W77">
        <v>0.71099999999999997</v>
      </c>
      <c r="X77">
        <v>0.71099999999999997</v>
      </c>
      <c r="Y77">
        <v>0.71099999999999997</v>
      </c>
      <c r="Z77">
        <v>0.71099999999999997</v>
      </c>
      <c r="AA77">
        <v>0.71099999999999997</v>
      </c>
      <c r="AB77">
        <v>0.71099999999999997</v>
      </c>
      <c r="AC77">
        <v>0.71099999999999997</v>
      </c>
      <c r="AD77">
        <v>0.71099999999999997</v>
      </c>
      <c r="AE77">
        <v>0.71099999999999997</v>
      </c>
      <c r="AF77">
        <v>0.71099999999999997</v>
      </c>
      <c r="AG77">
        <v>0.71099999999999997</v>
      </c>
    </row>
    <row r="78" spans="1:33" x14ac:dyDescent="0.25">
      <c r="A78" t="s">
        <v>57</v>
      </c>
      <c r="B78">
        <v>0.35</v>
      </c>
      <c r="C78">
        <v>0.35</v>
      </c>
      <c r="D78">
        <v>0.35</v>
      </c>
      <c r="E78">
        <v>0.35</v>
      </c>
      <c r="F78">
        <v>0.35</v>
      </c>
      <c r="G78">
        <v>0.35</v>
      </c>
      <c r="H78">
        <v>0.35</v>
      </c>
      <c r="I78">
        <v>0.35</v>
      </c>
      <c r="J78">
        <v>0.35</v>
      </c>
      <c r="K78">
        <v>0.35</v>
      </c>
      <c r="L78">
        <v>0.35</v>
      </c>
      <c r="M78">
        <v>0.35</v>
      </c>
      <c r="N78">
        <v>0.35</v>
      </c>
      <c r="O78">
        <v>0.35</v>
      </c>
      <c r="P78">
        <v>0.35</v>
      </c>
      <c r="Q78">
        <v>0.8</v>
      </c>
      <c r="R78">
        <v>5.8</v>
      </c>
      <c r="S78">
        <v>9.9</v>
      </c>
      <c r="T78">
        <v>13.6</v>
      </c>
      <c r="U78">
        <v>17.55</v>
      </c>
      <c r="V78">
        <v>21.55</v>
      </c>
      <c r="W78">
        <v>25.25</v>
      </c>
      <c r="X78">
        <v>28.8</v>
      </c>
      <c r="Y78">
        <v>32.299999999999997</v>
      </c>
      <c r="Z78">
        <v>34.1</v>
      </c>
      <c r="AA78">
        <v>36.200000000000003</v>
      </c>
      <c r="AB78">
        <v>38.6</v>
      </c>
      <c r="AC78">
        <v>41.3</v>
      </c>
      <c r="AD78">
        <v>43.75</v>
      </c>
      <c r="AE78">
        <v>46.05</v>
      </c>
      <c r="AF78">
        <v>48.6</v>
      </c>
      <c r="AG78">
        <v>50.85</v>
      </c>
    </row>
    <row r="79" spans="1:33" x14ac:dyDescent="0.25">
      <c r="A79" t="s">
        <v>58</v>
      </c>
      <c r="B79">
        <v>0.25800000000000001</v>
      </c>
      <c r="C79">
        <v>0.25800000000000001</v>
      </c>
      <c r="D79">
        <v>0.25800000000000001</v>
      </c>
      <c r="E79">
        <v>0.25800000000000001</v>
      </c>
      <c r="F79">
        <v>0.25800000000000001</v>
      </c>
      <c r="G79">
        <v>0.25800000000000001</v>
      </c>
      <c r="H79">
        <v>0.25800000000000001</v>
      </c>
      <c r="I79">
        <v>0.25800000000000001</v>
      </c>
      <c r="J79">
        <v>0.25800000000000001</v>
      </c>
      <c r="K79">
        <v>0.25800000000000001</v>
      </c>
      <c r="L79">
        <v>0.25800000000000001</v>
      </c>
      <c r="M79">
        <v>0.25800000000000001</v>
      </c>
      <c r="N79">
        <v>0.25800000000000001</v>
      </c>
      <c r="O79">
        <v>0.25800000000000001</v>
      </c>
      <c r="P79">
        <v>0.25800000000000001</v>
      </c>
      <c r="Q79">
        <v>0.25800000000000001</v>
      </c>
      <c r="R79">
        <v>0.25800000000000001</v>
      </c>
      <c r="S79">
        <v>0.25800000000000001</v>
      </c>
      <c r="T79">
        <v>0.25800000000000001</v>
      </c>
      <c r="U79">
        <v>0.25800000000000001</v>
      </c>
      <c r="V79">
        <v>0.25800000000000001</v>
      </c>
      <c r="W79">
        <v>0.25800000000000001</v>
      </c>
      <c r="X79">
        <v>0.25800000000000001</v>
      </c>
      <c r="Y79">
        <v>0.25800000000000001</v>
      </c>
      <c r="Z79">
        <v>0.25800000000000001</v>
      </c>
      <c r="AA79">
        <v>0.25800000000000001</v>
      </c>
      <c r="AB79">
        <v>0.25800000000000001</v>
      </c>
      <c r="AC79">
        <v>0.25800000000000001</v>
      </c>
      <c r="AD79">
        <v>0.25800000000000001</v>
      </c>
      <c r="AE79">
        <v>0.25800000000000001</v>
      </c>
      <c r="AF79">
        <v>0.25800000000000001</v>
      </c>
      <c r="AG79">
        <v>0.25800000000000001</v>
      </c>
    </row>
    <row r="80" spans="1:33" x14ac:dyDescent="0.25">
      <c r="A80" t="s">
        <v>59</v>
      </c>
      <c r="B80">
        <v>0</v>
      </c>
      <c r="C80">
        <v>0</v>
      </c>
      <c r="D80">
        <v>0</v>
      </c>
      <c r="E80">
        <v>0</v>
      </c>
      <c r="F80">
        <v>0</v>
      </c>
      <c r="G80">
        <v>1.4999999999999999E-2</v>
      </c>
      <c r="H80">
        <v>0.03</v>
      </c>
      <c r="I80">
        <v>4.4999999999999998E-2</v>
      </c>
      <c r="J80">
        <v>4.4999999999999998E-2</v>
      </c>
      <c r="K80">
        <v>4.4999999999999998E-2</v>
      </c>
      <c r="L80">
        <v>4.4999999999999998E-2</v>
      </c>
      <c r="M80">
        <v>4.4999999999999998E-2</v>
      </c>
      <c r="N80">
        <v>4.4999999999999998E-2</v>
      </c>
      <c r="O80">
        <v>0.05</v>
      </c>
      <c r="P80">
        <v>5.5E-2</v>
      </c>
      <c r="Q80">
        <v>7.0000000000000007E-2</v>
      </c>
      <c r="R80">
        <v>8.5000000000000006E-2</v>
      </c>
      <c r="S80">
        <v>9.5000000000000001E-2</v>
      </c>
      <c r="T80">
        <v>0.11</v>
      </c>
      <c r="U80">
        <v>0.125</v>
      </c>
      <c r="V80">
        <v>0.14000000000000001</v>
      </c>
      <c r="W80">
        <v>0.155</v>
      </c>
      <c r="X80">
        <v>0.17499999999999999</v>
      </c>
      <c r="Y80">
        <v>0.19500000000000001</v>
      </c>
      <c r="Z80">
        <v>0.215</v>
      </c>
      <c r="AA80">
        <v>0.23499999999999999</v>
      </c>
      <c r="AB80">
        <v>0.26</v>
      </c>
      <c r="AC80">
        <v>0.28499999999999998</v>
      </c>
      <c r="AD80">
        <v>0.31</v>
      </c>
      <c r="AE80">
        <v>0.33500000000000002</v>
      </c>
      <c r="AF80">
        <v>0.35499999999999998</v>
      </c>
      <c r="AG80">
        <v>0.375</v>
      </c>
    </row>
    <row r="81" spans="1:33" x14ac:dyDescent="0.25">
      <c r="A81" t="s">
        <v>60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61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62</v>
      </c>
      <c r="B83">
        <v>0.114</v>
      </c>
      <c r="C83">
        <v>0.114</v>
      </c>
      <c r="D83">
        <v>0.114</v>
      </c>
      <c r="E83">
        <v>0.114</v>
      </c>
      <c r="F83">
        <v>0.114</v>
      </c>
      <c r="G83">
        <v>0.114</v>
      </c>
      <c r="H83">
        <v>0.1</v>
      </c>
      <c r="I83">
        <v>0.1</v>
      </c>
      <c r="J83">
        <v>8.5999999999999993E-2</v>
      </c>
      <c r="K83">
        <v>8.5999999999999993E-2</v>
      </c>
      <c r="L83">
        <v>8.5999999999999993E-2</v>
      </c>
      <c r="M83">
        <v>8.5999999999999993E-2</v>
      </c>
      <c r="N83">
        <v>8.5999999999999993E-2</v>
      </c>
      <c r="O83">
        <v>8.5999999999999993E-2</v>
      </c>
      <c r="P83">
        <v>8.5999999999999993E-2</v>
      </c>
      <c r="Q83">
        <v>4.3999999999999997E-2</v>
      </c>
      <c r="R83">
        <v>2E-3</v>
      </c>
      <c r="S83">
        <v>2E-3</v>
      </c>
      <c r="T83">
        <v>2E-3</v>
      </c>
      <c r="U83">
        <v>2E-3</v>
      </c>
      <c r="V83">
        <v>2E-3</v>
      </c>
      <c r="W83">
        <v>2E-3</v>
      </c>
      <c r="X83">
        <v>2E-3</v>
      </c>
      <c r="Y83">
        <v>2E-3</v>
      </c>
      <c r="Z83">
        <v>2E-3</v>
      </c>
      <c r="AA83">
        <v>2E-3</v>
      </c>
      <c r="AB83">
        <v>2E-3</v>
      </c>
      <c r="AC83">
        <v>2E-3</v>
      </c>
      <c r="AD83">
        <v>2E-3</v>
      </c>
      <c r="AE83">
        <v>2E-3</v>
      </c>
      <c r="AF83">
        <v>2E-3</v>
      </c>
      <c r="AG83">
        <v>2E-3</v>
      </c>
    </row>
    <row r="85" spans="1:33" x14ac:dyDescent="0.25">
      <c r="A85" s="11"/>
      <c r="B85" s="11">
        <v>2023</v>
      </c>
      <c r="C85" s="11">
        <v>2024</v>
      </c>
      <c r="D85" s="11">
        <v>2025</v>
      </c>
      <c r="E85" s="11">
        <v>2026</v>
      </c>
    </row>
    <row r="86" spans="1:33" x14ac:dyDescent="0.25">
      <c r="A86" s="11" t="s">
        <v>64</v>
      </c>
      <c r="B86" s="13">
        <f>SUM(F70:F76,F80,F83)</f>
        <v>173.41800000000001</v>
      </c>
      <c r="C86" s="13">
        <f>SUM(G70:G76,G80,G83)</f>
        <v>201.37099999999998</v>
      </c>
      <c r="D86" s="13">
        <f>SUM(H70:H76,H80,H83)</f>
        <v>232.82499999999999</v>
      </c>
      <c r="E86" s="11">
        <f>SUM(I70:I76,I80,I83)</f>
        <v>263.82600000000002</v>
      </c>
      <c r="AA86" s="11">
        <f>SUM(AG70:AG76,AG80,AG83)</f>
        <v>885.56599999999992</v>
      </c>
      <c r="AB86" s="11">
        <f>SUM(AH70:AH76,AH80,AH83)</f>
        <v>0</v>
      </c>
    </row>
    <row r="87" spans="1:33" x14ac:dyDescent="0.25">
      <c r="A87" t="s">
        <v>140</v>
      </c>
      <c r="C87">
        <f>C86-B86</f>
        <v>27.952999999999975</v>
      </c>
      <c r="D87">
        <f>D86-C86</f>
        <v>31.454000000000008</v>
      </c>
      <c r="E87">
        <f>E86-D86</f>
        <v>31.001000000000033</v>
      </c>
    </row>
    <row r="89" spans="1:33" x14ac:dyDescent="0.25">
      <c r="A89" t="s">
        <v>34</v>
      </c>
      <c r="B89">
        <v>2019</v>
      </c>
      <c r="C89">
        <v>2020</v>
      </c>
      <c r="D89">
        <v>2021</v>
      </c>
      <c r="E89">
        <v>2022</v>
      </c>
      <c r="F89">
        <v>2023</v>
      </c>
      <c r="G89">
        <v>2024</v>
      </c>
      <c r="H89">
        <v>2025</v>
      </c>
      <c r="I89">
        <v>2026</v>
      </c>
      <c r="J89">
        <v>2027</v>
      </c>
      <c r="K89">
        <v>2028</v>
      </c>
      <c r="L89">
        <v>2029</v>
      </c>
      <c r="M89">
        <v>2030</v>
      </c>
      <c r="N89">
        <v>2031</v>
      </c>
      <c r="O89">
        <v>2032</v>
      </c>
      <c r="P89">
        <v>2033</v>
      </c>
      <c r="Q89">
        <v>2034</v>
      </c>
      <c r="R89">
        <v>2035</v>
      </c>
      <c r="S89">
        <v>2036</v>
      </c>
      <c r="T89">
        <v>2037</v>
      </c>
      <c r="U89">
        <v>2038</v>
      </c>
      <c r="V89">
        <v>2039</v>
      </c>
      <c r="W89">
        <v>2040</v>
      </c>
      <c r="X89">
        <v>2041</v>
      </c>
      <c r="Y89">
        <v>2042</v>
      </c>
      <c r="Z89">
        <v>2043</v>
      </c>
      <c r="AA89">
        <v>2044</v>
      </c>
      <c r="AB89">
        <v>2045</v>
      </c>
      <c r="AC89">
        <v>2046</v>
      </c>
      <c r="AD89">
        <v>2047</v>
      </c>
      <c r="AE89">
        <v>2048</v>
      </c>
      <c r="AF89">
        <v>2049</v>
      </c>
      <c r="AG89">
        <v>2050</v>
      </c>
    </row>
    <row r="90" spans="1:33" x14ac:dyDescent="0.25">
      <c r="A90" t="s">
        <v>206</v>
      </c>
      <c r="B90">
        <v>995.97900000000004</v>
      </c>
      <c r="C90">
        <v>935.00199999999995</v>
      </c>
      <c r="D90">
        <v>991.83600000000001</v>
      </c>
      <c r="E90">
        <v>1027.01</v>
      </c>
      <c r="F90">
        <v>1083.53</v>
      </c>
      <c r="G90">
        <v>1079.68</v>
      </c>
      <c r="H90">
        <v>1068.49</v>
      </c>
      <c r="I90">
        <v>1003.66</v>
      </c>
      <c r="J90">
        <v>999.34299999999996</v>
      </c>
      <c r="K90">
        <v>1005.71</v>
      </c>
      <c r="L90">
        <v>1013.46</v>
      </c>
      <c r="M90">
        <v>1017.43</v>
      </c>
      <c r="N90">
        <v>1043.43</v>
      </c>
      <c r="O90">
        <v>1053.28</v>
      </c>
      <c r="P90">
        <v>1066.49</v>
      </c>
      <c r="Q90">
        <v>1063.96</v>
      </c>
      <c r="R90">
        <v>1057.1300000000001</v>
      </c>
      <c r="S90">
        <v>1057.29</v>
      </c>
      <c r="T90">
        <v>1057.8399999999999</v>
      </c>
      <c r="U90">
        <v>1058.03</v>
      </c>
      <c r="V90">
        <v>1057.69</v>
      </c>
      <c r="W90">
        <v>1057.53</v>
      </c>
      <c r="X90">
        <v>1057.58</v>
      </c>
      <c r="Y90">
        <v>1057.32</v>
      </c>
      <c r="Z90">
        <v>1058.48</v>
      </c>
      <c r="AA90">
        <v>1057.83</v>
      </c>
      <c r="AB90">
        <v>1057.03</v>
      </c>
      <c r="AC90">
        <v>1056.1600000000001</v>
      </c>
      <c r="AD90">
        <v>1055.6099999999999</v>
      </c>
      <c r="AE90">
        <v>1055.44</v>
      </c>
      <c r="AF90">
        <v>1054.74</v>
      </c>
      <c r="AG90">
        <v>1054.67</v>
      </c>
    </row>
    <row r="91" spans="1:33" x14ac:dyDescent="0.25">
      <c r="A91" t="s">
        <v>207</v>
      </c>
      <c r="B91">
        <v>0.856796</v>
      </c>
      <c r="C91">
        <v>0.72232600000000002</v>
      </c>
      <c r="D91">
        <v>0.12690699999999999</v>
      </c>
      <c r="E91">
        <v>0.103573</v>
      </c>
      <c r="F91">
        <v>0.147811</v>
      </c>
      <c r="G91">
        <v>0.19348399999999999</v>
      </c>
      <c r="H91">
        <v>0.17074900000000001</v>
      </c>
      <c r="I91">
        <v>0.142239</v>
      </c>
      <c r="J91">
        <v>0.13930699999999999</v>
      </c>
      <c r="K91">
        <v>0.117877</v>
      </c>
      <c r="L91">
        <v>0.104869</v>
      </c>
      <c r="M91">
        <v>0.100872</v>
      </c>
      <c r="N91">
        <v>0.101673</v>
      </c>
      <c r="O91">
        <v>9.6553600000000003E-2</v>
      </c>
      <c r="P91">
        <v>9.4131999999999993E-2</v>
      </c>
      <c r="Q91">
        <v>9.1181100000000001E-2</v>
      </c>
      <c r="R91">
        <v>8.7365700000000004E-2</v>
      </c>
      <c r="S91">
        <v>8.69925E-2</v>
      </c>
      <c r="T91">
        <v>8.9468300000000001E-2</v>
      </c>
      <c r="U91">
        <v>8.7627899999999995E-2</v>
      </c>
      <c r="V91">
        <v>8.5944099999999995E-2</v>
      </c>
      <c r="W91">
        <v>8.6014999999999994E-2</v>
      </c>
      <c r="X91">
        <v>8.6749300000000001E-2</v>
      </c>
      <c r="Y91">
        <v>8.7735400000000005E-2</v>
      </c>
      <c r="Z91">
        <v>8.9935000000000001E-2</v>
      </c>
      <c r="AA91">
        <v>9.0179300000000004E-2</v>
      </c>
      <c r="AB91">
        <v>8.9539800000000003E-2</v>
      </c>
      <c r="AC91">
        <v>8.8241100000000003E-2</v>
      </c>
      <c r="AD91">
        <v>8.5922200000000004E-2</v>
      </c>
      <c r="AE91">
        <v>8.1928799999999996E-2</v>
      </c>
      <c r="AF91">
        <v>7.7503100000000005E-2</v>
      </c>
      <c r="AG91">
        <v>7.4696600000000002E-2</v>
      </c>
    </row>
    <row r="92" spans="1:33" x14ac:dyDescent="0.25">
      <c r="A92" t="s">
        <v>208</v>
      </c>
      <c r="B92">
        <v>38.367699999999999</v>
      </c>
      <c r="C92">
        <v>41.2498</v>
      </c>
      <c r="D92">
        <v>44.236899999999999</v>
      </c>
      <c r="E92">
        <v>47.3292</v>
      </c>
      <c r="F92">
        <v>53.544400000000003</v>
      </c>
      <c r="G92">
        <v>59.982999999999997</v>
      </c>
      <c r="H92">
        <v>66.631900000000002</v>
      </c>
      <c r="I92">
        <v>73.491</v>
      </c>
      <c r="J92">
        <v>80.560299999999998</v>
      </c>
      <c r="K92">
        <v>81.243600000000001</v>
      </c>
      <c r="L92">
        <v>81.869900000000001</v>
      </c>
      <c r="M92">
        <v>82.553200000000004</v>
      </c>
      <c r="N92">
        <v>83.236500000000007</v>
      </c>
      <c r="O92">
        <v>87.4238</v>
      </c>
      <c r="P92">
        <v>87.4238</v>
      </c>
      <c r="Q92">
        <v>87.4238</v>
      </c>
      <c r="R92">
        <v>87.4238</v>
      </c>
      <c r="S92">
        <v>87.4238</v>
      </c>
      <c r="T92">
        <v>87.4238</v>
      </c>
      <c r="U92">
        <v>87.4238</v>
      </c>
      <c r="V92">
        <v>87.4238</v>
      </c>
      <c r="W92">
        <v>87.4238</v>
      </c>
      <c r="X92">
        <v>87.4238</v>
      </c>
      <c r="Y92">
        <v>87.4238</v>
      </c>
      <c r="Z92">
        <v>87.4238</v>
      </c>
      <c r="AA92">
        <v>87.4238</v>
      </c>
      <c r="AB92">
        <v>87.4238</v>
      </c>
      <c r="AC92">
        <v>87.4238</v>
      </c>
      <c r="AD92">
        <v>87.4238</v>
      </c>
      <c r="AE92">
        <v>87.4238</v>
      </c>
      <c r="AF92">
        <v>87.4238</v>
      </c>
      <c r="AG92">
        <v>87.4238</v>
      </c>
    </row>
    <row r="93" spans="1:33" x14ac:dyDescent="0.25">
      <c r="A93" t="s">
        <v>209</v>
      </c>
      <c r="B93">
        <v>172.71</v>
      </c>
      <c r="C93">
        <v>178.006</v>
      </c>
      <c r="D93">
        <v>183.33</v>
      </c>
      <c r="E93">
        <v>188.63900000000001</v>
      </c>
      <c r="F93">
        <v>188.68</v>
      </c>
      <c r="G93">
        <v>188.68</v>
      </c>
      <c r="H93">
        <v>190.80099999999999</v>
      </c>
      <c r="I93">
        <v>190.80099999999999</v>
      </c>
      <c r="J93">
        <v>190.84800000000001</v>
      </c>
      <c r="K93">
        <v>190.84800000000001</v>
      </c>
      <c r="L93">
        <v>190.89400000000001</v>
      </c>
      <c r="M93">
        <v>190.89400000000001</v>
      </c>
      <c r="N93">
        <v>195.47399999999999</v>
      </c>
      <c r="O93">
        <v>200.208</v>
      </c>
      <c r="P93">
        <v>204.905</v>
      </c>
      <c r="Q93">
        <v>209.755</v>
      </c>
      <c r="R93">
        <v>214.48400000000001</v>
      </c>
      <c r="S93">
        <v>218.95400000000001</v>
      </c>
      <c r="T93">
        <v>223.34299999999999</v>
      </c>
      <c r="U93">
        <v>227.88</v>
      </c>
      <c r="V93">
        <v>232.464</v>
      </c>
      <c r="W93">
        <v>237.32900000000001</v>
      </c>
      <c r="X93">
        <v>242.17</v>
      </c>
      <c r="Y93">
        <v>247.142</v>
      </c>
      <c r="Z93">
        <v>252.01400000000001</v>
      </c>
      <c r="AA93">
        <v>256.81900000000002</v>
      </c>
      <c r="AB93">
        <v>261.59199999999998</v>
      </c>
      <c r="AC93">
        <v>266.27199999999999</v>
      </c>
      <c r="AD93">
        <v>271.14600000000002</v>
      </c>
      <c r="AE93">
        <v>275.70299999999997</v>
      </c>
      <c r="AF93">
        <v>280.15899999999999</v>
      </c>
      <c r="AG93">
        <v>284.55500000000001</v>
      </c>
    </row>
    <row r="94" spans="1:33" x14ac:dyDescent="0.25">
      <c r="A94" t="s">
        <v>210</v>
      </c>
      <c r="B94">
        <v>69.420100000000005</v>
      </c>
      <c r="C94">
        <v>74.856099999999998</v>
      </c>
      <c r="D94">
        <v>80.353800000000007</v>
      </c>
      <c r="E94">
        <v>85.940899999999999</v>
      </c>
      <c r="F94">
        <v>86.170100000000005</v>
      </c>
      <c r="G94">
        <v>103.90900000000001</v>
      </c>
      <c r="H94">
        <v>122.783</v>
      </c>
      <c r="I94">
        <v>141.89400000000001</v>
      </c>
      <c r="J94">
        <v>142.39599999999999</v>
      </c>
      <c r="K94">
        <v>143.261</v>
      </c>
      <c r="L94">
        <v>144.035</v>
      </c>
      <c r="M94">
        <v>144.75800000000001</v>
      </c>
      <c r="N94">
        <v>151.196</v>
      </c>
      <c r="O94">
        <v>160.90199999999999</v>
      </c>
      <c r="P94">
        <v>173.27699999999999</v>
      </c>
      <c r="Q94">
        <v>191.99600000000001</v>
      </c>
      <c r="R94">
        <v>215.191</v>
      </c>
      <c r="S94">
        <v>239.589</v>
      </c>
      <c r="T94">
        <v>267.93</v>
      </c>
      <c r="U94">
        <v>301.34300000000002</v>
      </c>
      <c r="V94">
        <v>335.21899999999999</v>
      </c>
      <c r="W94">
        <v>372.09500000000003</v>
      </c>
      <c r="X94">
        <v>412.49</v>
      </c>
      <c r="Y94">
        <v>456.66699999999997</v>
      </c>
      <c r="Z94">
        <v>501.31</v>
      </c>
      <c r="AA94">
        <v>548.04700000000003</v>
      </c>
      <c r="AB94">
        <v>598.76300000000003</v>
      </c>
      <c r="AC94">
        <v>649.96100000000001</v>
      </c>
      <c r="AD94">
        <v>703.44899999999996</v>
      </c>
      <c r="AE94">
        <v>757.62</v>
      </c>
      <c r="AF94">
        <v>811.40300000000002</v>
      </c>
      <c r="AG94">
        <v>867.11099999999999</v>
      </c>
    </row>
    <row r="95" spans="1:33" x14ac:dyDescent="0.25">
      <c r="A95" t="s">
        <v>211</v>
      </c>
      <c r="B95">
        <v>43.990699999999997</v>
      </c>
      <c r="C95">
        <v>59.674599999999998</v>
      </c>
      <c r="D95">
        <v>75.834299999999999</v>
      </c>
      <c r="E95">
        <v>92.115099999999998</v>
      </c>
      <c r="F95">
        <v>92.671099999999996</v>
      </c>
      <c r="G95">
        <v>130.46</v>
      </c>
      <c r="H95">
        <v>173.35499999999999</v>
      </c>
      <c r="I95">
        <v>216.65700000000001</v>
      </c>
      <c r="J95">
        <v>217.703</v>
      </c>
      <c r="K95">
        <v>221.08799999999999</v>
      </c>
      <c r="L95">
        <v>223.31399999999999</v>
      </c>
      <c r="M95">
        <v>225.37299999999999</v>
      </c>
      <c r="N95">
        <v>251.57300000000001</v>
      </c>
      <c r="O95">
        <v>287.17500000000001</v>
      </c>
      <c r="P95">
        <v>325.04500000000002</v>
      </c>
      <c r="Q95">
        <v>373.85700000000003</v>
      </c>
      <c r="R95">
        <v>420.06700000000001</v>
      </c>
      <c r="S95">
        <v>456.89100000000002</v>
      </c>
      <c r="T95">
        <v>492.55</v>
      </c>
      <c r="U95">
        <v>530.78099999999995</v>
      </c>
      <c r="V95">
        <v>566.21500000000003</v>
      </c>
      <c r="W95">
        <v>601.39700000000005</v>
      </c>
      <c r="X95">
        <v>636.51900000000001</v>
      </c>
      <c r="Y95">
        <v>671.5</v>
      </c>
      <c r="Z95">
        <v>703.62</v>
      </c>
      <c r="AA95">
        <v>734.03099999999995</v>
      </c>
      <c r="AB95">
        <v>764.072</v>
      </c>
      <c r="AC95">
        <v>791.34299999999996</v>
      </c>
      <c r="AD95">
        <v>817.09799999999996</v>
      </c>
      <c r="AE95">
        <v>840.43600000000004</v>
      </c>
      <c r="AF95">
        <v>861.02200000000005</v>
      </c>
      <c r="AG95">
        <v>880.173</v>
      </c>
    </row>
    <row r="96" spans="1:33" x14ac:dyDescent="0.25">
      <c r="A96" t="s">
        <v>212</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213</v>
      </c>
      <c r="B97">
        <v>24.146100000000001</v>
      </c>
      <c r="C97">
        <v>26.180099999999999</v>
      </c>
      <c r="D97">
        <v>28.214200000000002</v>
      </c>
      <c r="E97">
        <v>30.2483</v>
      </c>
      <c r="F97">
        <v>30.2483</v>
      </c>
      <c r="G97">
        <v>30.2483</v>
      </c>
      <c r="H97">
        <v>29.538699999999999</v>
      </c>
      <c r="I97">
        <v>29.444099999999999</v>
      </c>
      <c r="J97">
        <v>28.7346</v>
      </c>
      <c r="K97">
        <v>28.7346</v>
      </c>
      <c r="L97">
        <v>28.7346</v>
      </c>
      <c r="M97">
        <v>28.7346</v>
      </c>
      <c r="N97">
        <v>28.7346</v>
      </c>
      <c r="O97">
        <v>28.7346</v>
      </c>
      <c r="P97">
        <v>28.7346</v>
      </c>
      <c r="Q97">
        <v>26.937000000000001</v>
      </c>
      <c r="R97">
        <v>25.234100000000002</v>
      </c>
      <c r="S97">
        <v>24.808299999999999</v>
      </c>
      <c r="T97">
        <v>24.666399999999999</v>
      </c>
      <c r="U97">
        <v>24.4299</v>
      </c>
      <c r="V97">
        <v>24.2407</v>
      </c>
      <c r="W97">
        <v>24.098800000000001</v>
      </c>
      <c r="X97">
        <v>23.956800000000001</v>
      </c>
      <c r="Y97">
        <v>23.814900000000002</v>
      </c>
      <c r="Z97">
        <v>23.720300000000002</v>
      </c>
      <c r="AA97">
        <v>23.625699999999998</v>
      </c>
      <c r="AB97">
        <v>23.531099999999999</v>
      </c>
      <c r="AC97">
        <v>23.483799999999999</v>
      </c>
      <c r="AD97">
        <v>23.483799999999999</v>
      </c>
      <c r="AE97">
        <v>23.436499999999999</v>
      </c>
      <c r="AF97">
        <v>23.341899999999999</v>
      </c>
      <c r="AG97">
        <v>23.294599999999999</v>
      </c>
    </row>
    <row r="98" spans="1:33" x14ac:dyDescent="0.25">
      <c r="A98" t="s">
        <v>214</v>
      </c>
      <c r="B98">
        <v>6.5740499999999997</v>
      </c>
      <c r="C98">
        <v>6.5740499999999997</v>
      </c>
      <c r="D98">
        <v>6.5740499999999997</v>
      </c>
      <c r="E98">
        <v>8.5625699999999991</v>
      </c>
      <c r="F98">
        <v>9.7159099999999992</v>
      </c>
      <c r="G98">
        <v>9.7159099999999992</v>
      </c>
      <c r="H98">
        <v>9.8352199999999996</v>
      </c>
      <c r="I98">
        <v>9.8352199999999996</v>
      </c>
      <c r="J98">
        <v>9.8352199999999996</v>
      </c>
      <c r="K98">
        <v>9.8352199999999996</v>
      </c>
      <c r="L98">
        <v>9.8352199999999996</v>
      </c>
      <c r="M98">
        <v>9.8352199999999996</v>
      </c>
      <c r="N98">
        <v>10.1335</v>
      </c>
      <c r="O98">
        <v>10.451700000000001</v>
      </c>
      <c r="P98">
        <v>10.7897</v>
      </c>
      <c r="Q98">
        <v>11.962899999999999</v>
      </c>
      <c r="R98">
        <v>13.2356</v>
      </c>
      <c r="S98">
        <v>14.548</v>
      </c>
      <c r="T98">
        <v>15.9002</v>
      </c>
      <c r="U98">
        <v>17.312100000000001</v>
      </c>
      <c r="V98">
        <v>18.7836</v>
      </c>
      <c r="W98">
        <v>20.314699999999998</v>
      </c>
      <c r="X98">
        <v>21.9055</v>
      </c>
      <c r="Y98">
        <v>23.6554</v>
      </c>
      <c r="Z98">
        <v>25.564399999999999</v>
      </c>
      <c r="AA98">
        <v>27.6722</v>
      </c>
      <c r="AB98">
        <v>29.978899999999999</v>
      </c>
      <c r="AC98">
        <v>32.5242</v>
      </c>
      <c r="AD98">
        <v>35.328000000000003</v>
      </c>
      <c r="AE98">
        <v>38.3904</v>
      </c>
      <c r="AF98">
        <v>41.552100000000003</v>
      </c>
      <c r="AG98">
        <v>44.694000000000003</v>
      </c>
    </row>
    <row r="99" spans="1:33" x14ac:dyDescent="0.25">
      <c r="A99" t="s">
        <v>215</v>
      </c>
      <c r="B99">
        <v>0.66040399999999999</v>
      </c>
      <c r="C99">
        <v>0.66040200000000004</v>
      </c>
      <c r="D99">
        <v>0.66041000000000005</v>
      </c>
      <c r="E99">
        <v>0.66041300000000003</v>
      </c>
      <c r="F99">
        <v>0.66043099999999999</v>
      </c>
      <c r="G99">
        <v>0.66044000000000003</v>
      </c>
      <c r="H99">
        <v>0.66045299999999996</v>
      </c>
      <c r="I99">
        <v>0.660443</v>
      </c>
      <c r="J99">
        <v>0.66044999999999998</v>
      </c>
      <c r="K99">
        <v>0.660443</v>
      </c>
      <c r="L99">
        <v>0.66044000000000003</v>
      </c>
      <c r="M99">
        <v>0.66044000000000003</v>
      </c>
      <c r="N99">
        <v>0.660439</v>
      </c>
      <c r="O99">
        <v>0.66043799999999997</v>
      </c>
      <c r="P99">
        <v>0.66043499999999999</v>
      </c>
      <c r="Q99">
        <v>0.66042999999999996</v>
      </c>
      <c r="R99">
        <v>0.66042299999999998</v>
      </c>
      <c r="S99">
        <v>0.66041899999999998</v>
      </c>
      <c r="T99">
        <v>0.66041799999999995</v>
      </c>
      <c r="U99">
        <v>0.66041700000000003</v>
      </c>
      <c r="V99">
        <v>0.660412</v>
      </c>
      <c r="W99">
        <v>0.66041099999999997</v>
      </c>
      <c r="X99">
        <v>0.66040900000000002</v>
      </c>
      <c r="Y99">
        <v>0.66040299999999996</v>
      </c>
      <c r="Z99">
        <v>0.66040100000000002</v>
      </c>
      <c r="AA99">
        <v>0.66039800000000004</v>
      </c>
      <c r="AB99">
        <v>0.66039300000000001</v>
      </c>
      <c r="AC99">
        <v>0.66039199999999998</v>
      </c>
      <c r="AD99">
        <v>0.66038799999999998</v>
      </c>
      <c r="AE99">
        <v>0.66038399999999997</v>
      </c>
      <c r="AF99">
        <v>0.66038200000000002</v>
      </c>
      <c r="AG99">
        <v>0.66037999999999997</v>
      </c>
    </row>
    <row r="100" spans="1:33" x14ac:dyDescent="0.25">
      <c r="A100" t="s">
        <v>216</v>
      </c>
      <c r="B100">
        <v>0.36722500000000002</v>
      </c>
      <c r="C100">
        <v>0.3664</v>
      </c>
      <c r="D100">
        <v>0.36269499999999999</v>
      </c>
      <c r="E100">
        <v>0.36253800000000003</v>
      </c>
      <c r="F100">
        <v>0.36283399999999999</v>
      </c>
      <c r="G100">
        <v>0.36313200000000001</v>
      </c>
      <c r="H100">
        <v>0.36298399999999997</v>
      </c>
      <c r="I100">
        <v>0.36279600000000001</v>
      </c>
      <c r="J100">
        <v>0.36277799999999999</v>
      </c>
      <c r="K100">
        <v>0.36263499999999999</v>
      </c>
      <c r="L100">
        <v>0.36254799999999998</v>
      </c>
      <c r="M100">
        <v>0.36252099999999998</v>
      </c>
      <c r="N100">
        <v>0.36252699999999999</v>
      </c>
      <c r="O100">
        <v>0.36249199999999998</v>
      </c>
      <c r="P100">
        <v>0.36247600000000002</v>
      </c>
      <c r="Q100">
        <v>0.82847099999999996</v>
      </c>
      <c r="R100">
        <v>6.0059800000000001</v>
      </c>
      <c r="S100">
        <v>10.2515</v>
      </c>
      <c r="T100">
        <v>14.083600000000001</v>
      </c>
      <c r="U100">
        <v>18.173400000000001</v>
      </c>
      <c r="V100">
        <v>22.314699999999998</v>
      </c>
      <c r="W100">
        <v>26.146100000000001</v>
      </c>
      <c r="X100">
        <v>29.822500000000002</v>
      </c>
      <c r="Y100">
        <v>33.447299999999998</v>
      </c>
      <c r="Z100">
        <v>35.3127</v>
      </c>
      <c r="AA100">
        <v>37.4876</v>
      </c>
      <c r="AB100">
        <v>39.972499999999997</v>
      </c>
      <c r="AC100">
        <v>42.767400000000002</v>
      </c>
      <c r="AD100">
        <v>45.302500000000002</v>
      </c>
      <c r="AE100">
        <v>47.680500000000002</v>
      </c>
      <c r="AF100">
        <v>50.316600000000001</v>
      </c>
      <c r="AG100">
        <v>52.6432</v>
      </c>
    </row>
    <row r="101" spans="1:33" x14ac:dyDescent="0.25">
      <c r="A101" t="s">
        <v>217</v>
      </c>
      <c r="B101">
        <v>0.96421699999999999</v>
      </c>
      <c r="C101">
        <v>0.82433500000000004</v>
      </c>
      <c r="D101">
        <v>0.84014100000000003</v>
      </c>
      <c r="E101">
        <v>0.83237700000000003</v>
      </c>
      <c r="F101">
        <v>0.93751499999999999</v>
      </c>
      <c r="G101">
        <v>0.96390399999999998</v>
      </c>
      <c r="H101">
        <v>0.98300399999999999</v>
      </c>
      <c r="I101">
        <v>0.92403199999999996</v>
      </c>
      <c r="J101">
        <v>0.95548900000000003</v>
      </c>
      <c r="K101">
        <v>0.96530700000000003</v>
      </c>
      <c r="L101">
        <v>0.97746100000000002</v>
      </c>
      <c r="M101">
        <v>0.996031</v>
      </c>
      <c r="N101">
        <v>1.0361499999999999</v>
      </c>
      <c r="O101">
        <v>1.0522899999999999</v>
      </c>
      <c r="P101">
        <v>1.07602</v>
      </c>
      <c r="Q101">
        <v>1.0741000000000001</v>
      </c>
      <c r="R101">
        <v>1.0631299999999999</v>
      </c>
      <c r="S101">
        <v>1.0633900000000001</v>
      </c>
      <c r="T101">
        <v>1.0662</v>
      </c>
      <c r="U101">
        <v>1.0665199999999999</v>
      </c>
      <c r="V101">
        <v>1.0640499999999999</v>
      </c>
      <c r="W101">
        <v>1.06379</v>
      </c>
      <c r="X101">
        <v>1.0723</v>
      </c>
      <c r="Y101">
        <v>1.06345</v>
      </c>
      <c r="Z101">
        <v>1.0653699999999999</v>
      </c>
      <c r="AA101">
        <v>1.0642799999999999</v>
      </c>
      <c r="AB101">
        <v>1.0629599999999999</v>
      </c>
      <c r="AC101">
        <v>1.0615300000000001</v>
      </c>
      <c r="AD101">
        <v>1.0606</v>
      </c>
      <c r="AE101">
        <v>1.06033</v>
      </c>
      <c r="AF101">
        <v>1.0591600000000001</v>
      </c>
      <c r="AG101">
        <v>1.05905</v>
      </c>
    </row>
    <row r="102" spans="1:33" x14ac:dyDescent="0.25">
      <c r="A102" t="s">
        <v>218</v>
      </c>
      <c r="B102">
        <v>0</v>
      </c>
      <c r="C102">
        <v>0</v>
      </c>
      <c r="D102">
        <v>0</v>
      </c>
      <c r="E102">
        <v>0</v>
      </c>
      <c r="F102">
        <v>0</v>
      </c>
      <c r="G102">
        <v>4.7303999999999999E-2</v>
      </c>
      <c r="H102">
        <v>9.4607999999999998E-2</v>
      </c>
      <c r="I102">
        <v>0.14191200000000001</v>
      </c>
      <c r="J102">
        <v>0.14191200000000001</v>
      </c>
      <c r="K102">
        <v>0.14191200000000001</v>
      </c>
      <c r="L102">
        <v>0.14191200000000001</v>
      </c>
      <c r="M102">
        <v>0.14191200000000001</v>
      </c>
      <c r="N102">
        <v>0.14191200000000001</v>
      </c>
      <c r="O102">
        <v>0.15767999999999999</v>
      </c>
      <c r="P102">
        <v>0.17441200000000001</v>
      </c>
      <c r="Q102">
        <v>0.22320499999999999</v>
      </c>
      <c r="R102">
        <v>0.27252399999999999</v>
      </c>
      <c r="S102">
        <v>0.30625000000000002</v>
      </c>
      <c r="T102">
        <v>0.35653200000000002</v>
      </c>
      <c r="U102">
        <v>0.40733999999999998</v>
      </c>
      <c r="V102">
        <v>0.45867400000000003</v>
      </c>
      <c r="W102">
        <v>0.51053300000000001</v>
      </c>
      <c r="X102">
        <v>0.57947400000000004</v>
      </c>
      <c r="Y102">
        <v>0.64911600000000003</v>
      </c>
      <c r="Z102">
        <v>0.71945899999999996</v>
      </c>
      <c r="AA102">
        <v>0.79050200000000004</v>
      </c>
      <c r="AB102">
        <v>0.87915399999999999</v>
      </c>
      <c r="AC102">
        <v>0.96868100000000001</v>
      </c>
      <c r="AD102">
        <v>1.05908</v>
      </c>
      <c r="AE102">
        <v>1.14449</v>
      </c>
      <c r="AF102">
        <v>1.21282</v>
      </c>
      <c r="AG102">
        <v>1.28115</v>
      </c>
    </row>
    <row r="103" spans="1:33" x14ac:dyDescent="0.25">
      <c r="A103" t="s">
        <v>219</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220</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221</v>
      </c>
      <c r="B105">
        <v>2.87228E-2</v>
      </c>
      <c r="C105">
        <v>2.3419800000000001E-2</v>
      </c>
      <c r="D105">
        <v>2.22954E-2</v>
      </c>
      <c r="E105">
        <v>2.0305900000000002E-2</v>
      </c>
      <c r="F105">
        <v>2.2932500000000001E-2</v>
      </c>
      <c r="G105">
        <v>2.3371099999999999E-2</v>
      </c>
      <c r="H105">
        <v>2.0027400000000001E-2</v>
      </c>
      <c r="I105">
        <v>1.8686999999999999E-2</v>
      </c>
      <c r="J105">
        <v>1.73904E-2</v>
      </c>
      <c r="K105">
        <v>1.71976E-2</v>
      </c>
      <c r="L105">
        <v>1.75417E-2</v>
      </c>
      <c r="M105">
        <v>1.80787E-2</v>
      </c>
      <c r="N105">
        <v>1.87721E-2</v>
      </c>
      <c r="O105">
        <v>1.9266499999999999E-2</v>
      </c>
      <c r="P105">
        <v>2.0563100000000001E-2</v>
      </c>
      <c r="Q105">
        <v>1.0488300000000001E-2</v>
      </c>
      <c r="R105">
        <v>4.5593700000000001E-4</v>
      </c>
      <c r="S105">
        <v>4.5613099999999997E-4</v>
      </c>
      <c r="T105">
        <v>4.7074600000000002E-4</v>
      </c>
      <c r="U105">
        <v>4.7098600000000001E-4</v>
      </c>
      <c r="V105">
        <v>4.56615E-4</v>
      </c>
      <c r="W105">
        <v>4.5642499999999999E-4</v>
      </c>
      <c r="X105">
        <v>4.62705E-4</v>
      </c>
      <c r="Y105">
        <v>4.5616999999999999E-4</v>
      </c>
      <c r="Z105">
        <v>4.5758300000000001E-4</v>
      </c>
      <c r="AA105">
        <v>4.5678500000000003E-4</v>
      </c>
      <c r="AB105">
        <v>4.5581199999999999E-4</v>
      </c>
      <c r="AC105">
        <v>4.5476400000000003E-4</v>
      </c>
      <c r="AD105">
        <v>4.5408900000000002E-4</v>
      </c>
      <c r="AE105">
        <v>4.5388699999999999E-4</v>
      </c>
      <c r="AF105">
        <v>4.5303800000000001E-4</v>
      </c>
      <c r="AG105">
        <v>4.52958E-4</v>
      </c>
    </row>
    <row r="107" spans="1:33" x14ac:dyDescent="0.25">
      <c r="A107" s="11"/>
      <c r="B107" s="84">
        <v>2026</v>
      </c>
    </row>
    <row r="108" spans="1:33" x14ac:dyDescent="0.25">
      <c r="A108" s="11" t="s">
        <v>222</v>
      </c>
      <c r="B108" s="76">
        <f>SUM(I92:I98,I102,I105)/SUM(I90:I105)</f>
        <v>0.39704439043612877</v>
      </c>
    </row>
    <row r="109" spans="1:33" x14ac:dyDescent="0.25">
      <c r="A109" s="11" t="s">
        <v>224</v>
      </c>
      <c r="B109" s="76">
        <f>SUM(I93:I98,I102)/SUM(I90:I105)</f>
        <v>0.35297469147705657</v>
      </c>
    </row>
    <row r="112" spans="1:33" x14ac:dyDescent="0.25">
      <c r="A112" s="3" t="s">
        <v>67</v>
      </c>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row>
    <row r="114" spans="1:4" x14ac:dyDescent="0.25">
      <c r="A114" s="1" t="s">
        <v>144</v>
      </c>
    </row>
    <row r="115" spans="1:4" x14ac:dyDescent="0.25">
      <c r="A115" t="s">
        <v>137</v>
      </c>
    </row>
    <row r="116" spans="1:4" x14ac:dyDescent="0.25">
      <c r="A116">
        <v>2023</v>
      </c>
      <c r="B116">
        <v>2026</v>
      </c>
      <c r="C116">
        <v>2027</v>
      </c>
    </row>
    <row r="117" spans="1:4" x14ac:dyDescent="0.25">
      <c r="A117">
        <v>0</v>
      </c>
      <c r="B117">
        <v>0.23200000000000001</v>
      </c>
      <c r="C117">
        <v>0</v>
      </c>
    </row>
    <row r="118" spans="1:4" x14ac:dyDescent="0.25">
      <c r="A118" s="57">
        <f>A117/$B$117</f>
        <v>0</v>
      </c>
      <c r="B118" s="57">
        <f>B117/$B$117</f>
        <v>1</v>
      </c>
      <c r="C118" s="57">
        <f>C117/$B$117</f>
        <v>0</v>
      </c>
      <c r="D118" s="58" t="s">
        <v>138</v>
      </c>
    </row>
  </sheetData>
  <hyperlinks>
    <hyperlink ref="A2" location="GenCapNotes" display="Notes" xr:uid="{FB188AFB-A399-41BB-A954-BB410A29DD14}"/>
    <hyperlink ref="A3" location="GenCapBAU" display="BAU" xr:uid="{A807378D-03D6-4359-8CCF-6665AA7EB09C}"/>
    <hyperlink ref="A4" location="GenCapPolicyScenario" display="Policy Scenario" xr:uid="{8CD7545B-0A5A-46A4-9993-31A0303AED8B}"/>
    <hyperlink ref="A5" location="GenCapPolicyScenario" display="EPS Settings" xr:uid="{26E8CC30-3E78-4F4E-B498-F97E9557838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6E929-7528-4D1F-9175-43DB04F1AA52}">
  <sheetPr>
    <tabColor theme="8" tint="0.39997558519241921"/>
  </sheetPr>
  <dimension ref="A1:AG106"/>
  <sheetViews>
    <sheetView topLeftCell="A67" zoomScale="85" zoomScaleNormal="85" workbookViewId="0">
      <selection activeCell="G22" sqref="C22:G22"/>
    </sheetView>
  </sheetViews>
  <sheetFormatPr defaultRowHeight="15" x14ac:dyDescent="0.25"/>
  <cols>
    <col min="1" max="1" width="57.85546875" customWidth="1"/>
    <col min="2" max="2" width="9.140625" customWidth="1"/>
  </cols>
  <sheetData>
    <row r="1" spans="1:33" x14ac:dyDescent="0.25">
      <c r="A1" s="1" t="s">
        <v>0</v>
      </c>
    </row>
    <row r="2" spans="1:33" x14ac:dyDescent="0.25">
      <c r="A2" s="83" t="s">
        <v>1</v>
      </c>
    </row>
    <row r="3" spans="1:33" x14ac:dyDescent="0.25">
      <c r="A3" s="83" t="s">
        <v>5</v>
      </c>
    </row>
    <row r="4" spans="1:33" x14ac:dyDescent="0.25">
      <c r="A4" s="83" t="s">
        <v>6</v>
      </c>
    </row>
    <row r="5" spans="1:33" x14ac:dyDescent="0.25">
      <c r="A5" s="83" t="s">
        <v>145</v>
      </c>
    </row>
    <row r="6" spans="1:33" x14ac:dyDescent="0.25">
      <c r="A6" s="83" t="s">
        <v>67</v>
      </c>
    </row>
    <row r="9" spans="1:33" x14ac:dyDescent="0.25">
      <c r="A9" s="3" t="s">
        <v>1</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row>
    <row r="11" spans="1:33" x14ac:dyDescent="0.25">
      <c r="A11" t="s">
        <v>29</v>
      </c>
    </row>
    <row r="12" spans="1:33" x14ac:dyDescent="0.25">
      <c r="A12" t="s">
        <v>30</v>
      </c>
    </row>
    <row r="13" spans="1:33" x14ac:dyDescent="0.25">
      <c r="A13" t="s">
        <v>178</v>
      </c>
    </row>
    <row r="14" spans="1:33" x14ac:dyDescent="0.25">
      <c r="A14" s="21" t="s">
        <v>109</v>
      </c>
      <c r="B14" s="19"/>
      <c r="C14" s="19"/>
      <c r="D14" s="19"/>
      <c r="E14" s="19"/>
      <c r="F14" s="19"/>
    </row>
    <row r="15" spans="1:33" x14ac:dyDescent="0.25">
      <c r="A15" s="22" t="s">
        <v>110</v>
      </c>
      <c r="B15" s="19"/>
      <c r="C15" s="19"/>
      <c r="D15" s="19"/>
      <c r="E15" s="19"/>
      <c r="F15" s="19"/>
    </row>
    <row r="16" spans="1:33" x14ac:dyDescent="0.25">
      <c r="A16" s="22" t="s">
        <v>191</v>
      </c>
      <c r="B16" s="19"/>
      <c r="C16" s="19"/>
      <c r="D16" s="19"/>
      <c r="E16" s="19"/>
      <c r="F16" s="19"/>
    </row>
    <row r="17" spans="1:33" ht="14.25" customHeight="1" x14ac:dyDescent="0.25"/>
    <row r="19" spans="1:33" x14ac:dyDescent="0.25">
      <c r="A19" t="s">
        <v>175</v>
      </c>
      <c r="B19">
        <v>2025</v>
      </c>
      <c r="C19">
        <v>2026</v>
      </c>
      <c r="D19">
        <v>2027</v>
      </c>
      <c r="E19">
        <v>2028</v>
      </c>
      <c r="F19">
        <v>2029</v>
      </c>
      <c r="G19">
        <v>2030</v>
      </c>
    </row>
    <row r="20" spans="1:33" x14ac:dyDescent="0.25">
      <c r="A20" t="s">
        <v>177</v>
      </c>
      <c r="B20" s="17">
        <v>0</v>
      </c>
      <c r="C20" s="17">
        <v>0.02</v>
      </c>
      <c r="D20" s="17">
        <v>0.04</v>
      </c>
      <c r="E20" s="17">
        <v>0.06</v>
      </c>
      <c r="F20" s="17">
        <v>0.08</v>
      </c>
      <c r="G20" s="17">
        <v>0.1</v>
      </c>
    </row>
    <row r="21" spans="1:33" x14ac:dyDescent="0.25">
      <c r="A21" t="s">
        <v>176</v>
      </c>
      <c r="B21" s="17">
        <v>0</v>
      </c>
      <c r="C21" s="17">
        <v>0.03</v>
      </c>
      <c r="D21" s="17">
        <v>0.06</v>
      </c>
      <c r="E21" s="17">
        <v>0.09</v>
      </c>
      <c r="F21" s="17">
        <v>0.12</v>
      </c>
      <c r="G21" s="17">
        <v>0.15</v>
      </c>
    </row>
    <row r="22" spans="1:33" x14ac:dyDescent="0.25">
      <c r="A22" t="s">
        <v>225</v>
      </c>
      <c r="B22" s="17">
        <f>AVERAGE(B20:B21)</f>
        <v>0</v>
      </c>
      <c r="C22" s="18">
        <f t="shared" ref="C22:G22" si="0">AVERAGE(C20:C21)</f>
        <v>2.5000000000000001E-2</v>
      </c>
      <c r="D22" s="18">
        <f t="shared" si="0"/>
        <v>0.05</v>
      </c>
      <c r="E22" s="18">
        <f t="shared" si="0"/>
        <v>7.4999999999999997E-2</v>
      </c>
      <c r="F22" s="18">
        <f t="shared" si="0"/>
        <v>0.1</v>
      </c>
      <c r="G22" s="18">
        <f t="shared" si="0"/>
        <v>0.125</v>
      </c>
    </row>
    <row r="25" spans="1:33" x14ac:dyDescent="0.25">
      <c r="A25" s="3" t="s">
        <v>5</v>
      </c>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8" spans="1:33" x14ac:dyDescent="0.25">
      <c r="A28" t="s">
        <v>180</v>
      </c>
      <c r="B28">
        <v>378.21600000000001</v>
      </c>
      <c r="C28">
        <v>399.31799999999998</v>
      </c>
      <c r="D28">
        <v>428.642</v>
      </c>
      <c r="E28">
        <v>457.327</v>
      </c>
      <c r="F28">
        <v>485.52499999999998</v>
      </c>
      <c r="G28">
        <v>513.08299999999997</v>
      </c>
      <c r="H28">
        <v>541.10199999999998</v>
      </c>
      <c r="I28">
        <v>568.79</v>
      </c>
      <c r="J28">
        <v>596.33900000000006</v>
      </c>
      <c r="K28">
        <v>632.44799999999998</v>
      </c>
      <c r="L28">
        <v>668.92499999999995</v>
      </c>
      <c r="M28">
        <v>704.86699999999996</v>
      </c>
      <c r="N28">
        <v>741.30399999999997</v>
      </c>
      <c r="O28">
        <v>777.88699999999994</v>
      </c>
      <c r="P28">
        <v>818.77499999999998</v>
      </c>
      <c r="Q28">
        <v>859.60400000000004</v>
      </c>
      <c r="R28">
        <v>901.37</v>
      </c>
      <c r="S28">
        <v>941.58399999999995</v>
      </c>
      <c r="T28">
        <v>983.29200000000003</v>
      </c>
      <c r="U28">
        <v>1028.05</v>
      </c>
      <c r="V28">
        <v>1072.3900000000001</v>
      </c>
      <c r="W28">
        <v>1117.6199999999999</v>
      </c>
      <c r="X28">
        <v>1163.1099999999999</v>
      </c>
      <c r="Y28">
        <v>1208.01</v>
      </c>
      <c r="Z28">
        <v>1253.27</v>
      </c>
      <c r="AA28">
        <v>1298.49</v>
      </c>
      <c r="AB28">
        <v>1344.8</v>
      </c>
      <c r="AC28">
        <v>1390.2</v>
      </c>
      <c r="AD28">
        <v>1435.9</v>
      </c>
      <c r="AE28">
        <v>1481.59</v>
      </c>
      <c r="AF28">
        <v>1528.16</v>
      </c>
      <c r="AG28">
        <v>1574.12</v>
      </c>
    </row>
    <row r="29" spans="1:33" x14ac:dyDescent="0.25">
      <c r="A29" t="s">
        <v>182</v>
      </c>
      <c r="B29">
        <v>518.91899999999998</v>
      </c>
      <c r="C29">
        <v>488.24700000000001</v>
      </c>
      <c r="D29">
        <v>522.58000000000004</v>
      </c>
      <c r="E29">
        <v>546.50199999999995</v>
      </c>
      <c r="F29">
        <v>567.94299999999998</v>
      </c>
      <c r="G29">
        <v>586.65599999999995</v>
      </c>
      <c r="H29">
        <v>604.00699999999995</v>
      </c>
      <c r="I29">
        <v>620.61500000000001</v>
      </c>
      <c r="J29">
        <v>636.87900000000002</v>
      </c>
      <c r="K29">
        <v>655.25699999999995</v>
      </c>
      <c r="L29">
        <v>673.54100000000005</v>
      </c>
      <c r="M29">
        <v>691.77300000000002</v>
      </c>
      <c r="N29">
        <v>710.005</v>
      </c>
      <c r="O29">
        <v>728.21299999999997</v>
      </c>
      <c r="P29">
        <v>749.20299999999997</v>
      </c>
      <c r="Q29">
        <v>770.16300000000001</v>
      </c>
      <c r="R29">
        <v>791.15300000000002</v>
      </c>
      <c r="S29">
        <v>812.14400000000001</v>
      </c>
      <c r="T29">
        <v>833.10500000000002</v>
      </c>
      <c r="U29">
        <v>858.51599999999996</v>
      </c>
      <c r="V29">
        <v>883.928</v>
      </c>
      <c r="W29">
        <v>909.34299999999996</v>
      </c>
      <c r="X29">
        <v>934.755</v>
      </c>
      <c r="Y29">
        <v>960.16700000000003</v>
      </c>
      <c r="Z29">
        <v>980.30799999999999</v>
      </c>
      <c r="AA29">
        <v>1000.48</v>
      </c>
      <c r="AB29">
        <v>1020.62</v>
      </c>
      <c r="AC29">
        <v>1040.79</v>
      </c>
      <c r="AD29">
        <v>1060.93</v>
      </c>
      <c r="AE29">
        <v>1081.07</v>
      </c>
      <c r="AF29">
        <v>1101.24</v>
      </c>
      <c r="AG29">
        <v>1121.3900000000001</v>
      </c>
    </row>
    <row r="30" spans="1:33" x14ac:dyDescent="0.25">
      <c r="A30" t="s">
        <v>184</v>
      </c>
      <c r="B30">
        <v>213.43</v>
      </c>
      <c r="C30">
        <v>207.749</v>
      </c>
      <c r="D30">
        <v>229.41300000000001</v>
      </c>
      <c r="E30">
        <v>246.96100000000001</v>
      </c>
      <c r="F30">
        <v>260.67099999999999</v>
      </c>
      <c r="G30">
        <v>273.202</v>
      </c>
      <c r="H30">
        <v>285.11500000000001</v>
      </c>
      <c r="I30">
        <v>296.70499999999998</v>
      </c>
      <c r="J30">
        <v>308.11399999999998</v>
      </c>
      <c r="K30">
        <v>320.60700000000003</v>
      </c>
      <c r="L30">
        <v>333.05500000000001</v>
      </c>
      <c r="M30">
        <v>345.44900000000001</v>
      </c>
      <c r="N30">
        <v>357.86099999999999</v>
      </c>
      <c r="O30">
        <v>370.24400000000003</v>
      </c>
      <c r="P30">
        <v>380.23899999999998</v>
      </c>
      <c r="Q30">
        <v>390.20400000000001</v>
      </c>
      <c r="R30">
        <v>400.19900000000001</v>
      </c>
      <c r="S30">
        <v>410.16399999999999</v>
      </c>
      <c r="T30">
        <v>420.15899999999999</v>
      </c>
      <c r="U30">
        <v>431.47300000000001</v>
      </c>
      <c r="V30">
        <v>442.815</v>
      </c>
      <c r="W30">
        <v>454.12900000000002</v>
      </c>
      <c r="X30">
        <v>465.44299999999998</v>
      </c>
      <c r="Y30">
        <v>476.786</v>
      </c>
      <c r="Z30">
        <v>484.46499999999997</v>
      </c>
      <c r="AA30">
        <v>492.11500000000001</v>
      </c>
      <c r="AB30">
        <v>499.79399999999998</v>
      </c>
      <c r="AC30">
        <v>507.47300000000001</v>
      </c>
      <c r="AD30">
        <v>515.15300000000002</v>
      </c>
      <c r="AE30">
        <v>522.83199999999999</v>
      </c>
      <c r="AF30">
        <v>530.48199999999997</v>
      </c>
      <c r="AG30">
        <v>538.16099999999994</v>
      </c>
    </row>
    <row r="31" spans="1:33" x14ac:dyDescent="0.25">
      <c r="A31" s="47" t="s">
        <v>185</v>
      </c>
      <c r="B31" s="47">
        <f>SUM(B28:B30)</f>
        <v>1110.5650000000001</v>
      </c>
      <c r="C31" s="47">
        <f t="shared" ref="C31:AG31" si="1">SUM(C28:C30)</f>
        <v>1095.3140000000001</v>
      </c>
      <c r="D31" s="47">
        <f t="shared" si="1"/>
        <v>1180.635</v>
      </c>
      <c r="E31" s="47">
        <f t="shared" si="1"/>
        <v>1250.79</v>
      </c>
      <c r="F31" s="47">
        <f t="shared" si="1"/>
        <v>1314.1389999999999</v>
      </c>
      <c r="G31" s="47">
        <f t="shared" si="1"/>
        <v>1372.941</v>
      </c>
      <c r="H31" s="47">
        <f t="shared" si="1"/>
        <v>1430.2239999999999</v>
      </c>
      <c r="I31" s="47">
        <f t="shared" si="1"/>
        <v>1486.11</v>
      </c>
      <c r="J31" s="47">
        <f t="shared" si="1"/>
        <v>1541.3320000000001</v>
      </c>
      <c r="K31" s="47">
        <f t="shared" si="1"/>
        <v>1608.3119999999999</v>
      </c>
      <c r="L31" s="47">
        <f t="shared" si="1"/>
        <v>1675.521</v>
      </c>
      <c r="M31" s="47">
        <f t="shared" si="1"/>
        <v>1742.0889999999999</v>
      </c>
      <c r="N31" s="47">
        <f t="shared" si="1"/>
        <v>1809.17</v>
      </c>
      <c r="O31" s="47">
        <f t="shared" si="1"/>
        <v>1876.3440000000001</v>
      </c>
      <c r="P31" s="47">
        <f t="shared" si="1"/>
        <v>1948.2170000000001</v>
      </c>
      <c r="Q31" s="47">
        <f t="shared" si="1"/>
        <v>2019.971</v>
      </c>
      <c r="R31" s="47">
        <f t="shared" si="1"/>
        <v>2092.7220000000002</v>
      </c>
      <c r="S31" s="47">
        <f t="shared" si="1"/>
        <v>2163.8919999999998</v>
      </c>
      <c r="T31" s="47">
        <f t="shared" si="1"/>
        <v>2236.556</v>
      </c>
      <c r="U31" s="47">
        <f t="shared" si="1"/>
        <v>2318.0389999999998</v>
      </c>
      <c r="V31" s="47">
        <f t="shared" si="1"/>
        <v>2399.1330000000003</v>
      </c>
      <c r="W31" s="47">
        <f t="shared" si="1"/>
        <v>2481.0919999999996</v>
      </c>
      <c r="X31" s="47">
        <f t="shared" si="1"/>
        <v>2563.308</v>
      </c>
      <c r="Y31" s="47">
        <f t="shared" si="1"/>
        <v>2644.9630000000002</v>
      </c>
      <c r="Z31" s="47">
        <f t="shared" si="1"/>
        <v>2718.0430000000001</v>
      </c>
      <c r="AA31" s="47">
        <f t="shared" si="1"/>
        <v>2791.085</v>
      </c>
      <c r="AB31" s="47">
        <f t="shared" si="1"/>
        <v>2865.2139999999999</v>
      </c>
      <c r="AC31" s="47">
        <f t="shared" si="1"/>
        <v>2938.4629999999997</v>
      </c>
      <c r="AD31" s="47">
        <f t="shared" si="1"/>
        <v>3011.9830000000002</v>
      </c>
      <c r="AE31" s="47">
        <f t="shared" si="1"/>
        <v>3085.4919999999997</v>
      </c>
      <c r="AF31" s="47">
        <f t="shared" si="1"/>
        <v>3159.8820000000001</v>
      </c>
      <c r="AG31" s="47">
        <f t="shared" si="1"/>
        <v>3233.6710000000003</v>
      </c>
    </row>
    <row r="34" spans="1:33" x14ac:dyDescent="0.25">
      <c r="A34" s="3" t="s">
        <v>6</v>
      </c>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row>
    <row r="36" spans="1:33" x14ac:dyDescent="0.25">
      <c r="A36" t="s">
        <v>34</v>
      </c>
      <c r="B36">
        <v>2019</v>
      </c>
      <c r="C36">
        <v>2020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3" x14ac:dyDescent="0.25">
      <c r="A37" t="s">
        <v>179</v>
      </c>
      <c r="B37">
        <v>378.21600000000001</v>
      </c>
      <c r="C37">
        <v>399.31799999999998</v>
      </c>
      <c r="D37">
        <v>428.642</v>
      </c>
      <c r="E37">
        <v>457.327</v>
      </c>
      <c r="F37">
        <v>485.52499999999998</v>
      </c>
      <c r="G37">
        <v>513.08000000000004</v>
      </c>
      <c r="H37">
        <v>541.803</v>
      </c>
      <c r="I37">
        <v>564.46900000000005</v>
      </c>
      <c r="J37">
        <v>586.31399999999996</v>
      </c>
      <c r="K37">
        <v>610.41099999999994</v>
      </c>
      <c r="L37">
        <v>635.55999999999995</v>
      </c>
      <c r="M37">
        <v>654.01400000000001</v>
      </c>
      <c r="N37">
        <v>672.16800000000001</v>
      </c>
      <c r="O37">
        <v>689.90300000000002</v>
      </c>
      <c r="P37">
        <v>709.72</v>
      </c>
      <c r="Q37">
        <v>731.96799999999996</v>
      </c>
      <c r="R37">
        <v>754.303</v>
      </c>
      <c r="S37">
        <v>775.56600000000003</v>
      </c>
      <c r="T37">
        <v>798.64800000000002</v>
      </c>
      <c r="U37">
        <v>826.02</v>
      </c>
      <c r="V37">
        <v>854.19500000000005</v>
      </c>
      <c r="W37">
        <v>884.51400000000001</v>
      </c>
      <c r="X37">
        <v>916.90099999999995</v>
      </c>
      <c r="Y37">
        <v>952.16899999999998</v>
      </c>
      <c r="Z37">
        <v>990.94799999999998</v>
      </c>
      <c r="AA37">
        <v>1032.76</v>
      </c>
      <c r="AB37">
        <v>1077.07</v>
      </c>
      <c r="AC37">
        <v>1121.75</v>
      </c>
      <c r="AD37">
        <v>1165.8599999999999</v>
      </c>
      <c r="AE37">
        <v>1209.3</v>
      </c>
      <c r="AF37">
        <v>1253.04</v>
      </c>
      <c r="AG37">
        <v>1295.6199999999999</v>
      </c>
    </row>
    <row r="38" spans="1:33" x14ac:dyDescent="0.25">
      <c r="A38" t="s">
        <v>181</v>
      </c>
      <c r="B38">
        <v>518.91899999999998</v>
      </c>
      <c r="C38">
        <v>488.24700000000001</v>
      </c>
      <c r="D38">
        <v>522.58000000000004</v>
      </c>
      <c r="E38">
        <v>546.50199999999995</v>
      </c>
      <c r="F38">
        <v>567.94299999999998</v>
      </c>
      <c r="G38">
        <v>586.63199999999995</v>
      </c>
      <c r="H38">
        <v>604.00300000000004</v>
      </c>
      <c r="I38">
        <v>599.37099999999998</v>
      </c>
      <c r="J38">
        <v>593.83600000000001</v>
      </c>
      <c r="K38">
        <v>590.755</v>
      </c>
      <c r="L38">
        <v>587.59299999999996</v>
      </c>
      <c r="M38">
        <v>585.303</v>
      </c>
      <c r="N38">
        <v>607.63400000000001</v>
      </c>
      <c r="O38">
        <v>628.92899999999997</v>
      </c>
      <c r="P38">
        <v>652.89</v>
      </c>
      <c r="Q38">
        <v>676.79700000000003</v>
      </c>
      <c r="R38">
        <v>700.64599999999996</v>
      </c>
      <c r="S38">
        <v>723.66899999999998</v>
      </c>
      <c r="T38">
        <v>746.13800000000003</v>
      </c>
      <c r="U38">
        <v>772.14599999999996</v>
      </c>
      <c r="V38">
        <v>797.80399999999997</v>
      </c>
      <c r="W38">
        <v>823.17200000000003</v>
      </c>
      <c r="X38">
        <v>848.24900000000002</v>
      </c>
      <c r="Y38">
        <v>872.83600000000001</v>
      </c>
      <c r="Z38">
        <v>892.19399999999996</v>
      </c>
      <c r="AA38">
        <v>911.18299999999999</v>
      </c>
      <c r="AB38">
        <v>929.98</v>
      </c>
      <c r="AC38">
        <v>948.31700000000001</v>
      </c>
      <c r="AD38">
        <v>966.87599999999998</v>
      </c>
      <c r="AE38">
        <v>985.38300000000004</v>
      </c>
      <c r="AF38">
        <v>1004.16</v>
      </c>
      <c r="AG38">
        <v>1022.4</v>
      </c>
    </row>
    <row r="39" spans="1:33" x14ac:dyDescent="0.25">
      <c r="A39" t="s">
        <v>183</v>
      </c>
      <c r="B39">
        <v>213.43</v>
      </c>
      <c r="C39">
        <v>207.749</v>
      </c>
      <c r="D39">
        <v>229.41300000000001</v>
      </c>
      <c r="E39">
        <v>246.96100000000001</v>
      </c>
      <c r="F39">
        <v>260.67099999999999</v>
      </c>
      <c r="G39">
        <v>273.19099999999997</v>
      </c>
      <c r="H39">
        <v>285.113</v>
      </c>
      <c r="I39">
        <v>284.06299999999999</v>
      </c>
      <c r="J39">
        <v>282.00400000000002</v>
      </c>
      <c r="K39">
        <v>280.73599999999999</v>
      </c>
      <c r="L39">
        <v>279.03699999999998</v>
      </c>
      <c r="M39">
        <v>277.48399999999998</v>
      </c>
      <c r="N39">
        <v>291.40800000000002</v>
      </c>
      <c r="O39">
        <v>304.83100000000002</v>
      </c>
      <c r="P39">
        <v>316.63200000000001</v>
      </c>
      <c r="Q39">
        <v>328.43400000000003</v>
      </c>
      <c r="R39">
        <v>340.209</v>
      </c>
      <c r="S39">
        <v>351.274</v>
      </c>
      <c r="T39">
        <v>362.416</v>
      </c>
      <c r="U39">
        <v>374.40499999999997</v>
      </c>
      <c r="V39">
        <v>386.14699999999999</v>
      </c>
      <c r="W39">
        <v>397.661</v>
      </c>
      <c r="X39">
        <v>408.96300000000002</v>
      </c>
      <c r="Y39">
        <v>419.94200000000001</v>
      </c>
      <c r="Z39">
        <v>427.44400000000002</v>
      </c>
      <c r="AA39">
        <v>434.64800000000002</v>
      </c>
      <c r="AB39">
        <v>441.63600000000002</v>
      </c>
      <c r="AC39">
        <v>448.702</v>
      </c>
      <c r="AD39">
        <v>455.59300000000002</v>
      </c>
      <c r="AE39">
        <v>462.49599999999998</v>
      </c>
      <c r="AF39">
        <v>469.12099999999998</v>
      </c>
      <c r="AG39">
        <v>476.18599999999998</v>
      </c>
    </row>
    <row r="40" spans="1:33" x14ac:dyDescent="0.25">
      <c r="A40" s="47" t="s">
        <v>185</v>
      </c>
      <c r="B40" s="47">
        <f>SUM(B37:B39)</f>
        <v>1110.5650000000001</v>
      </c>
      <c r="C40" s="47">
        <f t="shared" ref="C40" si="2">SUM(C37:C39)</f>
        <v>1095.3140000000001</v>
      </c>
      <c r="D40" s="47">
        <f t="shared" ref="D40" si="3">SUM(D37:D39)</f>
        <v>1180.635</v>
      </c>
      <c r="E40" s="47">
        <f t="shared" ref="E40" si="4">SUM(E37:E39)</f>
        <v>1250.79</v>
      </c>
      <c r="F40" s="47">
        <f t="shared" ref="F40" si="5">SUM(F37:F39)</f>
        <v>1314.1389999999999</v>
      </c>
      <c r="G40" s="47">
        <f t="shared" ref="G40" si="6">SUM(G37:G39)</f>
        <v>1372.903</v>
      </c>
      <c r="H40" s="47">
        <f t="shared" ref="H40" si="7">SUM(H37:H39)</f>
        <v>1430.9190000000001</v>
      </c>
      <c r="I40" s="47">
        <f t="shared" ref="I40" si="8">SUM(I37:I39)</f>
        <v>1447.9030000000002</v>
      </c>
      <c r="J40" s="47">
        <f t="shared" ref="J40" si="9">SUM(J37:J39)</f>
        <v>1462.154</v>
      </c>
      <c r="K40" s="47">
        <f t="shared" ref="K40" si="10">SUM(K37:K39)</f>
        <v>1481.902</v>
      </c>
      <c r="L40" s="47">
        <f t="shared" ref="L40" si="11">SUM(L37:L39)</f>
        <v>1502.1899999999998</v>
      </c>
      <c r="M40" s="47">
        <f t="shared" ref="M40" si="12">SUM(M37:M39)</f>
        <v>1516.8009999999999</v>
      </c>
      <c r="N40" s="47">
        <f t="shared" ref="N40" si="13">SUM(N37:N39)</f>
        <v>1571.21</v>
      </c>
      <c r="O40" s="47">
        <f t="shared" ref="O40" si="14">SUM(O37:O39)</f>
        <v>1623.663</v>
      </c>
      <c r="P40" s="47">
        <f t="shared" ref="P40" si="15">SUM(P37:P39)</f>
        <v>1679.2420000000002</v>
      </c>
      <c r="Q40" s="47">
        <f t="shared" ref="Q40" si="16">SUM(Q37:Q39)</f>
        <v>1737.1989999999998</v>
      </c>
      <c r="R40" s="47">
        <f t="shared" ref="R40" si="17">SUM(R37:R39)</f>
        <v>1795.1580000000001</v>
      </c>
      <c r="S40" s="47">
        <f t="shared" ref="S40" si="18">SUM(S37:S39)</f>
        <v>1850.509</v>
      </c>
      <c r="T40" s="47">
        <f t="shared" ref="T40" si="19">SUM(T37:T39)</f>
        <v>1907.202</v>
      </c>
      <c r="U40" s="47">
        <f t="shared" ref="U40" si="20">SUM(U37:U39)</f>
        <v>1972.5709999999999</v>
      </c>
      <c r="V40" s="47">
        <f t="shared" ref="V40" si="21">SUM(V37:V39)</f>
        <v>2038.146</v>
      </c>
      <c r="W40" s="47">
        <f t="shared" ref="W40" si="22">SUM(W37:W39)</f>
        <v>2105.3470000000002</v>
      </c>
      <c r="X40" s="47">
        <f t="shared" ref="X40" si="23">SUM(X37:X39)</f>
        <v>2174.1130000000003</v>
      </c>
      <c r="Y40" s="47">
        <f t="shared" ref="Y40" si="24">SUM(Y37:Y39)</f>
        <v>2244.9470000000001</v>
      </c>
      <c r="Z40" s="47">
        <f t="shared" ref="Z40" si="25">SUM(Z37:Z39)</f>
        <v>2310.5859999999998</v>
      </c>
      <c r="AA40" s="47">
        <f t="shared" ref="AA40" si="26">SUM(AA37:AA39)</f>
        <v>2378.5909999999999</v>
      </c>
      <c r="AB40" s="47">
        <f t="shared" ref="AB40" si="27">SUM(AB37:AB39)</f>
        <v>2448.6860000000001</v>
      </c>
      <c r="AC40" s="47">
        <f t="shared" ref="AC40" si="28">SUM(AC37:AC39)</f>
        <v>2518.7690000000002</v>
      </c>
      <c r="AD40" s="47">
        <f t="shared" ref="AD40" si="29">SUM(AD37:AD39)</f>
        <v>2588.3289999999997</v>
      </c>
      <c r="AE40" s="47">
        <f t="shared" ref="AE40" si="30">SUM(AE37:AE39)</f>
        <v>2657.1790000000001</v>
      </c>
      <c r="AF40" s="47">
        <f t="shared" ref="AF40" si="31">SUM(AF37:AF39)</f>
        <v>2726.3209999999999</v>
      </c>
      <c r="AG40" s="47">
        <f t="shared" ref="AG40" si="32">SUM(AG37:AG39)</f>
        <v>2794.2060000000001</v>
      </c>
    </row>
    <row r="42" spans="1:33" x14ac:dyDescent="0.25">
      <c r="A42" t="s">
        <v>189</v>
      </c>
      <c r="B42" s="15">
        <f>(B31-B40)/B31</f>
        <v>0</v>
      </c>
      <c r="C42" s="15">
        <f t="shared" ref="C42:AG42" si="33">(C31-C40)/C31</f>
        <v>0</v>
      </c>
      <c r="D42" s="15">
        <f t="shared" si="33"/>
        <v>0</v>
      </c>
      <c r="E42" s="15">
        <f t="shared" si="33"/>
        <v>0</v>
      </c>
      <c r="F42" s="15">
        <f t="shared" si="33"/>
        <v>0</v>
      </c>
      <c r="G42" s="15">
        <f t="shared" si="33"/>
        <v>2.7677809898612476E-5</v>
      </c>
      <c r="H42" s="15">
        <f t="shared" si="33"/>
        <v>-4.8593786707548171E-4</v>
      </c>
      <c r="I42" s="15">
        <f t="shared" si="33"/>
        <v>2.5709402399552963E-2</v>
      </c>
      <c r="J42" s="15">
        <f t="shared" si="33"/>
        <v>5.1369854126171455E-2</v>
      </c>
      <c r="K42" s="15">
        <f t="shared" si="33"/>
        <v>7.8597933734250489E-2</v>
      </c>
      <c r="L42" s="15">
        <f t="shared" si="33"/>
        <v>0.10344901675359493</v>
      </c>
      <c r="M42" s="15">
        <f t="shared" si="33"/>
        <v>0.1293206030231521</v>
      </c>
      <c r="N42" s="15">
        <f t="shared" si="33"/>
        <v>0.13152992808857103</v>
      </c>
      <c r="O42" s="15">
        <f t="shared" si="33"/>
        <v>0.1346666709302772</v>
      </c>
      <c r="P42" s="15">
        <f t="shared" si="33"/>
        <v>0.13806213578877502</v>
      </c>
      <c r="Q42" s="15">
        <f t="shared" si="33"/>
        <v>0.13998814834470405</v>
      </c>
      <c r="R42" s="15">
        <f t="shared" si="33"/>
        <v>0.14218993253762327</v>
      </c>
      <c r="S42" s="15">
        <f t="shared" si="33"/>
        <v>0.14482377124181792</v>
      </c>
      <c r="T42" s="15">
        <f t="shared" si="33"/>
        <v>0.14725944711422384</v>
      </c>
      <c r="U42" s="15">
        <f t="shared" si="33"/>
        <v>0.14903459346456202</v>
      </c>
      <c r="V42" s="15">
        <f t="shared" si="33"/>
        <v>0.15046560570005926</v>
      </c>
      <c r="W42" s="15">
        <f t="shared" si="33"/>
        <v>0.15144339669790538</v>
      </c>
      <c r="X42" s="15">
        <f t="shared" si="33"/>
        <v>0.15183310004104061</v>
      </c>
      <c r="Y42" s="15">
        <f t="shared" si="33"/>
        <v>0.15123689820991826</v>
      </c>
      <c r="Z42" s="15">
        <f t="shared" si="33"/>
        <v>0.14990822440998922</v>
      </c>
      <c r="AA42" s="15">
        <f t="shared" si="33"/>
        <v>0.14778983800206735</v>
      </c>
      <c r="AB42" s="15">
        <f t="shared" si="33"/>
        <v>0.14537413261278209</v>
      </c>
      <c r="AC42" s="15">
        <f t="shared" si="33"/>
        <v>0.14282773000714985</v>
      </c>
      <c r="AD42" s="15">
        <f t="shared" si="33"/>
        <v>0.14065617236219474</v>
      </c>
      <c r="AE42" s="15">
        <f t="shared" si="33"/>
        <v>0.13881513872017806</v>
      </c>
      <c r="AF42" s="15">
        <f t="shared" si="33"/>
        <v>0.13720797169008214</v>
      </c>
      <c r="AG42" s="15">
        <f t="shared" si="33"/>
        <v>0.13590281757173198</v>
      </c>
    </row>
    <row r="44" spans="1:33" x14ac:dyDescent="0.25">
      <c r="A44" s="45" t="s">
        <v>190</v>
      </c>
      <c r="B44" s="77">
        <f>B52</f>
        <v>0</v>
      </c>
      <c r="C44" s="77">
        <f t="shared" ref="C44:AG44" si="34">C52</f>
        <v>0</v>
      </c>
      <c r="D44" s="77">
        <f t="shared" si="34"/>
        <v>0</v>
      </c>
      <c r="E44" s="77">
        <f t="shared" si="34"/>
        <v>0</v>
      </c>
      <c r="F44" s="77">
        <f t="shared" si="34"/>
        <v>0</v>
      </c>
      <c r="G44" s="77">
        <f t="shared" si="34"/>
        <v>0</v>
      </c>
      <c r="H44" s="77">
        <f t="shared" si="34"/>
        <v>0</v>
      </c>
      <c r="I44" s="77">
        <f t="shared" si="34"/>
        <v>2.5000000000000001E-2</v>
      </c>
      <c r="J44" s="77">
        <f t="shared" si="34"/>
        <v>0.05</v>
      </c>
      <c r="K44" s="77">
        <f t="shared" si="34"/>
        <v>7.4999999999999997E-2</v>
      </c>
      <c r="L44" s="77">
        <f t="shared" si="34"/>
        <v>0.1</v>
      </c>
      <c r="M44" s="77">
        <f t="shared" si="34"/>
        <v>0.125</v>
      </c>
      <c r="N44" s="77">
        <f t="shared" si="34"/>
        <v>0.125</v>
      </c>
      <c r="O44" s="77">
        <f t="shared" si="34"/>
        <v>0.125</v>
      </c>
      <c r="P44" s="77">
        <f t="shared" si="34"/>
        <v>0.125</v>
      </c>
      <c r="Q44" s="77">
        <f t="shared" si="34"/>
        <v>0.125</v>
      </c>
      <c r="R44" s="77">
        <f t="shared" si="34"/>
        <v>0.125</v>
      </c>
      <c r="S44" s="77">
        <f t="shared" si="34"/>
        <v>0.125</v>
      </c>
      <c r="T44" s="77">
        <f t="shared" si="34"/>
        <v>0.125</v>
      </c>
      <c r="U44" s="77">
        <f t="shared" si="34"/>
        <v>0.125</v>
      </c>
      <c r="V44" s="77">
        <f t="shared" si="34"/>
        <v>0.125</v>
      </c>
      <c r="W44" s="77">
        <f t="shared" si="34"/>
        <v>0.125</v>
      </c>
      <c r="X44" s="77">
        <f t="shared" si="34"/>
        <v>0.125</v>
      </c>
      <c r="Y44" s="77">
        <f t="shared" si="34"/>
        <v>0.125</v>
      </c>
      <c r="Z44" s="77">
        <f t="shared" si="34"/>
        <v>0.125</v>
      </c>
      <c r="AA44" s="77">
        <f t="shared" si="34"/>
        <v>0.125</v>
      </c>
      <c r="AB44" s="77">
        <f t="shared" si="34"/>
        <v>0.125</v>
      </c>
      <c r="AC44" s="77">
        <f t="shared" si="34"/>
        <v>0.125</v>
      </c>
      <c r="AD44" s="77">
        <f t="shared" si="34"/>
        <v>0.125</v>
      </c>
      <c r="AE44" s="77">
        <f t="shared" si="34"/>
        <v>0.125</v>
      </c>
      <c r="AF44" s="77">
        <f t="shared" si="34"/>
        <v>0.125</v>
      </c>
      <c r="AG44" s="77">
        <f t="shared" si="34"/>
        <v>0.125</v>
      </c>
    </row>
    <row r="45" spans="1:33" x14ac:dyDescent="0.25">
      <c r="A45" s="45" t="s">
        <v>200</v>
      </c>
      <c r="B45" s="78">
        <f>IFERROR(B44/B42,0)</f>
        <v>0</v>
      </c>
      <c r="C45" s="78">
        <f t="shared" ref="C45:AG45" si="35">IFERROR(C44/C42,0)</f>
        <v>0</v>
      </c>
      <c r="D45" s="78">
        <f t="shared" si="35"/>
        <v>0</v>
      </c>
      <c r="E45" s="78">
        <f t="shared" si="35"/>
        <v>0</v>
      </c>
      <c r="F45" s="78">
        <f t="shared" si="35"/>
        <v>0</v>
      </c>
      <c r="G45" s="78">
        <f t="shared" si="35"/>
        <v>0</v>
      </c>
      <c r="H45" s="78">
        <f t="shared" si="35"/>
        <v>0</v>
      </c>
      <c r="I45" s="78">
        <f t="shared" si="35"/>
        <v>0.97240688879002113</v>
      </c>
      <c r="J45" s="78">
        <f t="shared" si="35"/>
        <v>0.97333350173027744</v>
      </c>
      <c r="K45" s="78">
        <f t="shared" si="35"/>
        <v>0.95422355826279659</v>
      </c>
      <c r="L45" s="78">
        <f t="shared" si="35"/>
        <v>0.96665974349654638</v>
      </c>
      <c r="M45" s="78">
        <f t="shared" si="35"/>
        <v>0.96658998703881249</v>
      </c>
      <c r="N45" s="78">
        <f t="shared" si="35"/>
        <v>0.95035405110102522</v>
      </c>
      <c r="O45" s="78">
        <f t="shared" si="35"/>
        <v>0.92821779239436264</v>
      </c>
      <c r="P45" s="78">
        <f t="shared" si="35"/>
        <v>0.90538944139789979</v>
      </c>
      <c r="Q45" s="78">
        <f t="shared" si="35"/>
        <v>0.89293273379259552</v>
      </c>
      <c r="R45" s="78">
        <f t="shared" si="35"/>
        <v>0.87910583941605824</v>
      </c>
      <c r="S45" s="78">
        <f t="shared" si="35"/>
        <v>0.86311797385308109</v>
      </c>
      <c r="T45" s="78">
        <f t="shared" si="35"/>
        <v>0.84884197550356144</v>
      </c>
      <c r="U45" s="78">
        <f t="shared" si="35"/>
        <v>0.83873144545949296</v>
      </c>
      <c r="V45" s="78">
        <f t="shared" si="35"/>
        <v>0.83075463936374372</v>
      </c>
      <c r="W45" s="78">
        <f t="shared" si="35"/>
        <v>0.82539089009833921</v>
      </c>
      <c r="X45" s="78">
        <f t="shared" si="35"/>
        <v>0.82327239558576093</v>
      </c>
      <c r="Y45" s="78">
        <f t="shared" si="35"/>
        <v>0.8265178767849285</v>
      </c>
      <c r="Z45" s="78">
        <f t="shared" si="35"/>
        <v>0.83384350986729827</v>
      </c>
      <c r="AA45" s="78">
        <f t="shared" si="35"/>
        <v>0.84579563581530848</v>
      </c>
      <c r="AB45" s="78">
        <f t="shared" si="35"/>
        <v>0.85985035819920907</v>
      </c>
      <c r="AC45" s="78">
        <f t="shared" si="35"/>
        <v>0.8751801908056831</v>
      </c>
      <c r="AD45" s="78">
        <f t="shared" si="35"/>
        <v>0.88869189244052849</v>
      </c>
      <c r="AE45" s="78">
        <f t="shared" si="35"/>
        <v>0.90047815499412887</v>
      </c>
      <c r="AF45" s="78">
        <f t="shared" si="35"/>
        <v>0.91102578414571389</v>
      </c>
      <c r="AG45" s="78">
        <f t="shared" si="35"/>
        <v>0.91977489674945645</v>
      </c>
    </row>
    <row r="47" spans="1:33" x14ac:dyDescent="0.25">
      <c r="A47" s="3" t="s">
        <v>145</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row>
    <row r="49" spans="1:33" x14ac:dyDescent="0.25">
      <c r="B49">
        <v>2019</v>
      </c>
      <c r="C49">
        <v>2020</v>
      </c>
      <c r="D49">
        <v>2021</v>
      </c>
      <c r="E49">
        <v>2022</v>
      </c>
      <c r="F49">
        <v>2023</v>
      </c>
      <c r="G49">
        <v>2024</v>
      </c>
      <c r="H49">
        <v>2025</v>
      </c>
      <c r="I49">
        <v>2026</v>
      </c>
      <c r="J49">
        <v>2027</v>
      </c>
      <c r="K49">
        <v>2028</v>
      </c>
      <c r="L49">
        <v>2029</v>
      </c>
      <c r="M49">
        <v>2030</v>
      </c>
      <c r="N49">
        <v>2031</v>
      </c>
      <c r="O49">
        <v>2032</v>
      </c>
      <c r="P49">
        <v>2033</v>
      </c>
      <c r="Q49">
        <v>2034</v>
      </c>
      <c r="R49">
        <v>2035</v>
      </c>
      <c r="S49">
        <v>2036</v>
      </c>
      <c r="T49">
        <v>2037</v>
      </c>
      <c r="U49">
        <v>2038</v>
      </c>
      <c r="V49">
        <v>2039</v>
      </c>
      <c r="W49">
        <v>2040</v>
      </c>
      <c r="X49">
        <v>2041</v>
      </c>
      <c r="Y49">
        <v>2042</v>
      </c>
      <c r="Z49">
        <v>2043</v>
      </c>
      <c r="AA49">
        <v>2044</v>
      </c>
      <c r="AB49">
        <v>2045</v>
      </c>
      <c r="AC49">
        <v>2046</v>
      </c>
      <c r="AD49">
        <v>2047</v>
      </c>
      <c r="AE49">
        <v>2048</v>
      </c>
      <c r="AF49">
        <v>2049</v>
      </c>
      <c r="AG49">
        <v>2050</v>
      </c>
    </row>
    <row r="50" spans="1:33" x14ac:dyDescent="0.25">
      <c r="A50" t="s">
        <v>186</v>
      </c>
      <c r="B50">
        <f>B31</f>
        <v>1110.5650000000001</v>
      </c>
      <c r="C50">
        <f>C31</f>
        <v>1095.3140000000001</v>
      </c>
      <c r="D50">
        <f>D31</f>
        <v>1180.635</v>
      </c>
      <c r="E50">
        <f>E31</f>
        <v>1250.79</v>
      </c>
      <c r="F50">
        <f>F31</f>
        <v>1314.1389999999999</v>
      </c>
      <c r="G50">
        <f>G31</f>
        <v>1372.941</v>
      </c>
      <c r="H50">
        <f>H31</f>
        <v>1430.2239999999999</v>
      </c>
      <c r="I50">
        <f>I31</f>
        <v>1486.11</v>
      </c>
      <c r="J50">
        <f>J31</f>
        <v>1541.3320000000001</v>
      </c>
      <c r="K50">
        <f>K31</f>
        <v>1608.3119999999999</v>
      </c>
      <c r="L50">
        <f>L31</f>
        <v>1675.521</v>
      </c>
      <c r="M50">
        <f>M31</f>
        <v>1742.0889999999999</v>
      </c>
      <c r="N50">
        <f>N31</f>
        <v>1809.17</v>
      </c>
      <c r="O50">
        <f>O31</f>
        <v>1876.3440000000001</v>
      </c>
      <c r="P50">
        <f>P31</f>
        <v>1948.2170000000001</v>
      </c>
      <c r="Q50">
        <f>Q31</f>
        <v>2019.971</v>
      </c>
      <c r="R50">
        <f>R31</f>
        <v>2092.7220000000002</v>
      </c>
      <c r="S50">
        <f>S31</f>
        <v>2163.8919999999998</v>
      </c>
      <c r="T50">
        <f>T31</f>
        <v>2236.556</v>
      </c>
      <c r="U50">
        <f>U31</f>
        <v>2318.0389999999998</v>
      </c>
      <c r="V50">
        <f>V31</f>
        <v>2399.1330000000003</v>
      </c>
      <c r="W50">
        <f>W31</f>
        <v>2481.0919999999996</v>
      </c>
      <c r="X50">
        <f>X31</f>
        <v>2563.308</v>
      </c>
      <c r="Y50">
        <f>Y31</f>
        <v>2644.9630000000002</v>
      </c>
      <c r="Z50">
        <f>Z31</f>
        <v>2718.0430000000001</v>
      </c>
      <c r="AA50">
        <f>AA31</f>
        <v>2791.085</v>
      </c>
      <c r="AB50">
        <f>AB31</f>
        <v>2865.2139999999999</v>
      </c>
      <c r="AC50">
        <f>AC31</f>
        <v>2938.4629999999997</v>
      </c>
      <c r="AD50">
        <f>AD31</f>
        <v>3011.9830000000002</v>
      </c>
      <c r="AE50">
        <f>AE31</f>
        <v>3085.4919999999997</v>
      </c>
      <c r="AF50">
        <f>AF31</f>
        <v>3159.8820000000001</v>
      </c>
      <c r="AG50">
        <f>AG31</f>
        <v>3233.6710000000003</v>
      </c>
    </row>
    <row r="52" spans="1:33" x14ac:dyDescent="0.25">
      <c r="A52" t="s">
        <v>187</v>
      </c>
      <c r="B52" s="74">
        <v>0</v>
      </c>
      <c r="C52" s="74">
        <v>0</v>
      </c>
      <c r="D52" s="74">
        <v>0</v>
      </c>
      <c r="E52" s="74">
        <v>0</v>
      </c>
      <c r="F52" s="74">
        <v>0</v>
      </c>
      <c r="G52" s="74">
        <v>0</v>
      </c>
      <c r="H52" s="85">
        <f>B22</f>
        <v>0</v>
      </c>
      <c r="I52" s="85">
        <f t="shared" ref="I52:M52" si="36">C22</f>
        <v>2.5000000000000001E-2</v>
      </c>
      <c r="J52" s="85">
        <f t="shared" si="36"/>
        <v>0.05</v>
      </c>
      <c r="K52" s="85">
        <f t="shared" si="36"/>
        <v>7.4999999999999997E-2</v>
      </c>
      <c r="L52" s="85">
        <f t="shared" si="36"/>
        <v>0.1</v>
      </c>
      <c r="M52" s="85">
        <f t="shared" si="36"/>
        <v>0.125</v>
      </c>
      <c r="N52" s="63">
        <f>M52</f>
        <v>0.125</v>
      </c>
      <c r="O52" s="63">
        <f t="shared" ref="O52:AG52" si="37">N52</f>
        <v>0.125</v>
      </c>
      <c r="P52" s="63">
        <f t="shared" si="37"/>
        <v>0.125</v>
      </c>
      <c r="Q52" s="63">
        <f t="shared" si="37"/>
        <v>0.125</v>
      </c>
      <c r="R52" s="63">
        <f t="shared" si="37"/>
        <v>0.125</v>
      </c>
      <c r="S52" s="63">
        <f t="shared" si="37"/>
        <v>0.125</v>
      </c>
      <c r="T52" s="63">
        <f t="shared" si="37"/>
        <v>0.125</v>
      </c>
      <c r="U52" s="63">
        <f t="shared" si="37"/>
        <v>0.125</v>
      </c>
      <c r="V52" s="63">
        <f t="shared" si="37"/>
        <v>0.125</v>
      </c>
      <c r="W52" s="63">
        <f t="shared" si="37"/>
        <v>0.125</v>
      </c>
      <c r="X52" s="63">
        <f t="shared" si="37"/>
        <v>0.125</v>
      </c>
      <c r="Y52" s="63">
        <f t="shared" si="37"/>
        <v>0.125</v>
      </c>
      <c r="Z52" s="63">
        <f t="shared" si="37"/>
        <v>0.125</v>
      </c>
      <c r="AA52" s="63">
        <f t="shared" si="37"/>
        <v>0.125</v>
      </c>
      <c r="AB52" s="63">
        <f t="shared" si="37"/>
        <v>0.125</v>
      </c>
      <c r="AC52" s="63">
        <f t="shared" si="37"/>
        <v>0.125</v>
      </c>
      <c r="AD52" s="63">
        <f t="shared" si="37"/>
        <v>0.125</v>
      </c>
      <c r="AE52" s="63">
        <f t="shared" si="37"/>
        <v>0.125</v>
      </c>
      <c r="AF52" s="63">
        <f t="shared" si="37"/>
        <v>0.125</v>
      </c>
      <c r="AG52" s="63">
        <f t="shared" si="37"/>
        <v>0.125</v>
      </c>
    </row>
    <row r="54" spans="1:33" x14ac:dyDescent="0.25">
      <c r="A54" t="s">
        <v>188</v>
      </c>
      <c r="B54" s="56">
        <f>B50*(1-B52)</f>
        <v>1110.5650000000001</v>
      </c>
      <c r="C54" s="56">
        <f t="shared" ref="C54:AG54" si="38">C50*(1-C52)</f>
        <v>1095.3140000000001</v>
      </c>
      <c r="D54" s="56">
        <f t="shared" si="38"/>
        <v>1180.635</v>
      </c>
      <c r="E54" s="56">
        <f t="shared" si="38"/>
        <v>1250.79</v>
      </c>
      <c r="F54" s="56">
        <f t="shared" si="38"/>
        <v>1314.1389999999999</v>
      </c>
      <c r="G54" s="56">
        <f t="shared" si="38"/>
        <v>1372.941</v>
      </c>
      <c r="H54" s="56">
        <f t="shared" si="38"/>
        <v>1430.2239999999999</v>
      </c>
      <c r="I54" s="56">
        <f t="shared" si="38"/>
        <v>1448.9572499999999</v>
      </c>
      <c r="J54" s="56">
        <f t="shared" si="38"/>
        <v>1464.2654</v>
      </c>
      <c r="K54" s="56">
        <f t="shared" si="38"/>
        <v>1487.6886</v>
      </c>
      <c r="L54" s="56">
        <f t="shared" si="38"/>
        <v>1507.9689000000001</v>
      </c>
      <c r="M54" s="56">
        <f t="shared" si="38"/>
        <v>1524.3278749999999</v>
      </c>
      <c r="N54" s="56">
        <f t="shared" si="38"/>
        <v>1583.0237500000001</v>
      </c>
      <c r="O54" s="56">
        <f t="shared" si="38"/>
        <v>1641.8009999999999</v>
      </c>
      <c r="P54" s="56">
        <f t="shared" si="38"/>
        <v>1704.689875</v>
      </c>
      <c r="Q54" s="56">
        <f t="shared" si="38"/>
        <v>1767.4746250000001</v>
      </c>
      <c r="R54" s="56">
        <f t="shared" si="38"/>
        <v>1831.1317500000002</v>
      </c>
      <c r="S54" s="56">
        <f t="shared" si="38"/>
        <v>1893.4054999999998</v>
      </c>
      <c r="T54" s="56">
        <f t="shared" si="38"/>
        <v>1956.9865</v>
      </c>
      <c r="U54" s="56">
        <f t="shared" si="38"/>
        <v>2028.2841249999997</v>
      </c>
      <c r="V54" s="56">
        <f t="shared" si="38"/>
        <v>2099.2413750000001</v>
      </c>
      <c r="W54" s="56">
        <f t="shared" si="38"/>
        <v>2170.9554999999996</v>
      </c>
      <c r="X54" s="56">
        <f t="shared" si="38"/>
        <v>2242.8944999999999</v>
      </c>
      <c r="Y54" s="56">
        <f t="shared" si="38"/>
        <v>2314.3426250000002</v>
      </c>
      <c r="Z54" s="56">
        <f t="shared" si="38"/>
        <v>2378.2876249999999</v>
      </c>
      <c r="AA54" s="56">
        <f t="shared" si="38"/>
        <v>2442.1993750000001</v>
      </c>
      <c r="AB54" s="56">
        <f t="shared" si="38"/>
        <v>2507.0622499999999</v>
      </c>
      <c r="AC54" s="56">
        <f t="shared" si="38"/>
        <v>2571.1551249999998</v>
      </c>
      <c r="AD54" s="56">
        <f t="shared" si="38"/>
        <v>2635.4851250000002</v>
      </c>
      <c r="AE54" s="56">
        <f t="shared" si="38"/>
        <v>2699.8054999999999</v>
      </c>
      <c r="AF54" s="56">
        <f t="shared" si="38"/>
        <v>2764.8967499999999</v>
      </c>
      <c r="AG54" s="56">
        <f t="shared" si="38"/>
        <v>2829.462125</v>
      </c>
    </row>
    <row r="57" spans="1:33" x14ac:dyDescent="0.25">
      <c r="A57" s="3" t="s">
        <v>67</v>
      </c>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row>
    <row r="59" spans="1:33" x14ac:dyDescent="0.25">
      <c r="A59" s="1" t="s">
        <v>192</v>
      </c>
    </row>
    <row r="60" spans="1:33" x14ac:dyDescent="0.25">
      <c r="A60" t="s">
        <v>199</v>
      </c>
    </row>
    <row r="61" spans="1:33" x14ac:dyDescent="0.25">
      <c r="A61" s="11" t="s">
        <v>202</v>
      </c>
      <c r="B61" s="80">
        <f>MAX(A63:Z63)</f>
        <v>0.39510749459306443</v>
      </c>
    </row>
    <row r="62" spans="1:33" x14ac:dyDescent="0.25">
      <c r="A62">
        <v>2025</v>
      </c>
      <c r="B62">
        <v>2026</v>
      </c>
      <c r="C62">
        <v>2027</v>
      </c>
      <c r="D62">
        <v>2028</v>
      </c>
      <c r="E62">
        <v>2029</v>
      </c>
      <c r="F62">
        <v>2030</v>
      </c>
      <c r="G62">
        <v>2031</v>
      </c>
      <c r="H62">
        <v>2032</v>
      </c>
      <c r="I62">
        <v>2033</v>
      </c>
      <c r="J62">
        <v>2034</v>
      </c>
      <c r="K62">
        <v>2035</v>
      </c>
      <c r="L62">
        <v>2036</v>
      </c>
      <c r="M62">
        <v>2037</v>
      </c>
      <c r="N62">
        <v>2038</v>
      </c>
      <c r="O62">
        <v>2039</v>
      </c>
      <c r="P62">
        <v>2040</v>
      </c>
      <c r="Q62">
        <v>2041</v>
      </c>
      <c r="R62">
        <v>2042</v>
      </c>
      <c r="S62">
        <v>2043</v>
      </c>
      <c r="T62">
        <v>2044</v>
      </c>
      <c r="U62">
        <v>2045</v>
      </c>
      <c r="V62">
        <v>2046</v>
      </c>
      <c r="W62">
        <v>2047</v>
      </c>
      <c r="X62">
        <v>2048</v>
      </c>
      <c r="Y62">
        <v>2049</v>
      </c>
      <c r="Z62">
        <v>2050</v>
      </c>
    </row>
    <row r="63" spans="1:33" x14ac:dyDescent="0.25">
      <c r="A63" s="74">
        <v>0</v>
      </c>
      <c r="B63" s="75">
        <v>8.5119020344576288E-2</v>
      </c>
      <c r="C63" s="75">
        <v>0.16904277253783506</v>
      </c>
      <c r="D63" s="75">
        <v>0.24865335458868121</v>
      </c>
      <c r="E63" s="75">
        <v>0.32490856910159233</v>
      </c>
      <c r="F63" s="75">
        <v>0.39510749459306443</v>
      </c>
      <c r="G63" s="75">
        <v>0.37439448572260897</v>
      </c>
      <c r="H63" s="75">
        <v>0.35788421630859346</v>
      </c>
      <c r="I63" s="75">
        <v>0.34030419247194027</v>
      </c>
      <c r="J63" s="75">
        <v>0.32325577003830502</v>
      </c>
      <c r="K63" s="75">
        <v>0.3069270598670864</v>
      </c>
      <c r="L63" s="75">
        <v>0.29451157635253461</v>
      </c>
      <c r="M63" s="75">
        <v>0.28244136378698648</v>
      </c>
      <c r="N63" s="75">
        <v>0.27187220860668709</v>
      </c>
      <c r="O63" s="75">
        <v>0.262990852503525</v>
      </c>
      <c r="P63" s="75">
        <v>0.25544643916131882</v>
      </c>
      <c r="Q63" s="75">
        <v>0.2491365341312006</v>
      </c>
      <c r="R63" s="75">
        <v>0.24454169748520646</v>
      </c>
      <c r="S63" s="75">
        <v>0.24114596641399116</v>
      </c>
      <c r="T63" s="75">
        <v>0.23896013810807498</v>
      </c>
      <c r="U63" s="75">
        <v>0.23779635595380993</v>
      </c>
      <c r="V63" s="75">
        <v>0.2365016502606426</v>
      </c>
      <c r="W63" s="75">
        <v>0.23565404851558985</v>
      </c>
      <c r="X63" s="75">
        <v>0.23490541330669756</v>
      </c>
      <c r="Y63" s="75">
        <v>0.23517634121014924</v>
      </c>
      <c r="Z63" s="75">
        <v>0.23436202687972479</v>
      </c>
    </row>
    <row r="64" spans="1:33" x14ac:dyDescent="0.25">
      <c r="A64" s="57">
        <f>A63/$B61</f>
        <v>0</v>
      </c>
      <c r="B64" s="57">
        <f t="shared" ref="B64:AA64" si="39">B63/$B61</f>
        <v>0.21543256331354449</v>
      </c>
      <c r="C64" s="57">
        <f t="shared" si="39"/>
        <v>0.42783995457220664</v>
      </c>
      <c r="D64" s="57">
        <f t="shared" si="39"/>
        <v>0.62933089853124236</v>
      </c>
      <c r="E64" s="57">
        <f t="shared" si="39"/>
        <v>0.82232955220509663</v>
      </c>
      <c r="F64" s="57">
        <f t="shared" si="39"/>
        <v>1</v>
      </c>
      <c r="G64" s="57">
        <f t="shared" si="39"/>
        <v>0.94757626935983952</v>
      </c>
      <c r="H64" s="57">
        <f t="shared" si="39"/>
        <v>0.90578949072376225</v>
      </c>
      <c r="I64" s="57">
        <f t="shared" si="39"/>
        <v>0.86129520985784369</v>
      </c>
      <c r="J64" s="57">
        <f t="shared" si="39"/>
        <v>0.81814638917755256</v>
      </c>
      <c r="K64" s="57">
        <f t="shared" si="39"/>
        <v>0.77681912914155615</v>
      </c>
      <c r="L64" s="57">
        <f t="shared" si="39"/>
        <v>0.74539607672049546</v>
      </c>
      <c r="M64" s="57">
        <f t="shared" si="39"/>
        <v>0.7148468901555084</v>
      </c>
      <c r="N64" s="57">
        <f t="shared" si="39"/>
        <v>0.68809681498625619</v>
      </c>
      <c r="O64" s="57">
        <f t="shared" si="39"/>
        <v>0.66561848636758669</v>
      </c>
      <c r="P64" s="57">
        <f t="shared" si="39"/>
        <v>0.64652390212038979</v>
      </c>
      <c r="Q64" s="57">
        <f t="shared" si="39"/>
        <v>0.63055380507979319</v>
      </c>
      <c r="R64" s="57">
        <f t="shared" si="39"/>
        <v>0.61892447202771705</v>
      </c>
      <c r="S64" s="57">
        <f t="shared" si="39"/>
        <v>0.61033002338352538</v>
      </c>
      <c r="T64" s="57">
        <f t="shared" si="39"/>
        <v>0.60479778636998194</v>
      </c>
      <c r="U64" s="57">
        <f t="shared" si="39"/>
        <v>0.60185230401343071</v>
      </c>
      <c r="V64" s="57">
        <f t="shared" si="39"/>
        <v>0.59857545983587135</v>
      </c>
      <c r="W64" s="57">
        <f t="shared" si="39"/>
        <v>0.59643021643590566</v>
      </c>
      <c r="X64" s="57">
        <f t="shared" si="39"/>
        <v>0.59453545306356481</v>
      </c>
      <c r="Y64" s="57">
        <f t="shared" si="39"/>
        <v>0.59522115988299817</v>
      </c>
      <c r="Z64" s="57">
        <f t="shared" si="39"/>
        <v>0.59316016549142603</v>
      </c>
      <c r="AA64" s="57" t="s">
        <v>138</v>
      </c>
    </row>
    <row r="66" spans="1:27" x14ac:dyDescent="0.25">
      <c r="A66" s="1" t="s">
        <v>193</v>
      </c>
    </row>
    <row r="67" spans="1:27" x14ac:dyDescent="0.25">
      <c r="A67" t="s">
        <v>199</v>
      </c>
    </row>
    <row r="68" spans="1:27" x14ac:dyDescent="0.25">
      <c r="A68" s="11" t="s">
        <v>202</v>
      </c>
      <c r="B68" s="80">
        <f>MAX(A70:Z70)</f>
        <v>0.39510749459306443</v>
      </c>
    </row>
    <row r="69" spans="1:27" x14ac:dyDescent="0.25">
      <c r="A69">
        <v>2025</v>
      </c>
      <c r="B69">
        <v>2026</v>
      </c>
      <c r="C69">
        <v>2027</v>
      </c>
      <c r="D69">
        <v>2028</v>
      </c>
      <c r="E69">
        <v>2029</v>
      </c>
      <c r="F69">
        <v>2030</v>
      </c>
      <c r="G69">
        <v>2031</v>
      </c>
      <c r="H69">
        <v>2032</v>
      </c>
      <c r="I69">
        <v>2033</v>
      </c>
      <c r="J69">
        <v>2034</v>
      </c>
      <c r="K69">
        <v>2035</v>
      </c>
      <c r="L69">
        <v>2036</v>
      </c>
      <c r="M69">
        <v>2037</v>
      </c>
      <c r="N69">
        <v>2038</v>
      </c>
      <c r="O69">
        <v>2039</v>
      </c>
      <c r="P69">
        <v>2040</v>
      </c>
      <c r="Q69">
        <v>2041</v>
      </c>
      <c r="R69">
        <v>2042</v>
      </c>
      <c r="S69">
        <v>2043</v>
      </c>
      <c r="T69">
        <v>2044</v>
      </c>
      <c r="U69">
        <v>2045</v>
      </c>
      <c r="V69">
        <v>2046</v>
      </c>
      <c r="W69">
        <v>2047</v>
      </c>
      <c r="X69">
        <v>2048</v>
      </c>
      <c r="Y69">
        <v>2049</v>
      </c>
      <c r="Z69">
        <v>2050</v>
      </c>
    </row>
    <row r="70" spans="1:27" x14ac:dyDescent="0.25">
      <c r="A70" s="74">
        <v>0</v>
      </c>
      <c r="B70" s="75">
        <v>8.5119020344576288E-2</v>
      </c>
      <c r="C70" s="75">
        <v>0.16904277253783506</v>
      </c>
      <c r="D70" s="75">
        <v>0.24865335458868121</v>
      </c>
      <c r="E70" s="75">
        <v>0.32490856910159233</v>
      </c>
      <c r="F70" s="75">
        <v>0.39510749459306443</v>
      </c>
      <c r="G70" s="75">
        <v>0.37439448572260897</v>
      </c>
      <c r="H70" s="75">
        <v>0.35788421630859346</v>
      </c>
      <c r="I70" s="75">
        <v>0.34030419247194027</v>
      </c>
      <c r="J70" s="75">
        <v>0.32325577003830502</v>
      </c>
      <c r="K70" s="75">
        <v>0.3069270598670864</v>
      </c>
      <c r="L70" s="75">
        <v>0.29451157635253461</v>
      </c>
      <c r="M70" s="75">
        <v>0.28244136378698648</v>
      </c>
      <c r="N70" s="75">
        <v>0.27187220860668709</v>
      </c>
      <c r="O70" s="75">
        <v>0.262990852503525</v>
      </c>
      <c r="P70" s="75">
        <v>0.25544643916131882</v>
      </c>
      <c r="Q70" s="75">
        <v>0.2491365341312006</v>
      </c>
      <c r="R70" s="75">
        <v>0.24454169748520646</v>
      </c>
      <c r="S70" s="75">
        <v>0.24114596641399116</v>
      </c>
      <c r="T70" s="75">
        <v>0.23896013810807498</v>
      </c>
      <c r="U70" s="75">
        <v>0.23779635595380993</v>
      </c>
      <c r="V70" s="75">
        <v>0.2365016502606426</v>
      </c>
      <c r="W70" s="75">
        <v>0.23565404851558985</v>
      </c>
      <c r="X70" s="75">
        <v>0.23490541330669756</v>
      </c>
      <c r="Y70" s="75">
        <v>0.23517634121014924</v>
      </c>
      <c r="Z70" s="75">
        <v>0.23436202687972479</v>
      </c>
    </row>
    <row r="71" spans="1:27" x14ac:dyDescent="0.25">
      <c r="A71" s="57">
        <f>A70/$B68</f>
        <v>0</v>
      </c>
      <c r="B71" s="57">
        <f t="shared" ref="B71" si="40">B70/$B68</f>
        <v>0.21543256331354449</v>
      </c>
      <c r="C71" s="57">
        <f t="shared" ref="C71" si="41">C70/$B68</f>
        <v>0.42783995457220664</v>
      </c>
      <c r="D71" s="57">
        <f t="shared" ref="D71" si="42">D70/$B68</f>
        <v>0.62933089853124236</v>
      </c>
      <c r="E71" s="57">
        <f t="shared" ref="E71" si="43">E70/$B68</f>
        <v>0.82232955220509663</v>
      </c>
      <c r="F71" s="57">
        <f t="shared" ref="F71" si="44">F70/$B68</f>
        <v>1</v>
      </c>
      <c r="G71" s="57">
        <f t="shared" ref="G71" si="45">G70/$B68</f>
        <v>0.94757626935983952</v>
      </c>
      <c r="H71" s="57">
        <f t="shared" ref="H71" si="46">H70/$B68</f>
        <v>0.90578949072376225</v>
      </c>
      <c r="I71" s="57">
        <f t="shared" ref="I71" si="47">I70/$B68</f>
        <v>0.86129520985784369</v>
      </c>
      <c r="J71" s="57">
        <f t="shared" ref="J71" si="48">J70/$B68</f>
        <v>0.81814638917755256</v>
      </c>
      <c r="K71" s="57">
        <f t="shared" ref="K71" si="49">K70/$B68</f>
        <v>0.77681912914155615</v>
      </c>
      <c r="L71" s="57">
        <f t="shared" ref="L71" si="50">L70/$B68</f>
        <v>0.74539607672049546</v>
      </c>
      <c r="M71" s="57">
        <f t="shared" ref="M71" si="51">M70/$B68</f>
        <v>0.7148468901555084</v>
      </c>
      <c r="N71" s="57">
        <f t="shared" ref="N71" si="52">N70/$B68</f>
        <v>0.68809681498625619</v>
      </c>
      <c r="O71" s="57">
        <f t="shared" ref="O71" si="53">O70/$B68</f>
        <v>0.66561848636758669</v>
      </c>
      <c r="P71" s="57">
        <f t="shared" ref="P71" si="54">P70/$B68</f>
        <v>0.64652390212038979</v>
      </c>
      <c r="Q71" s="57">
        <f t="shared" ref="Q71" si="55">Q70/$B68</f>
        <v>0.63055380507979319</v>
      </c>
      <c r="R71" s="57">
        <f t="shared" ref="R71" si="56">R70/$B68</f>
        <v>0.61892447202771705</v>
      </c>
      <c r="S71" s="57">
        <f t="shared" ref="S71" si="57">S70/$B68</f>
        <v>0.61033002338352538</v>
      </c>
      <c r="T71" s="57">
        <f t="shared" ref="T71" si="58">T70/$B68</f>
        <v>0.60479778636998194</v>
      </c>
      <c r="U71" s="57">
        <f t="shared" ref="U71" si="59">U70/$B68</f>
        <v>0.60185230401343071</v>
      </c>
      <c r="V71" s="57">
        <f t="shared" ref="V71" si="60">V70/$B68</f>
        <v>0.59857545983587135</v>
      </c>
      <c r="W71" s="57">
        <f t="shared" ref="W71" si="61">W70/$B68</f>
        <v>0.59643021643590566</v>
      </c>
      <c r="X71" s="57">
        <f t="shared" ref="X71" si="62">X70/$B68</f>
        <v>0.59453545306356481</v>
      </c>
      <c r="Y71" s="57">
        <f t="shared" ref="Y71" si="63">Y70/$B68</f>
        <v>0.59522115988299817</v>
      </c>
      <c r="Z71" s="57">
        <f t="shared" ref="Z71" si="64">Z70/$B68</f>
        <v>0.59316016549142603</v>
      </c>
      <c r="AA71" s="57" t="s">
        <v>138</v>
      </c>
    </row>
    <row r="73" spans="1:27" x14ac:dyDescent="0.25">
      <c r="A73" s="1" t="s">
        <v>194</v>
      </c>
    </row>
    <row r="74" spans="1:27" x14ac:dyDescent="0.25">
      <c r="A74" t="s">
        <v>199</v>
      </c>
    </row>
    <row r="75" spans="1:27" x14ac:dyDescent="0.25">
      <c r="A75" s="11" t="s">
        <v>202</v>
      </c>
      <c r="B75" s="80">
        <f>MAX(A77:Z77)</f>
        <v>0.39510749459306443</v>
      </c>
    </row>
    <row r="76" spans="1:27" x14ac:dyDescent="0.25">
      <c r="A76">
        <v>2025</v>
      </c>
      <c r="B76">
        <v>2026</v>
      </c>
      <c r="C76">
        <v>2027</v>
      </c>
      <c r="D76">
        <v>2028</v>
      </c>
      <c r="E76">
        <v>2029</v>
      </c>
      <c r="F76">
        <v>2030</v>
      </c>
      <c r="G76">
        <v>2031</v>
      </c>
      <c r="H76">
        <v>2032</v>
      </c>
      <c r="I76">
        <v>2033</v>
      </c>
      <c r="J76">
        <v>2034</v>
      </c>
      <c r="K76">
        <v>2035</v>
      </c>
      <c r="L76">
        <v>2036</v>
      </c>
      <c r="M76">
        <v>2037</v>
      </c>
      <c r="N76">
        <v>2038</v>
      </c>
      <c r="O76">
        <v>2039</v>
      </c>
      <c r="P76">
        <v>2040</v>
      </c>
      <c r="Q76">
        <v>2041</v>
      </c>
      <c r="R76">
        <v>2042</v>
      </c>
      <c r="S76">
        <v>2043</v>
      </c>
      <c r="T76">
        <v>2044</v>
      </c>
      <c r="U76">
        <v>2045</v>
      </c>
      <c r="V76">
        <v>2046</v>
      </c>
      <c r="W76">
        <v>2047</v>
      </c>
      <c r="X76">
        <v>2048</v>
      </c>
      <c r="Y76">
        <v>2049</v>
      </c>
      <c r="Z76">
        <v>2050</v>
      </c>
    </row>
    <row r="77" spans="1:27" x14ac:dyDescent="0.25">
      <c r="A77" s="74">
        <v>0</v>
      </c>
      <c r="B77" s="75">
        <v>8.5119020344576288E-2</v>
      </c>
      <c r="C77" s="75">
        <v>0.16904277253783506</v>
      </c>
      <c r="D77" s="75">
        <v>0.24865335458868121</v>
      </c>
      <c r="E77" s="75">
        <v>0.32490856910159233</v>
      </c>
      <c r="F77" s="75">
        <v>0.39510749459306443</v>
      </c>
      <c r="G77" s="75">
        <v>0.37439448572260897</v>
      </c>
      <c r="H77" s="75">
        <v>0.35788421630859346</v>
      </c>
      <c r="I77" s="75">
        <v>0.34030419247194027</v>
      </c>
      <c r="J77" s="75">
        <v>0.32325577003830502</v>
      </c>
      <c r="K77" s="75">
        <v>0.3069270598670864</v>
      </c>
      <c r="L77" s="75">
        <v>0.29451157635253461</v>
      </c>
      <c r="M77" s="75">
        <v>0.28244136378698648</v>
      </c>
      <c r="N77" s="75">
        <v>0.27187220860668709</v>
      </c>
      <c r="O77" s="75">
        <v>0.262990852503525</v>
      </c>
      <c r="P77" s="75">
        <v>0.25544643916131882</v>
      </c>
      <c r="Q77" s="75">
        <v>0.2491365341312006</v>
      </c>
      <c r="R77" s="75">
        <v>0.24454169748520646</v>
      </c>
      <c r="S77" s="75">
        <v>0.24114596641399116</v>
      </c>
      <c r="T77" s="75">
        <v>0.23896013810807498</v>
      </c>
      <c r="U77" s="75">
        <v>0.23779635595380993</v>
      </c>
      <c r="V77" s="75">
        <v>0.2365016502606426</v>
      </c>
      <c r="W77" s="75">
        <v>0.23565404851558985</v>
      </c>
      <c r="X77" s="75">
        <v>0.23490541330669756</v>
      </c>
      <c r="Y77" s="75">
        <v>0.23517634121014924</v>
      </c>
      <c r="Z77" s="75">
        <v>0.23436202687972479</v>
      </c>
    </row>
    <row r="78" spans="1:27" x14ac:dyDescent="0.25">
      <c r="A78" s="57">
        <f>A77/$B75</f>
        <v>0</v>
      </c>
      <c r="B78" s="57">
        <f t="shared" ref="B78" si="65">B77/$B75</f>
        <v>0.21543256331354449</v>
      </c>
      <c r="C78" s="57">
        <f t="shared" ref="C78" si="66">C77/$B75</f>
        <v>0.42783995457220664</v>
      </c>
      <c r="D78" s="57">
        <f t="shared" ref="D78" si="67">D77/$B75</f>
        <v>0.62933089853124236</v>
      </c>
      <c r="E78" s="57">
        <f t="shared" ref="E78" si="68">E77/$B75</f>
        <v>0.82232955220509663</v>
      </c>
      <c r="F78" s="57">
        <f t="shared" ref="F78" si="69">F77/$B75</f>
        <v>1</v>
      </c>
      <c r="G78" s="57">
        <f t="shared" ref="G78" si="70">G77/$B75</f>
        <v>0.94757626935983952</v>
      </c>
      <c r="H78" s="57">
        <f t="shared" ref="H78" si="71">H77/$B75</f>
        <v>0.90578949072376225</v>
      </c>
      <c r="I78" s="57">
        <f t="shared" ref="I78" si="72">I77/$B75</f>
        <v>0.86129520985784369</v>
      </c>
      <c r="J78" s="57">
        <f t="shared" ref="J78" si="73">J77/$B75</f>
        <v>0.81814638917755256</v>
      </c>
      <c r="K78" s="57">
        <f t="shared" ref="K78" si="74">K77/$B75</f>
        <v>0.77681912914155615</v>
      </c>
      <c r="L78" s="57">
        <f t="shared" ref="L78" si="75">L77/$B75</f>
        <v>0.74539607672049546</v>
      </c>
      <c r="M78" s="57">
        <f t="shared" ref="M78" si="76">M77/$B75</f>
        <v>0.7148468901555084</v>
      </c>
      <c r="N78" s="57">
        <f t="shared" ref="N78" si="77">N77/$B75</f>
        <v>0.68809681498625619</v>
      </c>
      <c r="O78" s="57">
        <f t="shared" ref="O78" si="78">O77/$B75</f>
        <v>0.66561848636758669</v>
      </c>
      <c r="P78" s="57">
        <f t="shared" ref="P78" si="79">P77/$B75</f>
        <v>0.64652390212038979</v>
      </c>
      <c r="Q78" s="57">
        <f t="shared" ref="Q78" si="80">Q77/$B75</f>
        <v>0.63055380507979319</v>
      </c>
      <c r="R78" s="57">
        <f t="shared" ref="R78" si="81">R77/$B75</f>
        <v>0.61892447202771705</v>
      </c>
      <c r="S78" s="57">
        <f t="shared" ref="S78" si="82">S77/$B75</f>
        <v>0.61033002338352538</v>
      </c>
      <c r="T78" s="57">
        <f t="shared" ref="T78" si="83">T77/$B75</f>
        <v>0.60479778636998194</v>
      </c>
      <c r="U78" s="57">
        <f t="shared" ref="U78" si="84">U77/$B75</f>
        <v>0.60185230401343071</v>
      </c>
      <c r="V78" s="57">
        <f t="shared" ref="V78" si="85">V77/$B75</f>
        <v>0.59857545983587135</v>
      </c>
      <c r="W78" s="57">
        <f t="shared" ref="W78" si="86">W77/$B75</f>
        <v>0.59643021643590566</v>
      </c>
      <c r="X78" s="57">
        <f t="shared" ref="X78" si="87">X77/$B75</f>
        <v>0.59453545306356481</v>
      </c>
      <c r="Y78" s="57">
        <f t="shared" ref="Y78" si="88">Y77/$B75</f>
        <v>0.59522115988299817</v>
      </c>
      <c r="Z78" s="57">
        <f t="shared" ref="Z78" si="89">Z77/$B75</f>
        <v>0.59316016549142603</v>
      </c>
      <c r="AA78" s="57" t="s">
        <v>138</v>
      </c>
    </row>
    <row r="80" spans="1:27" x14ac:dyDescent="0.25">
      <c r="A80" s="1" t="s">
        <v>195</v>
      </c>
    </row>
    <row r="81" spans="1:27" x14ac:dyDescent="0.25">
      <c r="A81" t="s">
        <v>199</v>
      </c>
    </row>
    <row r="82" spans="1:27" x14ac:dyDescent="0.25">
      <c r="A82" s="11" t="s">
        <v>202</v>
      </c>
      <c r="B82" s="80">
        <f>MAX(A84:Z84)</f>
        <v>0.39510749459306443</v>
      </c>
    </row>
    <row r="83" spans="1:27" x14ac:dyDescent="0.25">
      <c r="A83">
        <v>2025</v>
      </c>
      <c r="B83">
        <v>2026</v>
      </c>
      <c r="C83">
        <v>2027</v>
      </c>
      <c r="D83">
        <v>2028</v>
      </c>
      <c r="E83">
        <v>2029</v>
      </c>
      <c r="F83">
        <v>2030</v>
      </c>
      <c r="G83">
        <v>2031</v>
      </c>
      <c r="H83">
        <v>2032</v>
      </c>
      <c r="I83">
        <v>2033</v>
      </c>
      <c r="J83">
        <v>2034</v>
      </c>
      <c r="K83">
        <v>2035</v>
      </c>
      <c r="L83">
        <v>2036</v>
      </c>
      <c r="M83">
        <v>2037</v>
      </c>
      <c r="N83">
        <v>2038</v>
      </c>
      <c r="O83">
        <v>2039</v>
      </c>
      <c r="P83">
        <v>2040</v>
      </c>
      <c r="Q83">
        <v>2041</v>
      </c>
      <c r="R83">
        <v>2042</v>
      </c>
      <c r="S83">
        <v>2043</v>
      </c>
      <c r="T83">
        <v>2044</v>
      </c>
      <c r="U83">
        <v>2045</v>
      </c>
      <c r="V83">
        <v>2046</v>
      </c>
      <c r="W83">
        <v>2047</v>
      </c>
      <c r="X83">
        <v>2048</v>
      </c>
      <c r="Y83">
        <v>2049</v>
      </c>
      <c r="Z83">
        <v>2050</v>
      </c>
    </row>
    <row r="84" spans="1:27" x14ac:dyDescent="0.25">
      <c r="A84" s="74">
        <v>0</v>
      </c>
      <c r="B84" s="75">
        <v>8.5119020344576288E-2</v>
      </c>
      <c r="C84" s="75">
        <v>0.16904277253783506</v>
      </c>
      <c r="D84" s="75">
        <v>0.24865335458868121</v>
      </c>
      <c r="E84" s="75">
        <v>0.32490856910159233</v>
      </c>
      <c r="F84" s="75">
        <v>0.39510749459306443</v>
      </c>
      <c r="G84" s="75">
        <v>0.37439448572260897</v>
      </c>
      <c r="H84" s="75">
        <v>0.35788421630859346</v>
      </c>
      <c r="I84" s="75">
        <v>0.34030419247194027</v>
      </c>
      <c r="J84" s="75">
        <v>0.32325577003830502</v>
      </c>
      <c r="K84" s="75">
        <v>0.3069270598670864</v>
      </c>
      <c r="L84" s="75">
        <v>0.29451157635253461</v>
      </c>
      <c r="M84" s="75">
        <v>0.28244136378698648</v>
      </c>
      <c r="N84" s="75">
        <v>0.27187220860668709</v>
      </c>
      <c r="O84" s="75">
        <v>0.262990852503525</v>
      </c>
      <c r="P84" s="75">
        <v>0.25544643916131882</v>
      </c>
      <c r="Q84" s="75">
        <v>0.2491365341312006</v>
      </c>
      <c r="R84" s="75">
        <v>0.24454169748520646</v>
      </c>
      <c r="S84" s="75">
        <v>0.24114596641399116</v>
      </c>
      <c r="T84" s="75">
        <v>0.23896013810807498</v>
      </c>
      <c r="U84" s="75">
        <v>0.23779635595380993</v>
      </c>
      <c r="V84" s="75">
        <v>0.2365016502606426</v>
      </c>
      <c r="W84" s="75">
        <v>0.23565404851558985</v>
      </c>
      <c r="X84" s="75">
        <v>0.23490541330669756</v>
      </c>
      <c r="Y84" s="75">
        <v>0.23517634121014924</v>
      </c>
      <c r="Z84" s="75">
        <v>0.23436202687972479</v>
      </c>
    </row>
    <row r="85" spans="1:27" x14ac:dyDescent="0.25">
      <c r="A85" s="57">
        <f>A84/$B82</f>
        <v>0</v>
      </c>
      <c r="B85" s="57">
        <f t="shared" ref="B85" si="90">B84/$B82</f>
        <v>0.21543256331354449</v>
      </c>
      <c r="C85" s="57">
        <f t="shared" ref="C85" si="91">C84/$B82</f>
        <v>0.42783995457220664</v>
      </c>
      <c r="D85" s="57">
        <f t="shared" ref="D85" si="92">D84/$B82</f>
        <v>0.62933089853124236</v>
      </c>
      <c r="E85" s="57">
        <f t="shared" ref="E85" si="93">E84/$B82</f>
        <v>0.82232955220509663</v>
      </c>
      <c r="F85" s="57">
        <f t="shared" ref="F85" si="94">F84/$B82</f>
        <v>1</v>
      </c>
      <c r="G85" s="57">
        <f t="shared" ref="G85" si="95">G84/$B82</f>
        <v>0.94757626935983952</v>
      </c>
      <c r="H85" s="57">
        <f t="shared" ref="H85" si="96">H84/$B82</f>
        <v>0.90578949072376225</v>
      </c>
      <c r="I85" s="57">
        <f t="shared" ref="I85" si="97">I84/$B82</f>
        <v>0.86129520985784369</v>
      </c>
      <c r="J85" s="57">
        <f t="shared" ref="J85" si="98">J84/$B82</f>
        <v>0.81814638917755256</v>
      </c>
      <c r="K85" s="57">
        <f t="shared" ref="K85" si="99">K84/$B82</f>
        <v>0.77681912914155615</v>
      </c>
      <c r="L85" s="57">
        <f t="shared" ref="L85" si="100">L84/$B82</f>
        <v>0.74539607672049546</v>
      </c>
      <c r="M85" s="57">
        <f t="shared" ref="M85" si="101">M84/$B82</f>
        <v>0.7148468901555084</v>
      </c>
      <c r="N85" s="57">
        <f t="shared" ref="N85" si="102">N84/$B82</f>
        <v>0.68809681498625619</v>
      </c>
      <c r="O85" s="57">
        <f t="shared" ref="O85" si="103">O84/$B82</f>
        <v>0.66561848636758669</v>
      </c>
      <c r="P85" s="57">
        <f t="shared" ref="P85" si="104">P84/$B82</f>
        <v>0.64652390212038979</v>
      </c>
      <c r="Q85" s="57">
        <f t="shared" ref="Q85" si="105">Q84/$B82</f>
        <v>0.63055380507979319</v>
      </c>
      <c r="R85" s="57">
        <f t="shared" ref="R85" si="106">R84/$B82</f>
        <v>0.61892447202771705</v>
      </c>
      <c r="S85" s="57">
        <f t="shared" ref="S85" si="107">S84/$B82</f>
        <v>0.61033002338352538</v>
      </c>
      <c r="T85" s="57">
        <f t="shared" ref="T85" si="108">T84/$B82</f>
        <v>0.60479778636998194</v>
      </c>
      <c r="U85" s="57">
        <f t="shared" ref="U85" si="109">U84/$B82</f>
        <v>0.60185230401343071</v>
      </c>
      <c r="V85" s="57">
        <f t="shared" ref="V85" si="110">V84/$B82</f>
        <v>0.59857545983587135</v>
      </c>
      <c r="W85" s="57">
        <f t="shared" ref="W85" si="111">W84/$B82</f>
        <v>0.59643021643590566</v>
      </c>
      <c r="X85" s="57">
        <f t="shared" ref="X85" si="112">X84/$B82</f>
        <v>0.59453545306356481</v>
      </c>
      <c r="Y85" s="57">
        <f t="shared" ref="Y85" si="113">Y84/$B82</f>
        <v>0.59522115988299817</v>
      </c>
      <c r="Z85" s="57">
        <f t="shared" ref="Z85" si="114">Z84/$B82</f>
        <v>0.59316016549142603</v>
      </c>
      <c r="AA85" s="57" t="s">
        <v>138</v>
      </c>
    </row>
    <row r="87" spans="1:27" x14ac:dyDescent="0.25">
      <c r="A87" s="1" t="s">
        <v>196</v>
      </c>
    </row>
    <row r="88" spans="1:27" x14ac:dyDescent="0.25">
      <c r="A88" t="s">
        <v>199</v>
      </c>
    </row>
    <row r="89" spans="1:27" x14ac:dyDescent="0.25">
      <c r="A89" s="11" t="s">
        <v>202</v>
      </c>
      <c r="B89" s="80">
        <f>MAX(A91:Z91)</f>
        <v>0.39510749459306443</v>
      </c>
    </row>
    <row r="90" spans="1:27" x14ac:dyDescent="0.25">
      <c r="A90">
        <v>2025</v>
      </c>
      <c r="B90">
        <v>2026</v>
      </c>
      <c r="C90">
        <v>2027</v>
      </c>
      <c r="D90">
        <v>2028</v>
      </c>
      <c r="E90">
        <v>2029</v>
      </c>
      <c r="F90">
        <v>2030</v>
      </c>
      <c r="G90">
        <v>2031</v>
      </c>
      <c r="H90">
        <v>2032</v>
      </c>
      <c r="I90">
        <v>2033</v>
      </c>
      <c r="J90">
        <v>2034</v>
      </c>
      <c r="K90">
        <v>2035</v>
      </c>
      <c r="L90">
        <v>2036</v>
      </c>
      <c r="M90">
        <v>2037</v>
      </c>
      <c r="N90">
        <v>2038</v>
      </c>
      <c r="O90">
        <v>2039</v>
      </c>
      <c r="P90">
        <v>2040</v>
      </c>
      <c r="Q90">
        <v>2041</v>
      </c>
      <c r="R90">
        <v>2042</v>
      </c>
      <c r="S90">
        <v>2043</v>
      </c>
      <c r="T90">
        <v>2044</v>
      </c>
      <c r="U90">
        <v>2045</v>
      </c>
      <c r="V90">
        <v>2046</v>
      </c>
      <c r="W90">
        <v>2047</v>
      </c>
      <c r="X90">
        <v>2048</v>
      </c>
      <c r="Y90">
        <v>2049</v>
      </c>
      <c r="Z90">
        <v>2050</v>
      </c>
    </row>
    <row r="91" spans="1:27" x14ac:dyDescent="0.25">
      <c r="A91" s="74">
        <v>0</v>
      </c>
      <c r="B91" s="75">
        <v>8.5119020344576288E-2</v>
      </c>
      <c r="C91" s="75">
        <v>0.16904277253783506</v>
      </c>
      <c r="D91" s="75">
        <v>0.24865335458868121</v>
      </c>
      <c r="E91" s="75">
        <v>0.32490856910159233</v>
      </c>
      <c r="F91" s="75">
        <v>0.39510749459306443</v>
      </c>
      <c r="G91" s="75">
        <v>0.37439448572260897</v>
      </c>
      <c r="H91" s="75">
        <v>0.35788421630859346</v>
      </c>
      <c r="I91" s="75">
        <v>0.34030419247194027</v>
      </c>
      <c r="J91" s="75">
        <v>0.32325577003830502</v>
      </c>
      <c r="K91" s="75">
        <v>0.3069270598670864</v>
      </c>
      <c r="L91" s="75">
        <v>0.29451157635253461</v>
      </c>
      <c r="M91" s="75">
        <v>0.28244136378698648</v>
      </c>
      <c r="N91" s="75">
        <v>0.27187220860668709</v>
      </c>
      <c r="O91" s="75">
        <v>0.262990852503525</v>
      </c>
      <c r="P91" s="75">
        <v>0.25544643916131882</v>
      </c>
      <c r="Q91" s="75">
        <v>0.2491365341312006</v>
      </c>
      <c r="R91" s="75">
        <v>0.24454169748520646</v>
      </c>
      <c r="S91" s="75">
        <v>0.24114596641399116</v>
      </c>
      <c r="T91" s="75">
        <v>0.23896013810807498</v>
      </c>
      <c r="U91" s="75">
        <v>0.23779635595380993</v>
      </c>
      <c r="V91" s="75">
        <v>0.2365016502606426</v>
      </c>
      <c r="W91" s="75">
        <v>0.23565404851558985</v>
      </c>
      <c r="X91" s="75">
        <v>0.23490541330669756</v>
      </c>
      <c r="Y91" s="75">
        <v>0.23517634121014924</v>
      </c>
      <c r="Z91" s="75">
        <v>0.23436202687972479</v>
      </c>
    </row>
    <row r="92" spans="1:27" x14ac:dyDescent="0.25">
      <c r="A92" s="57">
        <f>A91/$B89</f>
        <v>0</v>
      </c>
      <c r="B92" s="57">
        <f t="shared" ref="B92" si="115">B91/$B89</f>
        <v>0.21543256331354449</v>
      </c>
      <c r="C92" s="57">
        <f t="shared" ref="C92" si="116">C91/$B89</f>
        <v>0.42783995457220664</v>
      </c>
      <c r="D92" s="57">
        <f t="shared" ref="D92" si="117">D91/$B89</f>
        <v>0.62933089853124236</v>
      </c>
      <c r="E92" s="57">
        <f t="shared" ref="E92" si="118">E91/$B89</f>
        <v>0.82232955220509663</v>
      </c>
      <c r="F92" s="57">
        <f t="shared" ref="F92" si="119">F91/$B89</f>
        <v>1</v>
      </c>
      <c r="G92" s="57">
        <f t="shared" ref="G92" si="120">G91/$B89</f>
        <v>0.94757626935983952</v>
      </c>
      <c r="H92" s="57">
        <f t="shared" ref="H92" si="121">H91/$B89</f>
        <v>0.90578949072376225</v>
      </c>
      <c r="I92" s="57">
        <f t="shared" ref="I92" si="122">I91/$B89</f>
        <v>0.86129520985784369</v>
      </c>
      <c r="J92" s="57">
        <f t="shared" ref="J92" si="123">J91/$B89</f>
        <v>0.81814638917755256</v>
      </c>
      <c r="K92" s="57">
        <f t="shared" ref="K92" si="124">K91/$B89</f>
        <v>0.77681912914155615</v>
      </c>
      <c r="L92" s="57">
        <f t="shared" ref="L92" si="125">L91/$B89</f>
        <v>0.74539607672049546</v>
      </c>
      <c r="M92" s="57">
        <f t="shared" ref="M92" si="126">M91/$B89</f>
        <v>0.7148468901555084</v>
      </c>
      <c r="N92" s="57">
        <f t="shared" ref="N92" si="127">N91/$B89</f>
        <v>0.68809681498625619</v>
      </c>
      <c r="O92" s="57">
        <f t="shared" ref="O92" si="128">O91/$B89</f>
        <v>0.66561848636758669</v>
      </c>
      <c r="P92" s="57">
        <f t="shared" ref="P92" si="129">P91/$B89</f>
        <v>0.64652390212038979</v>
      </c>
      <c r="Q92" s="57">
        <f t="shared" ref="Q92" si="130">Q91/$B89</f>
        <v>0.63055380507979319</v>
      </c>
      <c r="R92" s="57">
        <f t="shared" ref="R92" si="131">R91/$B89</f>
        <v>0.61892447202771705</v>
      </c>
      <c r="S92" s="57">
        <f t="shared" ref="S92" si="132">S91/$B89</f>
        <v>0.61033002338352538</v>
      </c>
      <c r="T92" s="57">
        <f t="shared" ref="T92" si="133">T91/$B89</f>
        <v>0.60479778636998194</v>
      </c>
      <c r="U92" s="57">
        <f t="shared" ref="U92" si="134">U91/$B89</f>
        <v>0.60185230401343071</v>
      </c>
      <c r="V92" s="57">
        <f t="shared" ref="V92" si="135">V91/$B89</f>
        <v>0.59857545983587135</v>
      </c>
      <c r="W92" s="57">
        <f t="shared" ref="W92" si="136">W91/$B89</f>
        <v>0.59643021643590566</v>
      </c>
      <c r="X92" s="57">
        <f t="shared" ref="X92" si="137">X91/$B89</f>
        <v>0.59453545306356481</v>
      </c>
      <c r="Y92" s="57">
        <f t="shared" ref="Y92" si="138">Y91/$B89</f>
        <v>0.59522115988299817</v>
      </c>
      <c r="Z92" s="57">
        <f t="shared" ref="Z92" si="139">Z91/$B89</f>
        <v>0.59316016549142603</v>
      </c>
      <c r="AA92" s="57" t="s">
        <v>138</v>
      </c>
    </row>
    <row r="94" spans="1:27" x14ac:dyDescent="0.25">
      <c r="A94" s="1" t="s">
        <v>197</v>
      </c>
    </row>
    <row r="95" spans="1:27" x14ac:dyDescent="0.25">
      <c r="A95" t="s">
        <v>199</v>
      </c>
    </row>
    <row r="96" spans="1:27" x14ac:dyDescent="0.25">
      <c r="A96" s="11" t="s">
        <v>202</v>
      </c>
      <c r="B96" s="80">
        <f>MAX(A98:Z98)</f>
        <v>0.39510749459306443</v>
      </c>
    </row>
    <row r="97" spans="1:27" x14ac:dyDescent="0.25">
      <c r="A97">
        <v>2025</v>
      </c>
      <c r="B97">
        <v>2026</v>
      </c>
      <c r="C97">
        <v>2027</v>
      </c>
      <c r="D97">
        <v>2028</v>
      </c>
      <c r="E97">
        <v>2029</v>
      </c>
      <c r="F97">
        <v>2030</v>
      </c>
      <c r="G97">
        <v>2031</v>
      </c>
      <c r="H97">
        <v>2032</v>
      </c>
      <c r="I97">
        <v>2033</v>
      </c>
      <c r="J97">
        <v>2034</v>
      </c>
      <c r="K97">
        <v>2035</v>
      </c>
      <c r="L97">
        <v>2036</v>
      </c>
      <c r="M97">
        <v>2037</v>
      </c>
      <c r="N97">
        <v>2038</v>
      </c>
      <c r="O97">
        <v>2039</v>
      </c>
      <c r="P97">
        <v>2040</v>
      </c>
      <c r="Q97">
        <v>2041</v>
      </c>
      <c r="R97">
        <v>2042</v>
      </c>
      <c r="S97">
        <v>2043</v>
      </c>
      <c r="T97">
        <v>2044</v>
      </c>
      <c r="U97">
        <v>2045</v>
      </c>
      <c r="V97">
        <v>2046</v>
      </c>
      <c r="W97">
        <v>2047</v>
      </c>
      <c r="X97">
        <v>2048</v>
      </c>
      <c r="Y97">
        <v>2049</v>
      </c>
      <c r="Z97">
        <v>2050</v>
      </c>
    </row>
    <row r="98" spans="1:27" x14ac:dyDescent="0.25">
      <c r="A98" s="74">
        <v>0</v>
      </c>
      <c r="B98" s="75">
        <v>8.5119020344576288E-2</v>
      </c>
      <c r="C98" s="75">
        <v>0.16904277253783506</v>
      </c>
      <c r="D98" s="75">
        <v>0.24865335458868121</v>
      </c>
      <c r="E98" s="75">
        <v>0.32490856910159233</v>
      </c>
      <c r="F98" s="75">
        <v>0.39510749459306443</v>
      </c>
      <c r="G98" s="75">
        <v>0.37439448572260897</v>
      </c>
      <c r="H98" s="75">
        <v>0.35788421630859346</v>
      </c>
      <c r="I98" s="75">
        <v>0.34030419247194027</v>
      </c>
      <c r="J98" s="75">
        <v>0.32325577003830502</v>
      </c>
      <c r="K98" s="75">
        <v>0.3069270598670864</v>
      </c>
      <c r="L98" s="75">
        <v>0.29451157635253461</v>
      </c>
      <c r="M98" s="75">
        <v>0.28244136378698648</v>
      </c>
      <c r="N98" s="75">
        <v>0.27187220860668709</v>
      </c>
      <c r="O98" s="75">
        <v>0.262990852503525</v>
      </c>
      <c r="P98" s="75">
        <v>0.25544643916131882</v>
      </c>
      <c r="Q98" s="75">
        <v>0.2491365341312006</v>
      </c>
      <c r="R98" s="75">
        <v>0.24454169748520646</v>
      </c>
      <c r="S98" s="75">
        <v>0.24114596641399116</v>
      </c>
      <c r="T98" s="75">
        <v>0.23896013810807498</v>
      </c>
      <c r="U98" s="75">
        <v>0.23779635595380993</v>
      </c>
      <c r="V98" s="75">
        <v>0.2365016502606426</v>
      </c>
      <c r="W98" s="75">
        <v>0.23565404851558985</v>
      </c>
      <c r="X98" s="75">
        <v>0.23490541330669756</v>
      </c>
      <c r="Y98" s="75">
        <v>0.23517634121014924</v>
      </c>
      <c r="Z98" s="75">
        <v>0.23436202687972479</v>
      </c>
    </row>
    <row r="99" spans="1:27" x14ac:dyDescent="0.25">
      <c r="A99" s="57">
        <f>A98/$B96</f>
        <v>0</v>
      </c>
      <c r="B99" s="57">
        <f t="shared" ref="B99" si="140">B98/$B96</f>
        <v>0.21543256331354449</v>
      </c>
      <c r="C99" s="57">
        <f t="shared" ref="C99" si="141">C98/$B96</f>
        <v>0.42783995457220664</v>
      </c>
      <c r="D99" s="57">
        <f t="shared" ref="D99" si="142">D98/$B96</f>
        <v>0.62933089853124236</v>
      </c>
      <c r="E99" s="57">
        <f t="shared" ref="E99" si="143">E98/$B96</f>
        <v>0.82232955220509663</v>
      </c>
      <c r="F99" s="57">
        <f t="shared" ref="F99" si="144">F98/$B96</f>
        <v>1</v>
      </c>
      <c r="G99" s="57">
        <f t="shared" ref="G99" si="145">G98/$B96</f>
        <v>0.94757626935983952</v>
      </c>
      <c r="H99" s="57">
        <f t="shared" ref="H99" si="146">H98/$B96</f>
        <v>0.90578949072376225</v>
      </c>
      <c r="I99" s="57">
        <f t="shared" ref="I99" si="147">I98/$B96</f>
        <v>0.86129520985784369</v>
      </c>
      <c r="J99" s="57">
        <f t="shared" ref="J99" si="148">J98/$B96</f>
        <v>0.81814638917755256</v>
      </c>
      <c r="K99" s="57">
        <f t="shared" ref="K99" si="149">K98/$B96</f>
        <v>0.77681912914155615</v>
      </c>
      <c r="L99" s="57">
        <f t="shared" ref="L99" si="150">L98/$B96</f>
        <v>0.74539607672049546</v>
      </c>
      <c r="M99" s="57">
        <f t="shared" ref="M99" si="151">M98/$B96</f>
        <v>0.7148468901555084</v>
      </c>
      <c r="N99" s="57">
        <f t="shared" ref="N99" si="152">N98/$B96</f>
        <v>0.68809681498625619</v>
      </c>
      <c r="O99" s="57">
        <f t="shared" ref="O99" si="153">O98/$B96</f>
        <v>0.66561848636758669</v>
      </c>
      <c r="P99" s="57">
        <f t="shared" ref="P99" si="154">P98/$B96</f>
        <v>0.64652390212038979</v>
      </c>
      <c r="Q99" s="57">
        <f t="shared" ref="Q99" si="155">Q98/$B96</f>
        <v>0.63055380507979319</v>
      </c>
      <c r="R99" s="57">
        <f t="shared" ref="R99" si="156">R98/$B96</f>
        <v>0.61892447202771705</v>
      </c>
      <c r="S99" s="57">
        <f t="shared" ref="S99" si="157">S98/$B96</f>
        <v>0.61033002338352538</v>
      </c>
      <c r="T99" s="57">
        <f t="shared" ref="T99" si="158">T98/$B96</f>
        <v>0.60479778636998194</v>
      </c>
      <c r="U99" s="57">
        <f t="shared" ref="U99" si="159">U98/$B96</f>
        <v>0.60185230401343071</v>
      </c>
      <c r="V99" s="57">
        <f t="shared" ref="V99" si="160">V98/$B96</f>
        <v>0.59857545983587135</v>
      </c>
      <c r="W99" s="57">
        <f t="shared" ref="W99" si="161">W98/$B96</f>
        <v>0.59643021643590566</v>
      </c>
      <c r="X99" s="57">
        <f t="shared" ref="X99" si="162">X98/$B96</f>
        <v>0.59453545306356481</v>
      </c>
      <c r="Y99" s="57">
        <f t="shared" ref="Y99" si="163">Y98/$B96</f>
        <v>0.59522115988299817</v>
      </c>
      <c r="Z99" s="57">
        <f t="shared" ref="Z99" si="164">Z98/$B96</f>
        <v>0.59316016549142603</v>
      </c>
      <c r="AA99" s="57" t="s">
        <v>138</v>
      </c>
    </row>
    <row r="101" spans="1:27" x14ac:dyDescent="0.25">
      <c r="A101" s="1" t="s">
        <v>198</v>
      </c>
    </row>
    <row r="102" spans="1:27" x14ac:dyDescent="0.25">
      <c r="A102" t="s">
        <v>199</v>
      </c>
    </row>
    <row r="103" spans="1:27" x14ac:dyDescent="0.25">
      <c r="A103" s="11" t="s">
        <v>202</v>
      </c>
      <c r="B103" s="80">
        <f>MAX(A105:Z105)</f>
        <v>0.39510749459306443</v>
      </c>
    </row>
    <row r="104" spans="1:27" x14ac:dyDescent="0.25">
      <c r="A104">
        <v>2025</v>
      </c>
      <c r="B104">
        <v>2026</v>
      </c>
      <c r="C104">
        <v>2027</v>
      </c>
      <c r="D104">
        <v>2028</v>
      </c>
      <c r="E104">
        <v>2029</v>
      </c>
      <c r="F104">
        <v>2030</v>
      </c>
      <c r="G104">
        <v>2031</v>
      </c>
      <c r="H104">
        <v>2032</v>
      </c>
      <c r="I104">
        <v>2033</v>
      </c>
      <c r="J104">
        <v>2034</v>
      </c>
      <c r="K104">
        <v>2035</v>
      </c>
      <c r="L104">
        <v>2036</v>
      </c>
      <c r="M104">
        <v>2037</v>
      </c>
      <c r="N104">
        <v>2038</v>
      </c>
      <c r="O104">
        <v>2039</v>
      </c>
      <c r="P104">
        <v>2040</v>
      </c>
      <c r="Q104">
        <v>2041</v>
      </c>
      <c r="R104">
        <v>2042</v>
      </c>
      <c r="S104">
        <v>2043</v>
      </c>
      <c r="T104">
        <v>2044</v>
      </c>
      <c r="U104">
        <v>2045</v>
      </c>
      <c r="V104">
        <v>2046</v>
      </c>
      <c r="W104">
        <v>2047</v>
      </c>
      <c r="X104">
        <v>2048</v>
      </c>
      <c r="Y104">
        <v>2049</v>
      </c>
      <c r="Z104">
        <v>2050</v>
      </c>
    </row>
    <row r="105" spans="1:27" x14ac:dyDescent="0.25">
      <c r="A105" s="74">
        <v>0</v>
      </c>
      <c r="B105" s="75">
        <v>8.5119020344576288E-2</v>
      </c>
      <c r="C105" s="75">
        <v>0.16904277253783506</v>
      </c>
      <c r="D105" s="75">
        <v>0.24865335458868121</v>
      </c>
      <c r="E105" s="75">
        <v>0.32490856910159233</v>
      </c>
      <c r="F105" s="75">
        <v>0.39510749459306443</v>
      </c>
      <c r="G105" s="75">
        <v>0.37439448572260897</v>
      </c>
      <c r="H105" s="75">
        <v>0.35788421630859346</v>
      </c>
      <c r="I105" s="75">
        <v>0.34030419247194027</v>
      </c>
      <c r="J105" s="75">
        <v>0.32325577003830502</v>
      </c>
      <c r="K105" s="75">
        <v>0.3069270598670864</v>
      </c>
      <c r="L105" s="75">
        <v>0.29451157635253461</v>
      </c>
      <c r="M105" s="75">
        <v>0.28244136378698648</v>
      </c>
      <c r="N105" s="75">
        <v>0.27187220860668709</v>
      </c>
      <c r="O105" s="75">
        <v>0.262990852503525</v>
      </c>
      <c r="P105" s="75">
        <v>0.25544643916131882</v>
      </c>
      <c r="Q105" s="75">
        <v>0.2491365341312006</v>
      </c>
      <c r="R105" s="75">
        <v>0.24454169748520646</v>
      </c>
      <c r="S105" s="75">
        <v>0.24114596641399116</v>
      </c>
      <c r="T105" s="75">
        <v>0.23896013810807498</v>
      </c>
      <c r="U105" s="75">
        <v>0.23779635595380993</v>
      </c>
      <c r="V105" s="75">
        <v>0.2365016502606426</v>
      </c>
      <c r="W105" s="75">
        <v>0.23565404851558985</v>
      </c>
      <c r="X105" s="75">
        <v>0.23490541330669756</v>
      </c>
      <c r="Y105" s="75">
        <v>0.23517634121014924</v>
      </c>
      <c r="Z105" s="75">
        <v>0.23436202687972479</v>
      </c>
    </row>
    <row r="106" spans="1:27" x14ac:dyDescent="0.25">
      <c r="A106" s="57">
        <f>A105/$B103</f>
        <v>0</v>
      </c>
      <c r="B106" s="57">
        <f t="shared" ref="B106" si="165">B105/$B103</f>
        <v>0.21543256331354449</v>
      </c>
      <c r="C106" s="57">
        <f t="shared" ref="C106" si="166">C105/$B103</f>
        <v>0.42783995457220664</v>
      </c>
      <c r="D106" s="57">
        <f t="shared" ref="D106" si="167">D105/$B103</f>
        <v>0.62933089853124236</v>
      </c>
      <c r="E106" s="57">
        <f t="shared" ref="E106" si="168">E105/$B103</f>
        <v>0.82232955220509663</v>
      </c>
      <c r="F106" s="57">
        <f t="shared" ref="F106" si="169">F105/$B103</f>
        <v>1</v>
      </c>
      <c r="G106" s="57">
        <f t="shared" ref="G106" si="170">G105/$B103</f>
        <v>0.94757626935983952</v>
      </c>
      <c r="H106" s="57">
        <f t="shared" ref="H106" si="171">H105/$B103</f>
        <v>0.90578949072376225</v>
      </c>
      <c r="I106" s="57">
        <f t="shared" ref="I106" si="172">I105/$B103</f>
        <v>0.86129520985784369</v>
      </c>
      <c r="J106" s="57">
        <f t="shared" ref="J106" si="173">J105/$B103</f>
        <v>0.81814638917755256</v>
      </c>
      <c r="K106" s="57">
        <f t="shared" ref="K106" si="174">K105/$B103</f>
        <v>0.77681912914155615</v>
      </c>
      <c r="L106" s="57">
        <f t="shared" ref="L106" si="175">L105/$B103</f>
        <v>0.74539607672049546</v>
      </c>
      <c r="M106" s="57">
        <f t="shared" ref="M106" si="176">M105/$B103</f>
        <v>0.7148468901555084</v>
      </c>
      <c r="N106" s="57">
        <f t="shared" ref="N106" si="177">N105/$B103</f>
        <v>0.68809681498625619</v>
      </c>
      <c r="O106" s="57">
        <f t="shared" ref="O106" si="178">O105/$B103</f>
        <v>0.66561848636758669</v>
      </c>
      <c r="P106" s="57">
        <f t="shared" ref="P106" si="179">P105/$B103</f>
        <v>0.64652390212038979</v>
      </c>
      <c r="Q106" s="57">
        <f t="shared" ref="Q106" si="180">Q105/$B103</f>
        <v>0.63055380507979319</v>
      </c>
      <c r="R106" s="57">
        <f t="shared" ref="R106" si="181">R105/$B103</f>
        <v>0.61892447202771705</v>
      </c>
      <c r="S106" s="57">
        <f t="shared" ref="S106" si="182">S105/$B103</f>
        <v>0.61033002338352538</v>
      </c>
      <c r="T106" s="57">
        <f t="shared" ref="T106" si="183">T105/$B103</f>
        <v>0.60479778636998194</v>
      </c>
      <c r="U106" s="57">
        <f t="shared" ref="U106" si="184">U105/$B103</f>
        <v>0.60185230401343071</v>
      </c>
      <c r="V106" s="57">
        <f t="shared" ref="V106" si="185">V105/$B103</f>
        <v>0.59857545983587135</v>
      </c>
      <c r="W106" s="57">
        <f t="shared" ref="W106" si="186">W105/$B103</f>
        <v>0.59643021643590566</v>
      </c>
      <c r="X106" s="57">
        <f t="shared" ref="X106" si="187">X105/$B103</f>
        <v>0.59453545306356481</v>
      </c>
      <c r="Y106" s="57">
        <f t="shared" ref="Y106" si="188">Y105/$B103</f>
        <v>0.59522115988299817</v>
      </c>
      <c r="Z106" s="57">
        <f t="shared" ref="Z106" si="189">Z105/$B103</f>
        <v>0.59316016549142603</v>
      </c>
      <c r="AA106" s="57" t="s">
        <v>138</v>
      </c>
    </row>
  </sheetData>
  <hyperlinks>
    <hyperlink ref="A2" location="EfficiencyNotes" display="Notes" xr:uid="{DF8786A8-428C-4BD4-8793-31F3D5563BD1}"/>
    <hyperlink ref="A3" location="EfficiencyBAU" display="BAU" xr:uid="{8224D88C-0015-4985-B06F-BCB1887CE4F6}"/>
    <hyperlink ref="A4" location="EfficiencyPolicyScenario" display="Policy Scenario" xr:uid="{364FF22A-4397-4B68-9E17-413171F0178D}"/>
    <hyperlink ref="A5" location="EfficiencyCalcs" display="Calculations" xr:uid="{3603C292-D2CF-4A10-8FC0-8BED8E7875C5}"/>
    <hyperlink ref="A6" location="EfficiencyEPSSettings" display="EPS Settings" xr:uid="{06F8C6C9-6D40-4CF2-8AB1-25CFB76622BC}"/>
  </hyperlinks>
  <pageMargins left="0.7" right="0.7" top="0.75" bottom="0.75" header="0.3" footer="0.3"/>
  <pageSetup orientation="portrait" r:id="rId1"/>
  <ignoredErrors>
    <ignoredError sqref="B22:G22"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84330-66E4-4373-B5EE-CD37822F4286}">
  <sheetPr>
    <tabColor theme="8" tint="0.39997558519241921"/>
  </sheetPr>
  <dimension ref="A1:AG135"/>
  <sheetViews>
    <sheetView topLeftCell="A4" zoomScale="85" zoomScaleNormal="85" workbookViewId="0">
      <selection activeCell="A12" sqref="A12"/>
    </sheetView>
  </sheetViews>
  <sheetFormatPr defaultRowHeight="15" x14ac:dyDescent="0.25"/>
  <cols>
    <col min="1" max="1" width="50.140625" customWidth="1"/>
    <col min="2" max="4" width="9.28515625" bestFit="1" customWidth="1"/>
    <col min="5" max="5" width="9.28515625" customWidth="1"/>
    <col min="6" max="16" width="9.28515625" bestFit="1" customWidth="1"/>
    <col min="17" max="33" width="9.7109375" bestFit="1" customWidth="1"/>
  </cols>
  <sheetData>
    <row r="1" spans="1:33" x14ac:dyDescent="0.25">
      <c r="A1" s="1" t="s">
        <v>0</v>
      </c>
    </row>
    <row r="2" spans="1:33" x14ac:dyDescent="0.25">
      <c r="A2" s="83" t="s">
        <v>1</v>
      </c>
    </row>
    <row r="3" spans="1:33" x14ac:dyDescent="0.25">
      <c r="A3" s="83" t="s">
        <v>5</v>
      </c>
    </row>
    <row r="4" spans="1:33" x14ac:dyDescent="0.25">
      <c r="A4" s="83" t="s">
        <v>6</v>
      </c>
    </row>
    <row r="5" spans="1:33" x14ac:dyDescent="0.25">
      <c r="A5" s="83" t="s">
        <v>145</v>
      </c>
    </row>
    <row r="6" spans="1:33" x14ac:dyDescent="0.25">
      <c r="A6" s="83" t="s">
        <v>67</v>
      </c>
    </row>
    <row r="9" spans="1:33" x14ac:dyDescent="0.25">
      <c r="A9" s="3" t="s">
        <v>1</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row>
    <row r="11" spans="1:33" x14ac:dyDescent="0.25">
      <c r="A11" t="s">
        <v>141</v>
      </c>
    </row>
    <row r="12" spans="1:33" x14ac:dyDescent="0.25">
      <c r="A12" s="11">
        <v>5000</v>
      </c>
      <c r="B12" t="s">
        <v>152</v>
      </c>
    </row>
    <row r="13" spans="1:33" x14ac:dyDescent="0.25">
      <c r="A13" s="11">
        <v>10000</v>
      </c>
      <c r="B13" t="s">
        <v>153</v>
      </c>
    </row>
    <row r="14" spans="1:33" x14ac:dyDescent="0.25">
      <c r="A14" t="s">
        <v>33</v>
      </c>
    </row>
    <row r="15" spans="1:33" x14ac:dyDescent="0.25">
      <c r="A15" s="19" t="s">
        <v>89</v>
      </c>
      <c r="B15" s="19"/>
      <c r="C15" s="19"/>
      <c r="D15" s="19"/>
      <c r="E15" s="19"/>
      <c r="F15" s="19"/>
      <c r="G15" s="19"/>
      <c r="H15" s="19"/>
      <c r="I15" s="19"/>
      <c r="J15" s="19"/>
      <c r="K15" s="19"/>
      <c r="L15" s="19"/>
      <c r="M15" s="19"/>
    </row>
    <row r="16" spans="1:33" x14ac:dyDescent="0.25">
      <c r="A16" s="20" t="s">
        <v>91</v>
      </c>
    </row>
    <row r="17" spans="1:33" x14ac:dyDescent="0.25">
      <c r="A17" s="20" t="s">
        <v>90</v>
      </c>
    </row>
    <row r="19" spans="1:33" x14ac:dyDescent="0.25">
      <c r="A19" t="s">
        <v>142</v>
      </c>
    </row>
    <row r="22" spans="1:33" x14ac:dyDescent="0.25">
      <c r="A22" s="3" t="s">
        <v>5</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row>
    <row r="24" spans="1:33" x14ac:dyDescent="0.25">
      <c r="A24" t="s">
        <v>108</v>
      </c>
    </row>
    <row r="26" spans="1:33" x14ac:dyDescent="0.25">
      <c r="A26" t="s">
        <v>34</v>
      </c>
      <c r="B26">
        <v>2019</v>
      </c>
      <c r="C26">
        <v>2020</v>
      </c>
      <c r="D26">
        <v>2021</v>
      </c>
      <c r="E26">
        <v>2022</v>
      </c>
      <c r="F26">
        <v>2023</v>
      </c>
      <c r="G26">
        <v>2024</v>
      </c>
      <c r="H26">
        <v>2025</v>
      </c>
      <c r="I26">
        <v>2026</v>
      </c>
      <c r="J26">
        <v>2027</v>
      </c>
      <c r="K26">
        <v>2028</v>
      </c>
      <c r="L26">
        <v>2029</v>
      </c>
      <c r="M26">
        <v>2030</v>
      </c>
      <c r="N26">
        <v>2031</v>
      </c>
      <c r="O26">
        <v>2032</v>
      </c>
      <c r="P26">
        <v>2033</v>
      </c>
      <c r="Q26">
        <v>2034</v>
      </c>
      <c r="R26">
        <v>2035</v>
      </c>
      <c r="S26">
        <v>2036</v>
      </c>
      <c r="T26">
        <v>2037</v>
      </c>
      <c r="U26">
        <v>2038</v>
      </c>
      <c r="V26">
        <v>2039</v>
      </c>
      <c r="W26">
        <v>2040</v>
      </c>
      <c r="X26">
        <v>2041</v>
      </c>
      <c r="Y26">
        <v>2042</v>
      </c>
      <c r="Z26">
        <v>2043</v>
      </c>
      <c r="AA26">
        <v>2044</v>
      </c>
      <c r="AB26">
        <v>2045</v>
      </c>
      <c r="AC26">
        <v>2046</v>
      </c>
      <c r="AD26">
        <v>2047</v>
      </c>
      <c r="AE26">
        <v>2048</v>
      </c>
      <c r="AF26">
        <v>2049</v>
      </c>
      <c r="AG26">
        <v>2050</v>
      </c>
    </row>
    <row r="27" spans="1:33" x14ac:dyDescent="0.25">
      <c r="A27" t="s">
        <v>92</v>
      </c>
      <c r="B27">
        <v>8514</v>
      </c>
      <c r="C27">
        <v>9546</v>
      </c>
      <c r="D27">
        <v>9546</v>
      </c>
      <c r="E27">
        <v>9546</v>
      </c>
      <c r="F27">
        <v>0</v>
      </c>
      <c r="G27">
        <v>1806</v>
      </c>
      <c r="H27">
        <v>3354</v>
      </c>
      <c r="I27">
        <v>1548</v>
      </c>
      <c r="J27">
        <v>774</v>
      </c>
      <c r="K27">
        <v>516</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93</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94</v>
      </c>
      <c r="B29">
        <v>0</v>
      </c>
      <c r="C29">
        <v>500</v>
      </c>
      <c r="D29">
        <v>500</v>
      </c>
      <c r="E29">
        <v>500</v>
      </c>
      <c r="F29">
        <v>1000</v>
      </c>
      <c r="G29">
        <v>1500</v>
      </c>
      <c r="H29">
        <v>2000</v>
      </c>
      <c r="I29">
        <v>1500</v>
      </c>
      <c r="J29">
        <v>1500</v>
      </c>
      <c r="K29">
        <v>0</v>
      </c>
      <c r="L29">
        <v>0</v>
      </c>
      <c r="M29">
        <v>0</v>
      </c>
      <c r="N29">
        <v>500</v>
      </c>
      <c r="O29">
        <v>500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95</v>
      </c>
      <c r="B30">
        <v>155</v>
      </c>
      <c r="C30">
        <v>1519</v>
      </c>
      <c r="D30">
        <v>1519</v>
      </c>
      <c r="E30">
        <v>1519</v>
      </c>
      <c r="F30">
        <v>0</v>
      </c>
      <c r="G30">
        <v>1831</v>
      </c>
      <c r="H30">
        <v>1877</v>
      </c>
      <c r="I30">
        <v>1702</v>
      </c>
      <c r="J30">
        <v>1753</v>
      </c>
      <c r="K30">
        <v>1628</v>
      </c>
      <c r="L30">
        <v>1484</v>
      </c>
      <c r="M30">
        <v>1408</v>
      </c>
      <c r="N30">
        <v>1397</v>
      </c>
      <c r="O30">
        <v>1324</v>
      </c>
      <c r="P30">
        <v>1309</v>
      </c>
      <c r="Q30">
        <v>1321</v>
      </c>
      <c r="R30">
        <v>1301</v>
      </c>
      <c r="S30">
        <v>1276</v>
      </c>
      <c r="T30">
        <v>1262</v>
      </c>
      <c r="U30">
        <v>1300</v>
      </c>
      <c r="V30">
        <v>1311</v>
      </c>
      <c r="W30">
        <v>1343</v>
      </c>
      <c r="X30">
        <v>1371</v>
      </c>
      <c r="Y30">
        <v>1400</v>
      </c>
      <c r="Z30">
        <v>1364</v>
      </c>
      <c r="AA30">
        <v>1338</v>
      </c>
      <c r="AB30">
        <v>1329</v>
      </c>
      <c r="AC30">
        <v>1301</v>
      </c>
      <c r="AD30">
        <v>1293</v>
      </c>
      <c r="AE30">
        <v>1272</v>
      </c>
      <c r="AF30">
        <v>1245</v>
      </c>
      <c r="AG30">
        <v>1231</v>
      </c>
    </row>
    <row r="31" spans="1:33" x14ac:dyDescent="0.25">
      <c r="A31" t="s">
        <v>96</v>
      </c>
      <c r="B31">
        <v>2365</v>
      </c>
      <c r="C31">
        <v>2495</v>
      </c>
      <c r="D31">
        <v>2495</v>
      </c>
      <c r="E31">
        <v>2495</v>
      </c>
      <c r="F31">
        <v>0</v>
      </c>
      <c r="G31">
        <v>3210</v>
      </c>
      <c r="H31">
        <v>5860</v>
      </c>
      <c r="I31">
        <v>5800</v>
      </c>
      <c r="J31">
        <v>6200</v>
      </c>
      <c r="K31">
        <v>5755</v>
      </c>
      <c r="L31">
        <v>4505</v>
      </c>
      <c r="M31">
        <v>4425</v>
      </c>
      <c r="N31">
        <v>5355</v>
      </c>
      <c r="O31">
        <v>5240</v>
      </c>
      <c r="P31">
        <v>6730</v>
      </c>
      <c r="Q31">
        <v>10045</v>
      </c>
      <c r="R31">
        <v>11825</v>
      </c>
      <c r="S31">
        <v>12330</v>
      </c>
      <c r="T31">
        <v>13495</v>
      </c>
      <c r="U31">
        <v>15390</v>
      </c>
      <c r="V31">
        <v>15295</v>
      </c>
      <c r="W31">
        <v>16275</v>
      </c>
      <c r="X31">
        <v>17115</v>
      </c>
      <c r="Y31">
        <v>17900</v>
      </c>
      <c r="Z31">
        <v>17320</v>
      </c>
      <c r="AA31">
        <v>17400</v>
      </c>
      <c r="AB31">
        <v>18645</v>
      </c>
      <c r="AC31">
        <v>18435</v>
      </c>
      <c r="AD31">
        <v>19540</v>
      </c>
      <c r="AE31">
        <v>19755</v>
      </c>
      <c r="AF31">
        <v>19435</v>
      </c>
      <c r="AG31">
        <v>20210</v>
      </c>
    </row>
    <row r="32" spans="1:33" x14ac:dyDescent="0.25">
      <c r="A32" t="s">
        <v>97</v>
      </c>
      <c r="B32">
        <v>8518</v>
      </c>
      <c r="C32">
        <v>8422</v>
      </c>
      <c r="D32">
        <v>8422</v>
      </c>
      <c r="E32">
        <v>8422</v>
      </c>
      <c r="F32">
        <v>0</v>
      </c>
      <c r="G32">
        <v>7638</v>
      </c>
      <c r="H32">
        <v>15624</v>
      </c>
      <c r="I32">
        <v>16794</v>
      </c>
      <c r="J32">
        <v>18650</v>
      </c>
      <c r="K32">
        <v>18890</v>
      </c>
      <c r="L32">
        <v>16318</v>
      </c>
      <c r="M32">
        <v>17548</v>
      </c>
      <c r="N32">
        <v>20376</v>
      </c>
      <c r="O32">
        <v>17848</v>
      </c>
      <c r="P32">
        <v>18404</v>
      </c>
      <c r="Q32">
        <v>21146</v>
      </c>
      <c r="R32">
        <v>21120</v>
      </c>
      <c r="S32">
        <v>20492</v>
      </c>
      <c r="T32">
        <v>20676</v>
      </c>
      <c r="U32">
        <v>21618</v>
      </c>
      <c r="V32">
        <v>19944</v>
      </c>
      <c r="W32">
        <v>19536</v>
      </c>
      <c r="X32">
        <v>18914</v>
      </c>
      <c r="Y32">
        <v>18180</v>
      </c>
      <c r="Z32">
        <v>16124</v>
      </c>
      <c r="AA32">
        <v>14796</v>
      </c>
      <c r="AB32">
        <v>14506</v>
      </c>
      <c r="AC32">
        <v>13018</v>
      </c>
      <c r="AD32">
        <v>12596</v>
      </c>
      <c r="AE32">
        <v>11530</v>
      </c>
      <c r="AF32">
        <v>10194</v>
      </c>
      <c r="AG32">
        <v>9610</v>
      </c>
    </row>
    <row r="33" spans="1:33" x14ac:dyDescent="0.25">
      <c r="A33" t="s">
        <v>98</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99</v>
      </c>
      <c r="B34">
        <v>774</v>
      </c>
      <c r="C34">
        <v>774</v>
      </c>
      <c r="D34">
        <v>774</v>
      </c>
      <c r="E34">
        <v>774</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100</v>
      </c>
      <c r="B35">
        <v>0</v>
      </c>
      <c r="C35">
        <v>0</v>
      </c>
      <c r="D35">
        <v>0</v>
      </c>
      <c r="E35">
        <v>1000</v>
      </c>
      <c r="F35">
        <v>580</v>
      </c>
      <c r="G35">
        <v>210</v>
      </c>
      <c r="H35">
        <v>230</v>
      </c>
      <c r="I35">
        <v>220</v>
      </c>
      <c r="J35">
        <v>220</v>
      </c>
      <c r="K35">
        <v>200</v>
      </c>
      <c r="L35">
        <v>190</v>
      </c>
      <c r="M35">
        <v>180</v>
      </c>
      <c r="N35">
        <v>650</v>
      </c>
      <c r="O35">
        <v>670</v>
      </c>
      <c r="P35">
        <v>700</v>
      </c>
      <c r="Q35">
        <v>730</v>
      </c>
      <c r="R35">
        <v>750</v>
      </c>
      <c r="S35">
        <v>780</v>
      </c>
      <c r="T35">
        <v>840</v>
      </c>
      <c r="U35">
        <v>920</v>
      </c>
      <c r="V35">
        <v>1020</v>
      </c>
      <c r="W35">
        <v>1120</v>
      </c>
      <c r="X35">
        <v>1230</v>
      </c>
      <c r="Y35">
        <v>1350</v>
      </c>
      <c r="Z35">
        <v>1480</v>
      </c>
      <c r="AA35">
        <v>1590</v>
      </c>
      <c r="AB35">
        <v>1590</v>
      </c>
      <c r="AC35">
        <v>1590</v>
      </c>
      <c r="AD35">
        <v>1590</v>
      </c>
      <c r="AE35">
        <v>1590</v>
      </c>
      <c r="AF35">
        <v>1590</v>
      </c>
      <c r="AG35">
        <v>1590</v>
      </c>
    </row>
    <row r="36" spans="1:33" x14ac:dyDescent="0.25">
      <c r="A36" t="s">
        <v>101</v>
      </c>
      <c r="B36">
        <v>1</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102</v>
      </c>
      <c r="B37">
        <v>0</v>
      </c>
      <c r="C37">
        <v>0</v>
      </c>
      <c r="D37">
        <v>0</v>
      </c>
      <c r="E37">
        <v>0</v>
      </c>
      <c r="F37">
        <v>0</v>
      </c>
      <c r="G37">
        <v>0</v>
      </c>
      <c r="H37">
        <v>0</v>
      </c>
      <c r="I37">
        <v>0</v>
      </c>
      <c r="J37">
        <v>0</v>
      </c>
      <c r="K37">
        <v>0</v>
      </c>
      <c r="L37">
        <v>0</v>
      </c>
      <c r="M37">
        <v>0</v>
      </c>
      <c r="N37">
        <v>4150</v>
      </c>
      <c r="O37">
        <v>8550</v>
      </c>
      <c r="P37">
        <v>8300</v>
      </c>
      <c r="Q37">
        <v>7400</v>
      </c>
      <c r="R37">
        <v>6750</v>
      </c>
      <c r="S37">
        <v>6400</v>
      </c>
      <c r="T37">
        <v>6200</v>
      </c>
      <c r="U37">
        <v>6300</v>
      </c>
      <c r="V37">
        <v>6200</v>
      </c>
      <c r="W37">
        <v>5900</v>
      </c>
      <c r="X37">
        <v>5750</v>
      </c>
      <c r="Y37">
        <v>5300</v>
      </c>
      <c r="Z37">
        <v>3000</v>
      </c>
      <c r="AA37">
        <v>3000</v>
      </c>
      <c r="AB37">
        <v>2950</v>
      </c>
      <c r="AC37">
        <v>2900</v>
      </c>
      <c r="AD37">
        <v>2800</v>
      </c>
      <c r="AE37">
        <v>2900</v>
      </c>
      <c r="AF37">
        <v>3250</v>
      </c>
      <c r="AG37">
        <v>3000</v>
      </c>
    </row>
    <row r="38" spans="1:33" x14ac:dyDescent="0.25">
      <c r="A38" t="s">
        <v>103</v>
      </c>
      <c r="B38">
        <v>258</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104</v>
      </c>
      <c r="B39">
        <v>0</v>
      </c>
      <c r="C39">
        <v>0</v>
      </c>
      <c r="D39">
        <v>0</v>
      </c>
      <c r="E39">
        <v>0</v>
      </c>
      <c r="F39">
        <v>0</v>
      </c>
      <c r="G39">
        <v>0</v>
      </c>
      <c r="H39">
        <v>10</v>
      </c>
      <c r="I39">
        <v>10</v>
      </c>
      <c r="J39">
        <v>10</v>
      </c>
      <c r="K39">
        <v>5</v>
      </c>
      <c r="L39">
        <v>5</v>
      </c>
      <c r="M39">
        <v>5</v>
      </c>
      <c r="N39">
        <v>5</v>
      </c>
      <c r="O39">
        <v>5</v>
      </c>
      <c r="P39">
        <v>5</v>
      </c>
      <c r="Q39">
        <v>10</v>
      </c>
      <c r="R39">
        <v>15</v>
      </c>
      <c r="S39">
        <v>15</v>
      </c>
      <c r="T39">
        <v>15</v>
      </c>
      <c r="U39">
        <v>20</v>
      </c>
      <c r="V39">
        <v>20</v>
      </c>
      <c r="W39">
        <v>20</v>
      </c>
      <c r="X39">
        <v>20</v>
      </c>
      <c r="Y39">
        <v>20</v>
      </c>
      <c r="Z39">
        <v>20</v>
      </c>
      <c r="AA39">
        <v>20</v>
      </c>
      <c r="AB39">
        <v>20</v>
      </c>
      <c r="AC39">
        <v>20</v>
      </c>
      <c r="AD39">
        <v>25</v>
      </c>
      <c r="AE39">
        <v>20</v>
      </c>
      <c r="AF39">
        <v>20</v>
      </c>
      <c r="AG39">
        <v>20</v>
      </c>
    </row>
    <row r="40" spans="1:33" x14ac:dyDescent="0.25">
      <c r="A40" t="s">
        <v>105</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106</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107</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4" spans="1:33" x14ac:dyDescent="0.25">
      <c r="A44" t="s">
        <v>34</v>
      </c>
      <c r="B44">
        <v>2019</v>
      </c>
      <c r="C44">
        <v>2020</v>
      </c>
      <c r="D44">
        <v>2021</v>
      </c>
      <c r="E44">
        <v>2022</v>
      </c>
      <c r="F44">
        <v>2023</v>
      </c>
      <c r="G44">
        <v>2024</v>
      </c>
      <c r="H44">
        <v>2025</v>
      </c>
      <c r="I44">
        <v>2026</v>
      </c>
      <c r="J44">
        <v>2027</v>
      </c>
      <c r="K44">
        <v>2028</v>
      </c>
      <c r="L44">
        <v>2029</v>
      </c>
      <c r="M44">
        <v>2030</v>
      </c>
      <c r="N44">
        <v>2031</v>
      </c>
      <c r="O44">
        <v>2032</v>
      </c>
      <c r="P44">
        <v>2033</v>
      </c>
      <c r="Q44">
        <v>2034</v>
      </c>
      <c r="R44">
        <v>2035</v>
      </c>
      <c r="S44">
        <v>2036</v>
      </c>
      <c r="T44">
        <v>2037</v>
      </c>
      <c r="U44">
        <v>2038</v>
      </c>
      <c r="V44">
        <v>2039</v>
      </c>
      <c r="W44">
        <v>2040</v>
      </c>
      <c r="X44">
        <v>2041</v>
      </c>
      <c r="Y44">
        <v>2042</v>
      </c>
      <c r="Z44">
        <v>2043</v>
      </c>
      <c r="AA44">
        <v>2044</v>
      </c>
      <c r="AB44">
        <v>2045</v>
      </c>
      <c r="AC44">
        <v>2046</v>
      </c>
      <c r="AD44">
        <v>2047</v>
      </c>
      <c r="AE44">
        <v>2048</v>
      </c>
      <c r="AF44">
        <v>2049</v>
      </c>
      <c r="AG44">
        <v>2050</v>
      </c>
    </row>
    <row r="45" spans="1:33" x14ac:dyDescent="0.25">
      <c r="A45" t="s">
        <v>47</v>
      </c>
      <c r="B45">
        <v>200.196</v>
      </c>
      <c r="C45">
        <v>205.35599999999999</v>
      </c>
      <c r="D45">
        <v>210.51599999999999</v>
      </c>
      <c r="E45">
        <v>215.16</v>
      </c>
      <c r="F45">
        <v>210.25800000000001</v>
      </c>
      <c r="G45">
        <v>207.16200000000001</v>
      </c>
      <c r="H45">
        <v>205.614</v>
      </c>
      <c r="I45">
        <v>202.26</v>
      </c>
      <c r="J45">
        <v>198.13200000000001</v>
      </c>
      <c r="K45">
        <v>198.648</v>
      </c>
      <c r="L45">
        <v>198.648</v>
      </c>
      <c r="M45">
        <v>198.648</v>
      </c>
      <c r="N45">
        <v>198.648</v>
      </c>
      <c r="O45">
        <v>198.648</v>
      </c>
      <c r="P45">
        <v>198.648</v>
      </c>
      <c r="Q45">
        <v>198.648</v>
      </c>
      <c r="R45">
        <v>198.648</v>
      </c>
      <c r="S45">
        <v>198.648</v>
      </c>
      <c r="T45">
        <v>198.648</v>
      </c>
      <c r="U45">
        <v>198.648</v>
      </c>
      <c r="V45">
        <v>198.648</v>
      </c>
      <c r="W45">
        <v>198.648</v>
      </c>
      <c r="X45">
        <v>198.648</v>
      </c>
      <c r="Y45">
        <v>198.648</v>
      </c>
      <c r="Z45">
        <v>198.648</v>
      </c>
      <c r="AA45">
        <v>198.648</v>
      </c>
      <c r="AB45">
        <v>198.648</v>
      </c>
      <c r="AC45">
        <v>198.648</v>
      </c>
      <c r="AD45">
        <v>198.648</v>
      </c>
      <c r="AE45">
        <v>198.648</v>
      </c>
      <c r="AF45">
        <v>198.648</v>
      </c>
      <c r="AG45">
        <v>198.648</v>
      </c>
    </row>
    <row r="46" spans="1:33" x14ac:dyDescent="0.25">
      <c r="A46" t="s">
        <v>48</v>
      </c>
      <c r="B46">
        <v>24.8</v>
      </c>
      <c r="C46">
        <v>24.8</v>
      </c>
      <c r="D46">
        <v>24.8</v>
      </c>
      <c r="E46">
        <v>24.8</v>
      </c>
      <c r="F46">
        <v>24.8</v>
      </c>
      <c r="G46">
        <v>24.8</v>
      </c>
      <c r="H46">
        <v>24.8</v>
      </c>
      <c r="I46">
        <v>24.8</v>
      </c>
      <c r="J46">
        <v>24.8</v>
      </c>
      <c r="K46">
        <v>24.8</v>
      </c>
      <c r="L46">
        <v>24.8</v>
      </c>
      <c r="M46">
        <v>24.8</v>
      </c>
      <c r="N46">
        <v>24.8</v>
      </c>
      <c r="O46">
        <v>24.8</v>
      </c>
      <c r="P46">
        <v>24.8</v>
      </c>
      <c r="Q46">
        <v>24.8</v>
      </c>
      <c r="R46">
        <v>24.8</v>
      </c>
      <c r="S46">
        <v>24.8</v>
      </c>
      <c r="T46">
        <v>24.8</v>
      </c>
      <c r="U46">
        <v>24.8</v>
      </c>
      <c r="V46">
        <v>24.8</v>
      </c>
      <c r="W46">
        <v>24.8</v>
      </c>
      <c r="X46">
        <v>24.8</v>
      </c>
      <c r="Y46">
        <v>24.8</v>
      </c>
      <c r="Z46">
        <v>24.8</v>
      </c>
      <c r="AA46">
        <v>24.8</v>
      </c>
      <c r="AB46">
        <v>24.8</v>
      </c>
      <c r="AC46">
        <v>24.8</v>
      </c>
      <c r="AD46">
        <v>24.8</v>
      </c>
      <c r="AE46">
        <v>24.8</v>
      </c>
      <c r="AF46">
        <v>24.8</v>
      </c>
      <c r="AG46">
        <v>24.8</v>
      </c>
    </row>
    <row r="47" spans="1:33" x14ac:dyDescent="0.25">
      <c r="A47" t="s">
        <v>49</v>
      </c>
      <c r="B47">
        <v>6.78</v>
      </c>
      <c r="C47">
        <v>7.28</v>
      </c>
      <c r="D47">
        <v>7.78</v>
      </c>
      <c r="E47">
        <v>8.2799999999999994</v>
      </c>
      <c r="F47">
        <v>9.2799999999999994</v>
      </c>
      <c r="G47">
        <v>10.78</v>
      </c>
      <c r="H47">
        <v>12.78</v>
      </c>
      <c r="I47">
        <v>14.28</v>
      </c>
      <c r="J47">
        <v>15.78</v>
      </c>
      <c r="K47">
        <v>15.78</v>
      </c>
      <c r="L47">
        <v>15.78</v>
      </c>
      <c r="M47">
        <v>15.78</v>
      </c>
      <c r="N47">
        <v>16.28</v>
      </c>
      <c r="O47">
        <v>16.78</v>
      </c>
      <c r="P47">
        <v>16.78</v>
      </c>
      <c r="Q47">
        <v>16.78</v>
      </c>
      <c r="R47">
        <v>16.78</v>
      </c>
      <c r="S47">
        <v>16.78</v>
      </c>
      <c r="T47">
        <v>16.78</v>
      </c>
      <c r="U47">
        <v>16.78</v>
      </c>
      <c r="V47">
        <v>16.78</v>
      </c>
      <c r="W47">
        <v>16.78</v>
      </c>
      <c r="X47">
        <v>16.78</v>
      </c>
      <c r="Y47">
        <v>16.78</v>
      </c>
      <c r="Z47">
        <v>16.78</v>
      </c>
      <c r="AA47">
        <v>16.78</v>
      </c>
      <c r="AB47">
        <v>16.78</v>
      </c>
      <c r="AC47">
        <v>16.78</v>
      </c>
      <c r="AD47">
        <v>16.78</v>
      </c>
      <c r="AE47">
        <v>16.78</v>
      </c>
      <c r="AF47">
        <v>16.78</v>
      </c>
      <c r="AG47">
        <v>16.78</v>
      </c>
    </row>
    <row r="48" spans="1:33" x14ac:dyDescent="0.25">
      <c r="A48" t="s">
        <v>50</v>
      </c>
      <c r="B48">
        <v>49.536999999999999</v>
      </c>
      <c r="C48">
        <v>51.055999999999997</v>
      </c>
      <c r="D48">
        <v>52.575000000000003</v>
      </c>
      <c r="E48">
        <v>54.094000000000001</v>
      </c>
      <c r="F48">
        <v>54.094000000000001</v>
      </c>
      <c r="G48">
        <v>55.924999999999997</v>
      </c>
      <c r="H48">
        <v>57.802</v>
      </c>
      <c r="I48">
        <v>59.503999999999998</v>
      </c>
      <c r="J48">
        <v>61.256999999999998</v>
      </c>
      <c r="K48">
        <v>62.884999999999998</v>
      </c>
      <c r="L48">
        <v>64.369</v>
      </c>
      <c r="M48">
        <v>65.777000000000001</v>
      </c>
      <c r="N48">
        <v>67.174000000000007</v>
      </c>
      <c r="O48">
        <v>68.498000000000005</v>
      </c>
      <c r="P48">
        <v>69.807000000000002</v>
      </c>
      <c r="Q48">
        <v>71.128</v>
      </c>
      <c r="R48">
        <v>72.429000000000002</v>
      </c>
      <c r="S48">
        <v>73.704999999999998</v>
      </c>
      <c r="T48">
        <v>74.966999999999999</v>
      </c>
      <c r="U48">
        <v>76.266999999999996</v>
      </c>
      <c r="V48">
        <v>77.578000000000003</v>
      </c>
      <c r="W48">
        <v>78.921000000000006</v>
      </c>
      <c r="X48">
        <v>80.292000000000002</v>
      </c>
      <c r="Y48">
        <v>81.691999999999993</v>
      </c>
      <c r="Z48">
        <v>83.055999999999997</v>
      </c>
      <c r="AA48">
        <v>84.394000000000005</v>
      </c>
      <c r="AB48">
        <v>85.722999999999999</v>
      </c>
      <c r="AC48">
        <v>87.024000000000001</v>
      </c>
      <c r="AD48">
        <v>88.316999999999993</v>
      </c>
      <c r="AE48">
        <v>89.588999999999999</v>
      </c>
      <c r="AF48">
        <v>90.834000000000003</v>
      </c>
      <c r="AG48">
        <v>92.064999999999998</v>
      </c>
    </row>
    <row r="49" spans="1:33" x14ac:dyDescent="0.25">
      <c r="A49" t="s">
        <v>51</v>
      </c>
      <c r="B49">
        <v>35.213000000000001</v>
      </c>
      <c r="C49">
        <v>37.707999999999998</v>
      </c>
      <c r="D49">
        <v>40.203000000000003</v>
      </c>
      <c r="E49">
        <v>42.698</v>
      </c>
      <c r="F49">
        <v>42.698</v>
      </c>
      <c r="G49">
        <v>45.908000000000001</v>
      </c>
      <c r="H49">
        <v>51.768000000000001</v>
      </c>
      <c r="I49">
        <v>57.567999999999998</v>
      </c>
      <c r="J49">
        <v>63.768000000000001</v>
      </c>
      <c r="K49">
        <v>69.522999999999996</v>
      </c>
      <c r="L49">
        <v>74.028000000000006</v>
      </c>
      <c r="M49">
        <v>78.453000000000003</v>
      </c>
      <c r="N49">
        <v>83.808000000000007</v>
      </c>
      <c r="O49">
        <v>89.048000000000002</v>
      </c>
      <c r="P49">
        <v>95.778000000000006</v>
      </c>
      <c r="Q49">
        <v>105.82299999999999</v>
      </c>
      <c r="R49">
        <v>117.648</v>
      </c>
      <c r="S49">
        <v>129.97800000000001</v>
      </c>
      <c r="T49">
        <v>143.47300000000001</v>
      </c>
      <c r="U49">
        <v>158.863</v>
      </c>
      <c r="V49">
        <v>174.15799999999999</v>
      </c>
      <c r="W49">
        <v>190.43299999999999</v>
      </c>
      <c r="X49">
        <v>207.548</v>
      </c>
      <c r="Y49">
        <v>225.44800000000001</v>
      </c>
      <c r="Z49">
        <v>242.768</v>
      </c>
      <c r="AA49">
        <v>260.16800000000001</v>
      </c>
      <c r="AB49">
        <v>278.81299999999999</v>
      </c>
      <c r="AC49">
        <v>297.24799999999999</v>
      </c>
      <c r="AD49">
        <v>316.78800000000001</v>
      </c>
      <c r="AE49">
        <v>336.54300000000001</v>
      </c>
      <c r="AF49">
        <v>355.97800000000001</v>
      </c>
      <c r="AG49">
        <v>376.18799999999999</v>
      </c>
    </row>
    <row r="50" spans="1:33" x14ac:dyDescent="0.25">
      <c r="A50" t="s">
        <v>52</v>
      </c>
      <c r="B50">
        <v>25.57</v>
      </c>
      <c r="C50">
        <v>33.991999999999997</v>
      </c>
      <c r="D50">
        <v>42.414000000000001</v>
      </c>
      <c r="E50">
        <v>50.835999999999999</v>
      </c>
      <c r="F50">
        <v>50.835999999999999</v>
      </c>
      <c r="G50">
        <v>58.473999999999997</v>
      </c>
      <c r="H50">
        <v>74.097999999999999</v>
      </c>
      <c r="I50">
        <v>90.891999999999996</v>
      </c>
      <c r="J50">
        <v>109.542</v>
      </c>
      <c r="K50">
        <v>128.43199999999999</v>
      </c>
      <c r="L50">
        <v>144.75</v>
      </c>
      <c r="M50">
        <v>162.298</v>
      </c>
      <c r="N50">
        <v>182.67400000000001</v>
      </c>
      <c r="O50">
        <v>200.52199999999999</v>
      </c>
      <c r="P50">
        <v>218.92599999999999</v>
      </c>
      <c r="Q50">
        <v>240.072</v>
      </c>
      <c r="R50">
        <v>261.19200000000001</v>
      </c>
      <c r="S50">
        <v>281.68400000000003</v>
      </c>
      <c r="T50">
        <v>302.36</v>
      </c>
      <c r="U50">
        <v>323.97800000000001</v>
      </c>
      <c r="V50">
        <v>343.92200000000003</v>
      </c>
      <c r="W50">
        <v>363.45800000000003</v>
      </c>
      <c r="X50">
        <v>382.37200000000001</v>
      </c>
      <c r="Y50">
        <v>400.55200000000002</v>
      </c>
      <c r="Z50">
        <v>416.67599999999999</v>
      </c>
      <c r="AA50">
        <v>431.47199999999998</v>
      </c>
      <c r="AB50">
        <v>445.97800000000001</v>
      </c>
      <c r="AC50">
        <v>458.99599999999998</v>
      </c>
      <c r="AD50">
        <v>471.59199999999998</v>
      </c>
      <c r="AE50">
        <v>483.12200000000001</v>
      </c>
      <c r="AF50">
        <v>493.31599999999997</v>
      </c>
      <c r="AG50">
        <v>502.92599999999999</v>
      </c>
    </row>
    <row r="51" spans="1:33" x14ac:dyDescent="0.25">
      <c r="A51" t="s">
        <v>53</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54</v>
      </c>
      <c r="B52">
        <v>9.1880000000000006</v>
      </c>
      <c r="C52">
        <v>9.9619999999999997</v>
      </c>
      <c r="D52">
        <v>10.736000000000001</v>
      </c>
      <c r="E52">
        <v>11.51</v>
      </c>
      <c r="F52">
        <v>11.51</v>
      </c>
      <c r="G52">
        <v>11.51</v>
      </c>
      <c r="H52">
        <v>11.51</v>
      </c>
      <c r="I52">
        <v>11.51</v>
      </c>
      <c r="J52">
        <v>11.51</v>
      </c>
      <c r="K52">
        <v>11.51</v>
      </c>
      <c r="L52">
        <v>11.51</v>
      </c>
      <c r="M52">
        <v>11.51</v>
      </c>
      <c r="N52">
        <v>11.51</v>
      </c>
      <c r="O52">
        <v>11.51</v>
      </c>
      <c r="P52">
        <v>11.51</v>
      </c>
      <c r="Q52">
        <v>11.51</v>
      </c>
      <c r="R52">
        <v>11.51</v>
      </c>
      <c r="S52">
        <v>11.51</v>
      </c>
      <c r="T52">
        <v>11.51</v>
      </c>
      <c r="U52">
        <v>11.51</v>
      </c>
      <c r="V52">
        <v>11.51</v>
      </c>
      <c r="W52">
        <v>11.51</v>
      </c>
      <c r="X52">
        <v>11.51</v>
      </c>
      <c r="Y52">
        <v>11.51</v>
      </c>
      <c r="Z52">
        <v>11.51</v>
      </c>
      <c r="AA52">
        <v>11.51</v>
      </c>
      <c r="AB52">
        <v>11.51</v>
      </c>
      <c r="AC52">
        <v>11.51</v>
      </c>
      <c r="AD52">
        <v>11.51</v>
      </c>
      <c r="AE52">
        <v>11.51</v>
      </c>
      <c r="AF52">
        <v>11.51</v>
      </c>
      <c r="AG52">
        <v>11.51</v>
      </c>
    </row>
    <row r="53" spans="1:33" x14ac:dyDescent="0.25">
      <c r="A53" t="s">
        <v>55</v>
      </c>
      <c r="B53">
        <v>3.306</v>
      </c>
      <c r="C53">
        <v>3.306</v>
      </c>
      <c r="D53">
        <v>3.306</v>
      </c>
      <c r="E53">
        <v>4.306</v>
      </c>
      <c r="F53">
        <v>4.8860000000000001</v>
      </c>
      <c r="G53">
        <v>5.0960000000000001</v>
      </c>
      <c r="H53">
        <v>5.3259999999999996</v>
      </c>
      <c r="I53">
        <v>5.5460000000000003</v>
      </c>
      <c r="J53">
        <v>5.766</v>
      </c>
      <c r="K53">
        <v>5.9660000000000002</v>
      </c>
      <c r="L53">
        <v>6.1559999999999997</v>
      </c>
      <c r="M53">
        <v>6.3360000000000003</v>
      </c>
      <c r="N53">
        <v>6.9859999999999998</v>
      </c>
      <c r="O53">
        <v>7.6559999999999997</v>
      </c>
      <c r="P53">
        <v>8.3559999999999999</v>
      </c>
      <c r="Q53">
        <v>9.0860000000000003</v>
      </c>
      <c r="R53">
        <v>9.8360000000000003</v>
      </c>
      <c r="S53">
        <v>10.616</v>
      </c>
      <c r="T53">
        <v>11.456</v>
      </c>
      <c r="U53">
        <v>12.375999999999999</v>
      </c>
      <c r="V53">
        <v>13.396000000000001</v>
      </c>
      <c r="W53">
        <v>14.516</v>
      </c>
      <c r="X53">
        <v>15.746</v>
      </c>
      <c r="Y53">
        <v>17.096</v>
      </c>
      <c r="Z53">
        <v>18.576000000000001</v>
      </c>
      <c r="AA53">
        <v>20.166</v>
      </c>
      <c r="AB53">
        <v>21.756</v>
      </c>
      <c r="AC53">
        <v>23.346</v>
      </c>
      <c r="AD53">
        <v>24.936</v>
      </c>
      <c r="AE53">
        <v>26.526</v>
      </c>
      <c r="AF53">
        <v>28.116</v>
      </c>
      <c r="AG53">
        <v>29.706</v>
      </c>
    </row>
    <row r="54" spans="1:33" x14ac:dyDescent="0.25">
      <c r="A54" t="s">
        <v>56</v>
      </c>
      <c r="B54">
        <v>0.71099999999999997</v>
      </c>
      <c r="C54">
        <v>0.71099999999999997</v>
      </c>
      <c r="D54">
        <v>0.71099999999999997</v>
      </c>
      <c r="E54">
        <v>0.71099999999999997</v>
      </c>
      <c r="F54">
        <v>0.71099999999999997</v>
      </c>
      <c r="G54">
        <v>0.71099999999999997</v>
      </c>
      <c r="H54">
        <v>0.71099999999999997</v>
      </c>
      <c r="I54">
        <v>0.71099999999999997</v>
      </c>
      <c r="J54">
        <v>0.71099999999999997</v>
      </c>
      <c r="K54">
        <v>0.71099999999999997</v>
      </c>
      <c r="L54">
        <v>0.71099999999999997</v>
      </c>
      <c r="M54">
        <v>0.71099999999999997</v>
      </c>
      <c r="N54">
        <v>0.71099999999999997</v>
      </c>
      <c r="O54">
        <v>0.71099999999999997</v>
      </c>
      <c r="P54">
        <v>0.71099999999999997</v>
      </c>
      <c r="Q54">
        <v>0.71099999999999997</v>
      </c>
      <c r="R54">
        <v>0.71099999999999997</v>
      </c>
      <c r="S54">
        <v>0.71099999999999997</v>
      </c>
      <c r="T54">
        <v>0.71099999999999997</v>
      </c>
      <c r="U54">
        <v>0.71099999999999997</v>
      </c>
      <c r="V54">
        <v>0.71099999999999997</v>
      </c>
      <c r="W54">
        <v>0.71099999999999997</v>
      </c>
      <c r="X54">
        <v>0.71099999999999997</v>
      </c>
      <c r="Y54">
        <v>0.71099999999999997</v>
      </c>
      <c r="Z54">
        <v>0.71099999999999997</v>
      </c>
      <c r="AA54">
        <v>0.71099999999999997</v>
      </c>
      <c r="AB54">
        <v>0.71099999999999997</v>
      </c>
      <c r="AC54">
        <v>0.71099999999999997</v>
      </c>
      <c r="AD54">
        <v>0.71099999999999997</v>
      </c>
      <c r="AE54">
        <v>0.71099999999999997</v>
      </c>
      <c r="AF54">
        <v>0.71099999999999997</v>
      </c>
      <c r="AG54">
        <v>0.71099999999999997</v>
      </c>
    </row>
    <row r="55" spans="1:33" x14ac:dyDescent="0.25">
      <c r="A55" t="s">
        <v>57</v>
      </c>
      <c r="B55">
        <v>0.35</v>
      </c>
      <c r="C55">
        <v>0.35</v>
      </c>
      <c r="D55">
        <v>0.35</v>
      </c>
      <c r="E55">
        <v>0.35</v>
      </c>
      <c r="F55">
        <v>0.35</v>
      </c>
      <c r="G55">
        <v>0.35</v>
      </c>
      <c r="H55">
        <v>0.35</v>
      </c>
      <c r="I55">
        <v>0.35</v>
      </c>
      <c r="J55">
        <v>0.35</v>
      </c>
      <c r="K55">
        <v>0.35</v>
      </c>
      <c r="L55">
        <v>0.35</v>
      </c>
      <c r="M55">
        <v>0.35</v>
      </c>
      <c r="N55">
        <v>4.5</v>
      </c>
      <c r="O55">
        <v>13.05</v>
      </c>
      <c r="P55">
        <v>21.35</v>
      </c>
      <c r="Q55">
        <v>28.75</v>
      </c>
      <c r="R55">
        <v>35.5</v>
      </c>
      <c r="S55">
        <v>41.9</v>
      </c>
      <c r="T55">
        <v>48.1</v>
      </c>
      <c r="U55">
        <v>54.4</v>
      </c>
      <c r="V55">
        <v>60.6</v>
      </c>
      <c r="W55">
        <v>66.5</v>
      </c>
      <c r="X55">
        <v>72.25</v>
      </c>
      <c r="Y55">
        <v>77.55</v>
      </c>
      <c r="Z55">
        <v>80.55</v>
      </c>
      <c r="AA55">
        <v>83.55</v>
      </c>
      <c r="AB55">
        <v>86.5</v>
      </c>
      <c r="AC55">
        <v>89.4</v>
      </c>
      <c r="AD55">
        <v>92.2</v>
      </c>
      <c r="AE55">
        <v>95.1</v>
      </c>
      <c r="AF55">
        <v>98.35</v>
      </c>
      <c r="AG55">
        <v>101.35</v>
      </c>
    </row>
    <row r="56" spans="1:33" x14ac:dyDescent="0.25">
      <c r="A56" t="s">
        <v>58</v>
      </c>
      <c r="B56">
        <v>0.25800000000000001</v>
      </c>
      <c r="C56">
        <v>0.25800000000000001</v>
      </c>
      <c r="D56">
        <v>0.25800000000000001</v>
      </c>
      <c r="E56">
        <v>0.25800000000000001</v>
      </c>
      <c r="F56">
        <v>0.25800000000000001</v>
      </c>
      <c r="G56">
        <v>0.25800000000000001</v>
      </c>
      <c r="H56">
        <v>0.25800000000000001</v>
      </c>
      <c r="I56">
        <v>0.25800000000000001</v>
      </c>
      <c r="J56">
        <v>0.25800000000000001</v>
      </c>
      <c r="K56">
        <v>0.25800000000000001</v>
      </c>
      <c r="L56">
        <v>0.25800000000000001</v>
      </c>
      <c r="M56">
        <v>0.25800000000000001</v>
      </c>
      <c r="N56">
        <v>0.25800000000000001</v>
      </c>
      <c r="O56">
        <v>0.25800000000000001</v>
      </c>
      <c r="P56">
        <v>0.25800000000000001</v>
      </c>
      <c r="Q56">
        <v>0.25800000000000001</v>
      </c>
      <c r="R56">
        <v>0.25800000000000001</v>
      </c>
      <c r="S56">
        <v>0.25800000000000001</v>
      </c>
      <c r="T56">
        <v>0.25800000000000001</v>
      </c>
      <c r="U56">
        <v>0.25800000000000001</v>
      </c>
      <c r="V56">
        <v>0.25800000000000001</v>
      </c>
      <c r="W56">
        <v>0.25800000000000001</v>
      </c>
      <c r="X56">
        <v>0.25800000000000001</v>
      </c>
      <c r="Y56">
        <v>0.25800000000000001</v>
      </c>
      <c r="Z56">
        <v>0.25800000000000001</v>
      </c>
      <c r="AA56">
        <v>0.25800000000000001</v>
      </c>
      <c r="AB56">
        <v>0.25800000000000001</v>
      </c>
      <c r="AC56">
        <v>0.25800000000000001</v>
      </c>
      <c r="AD56">
        <v>0.25800000000000001</v>
      </c>
      <c r="AE56">
        <v>0.25800000000000001</v>
      </c>
      <c r="AF56">
        <v>0.25800000000000001</v>
      </c>
      <c r="AG56">
        <v>0.25800000000000001</v>
      </c>
    </row>
    <row r="57" spans="1:33" x14ac:dyDescent="0.25">
      <c r="A57" t="s">
        <v>59</v>
      </c>
      <c r="B57">
        <v>0</v>
      </c>
      <c r="C57">
        <v>0</v>
      </c>
      <c r="D57">
        <v>0</v>
      </c>
      <c r="E57">
        <v>0</v>
      </c>
      <c r="F57">
        <v>0</v>
      </c>
      <c r="G57">
        <v>0</v>
      </c>
      <c r="H57">
        <v>0.01</v>
      </c>
      <c r="I57">
        <v>0.02</v>
      </c>
      <c r="J57">
        <v>0.03</v>
      </c>
      <c r="K57">
        <v>3.5000000000000003E-2</v>
      </c>
      <c r="L57">
        <v>0.04</v>
      </c>
      <c r="M57">
        <v>4.4999999999999998E-2</v>
      </c>
      <c r="N57">
        <v>0.05</v>
      </c>
      <c r="O57">
        <v>5.5E-2</v>
      </c>
      <c r="P57">
        <v>0.06</v>
      </c>
      <c r="Q57">
        <v>7.0000000000000007E-2</v>
      </c>
      <c r="R57">
        <v>8.5000000000000006E-2</v>
      </c>
      <c r="S57">
        <v>0.1</v>
      </c>
      <c r="T57">
        <v>0.115</v>
      </c>
      <c r="U57">
        <v>0.13500000000000001</v>
      </c>
      <c r="V57">
        <v>0.155</v>
      </c>
      <c r="W57">
        <v>0.17499999999999999</v>
      </c>
      <c r="X57">
        <v>0.19500000000000001</v>
      </c>
      <c r="Y57">
        <v>0.215</v>
      </c>
      <c r="Z57">
        <v>0.23499999999999999</v>
      </c>
      <c r="AA57">
        <v>0.255</v>
      </c>
      <c r="AB57">
        <v>0.27500000000000002</v>
      </c>
      <c r="AC57">
        <v>0.29499999999999998</v>
      </c>
      <c r="AD57">
        <v>0.32</v>
      </c>
      <c r="AE57">
        <v>0.34</v>
      </c>
      <c r="AF57">
        <v>0.36</v>
      </c>
      <c r="AG57">
        <v>0.38</v>
      </c>
    </row>
    <row r="58" spans="1:33" x14ac:dyDescent="0.25">
      <c r="A58" t="s">
        <v>60</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61</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62</v>
      </c>
      <c r="B60">
        <v>0.114</v>
      </c>
      <c r="C60">
        <v>0.114</v>
      </c>
      <c r="D60">
        <v>0.114</v>
      </c>
      <c r="E60">
        <v>0.114</v>
      </c>
      <c r="F60">
        <v>0.114</v>
      </c>
      <c r="G60">
        <v>0.114</v>
      </c>
      <c r="H60">
        <v>0.114</v>
      </c>
      <c r="I60">
        <v>0.114</v>
      </c>
      <c r="J60">
        <v>0.114</v>
      </c>
      <c r="K60">
        <v>0.114</v>
      </c>
      <c r="L60">
        <v>0.114</v>
      </c>
      <c r="M60">
        <v>0.114</v>
      </c>
      <c r="N60">
        <v>0.114</v>
      </c>
      <c r="O60">
        <v>0.114</v>
      </c>
      <c r="P60">
        <v>0.114</v>
      </c>
      <c r="Q60">
        <v>0.114</v>
      </c>
      <c r="R60">
        <v>0.114</v>
      </c>
      <c r="S60">
        <v>0.114</v>
      </c>
      <c r="T60">
        <v>0.114</v>
      </c>
      <c r="U60">
        <v>0.114</v>
      </c>
      <c r="V60">
        <v>0.114</v>
      </c>
      <c r="W60">
        <v>0.114</v>
      </c>
      <c r="X60">
        <v>0.114</v>
      </c>
      <c r="Y60">
        <v>0.114</v>
      </c>
      <c r="Z60">
        <v>0.114</v>
      </c>
      <c r="AA60">
        <v>0.114</v>
      </c>
      <c r="AB60">
        <v>0.114</v>
      </c>
      <c r="AC60">
        <v>0.114</v>
      </c>
      <c r="AD60">
        <v>0.114</v>
      </c>
      <c r="AE60">
        <v>0.114</v>
      </c>
      <c r="AF60">
        <v>0.114</v>
      </c>
      <c r="AG60">
        <v>0.114</v>
      </c>
    </row>
    <row r="62" spans="1:33" x14ac:dyDescent="0.25">
      <c r="A62" s="60" t="s">
        <v>149</v>
      </c>
    </row>
    <row r="63" spans="1:33" x14ac:dyDescent="0.25">
      <c r="A63" t="s">
        <v>150</v>
      </c>
      <c r="B63" s="59">
        <f>'DRC-BDRC'!F2</f>
        <v>922.18845458994383</v>
      </c>
      <c r="C63" s="59">
        <f>'DRC-BDRC'!G2</f>
        <v>915.44878019872704</v>
      </c>
      <c r="D63" s="59">
        <f>'DRC-BDRC'!H2</f>
        <v>992.34466080550828</v>
      </c>
      <c r="E63" s="59">
        <f>'DRC-BDRC'!I2</f>
        <v>1053.1777454116559</v>
      </c>
      <c r="F63" s="59">
        <f>'DRC-BDRC'!J2</f>
        <v>1111.3422142099921</v>
      </c>
      <c r="G63" s="59">
        <f>'DRC-BDRC'!K2</f>
        <v>1166.2362091672662</v>
      </c>
      <c r="H63" s="59">
        <f>'DRC-BDRC'!L2</f>
        <v>1215.5147551161886</v>
      </c>
      <c r="I63" s="59">
        <f>'DRC-BDRC'!M2</f>
        <v>1263.1069629908131</v>
      </c>
      <c r="J63" s="59">
        <f>'DRC-BDRC'!N2</f>
        <v>1314.2251504753331</v>
      </c>
      <c r="K63" s="59">
        <f>'DRC-BDRC'!O2</f>
        <v>1380.7985980212616</v>
      </c>
      <c r="L63" s="59">
        <f>'DRC-BDRC'!P2</f>
        <v>1448.2066977453781</v>
      </c>
      <c r="M63" s="59">
        <f>'DRC-BDRC'!Q2</f>
        <v>1515.1662428975433</v>
      </c>
      <c r="N63" s="59">
        <f>'DRC-BDRC'!R2</f>
        <v>1601.4022788316638</v>
      </c>
      <c r="O63" s="59">
        <f>'DRC-BDRC'!S2</f>
        <v>1689.1599935668341</v>
      </c>
      <c r="P63" s="59">
        <f>'DRC-BDRC'!T2</f>
        <v>1778.6324359061725</v>
      </c>
      <c r="Q63" s="59">
        <f>'DRC-BDRC'!U2</f>
        <v>1867.8720841005743</v>
      </c>
      <c r="R63" s="59">
        <f>'DRC-BDRC'!V2</f>
        <v>1955.220989605612</v>
      </c>
      <c r="S63" s="59">
        <f>'DRC-BDRC'!W2</f>
        <v>2039.8842455849162</v>
      </c>
      <c r="T63" s="59">
        <f>'DRC-BDRC'!X2</f>
        <v>2123.4857331470703</v>
      </c>
      <c r="U63" s="59">
        <f>'DRC-BDRC'!Y2</f>
        <v>2210.0056643798939</v>
      </c>
      <c r="V63" s="59">
        <f>'DRC-BDRC'!Z2</f>
        <v>2296.9514385607727</v>
      </c>
      <c r="W63" s="59">
        <f>'DRC-BDRC'!AA2</f>
        <v>2383.4997593234671</v>
      </c>
      <c r="X63" s="59">
        <f>'DRC-BDRC'!AB2</f>
        <v>2469.4291883349879</v>
      </c>
      <c r="Y63" s="59">
        <f>'DRC-BDRC'!AC2</f>
        <v>2550.2598577817976</v>
      </c>
      <c r="Z63" s="59">
        <f>'DRC-BDRC'!AD2</f>
        <v>2621.0690231843796</v>
      </c>
      <c r="AA63" s="59">
        <f>'DRC-BDRC'!AE2</f>
        <v>2690.2088842305866</v>
      </c>
      <c r="AB63" s="59">
        <f>'DRC-BDRC'!AF2</f>
        <v>2757.8043548518467</v>
      </c>
      <c r="AC63" s="59">
        <f>'DRC-BDRC'!AG2</f>
        <v>2822.4529922725669</v>
      </c>
      <c r="AD63" s="59">
        <f>'DRC-BDRC'!AH2</f>
        <v>2885.199531191975</v>
      </c>
      <c r="AE63" s="59">
        <f>'DRC-BDRC'!AI2</f>
        <v>2946.7650656687774</v>
      </c>
      <c r="AF63" s="59">
        <f>'DRC-BDRC'!AJ2</f>
        <v>3007.0757829253107</v>
      </c>
      <c r="AG63" s="59">
        <f>'DRC-BDRC'!AK2</f>
        <v>3064.9733901428658</v>
      </c>
    </row>
    <row r="64" spans="1:33" x14ac:dyDescent="0.25">
      <c r="A64" t="s">
        <v>151</v>
      </c>
      <c r="B64" s="59">
        <f>'DRC-PADRC'!F2</f>
        <v>0</v>
      </c>
      <c r="C64" s="59">
        <f>'DRC-PADRC'!G2</f>
        <v>6968.3589057911595</v>
      </c>
      <c r="D64" s="59">
        <f>'DRC-PADRC'!H2</f>
        <v>13853.082256585389</v>
      </c>
      <c r="E64" s="59">
        <f>'DRC-PADRC'!I2</f>
        <v>20753.868403380253</v>
      </c>
      <c r="F64" s="59">
        <f>'DRC-PADRC'!J2</f>
        <v>27657.323165982929</v>
      </c>
      <c r="G64" s="59">
        <f>'DRC-PADRC'!K2</f>
        <v>34564.048402426663</v>
      </c>
      <c r="H64" s="59">
        <f>'DRC-PADRC'!L2</f>
        <v>41476.389087878757</v>
      </c>
      <c r="I64" s="59">
        <f>'DRC-PADRC'!M2</f>
        <v>48390.416111405139</v>
      </c>
      <c r="J64" s="59">
        <f>'DRC-PADRC'!N2</f>
        <v>55300.917155321629</v>
      </c>
      <c r="K64" s="59">
        <f>'DRC-PADRC'!O2</f>
        <v>62195.962939176716</v>
      </c>
      <c r="L64" s="59">
        <f>'DRC-PADRC'!P2</f>
        <v>69090.174070853609</v>
      </c>
      <c r="M64" s="59">
        <f>'DRC-PADRC'!Q2</f>
        <v>75984.83375710246</v>
      </c>
      <c r="N64" s="59">
        <f>'DRC-PADRC'!R2</f>
        <v>82860.216952569346</v>
      </c>
      <c r="O64" s="59">
        <f>'DRC-PADRC'!S2</f>
        <v>89734.078469235188</v>
      </c>
      <c r="P64" s="59">
        <f>'DRC-PADRC'!T2</f>
        <v>96606.225258296865</v>
      </c>
      <c r="Q64" s="59">
        <f>'DRC-PADRC'!U2</f>
        <v>103478.60484150347</v>
      </c>
      <c r="R64" s="59">
        <f>'DRC-PADRC'!V2</f>
        <v>110352.87516739944</v>
      </c>
      <c r="S64" s="59">
        <f>'DRC-PADRC'!W2</f>
        <v>117229.83114282115</v>
      </c>
      <c r="T64" s="59">
        <f>'DRC-PADRC'!X2</f>
        <v>124107.84888666001</v>
      </c>
      <c r="U64" s="59">
        <f>'DRC-PADRC'!Y2</f>
        <v>130982.9481868282</v>
      </c>
      <c r="V64" s="59">
        <f>'DRC-PADRC'!Z2</f>
        <v>137857.62164404648</v>
      </c>
      <c r="W64" s="59">
        <f>'DRC-PADRC'!AA2</f>
        <v>144732.69255468479</v>
      </c>
      <c r="X64" s="59">
        <f>'DRC-PADRC'!AB2</f>
        <v>151608.38235707427</v>
      </c>
      <c r="Y64" s="59">
        <f>'DRC-PADRC'!AC2</f>
        <v>158489.17091902849</v>
      </c>
      <c r="Z64" s="59">
        <f>'DRC-PADRC'!AD2</f>
        <v>165379.98098502689</v>
      </c>
      <c r="AA64" s="59">
        <f>'DRC-PADRC'!AE2</f>
        <v>172272.46035538171</v>
      </c>
      <c r="AB64" s="59">
        <f>'DRC-PADRC'!AF2</f>
        <v>179166.48411616147</v>
      </c>
      <c r="AC64" s="59">
        <f>'DRC-PADRC'!AG2</f>
        <v>186063.45471014176</v>
      </c>
      <c r="AD64" s="59">
        <f>'DRC-PADRC'!AH2</f>
        <v>192962.32740262334</v>
      </c>
      <c r="AE64" s="59">
        <f>'DRC-PADRC'!AI2</f>
        <v>199862.38109954755</v>
      </c>
      <c r="AF64" s="59">
        <f>'DRC-PADRC'!AJ2</f>
        <v>206763.68961369205</v>
      </c>
      <c r="AG64" s="59">
        <f>'DRC-PADRC'!AK2</f>
        <v>213667.41123787549</v>
      </c>
    </row>
    <row r="67" spans="1:33" x14ac:dyDescent="0.25">
      <c r="A67" s="3" t="s">
        <v>6</v>
      </c>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row>
    <row r="69" spans="1:33" x14ac:dyDescent="0.25">
      <c r="A69" t="s">
        <v>157</v>
      </c>
    </row>
    <row r="71" spans="1:33" x14ac:dyDescent="0.25">
      <c r="A71" t="s">
        <v>34</v>
      </c>
      <c r="B71">
        <v>2019</v>
      </c>
      <c r="C71">
        <v>2020</v>
      </c>
      <c r="D71">
        <v>2021</v>
      </c>
      <c r="E71">
        <v>2022</v>
      </c>
      <c r="F71">
        <v>2023</v>
      </c>
      <c r="G71">
        <v>2024</v>
      </c>
      <c r="H71">
        <v>2025</v>
      </c>
      <c r="I71">
        <v>2026</v>
      </c>
      <c r="J71">
        <v>2027</v>
      </c>
      <c r="K71">
        <v>2028</v>
      </c>
      <c r="L71">
        <v>2029</v>
      </c>
      <c r="M71">
        <v>2030</v>
      </c>
      <c r="N71">
        <v>2031</v>
      </c>
      <c r="O71">
        <v>2032</v>
      </c>
      <c r="P71">
        <v>2033</v>
      </c>
      <c r="Q71">
        <v>2034</v>
      </c>
      <c r="R71">
        <v>2035</v>
      </c>
      <c r="S71">
        <v>2036</v>
      </c>
      <c r="T71">
        <v>2037</v>
      </c>
      <c r="U71">
        <v>2038</v>
      </c>
      <c r="V71">
        <v>2039</v>
      </c>
      <c r="W71">
        <v>2040</v>
      </c>
      <c r="X71">
        <v>2041</v>
      </c>
      <c r="Y71">
        <v>2042</v>
      </c>
      <c r="Z71">
        <v>2043</v>
      </c>
      <c r="AA71">
        <v>2044</v>
      </c>
      <c r="AB71">
        <v>2045</v>
      </c>
      <c r="AC71">
        <v>2046</v>
      </c>
      <c r="AD71">
        <v>2047</v>
      </c>
      <c r="AE71">
        <v>2048</v>
      </c>
      <c r="AF71">
        <v>2049</v>
      </c>
      <c r="AG71">
        <v>2050</v>
      </c>
    </row>
    <row r="72" spans="1:33" x14ac:dyDescent="0.25">
      <c r="A72" t="s">
        <v>155</v>
      </c>
      <c r="B72">
        <v>922</v>
      </c>
      <c r="C72">
        <v>915</v>
      </c>
      <c r="D72">
        <v>992</v>
      </c>
      <c r="E72">
        <v>1053</v>
      </c>
      <c r="F72">
        <v>1111</v>
      </c>
      <c r="G72">
        <v>2058.39</v>
      </c>
      <c r="H72">
        <v>3357.7</v>
      </c>
      <c r="I72">
        <v>5011.08</v>
      </c>
      <c r="J72">
        <v>6074.96</v>
      </c>
      <c r="K72">
        <v>7272.69</v>
      </c>
      <c r="L72">
        <v>8589.41</v>
      </c>
      <c r="M72">
        <v>10025.299999999999</v>
      </c>
      <c r="N72">
        <v>10024.799999999999</v>
      </c>
      <c r="O72">
        <v>10024.799999999999</v>
      </c>
      <c r="P72">
        <v>10025</v>
      </c>
      <c r="Q72">
        <v>10024.6</v>
      </c>
      <c r="R72">
        <v>10023.9</v>
      </c>
      <c r="S72">
        <v>10024</v>
      </c>
      <c r="T72">
        <v>10023.200000000001</v>
      </c>
      <c r="U72">
        <v>10023.4</v>
      </c>
      <c r="V72">
        <v>10023.200000000001</v>
      </c>
      <c r="W72">
        <v>10022.4</v>
      </c>
      <c r="X72">
        <v>10022.200000000001</v>
      </c>
      <c r="Y72">
        <v>10022.1</v>
      </c>
      <c r="Z72">
        <v>10022.1</v>
      </c>
      <c r="AA72">
        <v>10021.700000000001</v>
      </c>
      <c r="AB72">
        <v>10021.9</v>
      </c>
      <c r="AC72">
        <v>10021.1</v>
      </c>
      <c r="AD72">
        <v>10021.1</v>
      </c>
      <c r="AE72">
        <v>10021.4</v>
      </c>
      <c r="AF72">
        <v>10020.9</v>
      </c>
      <c r="AG72">
        <v>10020.799999999999</v>
      </c>
    </row>
    <row r="74" spans="1:33" x14ac:dyDescent="0.25">
      <c r="A74" t="s">
        <v>34</v>
      </c>
      <c r="B74">
        <v>2019</v>
      </c>
      <c r="C74">
        <v>2020</v>
      </c>
      <c r="D74">
        <v>2021</v>
      </c>
      <c r="E74">
        <v>2022</v>
      </c>
      <c r="F74">
        <v>2023</v>
      </c>
      <c r="G74">
        <v>2024</v>
      </c>
      <c r="H74">
        <v>2025</v>
      </c>
      <c r="I74">
        <v>2026</v>
      </c>
      <c r="J74">
        <v>2027</v>
      </c>
      <c r="K74">
        <v>2028</v>
      </c>
      <c r="L74">
        <v>2029</v>
      </c>
      <c r="M74">
        <v>2030</v>
      </c>
      <c r="N74">
        <v>2031</v>
      </c>
      <c r="O74">
        <v>2032</v>
      </c>
      <c r="P74">
        <v>2033</v>
      </c>
      <c r="Q74">
        <v>2034</v>
      </c>
      <c r="R74">
        <v>2035</v>
      </c>
      <c r="S74">
        <v>2036</v>
      </c>
      <c r="T74">
        <v>2037</v>
      </c>
      <c r="U74">
        <v>2038</v>
      </c>
      <c r="V74">
        <v>2039</v>
      </c>
      <c r="W74">
        <v>2040</v>
      </c>
      <c r="X74">
        <v>2041</v>
      </c>
      <c r="Y74">
        <v>2042</v>
      </c>
      <c r="Z74">
        <v>2043</v>
      </c>
      <c r="AA74">
        <v>2044</v>
      </c>
      <c r="AB74">
        <v>2045</v>
      </c>
      <c r="AC74">
        <v>2046</v>
      </c>
      <c r="AD74">
        <v>2047</v>
      </c>
      <c r="AE74">
        <v>2048</v>
      </c>
      <c r="AF74">
        <v>2049</v>
      </c>
      <c r="AG74">
        <v>2050</v>
      </c>
    </row>
    <row r="75" spans="1:33" x14ac:dyDescent="0.25">
      <c r="A75" t="s">
        <v>92</v>
      </c>
      <c r="B75">
        <v>8514</v>
      </c>
      <c r="C75">
        <v>9546</v>
      </c>
      <c r="D75">
        <v>9546</v>
      </c>
      <c r="E75">
        <v>9546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t="s">
        <v>93</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94</v>
      </c>
      <c r="B77">
        <v>0</v>
      </c>
      <c r="C77">
        <v>500</v>
      </c>
      <c r="D77">
        <v>500</v>
      </c>
      <c r="E77">
        <v>500</v>
      </c>
      <c r="F77">
        <v>1000</v>
      </c>
      <c r="G77">
        <v>1000</v>
      </c>
      <c r="H77">
        <v>1000</v>
      </c>
      <c r="I77">
        <v>1000</v>
      </c>
      <c r="J77">
        <v>1000</v>
      </c>
      <c r="K77">
        <v>0</v>
      </c>
      <c r="L77">
        <v>0</v>
      </c>
      <c r="M77">
        <v>0</v>
      </c>
      <c r="N77">
        <v>0</v>
      </c>
      <c r="O77">
        <v>500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95</v>
      </c>
      <c r="B78">
        <v>155</v>
      </c>
      <c r="C78">
        <v>1519</v>
      </c>
      <c r="D78">
        <v>1519</v>
      </c>
      <c r="E78">
        <v>1519</v>
      </c>
      <c r="F78">
        <v>0</v>
      </c>
      <c r="G78">
        <v>0</v>
      </c>
      <c r="H78">
        <v>592</v>
      </c>
      <c r="I78">
        <v>0</v>
      </c>
      <c r="J78">
        <v>0</v>
      </c>
      <c r="K78">
        <v>0</v>
      </c>
      <c r="L78">
        <v>0</v>
      </c>
      <c r="M78">
        <v>0</v>
      </c>
      <c r="N78">
        <v>1273</v>
      </c>
      <c r="O78">
        <v>1318</v>
      </c>
      <c r="P78">
        <v>1325</v>
      </c>
      <c r="Q78">
        <v>1367</v>
      </c>
      <c r="R78">
        <v>1334</v>
      </c>
      <c r="S78">
        <v>1261</v>
      </c>
      <c r="T78">
        <v>1237</v>
      </c>
      <c r="U78">
        <v>1279</v>
      </c>
      <c r="V78">
        <v>1292</v>
      </c>
      <c r="W78">
        <v>1326</v>
      </c>
      <c r="X78">
        <v>1360</v>
      </c>
      <c r="Y78">
        <v>1398</v>
      </c>
      <c r="Z78">
        <v>1370</v>
      </c>
      <c r="AA78">
        <v>1351</v>
      </c>
      <c r="AB78">
        <v>1342</v>
      </c>
      <c r="AC78">
        <v>1316</v>
      </c>
      <c r="AD78">
        <v>1302</v>
      </c>
      <c r="AE78">
        <v>1278</v>
      </c>
      <c r="AF78">
        <v>1250</v>
      </c>
      <c r="AG78">
        <v>1233</v>
      </c>
    </row>
    <row r="79" spans="1:33" x14ac:dyDescent="0.25">
      <c r="A79" t="s">
        <v>96</v>
      </c>
      <c r="B79">
        <v>2365</v>
      </c>
      <c r="C79">
        <v>2495</v>
      </c>
      <c r="D79">
        <v>2495</v>
      </c>
      <c r="E79">
        <v>2495</v>
      </c>
      <c r="F79">
        <v>0</v>
      </c>
      <c r="G79">
        <v>7900</v>
      </c>
      <c r="H79">
        <v>8345</v>
      </c>
      <c r="I79">
        <v>8330</v>
      </c>
      <c r="J79">
        <v>0</v>
      </c>
      <c r="K79">
        <v>0</v>
      </c>
      <c r="L79">
        <v>0</v>
      </c>
      <c r="M79">
        <v>0</v>
      </c>
      <c r="N79">
        <v>2365</v>
      </c>
      <c r="O79">
        <v>3815</v>
      </c>
      <c r="P79">
        <v>4905</v>
      </c>
      <c r="Q79">
        <v>7480</v>
      </c>
      <c r="R79">
        <v>9250</v>
      </c>
      <c r="S79">
        <v>9595</v>
      </c>
      <c r="T79">
        <v>11065</v>
      </c>
      <c r="U79">
        <v>12995</v>
      </c>
      <c r="V79">
        <v>12985</v>
      </c>
      <c r="W79">
        <v>14020</v>
      </c>
      <c r="X79">
        <v>15215</v>
      </c>
      <c r="Y79">
        <v>16525</v>
      </c>
      <c r="Z79">
        <v>16480</v>
      </c>
      <c r="AA79">
        <v>17090</v>
      </c>
      <c r="AB79">
        <v>18410</v>
      </c>
      <c r="AC79">
        <v>18355</v>
      </c>
      <c r="AD79">
        <v>18990</v>
      </c>
      <c r="AE79">
        <v>19005</v>
      </c>
      <c r="AF79">
        <v>18610</v>
      </c>
      <c r="AG79">
        <v>19090</v>
      </c>
    </row>
    <row r="80" spans="1:33" x14ac:dyDescent="0.25">
      <c r="A80" t="s">
        <v>97</v>
      </c>
      <c r="B80">
        <v>8518</v>
      </c>
      <c r="C80">
        <v>8422</v>
      </c>
      <c r="D80">
        <v>8422</v>
      </c>
      <c r="E80">
        <v>8422</v>
      </c>
      <c r="F80">
        <v>0</v>
      </c>
      <c r="G80">
        <v>19038</v>
      </c>
      <c r="H80">
        <v>21726</v>
      </c>
      <c r="I80">
        <v>21692</v>
      </c>
      <c r="J80">
        <v>0</v>
      </c>
      <c r="K80">
        <v>0</v>
      </c>
      <c r="L80">
        <v>0</v>
      </c>
      <c r="M80">
        <v>0</v>
      </c>
      <c r="N80">
        <v>10934</v>
      </c>
      <c r="O80">
        <v>16142</v>
      </c>
      <c r="P80">
        <v>18252</v>
      </c>
      <c r="Q80">
        <v>23530</v>
      </c>
      <c r="R80">
        <v>22454</v>
      </c>
      <c r="S80">
        <v>17768</v>
      </c>
      <c r="T80">
        <v>17118</v>
      </c>
      <c r="U80">
        <v>18380</v>
      </c>
      <c r="V80">
        <v>17018</v>
      </c>
      <c r="W80">
        <v>16894</v>
      </c>
      <c r="X80">
        <v>16854</v>
      </c>
      <c r="Y80">
        <v>16808</v>
      </c>
      <c r="Z80">
        <v>15376</v>
      </c>
      <c r="AA80">
        <v>14592</v>
      </c>
      <c r="AB80">
        <v>14396</v>
      </c>
      <c r="AC80">
        <v>13050</v>
      </c>
      <c r="AD80">
        <v>12296</v>
      </c>
      <c r="AE80">
        <v>11136</v>
      </c>
      <c r="AF80">
        <v>9802</v>
      </c>
      <c r="AG80">
        <v>9094</v>
      </c>
    </row>
    <row r="81" spans="1:33" x14ac:dyDescent="0.25">
      <c r="A81" t="s">
        <v>98</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99</v>
      </c>
      <c r="B82">
        <v>774</v>
      </c>
      <c r="C82">
        <v>774</v>
      </c>
      <c r="D82">
        <v>774</v>
      </c>
      <c r="E82">
        <v>774</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100</v>
      </c>
      <c r="B83">
        <v>0</v>
      </c>
      <c r="C83">
        <v>0</v>
      </c>
      <c r="D83">
        <v>0</v>
      </c>
      <c r="E83">
        <v>1000</v>
      </c>
      <c r="F83">
        <v>580</v>
      </c>
      <c r="G83">
        <v>0</v>
      </c>
      <c r="H83">
        <v>60</v>
      </c>
      <c r="I83">
        <v>0</v>
      </c>
      <c r="J83">
        <v>0</v>
      </c>
      <c r="K83">
        <v>0</v>
      </c>
      <c r="L83">
        <v>0</v>
      </c>
      <c r="M83">
        <v>0</v>
      </c>
      <c r="N83">
        <v>150</v>
      </c>
      <c r="O83">
        <v>160</v>
      </c>
      <c r="P83">
        <v>170</v>
      </c>
      <c r="Q83">
        <v>580</v>
      </c>
      <c r="R83">
        <v>640</v>
      </c>
      <c r="S83">
        <v>660</v>
      </c>
      <c r="T83">
        <v>680</v>
      </c>
      <c r="U83">
        <v>710</v>
      </c>
      <c r="V83">
        <v>740</v>
      </c>
      <c r="W83">
        <v>760</v>
      </c>
      <c r="X83">
        <v>800</v>
      </c>
      <c r="Y83">
        <v>880</v>
      </c>
      <c r="Z83">
        <v>960</v>
      </c>
      <c r="AA83">
        <v>1050</v>
      </c>
      <c r="AB83">
        <v>1160</v>
      </c>
      <c r="AC83">
        <v>1280</v>
      </c>
      <c r="AD83">
        <v>1400</v>
      </c>
      <c r="AE83">
        <v>1540</v>
      </c>
      <c r="AF83">
        <v>1590</v>
      </c>
      <c r="AG83">
        <v>1580</v>
      </c>
    </row>
    <row r="84" spans="1:33" x14ac:dyDescent="0.25">
      <c r="A84" t="s">
        <v>101</v>
      </c>
      <c r="B84">
        <v>1</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row>
    <row r="85" spans="1:33" x14ac:dyDescent="0.25">
      <c r="A85" t="s">
        <v>102</v>
      </c>
      <c r="B85">
        <v>0</v>
      </c>
      <c r="C85">
        <v>0</v>
      </c>
      <c r="D85">
        <v>0</v>
      </c>
      <c r="E85">
        <v>0</v>
      </c>
      <c r="F85">
        <v>0</v>
      </c>
      <c r="G85">
        <v>0</v>
      </c>
      <c r="H85">
        <v>0</v>
      </c>
      <c r="I85">
        <v>0</v>
      </c>
      <c r="J85">
        <v>0</v>
      </c>
      <c r="K85">
        <v>0</v>
      </c>
      <c r="L85">
        <v>0</v>
      </c>
      <c r="M85">
        <v>0</v>
      </c>
      <c r="N85">
        <v>0</v>
      </c>
      <c r="O85">
        <v>0</v>
      </c>
      <c r="P85">
        <v>0</v>
      </c>
      <c r="Q85">
        <v>300</v>
      </c>
      <c r="R85">
        <v>5000</v>
      </c>
      <c r="S85">
        <v>4100</v>
      </c>
      <c r="T85">
        <v>3650</v>
      </c>
      <c r="U85">
        <v>4000</v>
      </c>
      <c r="V85">
        <v>3950</v>
      </c>
      <c r="W85">
        <v>3750</v>
      </c>
      <c r="X85">
        <v>3550</v>
      </c>
      <c r="Y85">
        <v>3500</v>
      </c>
      <c r="Z85">
        <v>1800</v>
      </c>
      <c r="AA85">
        <v>2100</v>
      </c>
      <c r="AB85">
        <v>2400</v>
      </c>
      <c r="AC85">
        <v>2700</v>
      </c>
      <c r="AD85">
        <v>2450</v>
      </c>
      <c r="AE85">
        <v>2300</v>
      </c>
      <c r="AF85">
        <v>2550</v>
      </c>
      <c r="AG85">
        <v>2250</v>
      </c>
    </row>
    <row r="86" spans="1:33" x14ac:dyDescent="0.25">
      <c r="A86" t="s">
        <v>103</v>
      </c>
      <c r="B86">
        <v>258</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104</v>
      </c>
      <c r="B87">
        <v>0</v>
      </c>
      <c r="C87">
        <v>0</v>
      </c>
      <c r="D87">
        <v>0</v>
      </c>
      <c r="E87">
        <v>0</v>
      </c>
      <c r="F87">
        <v>0</v>
      </c>
      <c r="G87">
        <v>15</v>
      </c>
      <c r="H87">
        <v>15</v>
      </c>
      <c r="I87">
        <v>15</v>
      </c>
      <c r="J87">
        <v>0</v>
      </c>
      <c r="K87">
        <v>0</v>
      </c>
      <c r="L87">
        <v>0</v>
      </c>
      <c r="M87">
        <v>0</v>
      </c>
      <c r="N87">
        <v>0</v>
      </c>
      <c r="O87">
        <v>5</v>
      </c>
      <c r="P87">
        <v>5</v>
      </c>
      <c r="Q87">
        <v>15</v>
      </c>
      <c r="R87">
        <v>15</v>
      </c>
      <c r="S87">
        <v>10</v>
      </c>
      <c r="T87">
        <v>15</v>
      </c>
      <c r="U87">
        <v>15</v>
      </c>
      <c r="V87">
        <v>15</v>
      </c>
      <c r="W87">
        <v>15</v>
      </c>
      <c r="X87">
        <v>20</v>
      </c>
      <c r="Y87">
        <v>20</v>
      </c>
      <c r="Z87">
        <v>20</v>
      </c>
      <c r="AA87">
        <v>20</v>
      </c>
      <c r="AB87">
        <v>25</v>
      </c>
      <c r="AC87">
        <v>25</v>
      </c>
      <c r="AD87">
        <v>25</v>
      </c>
      <c r="AE87">
        <v>25</v>
      </c>
      <c r="AF87">
        <v>20</v>
      </c>
      <c r="AG87">
        <v>20</v>
      </c>
    </row>
    <row r="88" spans="1:33" x14ac:dyDescent="0.25">
      <c r="A88" t="s">
        <v>105</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106</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107</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2" spans="1:33" x14ac:dyDescent="0.25">
      <c r="A92" t="s">
        <v>63</v>
      </c>
    </row>
    <row r="93" spans="1:33" x14ac:dyDescent="0.25">
      <c r="A93" t="s">
        <v>34</v>
      </c>
      <c r="B93">
        <v>2019</v>
      </c>
      <c r="C93">
        <v>2020</v>
      </c>
      <c r="D93">
        <v>2021</v>
      </c>
      <c r="E93">
        <v>2022</v>
      </c>
      <c r="F93">
        <v>2023</v>
      </c>
      <c r="G93">
        <v>2024</v>
      </c>
      <c r="H93">
        <v>2025</v>
      </c>
      <c r="I93">
        <v>2026</v>
      </c>
      <c r="J93">
        <v>2027</v>
      </c>
      <c r="K93">
        <v>2028</v>
      </c>
      <c r="L93">
        <v>2029</v>
      </c>
      <c r="M93">
        <v>2030</v>
      </c>
      <c r="N93">
        <v>2031</v>
      </c>
      <c r="O93">
        <v>2032</v>
      </c>
      <c r="P93">
        <v>2033</v>
      </c>
      <c r="Q93">
        <v>2034</v>
      </c>
      <c r="R93">
        <v>2035</v>
      </c>
      <c r="S93">
        <v>2036</v>
      </c>
      <c r="T93">
        <v>2037</v>
      </c>
      <c r="U93">
        <v>2038</v>
      </c>
      <c r="V93">
        <v>2039</v>
      </c>
      <c r="W93">
        <v>2040</v>
      </c>
      <c r="X93">
        <v>2041</v>
      </c>
      <c r="Y93">
        <v>2042</v>
      </c>
      <c r="Z93">
        <v>2043</v>
      </c>
      <c r="AA93">
        <v>2044</v>
      </c>
      <c r="AB93">
        <v>2045</v>
      </c>
      <c r="AC93">
        <v>2046</v>
      </c>
      <c r="AD93">
        <v>2047</v>
      </c>
      <c r="AE93">
        <v>2048</v>
      </c>
      <c r="AF93">
        <v>2049</v>
      </c>
      <c r="AG93">
        <v>2050</v>
      </c>
    </row>
    <row r="94" spans="1:33" x14ac:dyDescent="0.25">
      <c r="A94" t="s">
        <v>47</v>
      </c>
      <c r="B94">
        <v>200.196</v>
      </c>
      <c r="C94">
        <v>205.35599999999999</v>
      </c>
      <c r="D94">
        <v>210.51599999999999</v>
      </c>
      <c r="E94">
        <v>215.16</v>
      </c>
      <c r="F94">
        <v>210.25800000000001</v>
      </c>
      <c r="G94">
        <v>205.35599999999999</v>
      </c>
      <c r="H94">
        <v>200.196</v>
      </c>
      <c r="I94">
        <v>195.29400000000001</v>
      </c>
      <c r="J94">
        <v>190.13399999999999</v>
      </c>
      <c r="K94">
        <v>190.13399999999999</v>
      </c>
      <c r="L94">
        <v>190.13399999999999</v>
      </c>
      <c r="M94">
        <v>188.58600000000001</v>
      </c>
      <c r="N94">
        <v>188.58600000000001</v>
      </c>
      <c r="O94">
        <v>188.58600000000001</v>
      </c>
      <c r="P94">
        <v>188.58600000000001</v>
      </c>
      <c r="Q94">
        <v>188.328</v>
      </c>
      <c r="R94">
        <v>188.07</v>
      </c>
      <c r="S94">
        <v>188.07</v>
      </c>
      <c r="T94">
        <v>188.07</v>
      </c>
      <c r="U94">
        <v>188.07</v>
      </c>
      <c r="V94">
        <v>188.07</v>
      </c>
      <c r="W94">
        <v>188.07</v>
      </c>
      <c r="X94">
        <v>188.07</v>
      </c>
      <c r="Y94">
        <v>188.07</v>
      </c>
      <c r="Z94">
        <v>188.07</v>
      </c>
      <c r="AA94">
        <v>188.07</v>
      </c>
      <c r="AB94">
        <v>188.07</v>
      </c>
      <c r="AC94">
        <v>188.07</v>
      </c>
      <c r="AD94">
        <v>188.07</v>
      </c>
      <c r="AE94">
        <v>188.07</v>
      </c>
      <c r="AF94">
        <v>188.07</v>
      </c>
      <c r="AG94">
        <v>188.07</v>
      </c>
    </row>
    <row r="95" spans="1:33" x14ac:dyDescent="0.25">
      <c r="A95" t="s">
        <v>48</v>
      </c>
      <c r="B95">
        <v>24.8</v>
      </c>
      <c r="C95">
        <v>24.8</v>
      </c>
      <c r="D95">
        <v>24.8</v>
      </c>
      <c r="E95">
        <v>24.8</v>
      </c>
      <c r="F95">
        <v>24.8</v>
      </c>
      <c r="G95">
        <v>24.8</v>
      </c>
      <c r="H95">
        <v>24.8</v>
      </c>
      <c r="I95">
        <v>24.8</v>
      </c>
      <c r="J95">
        <v>24.8</v>
      </c>
      <c r="K95">
        <v>24.8</v>
      </c>
      <c r="L95">
        <v>24.8</v>
      </c>
      <c r="M95">
        <v>24.8</v>
      </c>
      <c r="N95">
        <v>24.8</v>
      </c>
      <c r="O95">
        <v>24.8</v>
      </c>
      <c r="P95">
        <v>24.8</v>
      </c>
      <c r="Q95">
        <v>24.8</v>
      </c>
      <c r="R95">
        <v>24.8</v>
      </c>
      <c r="S95">
        <v>24.8</v>
      </c>
      <c r="T95">
        <v>24.8</v>
      </c>
      <c r="U95">
        <v>24.8</v>
      </c>
      <c r="V95">
        <v>24.8</v>
      </c>
      <c r="W95">
        <v>24.8</v>
      </c>
      <c r="X95">
        <v>24.8</v>
      </c>
      <c r="Y95">
        <v>24.8</v>
      </c>
      <c r="Z95">
        <v>24.8</v>
      </c>
      <c r="AA95">
        <v>24.8</v>
      </c>
      <c r="AB95">
        <v>24.8</v>
      </c>
      <c r="AC95">
        <v>24.8</v>
      </c>
      <c r="AD95">
        <v>24.8</v>
      </c>
      <c r="AE95">
        <v>24.8</v>
      </c>
      <c r="AF95">
        <v>24.8</v>
      </c>
      <c r="AG95">
        <v>24.8</v>
      </c>
    </row>
    <row r="96" spans="1:33" x14ac:dyDescent="0.25">
      <c r="A96" t="s">
        <v>49</v>
      </c>
      <c r="B96">
        <v>6.78</v>
      </c>
      <c r="C96">
        <v>7.28</v>
      </c>
      <c r="D96">
        <v>7.78</v>
      </c>
      <c r="E96">
        <v>8.2799999999999994</v>
      </c>
      <c r="F96">
        <v>9.2799999999999994</v>
      </c>
      <c r="G96">
        <v>10.28</v>
      </c>
      <c r="H96">
        <v>11.28</v>
      </c>
      <c r="I96">
        <v>12.28</v>
      </c>
      <c r="J96">
        <v>13.28</v>
      </c>
      <c r="K96">
        <v>13.28</v>
      </c>
      <c r="L96">
        <v>13.28</v>
      </c>
      <c r="M96">
        <v>13.28</v>
      </c>
      <c r="N96">
        <v>13.28</v>
      </c>
      <c r="O96">
        <v>13.78</v>
      </c>
      <c r="P96">
        <v>13.78</v>
      </c>
      <c r="Q96">
        <v>13.78</v>
      </c>
      <c r="R96">
        <v>13.78</v>
      </c>
      <c r="S96">
        <v>13.78</v>
      </c>
      <c r="T96">
        <v>13.78</v>
      </c>
      <c r="U96">
        <v>13.78</v>
      </c>
      <c r="V96">
        <v>13.78</v>
      </c>
      <c r="W96">
        <v>13.78</v>
      </c>
      <c r="X96">
        <v>13.78</v>
      </c>
      <c r="Y96">
        <v>13.78</v>
      </c>
      <c r="Z96">
        <v>13.78</v>
      </c>
      <c r="AA96">
        <v>13.78</v>
      </c>
      <c r="AB96">
        <v>13.78</v>
      </c>
      <c r="AC96">
        <v>13.78</v>
      </c>
      <c r="AD96">
        <v>13.78</v>
      </c>
      <c r="AE96">
        <v>13.78</v>
      </c>
      <c r="AF96">
        <v>13.78</v>
      </c>
      <c r="AG96">
        <v>13.78</v>
      </c>
    </row>
    <row r="97" spans="1:33" x14ac:dyDescent="0.25">
      <c r="A97" t="s">
        <v>50</v>
      </c>
      <c r="B97">
        <v>49.536999999999999</v>
      </c>
      <c r="C97">
        <v>51.055999999999997</v>
      </c>
      <c r="D97">
        <v>52.575000000000003</v>
      </c>
      <c r="E97">
        <v>54.094000000000001</v>
      </c>
      <c r="F97">
        <v>54.094000000000001</v>
      </c>
      <c r="G97">
        <v>54.094000000000001</v>
      </c>
      <c r="H97">
        <v>54.686</v>
      </c>
      <c r="I97">
        <v>54.686</v>
      </c>
      <c r="J97">
        <v>54.686</v>
      </c>
      <c r="K97">
        <v>54.686</v>
      </c>
      <c r="L97">
        <v>54.686</v>
      </c>
      <c r="M97">
        <v>54.686</v>
      </c>
      <c r="N97">
        <v>55.966999999999999</v>
      </c>
      <c r="O97">
        <v>57.284999999999997</v>
      </c>
      <c r="P97">
        <v>58.609000000000002</v>
      </c>
      <c r="Q97">
        <v>59.975999999999999</v>
      </c>
      <c r="R97">
        <v>61.308999999999997</v>
      </c>
      <c r="S97">
        <v>62.569000000000003</v>
      </c>
      <c r="T97">
        <v>63.805999999999997</v>
      </c>
      <c r="U97">
        <v>65.084999999999994</v>
      </c>
      <c r="V97">
        <v>66.376999999999995</v>
      </c>
      <c r="W97">
        <v>67.703000000000003</v>
      </c>
      <c r="X97">
        <v>69.063999999999993</v>
      </c>
      <c r="Y97">
        <v>70.462000000000003</v>
      </c>
      <c r="Z97">
        <v>71.831999999999994</v>
      </c>
      <c r="AA97">
        <v>73.183000000000007</v>
      </c>
      <c r="AB97">
        <v>74.525000000000006</v>
      </c>
      <c r="AC97">
        <v>75.840999999999994</v>
      </c>
      <c r="AD97">
        <v>77.143000000000001</v>
      </c>
      <c r="AE97">
        <v>78.421000000000006</v>
      </c>
      <c r="AF97">
        <v>79.671000000000006</v>
      </c>
      <c r="AG97">
        <v>80.903999999999996</v>
      </c>
    </row>
    <row r="98" spans="1:33" x14ac:dyDescent="0.25">
      <c r="A98" t="s">
        <v>51</v>
      </c>
      <c r="B98">
        <v>35.213000000000001</v>
      </c>
      <c r="C98">
        <v>37.707999999999998</v>
      </c>
      <c r="D98">
        <v>40.203000000000003</v>
      </c>
      <c r="E98">
        <v>42.698</v>
      </c>
      <c r="F98">
        <v>42.698</v>
      </c>
      <c r="G98">
        <v>50.597999999999999</v>
      </c>
      <c r="H98">
        <v>58.942999999999998</v>
      </c>
      <c r="I98">
        <v>67.272999999999996</v>
      </c>
      <c r="J98">
        <v>67.272999999999996</v>
      </c>
      <c r="K98">
        <v>67.272999999999996</v>
      </c>
      <c r="L98">
        <v>67.272999999999996</v>
      </c>
      <c r="M98">
        <v>67.272999999999996</v>
      </c>
      <c r="N98">
        <v>69.748000000000005</v>
      </c>
      <c r="O98">
        <v>73.582999999999998</v>
      </c>
      <c r="P98">
        <v>78.488</v>
      </c>
      <c r="Q98">
        <v>85.972999999999999</v>
      </c>
      <c r="R98">
        <v>95.212999999999994</v>
      </c>
      <c r="S98">
        <v>104.803</v>
      </c>
      <c r="T98">
        <v>115.873</v>
      </c>
      <c r="U98">
        <v>128.85300000000001</v>
      </c>
      <c r="V98">
        <v>141.84800000000001</v>
      </c>
      <c r="W98">
        <v>155.863</v>
      </c>
      <c r="X98">
        <v>171.09299999999999</v>
      </c>
      <c r="Y98">
        <v>187.61799999999999</v>
      </c>
      <c r="Z98">
        <v>204.09800000000001</v>
      </c>
      <c r="AA98">
        <v>221.18799999999999</v>
      </c>
      <c r="AB98">
        <v>239.59299999999999</v>
      </c>
      <c r="AC98">
        <v>257.94799999999998</v>
      </c>
      <c r="AD98">
        <v>276.93299999999999</v>
      </c>
      <c r="AE98">
        <v>295.93799999999999</v>
      </c>
      <c r="AF98">
        <v>314.553</v>
      </c>
      <c r="AG98">
        <v>333.64299999999997</v>
      </c>
    </row>
    <row r="99" spans="1:33" x14ac:dyDescent="0.25">
      <c r="A99" t="s">
        <v>52</v>
      </c>
      <c r="B99">
        <v>25.57</v>
      </c>
      <c r="C99">
        <v>33.991999999999997</v>
      </c>
      <c r="D99">
        <v>42.414000000000001</v>
      </c>
      <c r="E99">
        <v>50.835999999999999</v>
      </c>
      <c r="F99">
        <v>50.835999999999999</v>
      </c>
      <c r="G99">
        <v>69.873999999999995</v>
      </c>
      <c r="H99">
        <v>91.6</v>
      </c>
      <c r="I99">
        <v>113.292</v>
      </c>
      <c r="J99">
        <v>113.292</v>
      </c>
      <c r="K99">
        <v>113.292</v>
      </c>
      <c r="L99">
        <v>113.292</v>
      </c>
      <c r="M99">
        <v>113.292</v>
      </c>
      <c r="N99">
        <v>124.658</v>
      </c>
      <c r="O99">
        <v>140.846</v>
      </c>
      <c r="P99">
        <v>159.08000000000001</v>
      </c>
      <c r="Q99">
        <v>182.60400000000001</v>
      </c>
      <c r="R99">
        <v>204.96799999999999</v>
      </c>
      <c r="S99">
        <v>222.69200000000001</v>
      </c>
      <c r="T99">
        <v>239.82</v>
      </c>
      <c r="U99">
        <v>258.18599999999998</v>
      </c>
      <c r="V99">
        <v>275.21800000000002</v>
      </c>
      <c r="W99">
        <v>292.108</v>
      </c>
      <c r="X99">
        <v>308.97800000000001</v>
      </c>
      <c r="Y99">
        <v>325.786</v>
      </c>
      <c r="Z99">
        <v>341.16199999999998</v>
      </c>
      <c r="AA99">
        <v>355.75400000000002</v>
      </c>
      <c r="AB99">
        <v>370.14600000000002</v>
      </c>
      <c r="AC99">
        <v>383.19600000000003</v>
      </c>
      <c r="AD99">
        <v>395.49</v>
      </c>
      <c r="AE99">
        <v>406.62400000000002</v>
      </c>
      <c r="AF99">
        <v>416.428</v>
      </c>
      <c r="AG99">
        <v>425.52199999999999</v>
      </c>
    </row>
    <row r="100" spans="1:33" x14ac:dyDescent="0.25">
      <c r="A100" t="s">
        <v>53</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54</v>
      </c>
      <c r="B101">
        <v>9.1880000000000006</v>
      </c>
      <c r="C101">
        <v>9.9619999999999997</v>
      </c>
      <c r="D101">
        <v>10.736000000000001</v>
      </c>
      <c r="E101">
        <v>11.51</v>
      </c>
      <c r="F101">
        <v>11.51</v>
      </c>
      <c r="G101">
        <v>11.51</v>
      </c>
      <c r="H101">
        <v>11.24</v>
      </c>
      <c r="I101">
        <v>11.204000000000001</v>
      </c>
      <c r="J101">
        <v>10.933999999999999</v>
      </c>
      <c r="K101">
        <v>10.933999999999999</v>
      </c>
      <c r="L101">
        <v>10.933999999999999</v>
      </c>
      <c r="M101">
        <v>10.933999999999999</v>
      </c>
      <c r="N101">
        <v>10.933999999999999</v>
      </c>
      <c r="O101">
        <v>10.933999999999999</v>
      </c>
      <c r="P101">
        <v>10.933999999999999</v>
      </c>
      <c r="Q101">
        <v>10.25</v>
      </c>
      <c r="R101">
        <v>9.6020000000000003</v>
      </c>
      <c r="S101">
        <v>9.44</v>
      </c>
      <c r="T101">
        <v>9.3859999999999992</v>
      </c>
      <c r="U101">
        <v>9.2959999999999994</v>
      </c>
      <c r="V101">
        <v>9.2240000000000002</v>
      </c>
      <c r="W101">
        <v>9.17</v>
      </c>
      <c r="X101">
        <v>9.1159999999999997</v>
      </c>
      <c r="Y101">
        <v>9.0619999999999994</v>
      </c>
      <c r="Z101">
        <v>9.0259999999999998</v>
      </c>
      <c r="AA101">
        <v>8.99</v>
      </c>
      <c r="AB101">
        <v>8.9540000000000006</v>
      </c>
      <c r="AC101">
        <v>8.9359999999999999</v>
      </c>
      <c r="AD101">
        <v>8.9359999999999999</v>
      </c>
      <c r="AE101">
        <v>8.9179999999999993</v>
      </c>
      <c r="AF101">
        <v>8.8819999999999997</v>
      </c>
      <c r="AG101">
        <v>8.8640000000000008</v>
      </c>
    </row>
    <row r="102" spans="1:33" x14ac:dyDescent="0.25">
      <c r="A102" t="s">
        <v>55</v>
      </c>
      <c r="B102">
        <v>3.306</v>
      </c>
      <c r="C102">
        <v>3.306</v>
      </c>
      <c r="D102">
        <v>3.306</v>
      </c>
      <c r="E102">
        <v>4.306</v>
      </c>
      <c r="F102">
        <v>4.8860000000000001</v>
      </c>
      <c r="G102">
        <v>4.8860000000000001</v>
      </c>
      <c r="H102">
        <v>4.9459999999999997</v>
      </c>
      <c r="I102">
        <v>4.9459999999999997</v>
      </c>
      <c r="J102">
        <v>4.9459999999999997</v>
      </c>
      <c r="K102">
        <v>4.9459999999999997</v>
      </c>
      <c r="L102">
        <v>4.9459999999999997</v>
      </c>
      <c r="M102">
        <v>4.9459999999999997</v>
      </c>
      <c r="N102">
        <v>5.0960000000000001</v>
      </c>
      <c r="O102">
        <v>5.2560000000000002</v>
      </c>
      <c r="P102">
        <v>5.4260000000000002</v>
      </c>
      <c r="Q102">
        <v>6.016</v>
      </c>
      <c r="R102">
        <v>6.6559999999999997</v>
      </c>
      <c r="S102">
        <v>7.3159999999999998</v>
      </c>
      <c r="T102">
        <v>7.9960000000000004</v>
      </c>
      <c r="U102">
        <v>8.7059999999999995</v>
      </c>
      <c r="V102">
        <v>9.4459999999999997</v>
      </c>
      <c r="W102">
        <v>10.215999999999999</v>
      </c>
      <c r="X102">
        <v>11.016</v>
      </c>
      <c r="Y102">
        <v>11.896000000000001</v>
      </c>
      <c r="Z102">
        <v>12.856</v>
      </c>
      <c r="AA102">
        <v>13.916</v>
      </c>
      <c r="AB102">
        <v>15.076000000000001</v>
      </c>
      <c r="AC102">
        <v>16.356000000000002</v>
      </c>
      <c r="AD102">
        <v>17.765999999999998</v>
      </c>
      <c r="AE102">
        <v>19.306000000000001</v>
      </c>
      <c r="AF102">
        <v>20.896000000000001</v>
      </c>
      <c r="AG102">
        <v>22.475999999999999</v>
      </c>
    </row>
    <row r="103" spans="1:33" x14ac:dyDescent="0.25">
      <c r="A103" t="s">
        <v>56</v>
      </c>
      <c r="B103">
        <v>0.71099999999999997</v>
      </c>
      <c r="C103">
        <v>0.71099999999999997</v>
      </c>
      <c r="D103">
        <v>0.71099999999999997</v>
      </c>
      <c r="E103">
        <v>0.71099999999999997</v>
      </c>
      <c r="F103">
        <v>0.71099999999999997</v>
      </c>
      <c r="G103">
        <v>0.71099999999999997</v>
      </c>
      <c r="H103">
        <v>0.71099999999999997</v>
      </c>
      <c r="I103">
        <v>0.71099999999999997</v>
      </c>
      <c r="J103">
        <v>0.71099999999999997</v>
      </c>
      <c r="K103">
        <v>0.71099999999999997</v>
      </c>
      <c r="L103">
        <v>0.71099999999999997</v>
      </c>
      <c r="M103">
        <v>0.71099999999999997</v>
      </c>
      <c r="N103">
        <v>0.71099999999999997</v>
      </c>
      <c r="O103">
        <v>0.71099999999999997</v>
      </c>
      <c r="P103">
        <v>0.71099999999999997</v>
      </c>
      <c r="Q103">
        <v>0.71099999999999997</v>
      </c>
      <c r="R103">
        <v>0.71099999999999997</v>
      </c>
      <c r="S103">
        <v>0.71099999999999997</v>
      </c>
      <c r="T103">
        <v>0.71099999999999997</v>
      </c>
      <c r="U103">
        <v>0.71099999999999997</v>
      </c>
      <c r="V103">
        <v>0.71099999999999997</v>
      </c>
      <c r="W103">
        <v>0.71099999999999997</v>
      </c>
      <c r="X103">
        <v>0.71099999999999997</v>
      </c>
      <c r="Y103">
        <v>0.71099999999999997</v>
      </c>
      <c r="Z103">
        <v>0.71099999999999997</v>
      </c>
      <c r="AA103">
        <v>0.71099999999999997</v>
      </c>
      <c r="AB103">
        <v>0.71099999999999997</v>
      </c>
      <c r="AC103">
        <v>0.71099999999999997</v>
      </c>
      <c r="AD103">
        <v>0.71099999999999997</v>
      </c>
      <c r="AE103">
        <v>0.71099999999999997</v>
      </c>
      <c r="AF103">
        <v>0.71099999999999997</v>
      </c>
      <c r="AG103">
        <v>0.71099999999999997</v>
      </c>
    </row>
    <row r="104" spans="1:33" x14ac:dyDescent="0.25">
      <c r="A104" t="s">
        <v>57</v>
      </c>
      <c r="B104">
        <v>0.35</v>
      </c>
      <c r="C104">
        <v>0.35</v>
      </c>
      <c r="D104">
        <v>0.35</v>
      </c>
      <c r="E104">
        <v>0.35</v>
      </c>
      <c r="F104">
        <v>0.35</v>
      </c>
      <c r="G104">
        <v>0.35</v>
      </c>
      <c r="H104">
        <v>0.35</v>
      </c>
      <c r="I104">
        <v>0.35</v>
      </c>
      <c r="J104">
        <v>0.35</v>
      </c>
      <c r="K104">
        <v>0.35</v>
      </c>
      <c r="L104">
        <v>0.35</v>
      </c>
      <c r="M104">
        <v>0.35</v>
      </c>
      <c r="N104">
        <v>0.35</v>
      </c>
      <c r="O104">
        <v>0.35</v>
      </c>
      <c r="P104">
        <v>0.35</v>
      </c>
      <c r="Q104">
        <v>0.8</v>
      </c>
      <c r="R104">
        <v>5.8</v>
      </c>
      <c r="S104">
        <v>9.9</v>
      </c>
      <c r="T104">
        <v>13.6</v>
      </c>
      <c r="U104">
        <v>17.55</v>
      </c>
      <c r="V104">
        <v>21.55</v>
      </c>
      <c r="W104">
        <v>25.25</v>
      </c>
      <c r="X104">
        <v>28.8</v>
      </c>
      <c r="Y104">
        <v>32.299999999999997</v>
      </c>
      <c r="Z104">
        <v>34.1</v>
      </c>
      <c r="AA104">
        <v>36.200000000000003</v>
      </c>
      <c r="AB104">
        <v>38.6</v>
      </c>
      <c r="AC104">
        <v>41.3</v>
      </c>
      <c r="AD104">
        <v>43.75</v>
      </c>
      <c r="AE104">
        <v>46.05</v>
      </c>
      <c r="AF104">
        <v>48.6</v>
      </c>
      <c r="AG104">
        <v>50.85</v>
      </c>
    </row>
    <row r="105" spans="1:33" x14ac:dyDescent="0.25">
      <c r="A105" t="s">
        <v>58</v>
      </c>
      <c r="B105">
        <v>0.25800000000000001</v>
      </c>
      <c r="C105">
        <v>0.25800000000000001</v>
      </c>
      <c r="D105">
        <v>0.25800000000000001</v>
      </c>
      <c r="E105">
        <v>0.25800000000000001</v>
      </c>
      <c r="F105">
        <v>0.25800000000000001</v>
      </c>
      <c r="G105">
        <v>0.25800000000000001</v>
      </c>
      <c r="H105">
        <v>0.25800000000000001</v>
      </c>
      <c r="I105">
        <v>0.25800000000000001</v>
      </c>
      <c r="J105">
        <v>0.25800000000000001</v>
      </c>
      <c r="K105">
        <v>0.25800000000000001</v>
      </c>
      <c r="L105">
        <v>0.25800000000000001</v>
      </c>
      <c r="M105">
        <v>0.25800000000000001</v>
      </c>
      <c r="N105">
        <v>0.25800000000000001</v>
      </c>
      <c r="O105">
        <v>0.25800000000000001</v>
      </c>
      <c r="P105">
        <v>0.25800000000000001</v>
      </c>
      <c r="Q105">
        <v>0.25800000000000001</v>
      </c>
      <c r="R105">
        <v>0.25800000000000001</v>
      </c>
      <c r="S105">
        <v>0.25800000000000001</v>
      </c>
      <c r="T105">
        <v>0.25800000000000001</v>
      </c>
      <c r="U105">
        <v>0.25800000000000001</v>
      </c>
      <c r="V105">
        <v>0.25800000000000001</v>
      </c>
      <c r="W105">
        <v>0.25800000000000001</v>
      </c>
      <c r="X105">
        <v>0.25800000000000001</v>
      </c>
      <c r="Y105">
        <v>0.25800000000000001</v>
      </c>
      <c r="Z105">
        <v>0.25800000000000001</v>
      </c>
      <c r="AA105">
        <v>0.25800000000000001</v>
      </c>
      <c r="AB105">
        <v>0.25800000000000001</v>
      </c>
      <c r="AC105">
        <v>0.25800000000000001</v>
      </c>
      <c r="AD105">
        <v>0.25800000000000001</v>
      </c>
      <c r="AE105">
        <v>0.25800000000000001</v>
      </c>
      <c r="AF105">
        <v>0.25800000000000001</v>
      </c>
      <c r="AG105">
        <v>0.25800000000000001</v>
      </c>
    </row>
    <row r="106" spans="1:33" x14ac:dyDescent="0.25">
      <c r="A106" t="s">
        <v>59</v>
      </c>
      <c r="B106">
        <v>0</v>
      </c>
      <c r="C106">
        <v>0</v>
      </c>
      <c r="D106">
        <v>0</v>
      </c>
      <c r="E106">
        <v>0</v>
      </c>
      <c r="F106">
        <v>0</v>
      </c>
      <c r="G106">
        <v>1.4999999999999999E-2</v>
      </c>
      <c r="H106">
        <v>0.03</v>
      </c>
      <c r="I106">
        <v>4.4999999999999998E-2</v>
      </c>
      <c r="J106">
        <v>4.4999999999999998E-2</v>
      </c>
      <c r="K106">
        <v>4.4999999999999998E-2</v>
      </c>
      <c r="L106">
        <v>4.4999999999999998E-2</v>
      </c>
      <c r="M106">
        <v>4.4999999999999998E-2</v>
      </c>
      <c r="N106">
        <v>4.4999999999999998E-2</v>
      </c>
      <c r="O106">
        <v>0.05</v>
      </c>
      <c r="P106">
        <v>5.5E-2</v>
      </c>
      <c r="Q106">
        <v>7.0000000000000007E-2</v>
      </c>
      <c r="R106">
        <v>8.5000000000000006E-2</v>
      </c>
      <c r="S106">
        <v>9.5000000000000001E-2</v>
      </c>
      <c r="T106">
        <v>0.11</v>
      </c>
      <c r="U106">
        <v>0.125</v>
      </c>
      <c r="V106">
        <v>0.14000000000000001</v>
      </c>
      <c r="W106">
        <v>0.155</v>
      </c>
      <c r="X106">
        <v>0.17499999999999999</v>
      </c>
      <c r="Y106">
        <v>0.19500000000000001</v>
      </c>
      <c r="Z106">
        <v>0.215</v>
      </c>
      <c r="AA106">
        <v>0.23499999999999999</v>
      </c>
      <c r="AB106">
        <v>0.26</v>
      </c>
      <c r="AC106">
        <v>0.28499999999999998</v>
      </c>
      <c r="AD106">
        <v>0.31</v>
      </c>
      <c r="AE106">
        <v>0.33500000000000002</v>
      </c>
      <c r="AF106">
        <v>0.35499999999999998</v>
      </c>
      <c r="AG106">
        <v>0.375</v>
      </c>
    </row>
    <row r="107" spans="1:33" x14ac:dyDescent="0.25">
      <c r="A107" t="s">
        <v>60</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61</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62</v>
      </c>
      <c r="B109">
        <v>0.114</v>
      </c>
      <c r="C109">
        <v>0.114</v>
      </c>
      <c r="D109">
        <v>0.114</v>
      </c>
      <c r="E109">
        <v>0.114</v>
      </c>
      <c r="F109">
        <v>0.114</v>
      </c>
      <c r="G109">
        <v>0.114</v>
      </c>
      <c r="H109">
        <v>0.1</v>
      </c>
      <c r="I109">
        <v>0.1</v>
      </c>
      <c r="J109">
        <v>8.5999999999999993E-2</v>
      </c>
      <c r="K109">
        <v>8.5999999999999993E-2</v>
      </c>
      <c r="L109">
        <v>8.5999999999999993E-2</v>
      </c>
      <c r="M109">
        <v>8.5999999999999993E-2</v>
      </c>
      <c r="N109">
        <v>8.5999999999999993E-2</v>
      </c>
      <c r="O109">
        <v>8.5999999999999993E-2</v>
      </c>
      <c r="P109">
        <v>8.5999999999999993E-2</v>
      </c>
      <c r="Q109">
        <v>4.3999999999999997E-2</v>
      </c>
      <c r="R109">
        <v>2E-3</v>
      </c>
      <c r="S109">
        <v>2E-3</v>
      </c>
      <c r="T109">
        <v>2E-3</v>
      </c>
      <c r="U109">
        <v>2E-3</v>
      </c>
      <c r="V109">
        <v>2E-3</v>
      </c>
      <c r="W109">
        <v>2E-3</v>
      </c>
      <c r="X109">
        <v>2E-3</v>
      </c>
      <c r="Y109">
        <v>2E-3</v>
      </c>
      <c r="Z109">
        <v>2E-3</v>
      </c>
      <c r="AA109">
        <v>2E-3</v>
      </c>
      <c r="AB109">
        <v>2E-3</v>
      </c>
      <c r="AC109">
        <v>2E-3</v>
      </c>
      <c r="AD109">
        <v>2E-3</v>
      </c>
      <c r="AE109">
        <v>2E-3</v>
      </c>
      <c r="AF109">
        <v>2E-3</v>
      </c>
      <c r="AG109">
        <v>2E-3</v>
      </c>
    </row>
    <row r="112" spans="1:33" x14ac:dyDescent="0.25">
      <c r="A112" s="3" t="s">
        <v>145</v>
      </c>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row>
    <row r="114" spans="1:33" x14ac:dyDescent="0.25">
      <c r="A114" t="s">
        <v>156</v>
      </c>
      <c r="B114">
        <f>SUM(B27:AG27)-SUM(B75:AG75)</f>
        <v>7998</v>
      </c>
    </row>
    <row r="116" spans="1:33" x14ac:dyDescent="0.25">
      <c r="B116">
        <v>2019</v>
      </c>
      <c r="C116">
        <v>2020</v>
      </c>
      <c r="D116">
        <v>2021</v>
      </c>
      <c r="E116">
        <v>2022</v>
      </c>
      <c r="F116">
        <v>2023</v>
      </c>
      <c r="G116">
        <v>2024</v>
      </c>
      <c r="H116">
        <v>2025</v>
      </c>
      <c r="I116">
        <v>2026</v>
      </c>
      <c r="J116">
        <v>2027</v>
      </c>
      <c r="K116">
        <v>2028</v>
      </c>
      <c r="L116">
        <v>2029</v>
      </c>
      <c r="M116">
        <v>2030</v>
      </c>
      <c r="N116">
        <v>2031</v>
      </c>
      <c r="O116">
        <v>2032</v>
      </c>
      <c r="P116">
        <v>2033</v>
      </c>
      <c r="Q116">
        <v>2034</v>
      </c>
      <c r="R116">
        <v>2035</v>
      </c>
      <c r="S116">
        <v>2036</v>
      </c>
      <c r="T116">
        <v>2037</v>
      </c>
      <c r="U116">
        <v>2038</v>
      </c>
      <c r="V116">
        <v>2039</v>
      </c>
      <c r="W116">
        <v>2040</v>
      </c>
      <c r="X116">
        <v>2041</v>
      </c>
      <c r="Y116">
        <v>2042</v>
      </c>
      <c r="Z116">
        <v>2043</v>
      </c>
      <c r="AA116">
        <v>2044</v>
      </c>
      <c r="AB116">
        <v>2045</v>
      </c>
      <c r="AC116">
        <v>2046</v>
      </c>
      <c r="AD116">
        <v>2047</v>
      </c>
      <c r="AE116">
        <v>2048</v>
      </c>
      <c r="AF116">
        <v>2049</v>
      </c>
      <c r="AG116">
        <v>2050</v>
      </c>
    </row>
    <row r="117" spans="1:33" x14ac:dyDescent="0.25">
      <c r="A117" t="s">
        <v>159</v>
      </c>
      <c r="B117">
        <f>SUM(B45,B56)-SUM(B94,B105)</f>
        <v>0</v>
      </c>
      <c r="C117">
        <f t="shared" ref="C117:AG117" si="0">SUM(C45,C56)-SUM(C94,C105)</f>
        <v>0</v>
      </c>
      <c r="D117">
        <f t="shared" si="0"/>
        <v>0</v>
      </c>
      <c r="E117">
        <f t="shared" si="0"/>
        <v>0</v>
      </c>
      <c r="F117">
        <f t="shared" si="0"/>
        <v>0</v>
      </c>
      <c r="G117">
        <f t="shared" si="0"/>
        <v>1.8060000000000116</v>
      </c>
      <c r="H117">
        <f t="shared" si="0"/>
        <v>5.4180000000000064</v>
      </c>
      <c r="I117">
        <f t="shared" si="0"/>
        <v>6.9659999999999798</v>
      </c>
      <c r="J117">
        <f t="shared" si="0"/>
        <v>7.9980000000000189</v>
      </c>
      <c r="K117">
        <f t="shared" si="0"/>
        <v>8.51400000000001</v>
      </c>
      <c r="L117">
        <f t="shared" si="0"/>
        <v>8.51400000000001</v>
      </c>
      <c r="M117">
        <f t="shared" si="0"/>
        <v>10.061999999999983</v>
      </c>
      <c r="N117">
        <f t="shared" si="0"/>
        <v>10.061999999999983</v>
      </c>
      <c r="O117">
        <f t="shared" si="0"/>
        <v>10.061999999999983</v>
      </c>
      <c r="P117">
        <f t="shared" si="0"/>
        <v>10.061999999999983</v>
      </c>
      <c r="Q117">
        <f t="shared" si="0"/>
        <v>10.319999999999993</v>
      </c>
      <c r="R117">
        <f t="shared" si="0"/>
        <v>10.578000000000003</v>
      </c>
      <c r="S117">
        <f t="shared" si="0"/>
        <v>10.578000000000003</v>
      </c>
      <c r="T117">
        <f t="shared" si="0"/>
        <v>10.578000000000003</v>
      </c>
      <c r="U117">
        <f t="shared" si="0"/>
        <v>10.578000000000003</v>
      </c>
      <c r="V117">
        <f t="shared" si="0"/>
        <v>10.578000000000003</v>
      </c>
      <c r="W117">
        <f t="shared" si="0"/>
        <v>10.578000000000003</v>
      </c>
      <c r="X117">
        <f t="shared" si="0"/>
        <v>10.578000000000003</v>
      </c>
      <c r="Y117">
        <f t="shared" si="0"/>
        <v>10.578000000000003</v>
      </c>
      <c r="Z117">
        <f t="shared" si="0"/>
        <v>10.578000000000003</v>
      </c>
      <c r="AA117">
        <f t="shared" si="0"/>
        <v>10.578000000000003</v>
      </c>
      <c r="AB117">
        <f t="shared" si="0"/>
        <v>10.578000000000003</v>
      </c>
      <c r="AC117">
        <f t="shared" si="0"/>
        <v>10.578000000000003</v>
      </c>
      <c r="AD117">
        <f t="shared" si="0"/>
        <v>10.578000000000003</v>
      </c>
      <c r="AE117">
        <f t="shared" si="0"/>
        <v>10.578000000000003</v>
      </c>
      <c r="AF117">
        <f t="shared" si="0"/>
        <v>10.578000000000003</v>
      </c>
      <c r="AG117">
        <f t="shared" si="0"/>
        <v>10.578000000000003</v>
      </c>
    </row>
    <row r="119" spans="1:33" x14ac:dyDescent="0.25">
      <c r="A119" t="s">
        <v>158</v>
      </c>
      <c r="B119">
        <f>A13/1000-M117</f>
        <v>-6.1999999999983402E-2</v>
      </c>
    </row>
    <row r="122" spans="1:33" x14ac:dyDescent="0.25">
      <c r="A122" s="3" t="s">
        <v>67</v>
      </c>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row>
    <row r="124" spans="1:33" x14ac:dyDescent="0.25">
      <c r="A124" s="1" t="s">
        <v>143</v>
      </c>
    </row>
    <row r="125" spans="1:33" x14ac:dyDescent="0.25">
      <c r="A125" t="s">
        <v>84</v>
      </c>
    </row>
    <row r="126" spans="1:33" x14ac:dyDescent="0.25">
      <c r="A126" s="11" t="s">
        <v>154</v>
      </c>
      <c r="B126" s="64">
        <f>MAX(A128:AB128)</f>
        <v>0.1116648328036825</v>
      </c>
    </row>
    <row r="127" spans="1:33" x14ac:dyDescent="0.25">
      <c r="A127">
        <v>2023</v>
      </c>
      <c r="B127">
        <v>2024</v>
      </c>
      <c r="C127">
        <v>2025</v>
      </c>
      <c r="D127">
        <v>2026</v>
      </c>
      <c r="E127">
        <v>2027</v>
      </c>
      <c r="F127">
        <v>2028</v>
      </c>
      <c r="G127">
        <v>2029</v>
      </c>
      <c r="H127">
        <v>2030</v>
      </c>
      <c r="I127">
        <v>2031</v>
      </c>
      <c r="J127">
        <v>2032</v>
      </c>
      <c r="K127">
        <v>2033</v>
      </c>
      <c r="L127">
        <v>2034</v>
      </c>
      <c r="M127">
        <v>2035</v>
      </c>
      <c r="N127">
        <v>2036</v>
      </c>
      <c r="O127">
        <v>2037</v>
      </c>
      <c r="P127">
        <v>2038</v>
      </c>
      <c r="Q127">
        <v>2039</v>
      </c>
      <c r="R127">
        <v>2040</v>
      </c>
      <c r="S127">
        <v>2041</v>
      </c>
      <c r="T127">
        <v>2042</v>
      </c>
      <c r="U127">
        <v>2043</v>
      </c>
      <c r="V127">
        <v>2044</v>
      </c>
      <c r="W127">
        <v>2045</v>
      </c>
      <c r="X127">
        <v>2046</v>
      </c>
      <c r="Y127">
        <v>2047</v>
      </c>
      <c r="Z127">
        <v>2048</v>
      </c>
      <c r="AA127">
        <v>2049</v>
      </c>
      <c r="AB127">
        <v>2050</v>
      </c>
    </row>
    <row r="128" spans="1:33" x14ac:dyDescent="0.25">
      <c r="A128">
        <v>0</v>
      </c>
      <c r="B128" s="61">
        <f>($D$128-$A$128)/COUNT($B$127:$D$127)+A128</f>
        <v>2.5741275079525772E-2</v>
      </c>
      <c r="C128" s="61">
        <f>($D$128-$A$128)/COUNT($B$127:$D$127)+B128</f>
        <v>5.1482550159051545E-2</v>
      </c>
      <c r="D128" s="17">
        <f>(A12-I63)/I64</f>
        <v>7.7223825238577321E-2</v>
      </c>
      <c r="E128" s="62">
        <f>($H$128-$D$128)/COUNT($E$127:$H$127)+D128</f>
        <v>8.5834077129853609E-2</v>
      </c>
      <c r="F128" s="62">
        <f t="shared" ref="F128:G128" si="1">($H$128-$D$128)/COUNT($E$127:$H$127)+E128</f>
        <v>9.4444329021129897E-2</v>
      </c>
      <c r="G128" s="62">
        <f t="shared" si="1"/>
        <v>0.10305458091240619</v>
      </c>
      <c r="H128" s="17">
        <f>($A$13-M63)/M64</f>
        <v>0.1116648328036825</v>
      </c>
      <c r="I128" s="17">
        <f>($A$13-N63)/N64</f>
        <v>0.10135862576821206</v>
      </c>
      <c r="J128" s="17">
        <f>($A$13-O63)/O64</f>
        <v>9.2616318662953556E-2</v>
      </c>
      <c r="K128" s="17">
        <f>($A$13-P63)/P64</f>
        <v>8.5101840405339191E-2</v>
      </c>
      <c r="L128" s="17">
        <f>($A$13-Q63)/Q64</f>
        <v>7.8587529551207957E-2</v>
      </c>
      <c r="M128" s="17">
        <f>($A$13-R63)/R64</f>
        <v>7.2900493060927371E-2</v>
      </c>
      <c r="N128" s="17">
        <f>($A$13-S63)/S64</f>
        <v>6.7901793228016094E-2</v>
      </c>
      <c r="O128" s="17">
        <f>($A$13-T63)/T64</f>
        <v>6.3465077652309174E-2</v>
      </c>
      <c r="P128" s="17">
        <f>($A$13-U63)/U64</f>
        <v>5.9473347053608898E-2</v>
      </c>
      <c r="Q128" s="17">
        <f>($A$13-V63)/V64</f>
        <v>5.5876842133029E-2</v>
      </c>
      <c r="R128" s="17">
        <f>($A$13-W63)/W64</f>
        <v>5.2624601299383462E-2</v>
      </c>
      <c r="S128" s="17">
        <f>($A$13-X63)/X64</f>
        <v>4.9671203495389213E-2</v>
      </c>
      <c r="T128" s="17">
        <f>($A$13-Y63)/Y64</f>
        <v>4.7004726562827732E-2</v>
      </c>
      <c r="U128" s="17">
        <f>($A$13-Z63)/Z64</f>
        <v>4.4618042237431932E-2</v>
      </c>
      <c r="V128" s="17">
        <f>($A$13-AA63)/AA64</f>
        <v>4.2431570900479443E-2</v>
      </c>
      <c r="W128" s="17">
        <f>($A$13-AB63)/AB64</f>
        <v>4.0421598274221426E-2</v>
      </c>
      <c r="X128" s="17">
        <f>($A$13-AC63)/AC64</f>
        <v>3.8575802104228084E-2</v>
      </c>
      <c r="Y128" s="17">
        <f>($A$13-AD63)/AD64</f>
        <v>3.6871448248873576E-2</v>
      </c>
      <c r="Z128" s="17">
        <f>($A$13-AE63)/AE64</f>
        <v>3.5290457841679293E-2</v>
      </c>
      <c r="AA128" s="17">
        <f>($A$13-AF63)/AF64</f>
        <v>3.3820852346656965E-2</v>
      </c>
      <c r="AB128" s="17">
        <f>($A$13-AG63)/AG64</f>
        <v>3.2457109718694456E-2</v>
      </c>
    </row>
    <row r="129" spans="1:29" x14ac:dyDescent="0.25">
      <c r="A129" s="57">
        <f>A128/$B$126</f>
        <v>0</v>
      </c>
      <c r="B129" s="57">
        <f t="shared" ref="B129:AB129" si="2">B128/$B$126</f>
        <v>0.23052266710309238</v>
      </c>
      <c r="C129" s="57">
        <f t="shared" si="2"/>
        <v>0.46104533420618476</v>
      </c>
      <c r="D129" s="57">
        <f t="shared" si="2"/>
        <v>0.6915680013092772</v>
      </c>
      <c r="E129" s="57">
        <f t="shared" si="2"/>
        <v>0.76867600098195787</v>
      </c>
      <c r="F129" s="57">
        <f t="shared" si="2"/>
        <v>0.84578400065463843</v>
      </c>
      <c r="G129" s="57">
        <f t="shared" si="2"/>
        <v>0.92289200032731911</v>
      </c>
      <c r="H129" s="57">
        <f t="shared" si="2"/>
        <v>1</v>
      </c>
      <c r="I129" s="57">
        <f t="shared" si="2"/>
        <v>0.907704092893868</v>
      </c>
      <c r="J129" s="57">
        <f t="shared" si="2"/>
        <v>0.82941348979389007</v>
      </c>
      <c r="K129" s="57">
        <f t="shared" si="2"/>
        <v>0.76211854948958191</v>
      </c>
      <c r="L129" s="57">
        <f t="shared" si="2"/>
        <v>0.70378047929711574</v>
      </c>
      <c r="M129" s="57">
        <f t="shared" si="2"/>
        <v>0.65285095791164116</v>
      </c>
      <c r="N129" s="57">
        <f t="shared" si="2"/>
        <v>0.60808574663246007</v>
      </c>
      <c r="O129" s="57">
        <f t="shared" si="2"/>
        <v>0.56835331284547641</v>
      </c>
      <c r="P129" s="57">
        <f t="shared" si="2"/>
        <v>0.53260588459545499</v>
      </c>
      <c r="Q129" s="57">
        <f t="shared" si="2"/>
        <v>0.50039784890258021</v>
      </c>
      <c r="R129" s="57">
        <f t="shared" si="2"/>
        <v>0.4712728258135</v>
      </c>
      <c r="S129" s="57">
        <f t="shared" si="2"/>
        <v>0.44482405291123267</v>
      </c>
      <c r="T129" s="57">
        <f t="shared" si="2"/>
        <v>0.42094476284638832</v>
      </c>
      <c r="U129" s="57">
        <f t="shared" si="2"/>
        <v>0.39957111936821449</v>
      </c>
      <c r="V129" s="57">
        <f t="shared" si="2"/>
        <v>0.37999045747086929</v>
      </c>
      <c r="W129" s="57">
        <f t="shared" si="2"/>
        <v>0.36199040700026369</v>
      </c>
      <c r="X129" s="57">
        <f t="shared" si="2"/>
        <v>0.34546061759701951</v>
      </c>
      <c r="Y129" s="57">
        <f t="shared" si="2"/>
        <v>0.33019749658961228</v>
      </c>
      <c r="Z129" s="57">
        <f t="shared" si="2"/>
        <v>0.31603914102234232</v>
      </c>
      <c r="AA129" s="57">
        <f t="shared" si="2"/>
        <v>0.30287827866197831</v>
      </c>
      <c r="AB129" s="57">
        <f t="shared" si="2"/>
        <v>0.29066545754612977</v>
      </c>
      <c r="AC129" s="58" t="s">
        <v>138</v>
      </c>
    </row>
    <row r="131" spans="1:29" x14ac:dyDescent="0.25">
      <c r="A131" s="1" t="s">
        <v>201</v>
      </c>
    </row>
    <row r="132" spans="1:29" x14ac:dyDescent="0.25">
      <c r="A132" t="s">
        <v>108</v>
      </c>
    </row>
    <row r="133" spans="1:29" x14ac:dyDescent="0.25">
      <c r="A133">
        <v>2029</v>
      </c>
      <c r="B133">
        <v>2030</v>
      </c>
      <c r="C133">
        <v>2031</v>
      </c>
    </row>
    <row r="134" spans="1:29" x14ac:dyDescent="0.25">
      <c r="A134">
        <v>0</v>
      </c>
      <c r="B134">
        <v>1550</v>
      </c>
      <c r="C134">
        <v>0</v>
      </c>
    </row>
    <row r="135" spans="1:29" x14ac:dyDescent="0.25">
      <c r="A135" s="79">
        <f>A134/$B$134</f>
        <v>0</v>
      </c>
      <c r="B135" s="79">
        <f>B134/$B$134</f>
        <v>1</v>
      </c>
      <c r="C135" s="79">
        <f>C134/$B$134</f>
        <v>0</v>
      </c>
      <c r="D135" s="58" t="s">
        <v>138</v>
      </c>
    </row>
  </sheetData>
  <hyperlinks>
    <hyperlink ref="A2" location="DRNotes" display="Notes" xr:uid="{B2BB5F03-3229-44FE-A82D-08FD24796177}"/>
    <hyperlink ref="A3" location="DRBAU" display="BAU" xr:uid="{AC5B80A6-665A-4C70-AEF9-522459ED3A2C}"/>
    <hyperlink ref="A4" location="DRPolicyScenario" display="Policy Scenario" xr:uid="{5A024C07-4AC4-4CE2-847A-BB694A4C4399}"/>
    <hyperlink ref="A5" location="DRCalcs" display="Calculations" xr:uid="{B480D2B6-75A4-4723-9C14-8B3BDDE45DA9}"/>
    <hyperlink ref="A6" location="DREPSSettings" display="EPS Settings" xr:uid="{2254E546-88D0-4CD4-96B8-F0DFE70F538E}"/>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2CBCF-388E-42AC-8614-6578E6AEB80A}">
  <sheetPr>
    <tabColor theme="8" tint="0.39997558519241921"/>
  </sheetPr>
  <dimension ref="A1:AG167"/>
  <sheetViews>
    <sheetView topLeftCell="A9" zoomScale="85" zoomScaleNormal="85" workbookViewId="0">
      <selection activeCell="I46" sqref="I46:I76"/>
    </sheetView>
  </sheetViews>
  <sheetFormatPr defaultRowHeight="15" x14ac:dyDescent="0.25"/>
  <cols>
    <col min="1" max="1" width="44.85546875" customWidth="1"/>
    <col min="2" max="2" width="9.28515625" customWidth="1"/>
    <col min="6" max="7" width="10.7109375" customWidth="1"/>
    <col min="9" max="9" width="10.42578125" customWidth="1"/>
    <col min="11" max="11" width="12.28515625" bestFit="1" customWidth="1"/>
    <col min="14" max="14" width="10.28515625" bestFit="1" customWidth="1"/>
  </cols>
  <sheetData>
    <row r="1" spans="1:33" x14ac:dyDescent="0.25">
      <c r="A1" s="1" t="s">
        <v>0</v>
      </c>
    </row>
    <row r="2" spans="1:33" x14ac:dyDescent="0.25">
      <c r="A2" s="83" t="s">
        <v>1</v>
      </c>
    </row>
    <row r="3" spans="1:33" x14ac:dyDescent="0.25">
      <c r="A3" s="83" t="s">
        <v>111</v>
      </c>
    </row>
    <row r="4" spans="1:33" x14ac:dyDescent="0.25">
      <c r="A4" s="83" t="s">
        <v>5</v>
      </c>
    </row>
    <row r="5" spans="1:33" x14ac:dyDescent="0.25">
      <c r="A5" s="83" t="s">
        <v>6</v>
      </c>
    </row>
    <row r="6" spans="1:33" x14ac:dyDescent="0.25">
      <c r="A6" s="83" t="s">
        <v>145</v>
      </c>
    </row>
    <row r="7" spans="1:33" x14ac:dyDescent="0.25">
      <c r="A7" s="83" t="s">
        <v>67</v>
      </c>
    </row>
    <row r="10" spans="1:33" x14ac:dyDescent="0.25">
      <c r="A10" s="3" t="s">
        <v>1</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row>
    <row r="11" spans="1:33" x14ac:dyDescent="0.25">
      <c r="A11" s="12"/>
    </row>
    <row r="12" spans="1:33" x14ac:dyDescent="0.25">
      <c r="A12" t="s">
        <v>68</v>
      </c>
    </row>
    <row r="13" spans="1:33" x14ac:dyDescent="0.25">
      <c r="A13" t="s">
        <v>70</v>
      </c>
    </row>
    <row r="14" spans="1:33" x14ac:dyDescent="0.25">
      <c r="A14" t="s">
        <v>69</v>
      </c>
    </row>
    <row r="16" spans="1:33" x14ac:dyDescent="0.25">
      <c r="A16" t="s">
        <v>172</v>
      </c>
    </row>
    <row r="36" spans="1:33" x14ac:dyDescent="0.25">
      <c r="A36" s="14">
        <v>2028</v>
      </c>
      <c r="B36" s="14">
        <v>2032</v>
      </c>
      <c r="C36" s="14">
        <v>2037</v>
      </c>
      <c r="D36" s="14">
        <v>2042</v>
      </c>
      <c r="E36" s="14">
        <v>2047</v>
      </c>
      <c r="F36" s="14"/>
    </row>
    <row r="37" spans="1:33" x14ac:dyDescent="0.25">
      <c r="A37" s="15">
        <v>1</v>
      </c>
      <c r="B37" s="15">
        <v>0.9</v>
      </c>
      <c r="C37" s="15">
        <v>0.8</v>
      </c>
      <c r="D37" s="15">
        <v>0.7</v>
      </c>
      <c r="E37" s="15">
        <v>0.15</v>
      </c>
      <c r="F37" s="15"/>
    </row>
    <row r="38" spans="1:33" ht="14.25" customHeight="1" x14ac:dyDescent="0.25">
      <c r="A38" s="15"/>
      <c r="B38" s="15"/>
      <c r="C38" s="15"/>
      <c r="D38" s="15"/>
      <c r="E38" s="15"/>
      <c r="F38" s="15"/>
    </row>
    <row r="39" spans="1:33" s="24" customFormat="1" x14ac:dyDescent="0.25">
      <c r="A39" s="71" t="s">
        <v>111</v>
      </c>
      <c r="B39" s="72"/>
      <c r="C39" s="72"/>
      <c r="D39" s="72"/>
      <c r="E39" s="72"/>
      <c r="F39" s="72"/>
      <c r="G39" s="73"/>
      <c r="H39" s="73"/>
      <c r="I39" s="73"/>
      <c r="J39" s="73"/>
      <c r="K39" s="73"/>
      <c r="L39" s="73"/>
      <c r="M39" s="73"/>
      <c r="N39" s="73"/>
      <c r="O39" s="73"/>
      <c r="P39" s="73"/>
      <c r="Q39" s="73"/>
      <c r="R39" s="73"/>
      <c r="S39" s="73"/>
      <c r="T39" s="73"/>
      <c r="U39" s="73"/>
      <c r="V39" s="73"/>
      <c r="W39" s="73"/>
      <c r="X39" s="73"/>
      <c r="Y39" s="73"/>
      <c r="Z39" s="73"/>
      <c r="AA39" s="73"/>
      <c r="AB39" s="73"/>
      <c r="AC39" s="73"/>
      <c r="AD39" s="73"/>
      <c r="AE39" s="73"/>
      <c r="AF39" s="73"/>
      <c r="AG39" s="73"/>
    </row>
    <row r="40" spans="1:33" s="24" customFormat="1" x14ac:dyDescent="0.25">
      <c r="A40" s="23" t="s">
        <v>112</v>
      </c>
      <c r="B40" s="23"/>
      <c r="C40" s="23"/>
      <c r="D40" s="23"/>
      <c r="E40" s="23"/>
      <c r="F40" s="23"/>
    </row>
    <row r="41" spans="1:33" s="24" customFormat="1" x14ac:dyDescent="0.25">
      <c r="A41" s="23" t="s">
        <v>118</v>
      </c>
      <c r="B41" s="23"/>
      <c r="C41" s="23"/>
      <c r="D41" s="23"/>
      <c r="E41" s="23"/>
      <c r="F41" s="23"/>
    </row>
    <row r="42" spans="1:33" s="32" customFormat="1" ht="30" x14ac:dyDescent="0.25">
      <c r="A42" s="30" t="s">
        <v>121</v>
      </c>
      <c r="B42" s="31" t="s">
        <v>113</v>
      </c>
      <c r="C42" s="31" t="s">
        <v>113</v>
      </c>
      <c r="D42" s="31" t="s">
        <v>119</v>
      </c>
      <c r="E42" s="31" t="s">
        <v>119</v>
      </c>
      <c r="F42" s="31" t="s">
        <v>65</v>
      </c>
      <c r="G42" s="31" t="s">
        <v>65</v>
      </c>
    </row>
    <row r="43" spans="1:33" s="24" customFormat="1" x14ac:dyDescent="0.25">
      <c r="A43" s="25" t="s">
        <v>122</v>
      </c>
      <c r="B43" s="14" t="s">
        <v>114</v>
      </c>
      <c r="C43" s="14" t="s">
        <v>115</v>
      </c>
      <c r="D43" s="14" t="s">
        <v>114</v>
      </c>
      <c r="E43" s="14" t="s">
        <v>115</v>
      </c>
      <c r="F43" s="14" t="s">
        <v>114</v>
      </c>
      <c r="G43" s="14" t="s">
        <v>115</v>
      </c>
    </row>
    <row r="44" spans="1:33" s="24" customFormat="1" ht="45" x14ac:dyDescent="0.25">
      <c r="A44" s="14" t="s">
        <v>116</v>
      </c>
      <c r="B44" s="14" t="s">
        <v>117</v>
      </c>
      <c r="C44" s="14" t="s">
        <v>117</v>
      </c>
      <c r="D44" s="14" t="s">
        <v>117</v>
      </c>
      <c r="E44" s="14" t="s">
        <v>117</v>
      </c>
      <c r="F44" s="14" t="s">
        <v>117</v>
      </c>
      <c r="G44" s="14" t="s">
        <v>117</v>
      </c>
      <c r="I44" s="28" t="s">
        <v>120</v>
      </c>
    </row>
    <row r="45" spans="1:33" s="24" customFormat="1" x14ac:dyDescent="0.25">
      <c r="A45" s="14">
        <v>2019</v>
      </c>
      <c r="B45" s="26">
        <v>55651400</v>
      </c>
      <c r="C45" s="26">
        <v>55217800</v>
      </c>
      <c r="D45">
        <v>54863200</v>
      </c>
      <c r="E45">
        <v>54446300</v>
      </c>
      <c r="F45" s="26">
        <f>D45-B45</f>
        <v>-788200</v>
      </c>
      <c r="G45" s="26">
        <f>E45-C45</f>
        <v>-771500</v>
      </c>
      <c r="H45" s="15"/>
      <c r="I45" s="29">
        <f>AVERAGE(F45:G45)</f>
        <v>-779850</v>
      </c>
      <c r="J45"/>
      <c r="K45"/>
      <c r="L45"/>
      <c r="N45" s="27"/>
      <c r="O45" s="15"/>
    </row>
    <row r="46" spans="1:33" s="24" customFormat="1" x14ac:dyDescent="0.25">
      <c r="A46" s="14">
        <v>2020</v>
      </c>
      <c r="B46" s="26">
        <v>66464400</v>
      </c>
      <c r="C46" s="26">
        <v>64681100</v>
      </c>
      <c r="D46">
        <v>66556000</v>
      </c>
      <c r="E46">
        <v>64770700</v>
      </c>
      <c r="F46" s="26">
        <f t="shared" ref="F46:F76" si="0">D46-B46</f>
        <v>91600</v>
      </c>
      <c r="G46" s="26">
        <f t="shared" ref="G46:G76" si="1">E46-C46</f>
        <v>89600</v>
      </c>
      <c r="H46" s="15"/>
      <c r="I46" s="29">
        <f t="shared" ref="I46:I76" si="2">AVERAGE(F46:G46)</f>
        <v>90600</v>
      </c>
      <c r="J46"/>
      <c r="K46"/>
      <c r="L46"/>
      <c r="N46" s="27"/>
      <c r="O46" s="15"/>
    </row>
    <row r="47" spans="1:33" s="24" customFormat="1" x14ac:dyDescent="0.25">
      <c r="A47" s="14">
        <v>2021</v>
      </c>
      <c r="B47" s="26">
        <v>73081400</v>
      </c>
      <c r="C47" s="26">
        <v>69353700</v>
      </c>
      <c r="D47">
        <v>73158300</v>
      </c>
      <c r="E47">
        <v>69429000</v>
      </c>
      <c r="F47" s="26">
        <f t="shared" si="0"/>
        <v>76900</v>
      </c>
      <c r="G47" s="26">
        <f t="shared" si="1"/>
        <v>75300</v>
      </c>
      <c r="H47" s="15"/>
      <c r="I47" s="29">
        <f t="shared" si="2"/>
        <v>76100</v>
      </c>
      <c r="J47"/>
      <c r="K47"/>
      <c r="L47"/>
      <c r="N47" s="27"/>
      <c r="O47" s="15"/>
    </row>
    <row r="48" spans="1:33" s="24" customFormat="1" x14ac:dyDescent="0.25">
      <c r="A48" s="14">
        <v>2022</v>
      </c>
      <c r="B48" s="26">
        <v>80137300</v>
      </c>
      <c r="C48" s="26">
        <v>73692100</v>
      </c>
      <c r="D48">
        <v>80204300</v>
      </c>
      <c r="E48">
        <v>73757600</v>
      </c>
      <c r="F48" s="26">
        <f t="shared" si="0"/>
        <v>67000</v>
      </c>
      <c r="G48" s="26">
        <f t="shared" si="1"/>
        <v>65500</v>
      </c>
      <c r="H48" s="15"/>
      <c r="I48" s="29">
        <f t="shared" si="2"/>
        <v>66250</v>
      </c>
      <c r="J48"/>
      <c r="K48"/>
      <c r="L48"/>
      <c r="N48" s="27"/>
      <c r="O48" s="15"/>
    </row>
    <row r="49" spans="1:15" s="24" customFormat="1" x14ac:dyDescent="0.25">
      <c r="A49" s="14">
        <v>2023</v>
      </c>
      <c r="B49" s="26">
        <v>87686000</v>
      </c>
      <c r="C49" s="26">
        <v>77747200</v>
      </c>
      <c r="D49">
        <v>87745200</v>
      </c>
      <c r="E49">
        <v>77805100</v>
      </c>
      <c r="F49" s="26">
        <f t="shared" si="0"/>
        <v>59200</v>
      </c>
      <c r="G49" s="26">
        <f t="shared" si="1"/>
        <v>57900</v>
      </c>
      <c r="H49" s="15"/>
      <c r="I49" s="29">
        <f t="shared" si="2"/>
        <v>58550</v>
      </c>
      <c r="J49"/>
      <c r="K49"/>
      <c r="L49"/>
      <c r="N49" s="27"/>
      <c r="O49" s="15"/>
    </row>
    <row r="50" spans="1:15" s="24" customFormat="1" x14ac:dyDescent="0.25">
      <c r="A50" s="14">
        <v>2024</v>
      </c>
      <c r="B50" s="26">
        <v>95782600</v>
      </c>
      <c r="C50" s="26">
        <v>81563300</v>
      </c>
      <c r="D50">
        <v>95835200</v>
      </c>
      <c r="E50">
        <v>81614800</v>
      </c>
      <c r="F50" s="26">
        <f t="shared" si="0"/>
        <v>52600</v>
      </c>
      <c r="G50" s="26">
        <f t="shared" si="1"/>
        <v>51500</v>
      </c>
      <c r="H50" s="15"/>
      <c r="I50" s="29">
        <f t="shared" si="2"/>
        <v>52050</v>
      </c>
      <c r="J50"/>
      <c r="K50"/>
      <c r="L50"/>
      <c r="N50" s="27"/>
      <c r="O50" s="15"/>
    </row>
    <row r="51" spans="1:15" s="24" customFormat="1" x14ac:dyDescent="0.25">
      <c r="A51" s="14">
        <v>2025</v>
      </c>
      <c r="B51" s="26">
        <v>105381000</v>
      </c>
      <c r="C51" s="26">
        <v>85621600</v>
      </c>
      <c r="D51">
        <v>105428000</v>
      </c>
      <c r="E51">
        <v>85667500</v>
      </c>
      <c r="F51" s="26">
        <f t="shared" si="0"/>
        <v>47000</v>
      </c>
      <c r="G51" s="26">
        <f t="shared" si="1"/>
        <v>45900</v>
      </c>
      <c r="H51" s="15"/>
      <c r="I51" s="29">
        <f t="shared" si="2"/>
        <v>46450</v>
      </c>
      <c r="J51"/>
      <c r="K51"/>
      <c r="L51"/>
      <c r="N51" s="27"/>
      <c r="O51" s="15"/>
    </row>
    <row r="52" spans="1:15" s="24" customFormat="1" x14ac:dyDescent="0.25">
      <c r="A52" s="14">
        <v>2026</v>
      </c>
      <c r="B52" s="26">
        <v>115645000</v>
      </c>
      <c r="C52" s="26">
        <v>89441200</v>
      </c>
      <c r="D52">
        <v>115687000</v>
      </c>
      <c r="E52">
        <v>89482100</v>
      </c>
      <c r="F52" s="26">
        <f t="shared" si="0"/>
        <v>42000</v>
      </c>
      <c r="G52" s="26">
        <f t="shared" si="1"/>
        <v>40900</v>
      </c>
      <c r="H52" s="15"/>
      <c r="I52" s="29">
        <f t="shared" si="2"/>
        <v>41450</v>
      </c>
      <c r="J52"/>
      <c r="K52"/>
      <c r="L52"/>
      <c r="N52" s="27"/>
      <c r="O52" s="15"/>
    </row>
    <row r="53" spans="1:15" s="24" customFormat="1" x14ac:dyDescent="0.25">
      <c r="A53" s="14">
        <v>2027</v>
      </c>
      <c r="B53" s="26">
        <v>126643000</v>
      </c>
      <c r="C53" s="26">
        <v>93056900</v>
      </c>
      <c r="D53">
        <v>126680000</v>
      </c>
      <c r="E53">
        <v>93093300</v>
      </c>
      <c r="F53" s="26">
        <f t="shared" si="0"/>
        <v>37000</v>
      </c>
      <c r="G53" s="26">
        <f t="shared" si="1"/>
        <v>36400</v>
      </c>
      <c r="H53" s="15"/>
      <c r="I53" s="29">
        <f t="shared" si="2"/>
        <v>36700</v>
      </c>
      <c r="J53"/>
      <c r="K53"/>
      <c r="L53"/>
      <c r="N53" s="27"/>
      <c r="O53" s="15"/>
    </row>
    <row r="54" spans="1:15" s="24" customFormat="1" x14ac:dyDescent="0.25">
      <c r="A54" s="14">
        <v>2028</v>
      </c>
      <c r="B54" s="26">
        <v>135185000</v>
      </c>
      <c r="C54" s="26">
        <v>96499000</v>
      </c>
      <c r="D54">
        <v>138480000</v>
      </c>
      <c r="E54">
        <v>96531500</v>
      </c>
      <c r="F54" s="26">
        <f t="shared" si="0"/>
        <v>3295000</v>
      </c>
      <c r="G54" s="26">
        <f t="shared" si="1"/>
        <v>32500</v>
      </c>
      <c r="H54" s="15"/>
      <c r="I54" s="29">
        <f t="shared" si="2"/>
        <v>1663750</v>
      </c>
      <c r="J54"/>
      <c r="K54"/>
      <c r="L54"/>
      <c r="N54" s="27"/>
      <c r="O54" s="15"/>
    </row>
    <row r="55" spans="1:15" s="24" customFormat="1" x14ac:dyDescent="0.25">
      <c r="A55" s="14">
        <v>2029</v>
      </c>
      <c r="B55" s="26">
        <v>142845000</v>
      </c>
      <c r="C55" s="26">
        <v>99794900</v>
      </c>
      <c r="D55">
        <v>151163000</v>
      </c>
      <c r="E55">
        <v>99823900</v>
      </c>
      <c r="F55" s="26">
        <f t="shared" si="0"/>
        <v>8318000</v>
      </c>
      <c r="G55" s="26">
        <f t="shared" si="1"/>
        <v>29000</v>
      </c>
      <c r="H55" s="15"/>
      <c r="I55" s="29">
        <f t="shared" si="2"/>
        <v>4173500</v>
      </c>
      <c r="J55"/>
      <c r="K55"/>
      <c r="L55"/>
      <c r="N55" s="27"/>
      <c r="O55" s="15"/>
    </row>
    <row r="56" spans="1:15" s="24" customFormat="1" x14ac:dyDescent="0.25">
      <c r="A56" s="14">
        <v>2030</v>
      </c>
      <c r="B56" s="26">
        <v>149530000</v>
      </c>
      <c r="C56" s="26">
        <v>103377000</v>
      </c>
      <c r="D56">
        <v>165806000</v>
      </c>
      <c r="E56">
        <v>103403000</v>
      </c>
      <c r="F56" s="26">
        <f t="shared" si="0"/>
        <v>16276000</v>
      </c>
      <c r="G56" s="26">
        <f t="shared" si="1"/>
        <v>26000</v>
      </c>
      <c r="H56" s="15"/>
      <c r="I56" s="29">
        <f t="shared" si="2"/>
        <v>8151000</v>
      </c>
      <c r="J56"/>
      <c r="K56"/>
      <c r="L56"/>
      <c r="N56" s="27"/>
      <c r="O56" s="15"/>
    </row>
    <row r="57" spans="1:15" s="24" customFormat="1" x14ac:dyDescent="0.25">
      <c r="A57" s="14">
        <v>2031</v>
      </c>
      <c r="B57" s="26">
        <v>155565000</v>
      </c>
      <c r="C57" s="26">
        <v>106792000</v>
      </c>
      <c r="D57">
        <v>181356000</v>
      </c>
      <c r="E57">
        <v>106815000</v>
      </c>
      <c r="F57" s="26">
        <f t="shared" si="0"/>
        <v>25791000</v>
      </c>
      <c r="G57" s="26">
        <f t="shared" si="1"/>
        <v>23000</v>
      </c>
      <c r="H57" s="15"/>
      <c r="I57" s="29">
        <f t="shared" si="2"/>
        <v>12907000</v>
      </c>
      <c r="J57"/>
      <c r="K57"/>
      <c r="L57"/>
      <c r="N57" s="27"/>
      <c r="O57" s="15"/>
    </row>
    <row r="58" spans="1:15" s="24" customFormat="1" x14ac:dyDescent="0.25">
      <c r="A58" s="14">
        <v>2032</v>
      </c>
      <c r="B58" s="26">
        <v>158819000</v>
      </c>
      <c r="C58" s="26">
        <v>108621000</v>
      </c>
      <c r="D58">
        <v>197909000</v>
      </c>
      <c r="E58">
        <v>110083000</v>
      </c>
      <c r="F58" s="26">
        <f t="shared" si="0"/>
        <v>39090000</v>
      </c>
      <c r="G58" s="26">
        <f t="shared" si="1"/>
        <v>1462000</v>
      </c>
      <c r="H58" s="15"/>
      <c r="I58" s="29">
        <f t="shared" si="2"/>
        <v>20276000</v>
      </c>
      <c r="J58"/>
      <c r="K58"/>
      <c r="L58"/>
      <c r="N58" s="27"/>
      <c r="O58" s="15"/>
    </row>
    <row r="59" spans="1:15" s="24" customFormat="1" x14ac:dyDescent="0.25">
      <c r="A59" s="14">
        <v>2033</v>
      </c>
      <c r="B59" s="26">
        <v>161788000</v>
      </c>
      <c r="C59" s="26">
        <v>110292000</v>
      </c>
      <c r="D59">
        <v>215562000</v>
      </c>
      <c r="E59">
        <v>113227000</v>
      </c>
      <c r="F59" s="26">
        <f t="shared" si="0"/>
        <v>53774000</v>
      </c>
      <c r="G59" s="26">
        <f t="shared" si="1"/>
        <v>2935000</v>
      </c>
      <c r="H59" s="15"/>
      <c r="I59" s="29">
        <f t="shared" si="2"/>
        <v>28354500</v>
      </c>
      <c r="J59"/>
      <c r="K59"/>
      <c r="L59"/>
      <c r="N59" s="27"/>
      <c r="O59" s="15"/>
    </row>
    <row r="60" spans="1:15" s="24" customFormat="1" x14ac:dyDescent="0.25">
      <c r="A60" s="14">
        <v>2034</v>
      </c>
      <c r="B60" s="26">
        <v>164489000</v>
      </c>
      <c r="C60" s="26">
        <v>111812000</v>
      </c>
      <c r="D60">
        <v>234420000</v>
      </c>
      <c r="E60">
        <v>116265000</v>
      </c>
      <c r="F60" s="26">
        <f t="shared" si="0"/>
        <v>69931000</v>
      </c>
      <c r="G60" s="26">
        <f t="shared" si="1"/>
        <v>4453000</v>
      </c>
      <c r="H60" s="15"/>
      <c r="I60" s="29">
        <f t="shared" si="2"/>
        <v>37192000</v>
      </c>
      <c r="J60"/>
      <c r="K60"/>
      <c r="L60"/>
      <c r="N60" s="27"/>
      <c r="O60" s="15"/>
    </row>
    <row r="61" spans="1:15" s="24" customFormat="1" x14ac:dyDescent="0.25">
      <c r="A61" s="14">
        <v>2035</v>
      </c>
      <c r="B61" s="26">
        <v>166948000</v>
      </c>
      <c r="C61" s="26">
        <v>113194000</v>
      </c>
      <c r="D61">
        <v>254594000</v>
      </c>
      <c r="E61">
        <v>119214000</v>
      </c>
      <c r="F61" s="26">
        <f t="shared" si="0"/>
        <v>87646000</v>
      </c>
      <c r="G61" s="26">
        <f t="shared" si="1"/>
        <v>6020000</v>
      </c>
      <c r="H61" s="15"/>
      <c r="I61" s="29">
        <f t="shared" si="2"/>
        <v>46833000</v>
      </c>
      <c r="J61"/>
      <c r="K61"/>
      <c r="L61"/>
      <c r="N61" s="27"/>
      <c r="O61" s="15"/>
    </row>
    <row r="62" spans="1:15" s="24" customFormat="1" x14ac:dyDescent="0.25">
      <c r="A62" s="14">
        <v>2036</v>
      </c>
      <c r="B62" s="26">
        <v>169185000</v>
      </c>
      <c r="C62" s="26">
        <v>114456000</v>
      </c>
      <c r="D62">
        <v>275795000</v>
      </c>
      <c r="E62">
        <v>122063000</v>
      </c>
      <c r="F62" s="26">
        <f t="shared" si="0"/>
        <v>106610000</v>
      </c>
      <c r="G62" s="26">
        <f t="shared" si="1"/>
        <v>7607000</v>
      </c>
      <c r="H62" s="15"/>
      <c r="I62" s="29">
        <f t="shared" si="2"/>
        <v>57108500</v>
      </c>
      <c r="J62"/>
      <c r="K62"/>
      <c r="L62"/>
      <c r="N62" s="27"/>
      <c r="O62" s="15"/>
    </row>
    <row r="63" spans="1:15" s="24" customFormat="1" x14ac:dyDescent="0.25">
      <c r="A63" s="14">
        <v>2037</v>
      </c>
      <c r="B63" s="26">
        <v>169028000</v>
      </c>
      <c r="C63" s="26">
        <v>114185000</v>
      </c>
      <c r="D63">
        <v>298133000</v>
      </c>
      <c r="E63">
        <v>124828000</v>
      </c>
      <c r="F63" s="26">
        <f t="shared" si="0"/>
        <v>129105000</v>
      </c>
      <c r="G63" s="26">
        <f t="shared" si="1"/>
        <v>10643000</v>
      </c>
      <c r="H63" s="15"/>
      <c r="I63" s="29">
        <f t="shared" si="2"/>
        <v>69874000</v>
      </c>
      <c r="J63"/>
      <c r="K63"/>
      <c r="L63"/>
      <c r="N63" s="27"/>
      <c r="O63" s="15"/>
    </row>
    <row r="64" spans="1:15" s="24" customFormat="1" x14ac:dyDescent="0.25">
      <c r="A64" s="14">
        <v>2038</v>
      </c>
      <c r="B64" s="26">
        <v>168932000</v>
      </c>
      <c r="C64" s="26">
        <v>113976000</v>
      </c>
      <c r="D64">
        <v>321721000</v>
      </c>
      <c r="E64">
        <v>127522000</v>
      </c>
      <c r="F64" s="26">
        <f t="shared" si="0"/>
        <v>152789000</v>
      </c>
      <c r="G64" s="26">
        <f t="shared" si="1"/>
        <v>13546000</v>
      </c>
      <c r="H64" s="15"/>
      <c r="I64" s="29">
        <f t="shared" si="2"/>
        <v>83167500</v>
      </c>
      <c r="J64"/>
      <c r="K64"/>
      <c r="L64"/>
      <c r="N64" s="27"/>
      <c r="O64" s="15"/>
    </row>
    <row r="65" spans="1:33" s="24" customFormat="1" x14ac:dyDescent="0.25">
      <c r="A65" s="14">
        <v>2039</v>
      </c>
      <c r="B65" s="26">
        <v>168876000</v>
      </c>
      <c r="C65" s="26">
        <v>113813000</v>
      </c>
      <c r="D65">
        <v>346419000</v>
      </c>
      <c r="E65">
        <v>130156000</v>
      </c>
      <c r="F65" s="26">
        <f t="shared" si="0"/>
        <v>177543000</v>
      </c>
      <c r="G65" s="26">
        <f t="shared" si="1"/>
        <v>16343000</v>
      </c>
      <c r="H65" s="15"/>
      <c r="I65" s="29">
        <f t="shared" si="2"/>
        <v>96943000</v>
      </c>
      <c r="J65"/>
      <c r="K65"/>
      <c r="L65"/>
      <c r="N65" s="27"/>
      <c r="O65" s="15"/>
    </row>
    <row r="66" spans="1:33" s="24" customFormat="1" x14ac:dyDescent="0.25">
      <c r="A66" s="14">
        <v>2040</v>
      </c>
      <c r="B66" s="26">
        <v>168844000</v>
      </c>
      <c r="C66" s="26">
        <v>113670000</v>
      </c>
      <c r="D66">
        <v>372447000</v>
      </c>
      <c r="E66">
        <v>132775000</v>
      </c>
      <c r="F66" s="26">
        <f t="shared" si="0"/>
        <v>203603000</v>
      </c>
      <c r="G66" s="26">
        <f t="shared" si="1"/>
        <v>19105000</v>
      </c>
      <c r="H66" s="15"/>
      <c r="I66" s="29">
        <f t="shared" si="2"/>
        <v>111354000</v>
      </c>
      <c r="J66"/>
      <c r="K66"/>
      <c r="L66"/>
      <c r="N66" s="27"/>
      <c r="O66" s="15"/>
    </row>
    <row r="67" spans="1:33" s="24" customFormat="1" x14ac:dyDescent="0.25">
      <c r="A67" s="14">
        <v>2041</v>
      </c>
      <c r="B67" s="26">
        <v>168840000</v>
      </c>
      <c r="C67" s="26">
        <v>113564000</v>
      </c>
      <c r="D67">
        <v>399249000</v>
      </c>
      <c r="E67">
        <v>135327000</v>
      </c>
      <c r="F67" s="26">
        <f t="shared" si="0"/>
        <v>230409000</v>
      </c>
      <c r="G67" s="26">
        <f t="shared" si="1"/>
        <v>21763000</v>
      </c>
      <c r="H67" s="15"/>
      <c r="I67" s="29">
        <f t="shared" si="2"/>
        <v>126086000</v>
      </c>
      <c r="J67"/>
      <c r="K67"/>
      <c r="L67"/>
      <c r="N67" s="27"/>
      <c r="O67" s="15"/>
    </row>
    <row r="68" spans="1:33" s="24" customFormat="1" x14ac:dyDescent="0.25">
      <c r="A68" s="14">
        <v>2042</v>
      </c>
      <c r="B68" s="26">
        <v>166661000</v>
      </c>
      <c r="C68" s="26">
        <v>112083000</v>
      </c>
      <c r="D68">
        <v>426943000</v>
      </c>
      <c r="E68">
        <v>137823000</v>
      </c>
      <c r="F68" s="26">
        <f t="shared" si="0"/>
        <v>260282000</v>
      </c>
      <c r="G68" s="26">
        <f t="shared" si="1"/>
        <v>25740000</v>
      </c>
      <c r="H68" s="15"/>
      <c r="I68" s="29">
        <f t="shared" si="2"/>
        <v>143011000</v>
      </c>
      <c r="J68"/>
      <c r="K68"/>
      <c r="L68"/>
      <c r="N68" s="27"/>
      <c r="O68" s="15"/>
    </row>
    <row r="69" spans="1:33" s="24" customFormat="1" x14ac:dyDescent="0.25">
      <c r="A69" s="14">
        <v>2043</v>
      </c>
      <c r="B69" s="26">
        <v>164743000</v>
      </c>
      <c r="C69" s="26">
        <v>110788000</v>
      </c>
      <c r="D69">
        <v>455642000</v>
      </c>
      <c r="E69">
        <v>140272000</v>
      </c>
      <c r="F69" s="26">
        <f t="shared" si="0"/>
        <v>290899000</v>
      </c>
      <c r="G69" s="26">
        <f t="shared" si="1"/>
        <v>29484000</v>
      </c>
      <c r="H69" s="15"/>
      <c r="I69" s="29">
        <f t="shared" si="2"/>
        <v>160191500</v>
      </c>
      <c r="J69"/>
      <c r="K69"/>
      <c r="L69"/>
      <c r="N69" s="27"/>
      <c r="O69" s="15"/>
    </row>
    <row r="70" spans="1:33" s="24" customFormat="1" x14ac:dyDescent="0.25">
      <c r="A70" s="14">
        <v>2044</v>
      </c>
      <c r="B70" s="26">
        <v>163049000</v>
      </c>
      <c r="C70" s="26">
        <v>109647000</v>
      </c>
      <c r="D70">
        <v>485459000</v>
      </c>
      <c r="E70">
        <v>142683000</v>
      </c>
      <c r="F70" s="26">
        <f t="shared" si="0"/>
        <v>322410000</v>
      </c>
      <c r="G70" s="26">
        <f t="shared" si="1"/>
        <v>33036000</v>
      </c>
      <c r="H70" s="15"/>
      <c r="I70" s="29">
        <f t="shared" si="2"/>
        <v>177723000</v>
      </c>
      <c r="J70"/>
      <c r="K70"/>
      <c r="L70"/>
      <c r="N70" s="27"/>
      <c r="O70" s="15"/>
    </row>
    <row r="71" spans="1:33" s="24" customFormat="1" x14ac:dyDescent="0.25">
      <c r="A71" s="14">
        <v>2045</v>
      </c>
      <c r="B71" s="26">
        <v>161550000</v>
      </c>
      <c r="C71" s="26">
        <v>108639000</v>
      </c>
      <c r="D71">
        <v>516506000</v>
      </c>
      <c r="E71">
        <v>145063000</v>
      </c>
      <c r="F71" s="26">
        <f t="shared" si="0"/>
        <v>354956000</v>
      </c>
      <c r="G71" s="26">
        <f t="shared" si="1"/>
        <v>36424000</v>
      </c>
      <c r="H71" s="15"/>
      <c r="I71" s="29">
        <f t="shared" si="2"/>
        <v>195690000</v>
      </c>
      <c r="J71"/>
      <c r="K71"/>
      <c r="L71"/>
      <c r="N71" s="27"/>
      <c r="O71" s="15"/>
    </row>
    <row r="72" spans="1:33" s="24" customFormat="1" x14ac:dyDescent="0.25">
      <c r="A72" s="14">
        <v>2046</v>
      </c>
      <c r="B72" s="26">
        <v>160224000</v>
      </c>
      <c r="C72" s="26">
        <v>107750000</v>
      </c>
      <c r="D72">
        <v>548216000</v>
      </c>
      <c r="E72">
        <v>147396000</v>
      </c>
      <c r="F72" s="26">
        <f t="shared" si="0"/>
        <v>387992000</v>
      </c>
      <c r="G72" s="26">
        <f t="shared" si="1"/>
        <v>39646000</v>
      </c>
      <c r="H72" s="15"/>
      <c r="I72" s="29">
        <f t="shared" si="2"/>
        <v>213819000</v>
      </c>
      <c r="J72"/>
      <c r="K72"/>
      <c r="L72"/>
      <c r="N72" s="27"/>
      <c r="O72" s="15"/>
    </row>
    <row r="73" spans="1:33" s="24" customFormat="1" x14ac:dyDescent="0.25">
      <c r="A73" s="14">
        <v>2047</v>
      </c>
      <c r="B73" s="26">
        <v>146974000</v>
      </c>
      <c r="C73" s="26">
        <v>99313800</v>
      </c>
      <c r="D73">
        <v>580710000</v>
      </c>
      <c r="E73">
        <v>149690000</v>
      </c>
      <c r="F73" s="26">
        <f t="shared" si="0"/>
        <v>433736000</v>
      </c>
      <c r="G73" s="26">
        <f t="shared" si="1"/>
        <v>50376200</v>
      </c>
      <c r="H73" s="15"/>
      <c r="I73" s="29">
        <f t="shared" si="2"/>
        <v>242056100</v>
      </c>
      <c r="J73"/>
      <c r="K73"/>
      <c r="L73"/>
      <c r="N73" s="27"/>
      <c r="O73" s="15"/>
    </row>
    <row r="74" spans="1:33" s="24" customFormat="1" x14ac:dyDescent="0.25">
      <c r="A74" s="14">
        <v>2048</v>
      </c>
      <c r="B74" s="26">
        <v>135195000</v>
      </c>
      <c r="C74" s="26">
        <v>91836800</v>
      </c>
      <c r="D74">
        <v>614101000</v>
      </c>
      <c r="E74">
        <v>151951000</v>
      </c>
      <c r="F74" s="26">
        <f t="shared" si="0"/>
        <v>478906000</v>
      </c>
      <c r="G74" s="26">
        <f t="shared" si="1"/>
        <v>60114200</v>
      </c>
      <c r="H74" s="15"/>
      <c r="I74" s="29">
        <f t="shared" si="2"/>
        <v>269510100</v>
      </c>
      <c r="J74"/>
      <c r="K74"/>
      <c r="L74"/>
      <c r="N74" s="27"/>
      <c r="O74" s="15"/>
    </row>
    <row r="75" spans="1:33" s="24" customFormat="1" x14ac:dyDescent="0.25">
      <c r="A75" s="14">
        <v>2049</v>
      </c>
      <c r="B75" s="26">
        <v>124684000</v>
      </c>
      <c r="C75" s="26">
        <v>85153800</v>
      </c>
      <c r="D75">
        <v>648501000</v>
      </c>
      <c r="E75">
        <v>154187000</v>
      </c>
      <c r="F75" s="26">
        <f t="shared" si="0"/>
        <v>523817000</v>
      </c>
      <c r="G75" s="26">
        <f t="shared" si="1"/>
        <v>69033200</v>
      </c>
      <c r="H75" s="15"/>
      <c r="I75" s="29">
        <f t="shared" si="2"/>
        <v>296425100</v>
      </c>
      <c r="J75"/>
      <c r="K75"/>
      <c r="L75"/>
      <c r="N75" s="27"/>
      <c r="O75" s="15"/>
    </row>
    <row r="76" spans="1:33" s="24" customFormat="1" x14ac:dyDescent="0.25">
      <c r="A76" s="14">
        <v>2050</v>
      </c>
      <c r="B76" s="26">
        <v>115290000</v>
      </c>
      <c r="C76" s="26">
        <v>79159900</v>
      </c>
      <c r="D76">
        <v>684016000</v>
      </c>
      <c r="E76">
        <v>156402000</v>
      </c>
      <c r="F76" s="26">
        <f t="shared" si="0"/>
        <v>568726000</v>
      </c>
      <c r="G76" s="26">
        <f t="shared" si="1"/>
        <v>77242100</v>
      </c>
      <c r="H76" s="15"/>
      <c r="I76" s="29">
        <f t="shared" si="2"/>
        <v>322984050</v>
      </c>
      <c r="J76"/>
      <c r="K76"/>
      <c r="L76"/>
      <c r="N76" s="27"/>
      <c r="O76" s="15"/>
    </row>
    <row r="77" spans="1:33" s="24" customFormat="1" x14ac:dyDescent="0.25">
      <c r="A77" s="23"/>
      <c r="B77" s="23"/>
      <c r="C77" s="23"/>
      <c r="D77" s="23"/>
      <c r="E77" s="23"/>
      <c r="F77" s="23"/>
    </row>
    <row r="78" spans="1:33" s="24" customFormat="1" x14ac:dyDescent="0.25"/>
    <row r="79" spans="1:33" x14ac:dyDescent="0.25">
      <c r="A79" s="3" t="s">
        <v>5</v>
      </c>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row>
    <row r="81" spans="1:33" x14ac:dyDescent="0.25">
      <c r="A81" t="s">
        <v>147</v>
      </c>
    </row>
    <row r="82" spans="1:33" x14ac:dyDescent="0.25">
      <c r="B82" s="1">
        <v>2019</v>
      </c>
      <c r="C82" s="1">
        <v>2020</v>
      </c>
      <c r="D82" s="1">
        <v>2021</v>
      </c>
      <c r="E82" s="1">
        <v>2022</v>
      </c>
      <c r="F82" s="1">
        <v>2023</v>
      </c>
      <c r="G82" s="1">
        <v>2024</v>
      </c>
      <c r="H82" s="1">
        <v>2025</v>
      </c>
      <c r="I82" s="1">
        <v>2026</v>
      </c>
      <c r="J82" s="1">
        <v>2027</v>
      </c>
      <c r="K82" s="1">
        <v>2028</v>
      </c>
      <c r="L82" s="1">
        <v>2029</v>
      </c>
      <c r="M82" s="1">
        <v>2030</v>
      </c>
      <c r="N82" s="1">
        <v>2031</v>
      </c>
      <c r="O82" s="1">
        <v>2032</v>
      </c>
      <c r="P82" s="1">
        <v>2033</v>
      </c>
      <c r="Q82" s="1">
        <v>2034</v>
      </c>
      <c r="R82" s="1">
        <v>2035</v>
      </c>
      <c r="S82" s="1">
        <v>2036</v>
      </c>
      <c r="T82" s="1">
        <v>2037</v>
      </c>
      <c r="U82" s="1">
        <v>2038</v>
      </c>
      <c r="V82" s="1">
        <v>2039</v>
      </c>
      <c r="W82" s="1">
        <v>2040</v>
      </c>
      <c r="X82" s="1">
        <v>2041</v>
      </c>
      <c r="Y82" s="1">
        <v>2042</v>
      </c>
      <c r="Z82" s="1">
        <v>2043</v>
      </c>
      <c r="AA82" s="1">
        <v>2044</v>
      </c>
      <c r="AB82" s="1">
        <v>2045</v>
      </c>
      <c r="AC82" s="1">
        <v>2046</v>
      </c>
      <c r="AD82" s="1">
        <v>2047</v>
      </c>
      <c r="AE82" s="1">
        <v>2048</v>
      </c>
      <c r="AF82" s="1">
        <v>2049</v>
      </c>
      <c r="AG82" s="1">
        <v>2050</v>
      </c>
    </row>
    <row r="83" spans="1:33" x14ac:dyDescent="0.25">
      <c r="A83" t="s">
        <v>34</v>
      </c>
    </row>
    <row r="84" spans="1:33" x14ac:dyDescent="0.25">
      <c r="A84" t="s">
        <v>71</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row>
    <row r="85" spans="1:33" x14ac:dyDescent="0.25">
      <c r="A85" t="s">
        <v>72</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6" spans="1:33" x14ac:dyDescent="0.25">
      <c r="A86" t="s">
        <v>73</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74</v>
      </c>
      <c r="B87" s="16">
        <v>50570000000000</v>
      </c>
      <c r="C87" s="16">
        <v>55500000000000</v>
      </c>
      <c r="D87" s="16">
        <v>61670000000000</v>
      </c>
      <c r="E87" s="16">
        <v>67830000000000</v>
      </c>
      <c r="F87" s="16">
        <v>74000000000000</v>
      </c>
      <c r="G87" s="16">
        <v>80170000000000</v>
      </c>
      <c r="H87" s="16">
        <v>86330000000000</v>
      </c>
      <c r="I87" s="16">
        <v>98670000000000</v>
      </c>
      <c r="J87" s="16">
        <v>111000000000000</v>
      </c>
      <c r="K87" s="16">
        <v>123300000000000</v>
      </c>
      <c r="L87" s="16">
        <v>135700000000000</v>
      </c>
      <c r="M87" s="16">
        <v>148000000000000</v>
      </c>
      <c r="N87" s="16">
        <v>166500000000000</v>
      </c>
      <c r="O87" s="16">
        <v>185000000000000</v>
      </c>
      <c r="P87" s="16">
        <v>203500000000000</v>
      </c>
      <c r="Q87" s="16">
        <v>222000000000000</v>
      </c>
      <c r="R87" s="16">
        <v>240500000000000</v>
      </c>
      <c r="S87" s="16">
        <v>256500000000000</v>
      </c>
      <c r="T87" s="16">
        <v>272600000000000</v>
      </c>
      <c r="U87" s="16">
        <v>288600000000000</v>
      </c>
      <c r="V87" s="16">
        <v>304600000000000</v>
      </c>
      <c r="W87" s="16">
        <v>320700000000000</v>
      </c>
      <c r="X87" s="16">
        <v>335500000000000</v>
      </c>
      <c r="Y87" s="16">
        <v>350300000000000</v>
      </c>
      <c r="Z87" s="16">
        <v>365100000000000</v>
      </c>
      <c r="AA87" s="16">
        <v>379900000000000</v>
      </c>
      <c r="AB87" s="16">
        <v>394700000000000</v>
      </c>
      <c r="AC87" s="16">
        <v>411900000000000</v>
      </c>
      <c r="AD87" s="16">
        <v>429200000000000</v>
      </c>
      <c r="AE87" s="16">
        <v>446500000000000</v>
      </c>
      <c r="AF87" s="16">
        <v>463700000000000</v>
      </c>
      <c r="AG87" s="16">
        <v>481000000000000</v>
      </c>
    </row>
    <row r="88" spans="1:33" x14ac:dyDescent="0.25">
      <c r="A88" t="s">
        <v>75</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76</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77</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78</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3" spans="1:33" x14ac:dyDescent="0.25">
      <c r="A93" s="1" t="s">
        <v>130</v>
      </c>
    </row>
    <row r="94" spans="1:33" x14ac:dyDescent="0.25">
      <c r="A94" t="s">
        <v>80</v>
      </c>
      <c r="B94" s="44">
        <f>'PERAC-fgassubstitution'!G77</f>
        <v>212733170327832.03</v>
      </c>
      <c r="C94" s="44">
        <f>'PERAC-fgassubstitution'!H77</f>
        <v>232448643206769.91</v>
      </c>
      <c r="D94" s="44">
        <f>'PERAC-fgassubstitution'!I77</f>
        <v>240044572476946.75</v>
      </c>
      <c r="E94" s="44">
        <f>'PERAC-fgassubstitution'!J77</f>
        <v>247640501747123.63</v>
      </c>
      <c r="F94" s="44">
        <f>'PERAC-fgassubstitution'!K77</f>
        <v>255236431017300.63</v>
      </c>
      <c r="G94" s="44">
        <f>'PERAC-fgassubstitution'!L77</f>
        <v>262832360287477.5</v>
      </c>
      <c r="H94" s="44">
        <f>'PERAC-fgassubstitution'!M77</f>
        <v>270428289557654.31</v>
      </c>
      <c r="I94" s="44">
        <f>'PERAC-fgassubstitution'!N77</f>
        <v>261579357109211.19</v>
      </c>
      <c r="J94" s="44">
        <f>'PERAC-fgassubstitution'!O77</f>
        <v>252730424660767.97</v>
      </c>
      <c r="K94" s="44">
        <f>'PERAC-fgassubstitution'!P77</f>
        <v>243881492212324.69</v>
      </c>
      <c r="L94" s="44">
        <f>'PERAC-fgassubstitution'!Q77</f>
        <v>235032559763881.5</v>
      </c>
      <c r="M94" s="44">
        <f>'PERAC-fgassubstitution'!R77</f>
        <v>226183627315438.25</v>
      </c>
      <c r="N94" s="44">
        <f>'PERAC-fgassubstitution'!S77</f>
        <v>187918823809901.69</v>
      </c>
      <c r="O94" s="44">
        <f>'PERAC-fgassubstitution'!T77</f>
        <v>149654020304365.13</v>
      </c>
      <c r="P94" s="44">
        <f>'PERAC-fgassubstitution'!U77</f>
        <v>111389216798828.53</v>
      </c>
      <c r="Q94" s="44">
        <f>'PERAC-fgassubstitution'!V77</f>
        <v>73124413293291.969</v>
      </c>
      <c r="R94" s="44">
        <f>'PERAC-fgassubstitution'!W77</f>
        <v>34859609787755.359</v>
      </c>
      <c r="S94" s="44">
        <f>'PERAC-fgassubstitution'!X77</f>
        <v>40800644395716.367</v>
      </c>
      <c r="T94" s="44">
        <f>'PERAC-fgassubstitution'!Y77</f>
        <v>46741679003677.359</v>
      </c>
      <c r="U94" s="44">
        <f>'PERAC-fgassubstitution'!Z77</f>
        <v>52682713611638.344</v>
      </c>
      <c r="V94" s="44">
        <f>'PERAC-fgassubstitution'!AA77</f>
        <v>58623748219599.367</v>
      </c>
      <c r="W94" s="44">
        <f>'PERAC-fgassubstitution'!AB77</f>
        <v>64564782827560.352</v>
      </c>
      <c r="X94" s="44">
        <f>'PERAC-fgassubstitution'!AC77</f>
        <v>90961084503563.625</v>
      </c>
      <c r="Y94" s="44">
        <f>'PERAC-fgassubstitution'!AD77</f>
        <v>117357386179566.97</v>
      </c>
      <c r="Z94" s="44">
        <f>'PERAC-fgassubstitution'!AE77</f>
        <v>143753687855570.25</v>
      </c>
      <c r="AA94" s="44">
        <f>'PERAC-fgassubstitution'!AF77</f>
        <v>170149989531573.56</v>
      </c>
      <c r="AB94" s="44">
        <f>'PERAC-fgassubstitution'!AG77</f>
        <v>196546291207576.84</v>
      </c>
      <c r="AC94" s="44">
        <f>'PERAC-fgassubstitution'!AH77</f>
        <v>182693357092108.56</v>
      </c>
      <c r="AD94" s="44">
        <f>'PERAC-fgassubstitution'!AI77</f>
        <v>168840422976640.28</v>
      </c>
      <c r="AE94" s="44">
        <f>'PERAC-fgassubstitution'!AJ77</f>
        <v>154987488861172</v>
      </c>
      <c r="AF94" s="44">
        <f>'PERAC-fgassubstitution'!AK77</f>
        <v>141134554745703.66</v>
      </c>
      <c r="AG94" s="44">
        <f>'PERAC-fgassubstitution'!AL77</f>
        <v>127281620630235.39</v>
      </c>
    </row>
    <row r="95" spans="1:33" x14ac:dyDescent="0.25">
      <c r="A95" t="s">
        <v>81</v>
      </c>
      <c r="B95" s="44">
        <f>'PERAC-fgasdestruction'!G77</f>
        <v>15332932827267.076</v>
      </c>
      <c r="C95" s="44">
        <f>'PERAC-fgasdestruction'!H77</f>
        <v>14652580168381.754</v>
      </c>
      <c r="D95" s="44">
        <f>'PERAC-fgasdestruction'!I77</f>
        <v>16769022350447.039</v>
      </c>
      <c r="E95" s="44">
        <f>'PERAC-fgasdestruction'!J77</f>
        <v>18885464532512.324</v>
      </c>
      <c r="F95" s="44">
        <f>'PERAC-fgasdestruction'!K77</f>
        <v>21001906714577.613</v>
      </c>
      <c r="G95" s="44">
        <f>'PERAC-fgasdestruction'!L77</f>
        <v>23118348896642.898</v>
      </c>
      <c r="H95" s="44">
        <f>'PERAC-fgasdestruction'!M77</f>
        <v>25234791078708.188</v>
      </c>
      <c r="I95" s="44">
        <f>'PERAC-fgasdestruction'!N77</f>
        <v>27404439571705.73</v>
      </c>
      <c r="J95" s="44">
        <f>'PERAC-fgasdestruction'!O77</f>
        <v>29574088064703.285</v>
      </c>
      <c r="K95" s="44">
        <f>'PERAC-fgasdestruction'!P77</f>
        <v>31743736557700.828</v>
      </c>
      <c r="L95" s="44">
        <f>'PERAC-fgasdestruction'!Q77</f>
        <v>33913385050698.371</v>
      </c>
      <c r="M95" s="44">
        <f>'PERAC-fgasdestruction'!R77</f>
        <v>36083033543695.914</v>
      </c>
      <c r="N95" s="44">
        <f>'PERAC-fgasdestruction'!S77</f>
        <v>43906246758326.75</v>
      </c>
      <c r="O95" s="44">
        <f>'PERAC-fgasdestruction'!T77</f>
        <v>51729459972957.578</v>
      </c>
      <c r="P95" s="44">
        <f>'PERAC-fgasdestruction'!U77</f>
        <v>59552673187588.406</v>
      </c>
      <c r="Q95" s="44">
        <f>'PERAC-fgasdestruction'!V77</f>
        <v>67375886402219.242</v>
      </c>
      <c r="R95" s="44">
        <f>'PERAC-fgasdestruction'!W77</f>
        <v>75199099616850.094</v>
      </c>
      <c r="S95" s="44">
        <f>'PERAC-fgasdestruction'!X77</f>
        <v>79277517487838.859</v>
      </c>
      <c r="T95" s="44">
        <f>'PERAC-fgasdestruction'!Y77</f>
        <v>83355935358827.641</v>
      </c>
      <c r="U95" s="44">
        <f>'PERAC-fgasdestruction'!Z77</f>
        <v>87434353229816.422</v>
      </c>
      <c r="V95" s="44">
        <f>'PERAC-fgasdestruction'!AA77</f>
        <v>91512771100805.203</v>
      </c>
      <c r="W95" s="44">
        <f>'PERAC-fgasdestruction'!AB77</f>
        <v>95591188971793.984</v>
      </c>
      <c r="X95" s="44">
        <f>'PERAC-fgasdestruction'!AC77</f>
        <v>92667139777373.359</v>
      </c>
      <c r="Y95" s="44">
        <f>'PERAC-fgasdestruction'!AD77</f>
        <v>89743090582952.688</v>
      </c>
      <c r="Z95" s="44">
        <f>'PERAC-fgasdestruction'!AE77</f>
        <v>86819041388532.063</v>
      </c>
      <c r="AA95" s="44">
        <f>'PERAC-fgasdestruction'!AF77</f>
        <v>83894992194111.406</v>
      </c>
      <c r="AB95" s="44">
        <f>'PERAC-fgasdestruction'!AG77</f>
        <v>80970942999690.781</v>
      </c>
      <c r="AC95" s="44">
        <f>'PERAC-fgasdestruction'!AH77</f>
        <v>87180707727961.313</v>
      </c>
      <c r="AD95" s="44">
        <f>'PERAC-fgasdestruction'!AI77</f>
        <v>93390472456231.844</v>
      </c>
      <c r="AE95" s="44">
        <f>'PERAC-fgasdestruction'!AJ77</f>
        <v>99600237184502.375</v>
      </c>
      <c r="AF95" s="44">
        <f>'PERAC-fgasdestruction'!AK77</f>
        <v>105810001912772.92</v>
      </c>
      <c r="AG95" s="44">
        <f>'PERAC-fgasdestruction'!AL77</f>
        <v>112019766641043.44</v>
      </c>
    </row>
    <row r="96" spans="1:33" x14ac:dyDescent="0.25">
      <c r="A96" t="s">
        <v>82</v>
      </c>
      <c r="B96" s="44">
        <f>'PERAC-fgasrecovery'!G77</f>
        <v>38103668416191.641</v>
      </c>
      <c r="C96" s="44">
        <f>'PERAC-fgasrecovery'!H77</f>
        <v>28372128362602.113</v>
      </c>
      <c r="D96" s="44">
        <f>'PERAC-fgasrecovery'!I77</f>
        <v>27046912711252.445</v>
      </c>
      <c r="E96" s="44">
        <f>'PERAC-fgasrecovery'!J77</f>
        <v>25721697059902.777</v>
      </c>
      <c r="F96" s="44">
        <f>'PERAC-fgasrecovery'!K77</f>
        <v>24396481408553.109</v>
      </c>
      <c r="G96" s="44">
        <f>'PERAC-fgasrecovery'!L77</f>
        <v>23071265757203.441</v>
      </c>
      <c r="H96" s="44">
        <f>'PERAC-fgasrecovery'!M77</f>
        <v>21746050105853.781</v>
      </c>
      <c r="I96" s="44">
        <f>'PERAC-fgasrecovery'!N77</f>
        <v>33454265406419.48</v>
      </c>
      <c r="J96" s="44">
        <f>'PERAC-fgasrecovery'!O77</f>
        <v>45162480706985.18</v>
      </c>
      <c r="K96" s="44">
        <f>'PERAC-fgasrecovery'!P77</f>
        <v>56870696007550.875</v>
      </c>
      <c r="L96" s="44">
        <f>'PERAC-fgasrecovery'!Q77</f>
        <v>68578911308116.578</v>
      </c>
      <c r="M96" s="44">
        <f>'PERAC-fgasrecovery'!R77</f>
        <v>80287126608682.281</v>
      </c>
      <c r="N96" s="44">
        <f>'PERAC-fgasrecovery'!S77</f>
        <v>74632938847737.422</v>
      </c>
      <c r="O96" s="44">
        <f>'PERAC-fgasrecovery'!T77</f>
        <v>68978751086792.563</v>
      </c>
      <c r="P96" s="44">
        <f>'PERAC-fgasrecovery'!U77</f>
        <v>63324563325847.719</v>
      </c>
      <c r="Q96" s="44">
        <f>'PERAC-fgasrecovery'!V77</f>
        <v>57670375564902.875</v>
      </c>
      <c r="R96" s="44">
        <f>'PERAC-fgasrecovery'!W77</f>
        <v>52016187803958.023</v>
      </c>
      <c r="S96" s="44">
        <f>'PERAC-fgasrecovery'!X77</f>
        <v>41612950243166.422</v>
      </c>
      <c r="T96" s="44">
        <f>'PERAC-fgasrecovery'!Y77</f>
        <v>31209712682374.816</v>
      </c>
      <c r="U96" s="44">
        <f>'PERAC-fgasrecovery'!Z77</f>
        <v>20806475121583.211</v>
      </c>
      <c r="V96" s="44">
        <f>'PERAC-fgasrecovery'!AA77</f>
        <v>10403237560791.605</v>
      </c>
      <c r="W96" s="44">
        <f>'PERAC-fgasrecovery'!AB77</f>
        <v>0</v>
      </c>
      <c r="X96" s="44">
        <f>'PERAC-fgasrecovery'!AC77</f>
        <v>38612894401340.594</v>
      </c>
      <c r="Y96" s="44">
        <f>'PERAC-fgasrecovery'!AD77</f>
        <v>77225788802681.188</v>
      </c>
      <c r="Z96" s="44">
        <f>'PERAC-fgasrecovery'!AE77</f>
        <v>115838683204021.77</v>
      </c>
      <c r="AA96" s="44">
        <f>'PERAC-fgasrecovery'!AF77</f>
        <v>154451577605362.38</v>
      </c>
      <c r="AB96" s="44">
        <f>'PERAC-fgasrecovery'!AG77</f>
        <v>193064472006702.94</v>
      </c>
      <c r="AC96" s="44">
        <f>'PERAC-fgasrecovery'!AH77</f>
        <v>155588568539850.75</v>
      </c>
      <c r="AD96" s="44">
        <f>'PERAC-fgasrecovery'!AI77</f>
        <v>118112665072998.56</v>
      </c>
      <c r="AE96" s="44">
        <f>'PERAC-fgasrecovery'!AJ77</f>
        <v>80636761606146.375</v>
      </c>
      <c r="AF96" s="44">
        <f>'PERAC-fgasrecovery'!AK77</f>
        <v>43160858139294.18</v>
      </c>
      <c r="AG96" s="44">
        <f>'PERAC-fgasrecovery'!AL77</f>
        <v>5684954672441.9746</v>
      </c>
    </row>
    <row r="97" spans="1:33" x14ac:dyDescent="0.25">
      <c r="A97" t="s">
        <v>83</v>
      </c>
      <c r="B97" s="44">
        <f>'PERAC-inspctmaintretrofit'!G77</f>
        <v>719443972331.7533</v>
      </c>
      <c r="C97" s="44">
        <f>'PERAC-inspctmaintretrofit'!H77</f>
        <v>830801210645.79749</v>
      </c>
      <c r="D97" s="44">
        <f>'PERAC-inspctmaintretrofit'!I77</f>
        <v>718739414179.88586</v>
      </c>
      <c r="E97" s="44">
        <f>'PERAC-inspctmaintretrofit'!J77</f>
        <v>606677617713.97424</v>
      </c>
      <c r="F97" s="44">
        <f>'PERAC-inspctmaintretrofit'!K77</f>
        <v>494615821248.06262</v>
      </c>
      <c r="G97" s="44">
        <f>'PERAC-inspctmaintretrofit'!L77</f>
        <v>382554024782.151</v>
      </c>
      <c r="H97" s="44">
        <f>'PERAC-inspctmaintretrofit'!M77</f>
        <v>270492228316.23941</v>
      </c>
      <c r="I97" s="44">
        <f>'PERAC-inspctmaintretrofit'!N77</f>
        <v>517465713271.93878</v>
      </c>
      <c r="J97" s="44">
        <f>'PERAC-inspctmaintretrofit'!O77</f>
        <v>764439198227.63806</v>
      </c>
      <c r="K97" s="44">
        <f>'PERAC-inspctmaintretrofit'!P77</f>
        <v>1011412683183.3375</v>
      </c>
      <c r="L97" s="44">
        <f>'PERAC-inspctmaintretrofit'!Q77</f>
        <v>1258386168139.0371</v>
      </c>
      <c r="M97" s="44">
        <f>'PERAC-inspctmaintretrofit'!R77</f>
        <v>1505359653094.7366</v>
      </c>
      <c r="N97" s="44">
        <f>'PERAC-inspctmaintretrofit'!S77</f>
        <v>1562559839072.696</v>
      </c>
      <c r="O97" s="44">
        <f>'PERAC-inspctmaintretrofit'!T77</f>
        <v>1619760025050.6558</v>
      </c>
      <c r="P97" s="44">
        <f>'PERAC-inspctmaintretrofit'!U77</f>
        <v>1676960211028.6152</v>
      </c>
      <c r="Q97" s="44">
        <f>'PERAC-inspctmaintretrofit'!V77</f>
        <v>1734160397006.575</v>
      </c>
      <c r="R97" s="44">
        <f>'PERAC-inspctmaintretrofit'!W77</f>
        <v>1791360582984.5349</v>
      </c>
      <c r="S97" s="44">
        <f>'PERAC-inspctmaintretrofit'!X77</f>
        <v>1783442384584.8728</v>
      </c>
      <c r="T97" s="44">
        <f>'PERAC-inspctmaintretrofit'!Y77</f>
        <v>1775524186185.2104</v>
      </c>
      <c r="U97" s="44">
        <f>'PERAC-inspctmaintretrofit'!Z77</f>
        <v>1767605987785.5483</v>
      </c>
      <c r="V97" s="44">
        <f>'PERAC-inspctmaintretrofit'!AA77</f>
        <v>1759687789385.886</v>
      </c>
      <c r="W97" s="44">
        <f>'PERAC-inspctmaintretrofit'!AB77</f>
        <v>1751769590986.2241</v>
      </c>
      <c r="X97" s="44">
        <f>'PERAC-inspctmaintretrofit'!AC77</f>
        <v>2841358912320.4795</v>
      </c>
      <c r="Y97" s="44">
        <f>'PERAC-inspctmaintretrofit'!AD77</f>
        <v>3930948233654.7363</v>
      </c>
      <c r="Z97" s="44">
        <f>'PERAC-inspctmaintretrofit'!AE77</f>
        <v>5020537554988.9932</v>
      </c>
      <c r="AA97" s="44">
        <f>'PERAC-inspctmaintretrofit'!AF77</f>
        <v>6110126876323.248</v>
      </c>
      <c r="AB97" s="44">
        <f>'PERAC-inspctmaintretrofit'!AG77</f>
        <v>7199716197657.5039</v>
      </c>
      <c r="AC97" s="44">
        <f>'PERAC-inspctmaintretrofit'!AH77</f>
        <v>13918423735963.039</v>
      </c>
      <c r="AD97" s="44">
        <f>'PERAC-inspctmaintretrofit'!AI77</f>
        <v>20637131274268.57</v>
      </c>
      <c r="AE97" s="44">
        <f>'PERAC-inspctmaintretrofit'!AJ77</f>
        <v>27355838812574.109</v>
      </c>
      <c r="AF97" s="44">
        <f>'PERAC-inspctmaintretrofit'!AK77</f>
        <v>34074546350879.656</v>
      </c>
      <c r="AG97" s="44">
        <f>'PERAC-inspctmaintretrofit'!AL77</f>
        <v>40793253889185.195</v>
      </c>
    </row>
    <row r="98" spans="1:33" x14ac:dyDescent="0.25">
      <c r="A98" s="47" t="s">
        <v>131</v>
      </c>
      <c r="B98" s="48">
        <f>SUM(B94:B97)</f>
        <v>266889215543622.5</v>
      </c>
      <c r="C98" s="48">
        <f t="shared" ref="C98:AG98" si="3">SUM(C94:C97)</f>
        <v>276304152948399.59</v>
      </c>
      <c r="D98" s="48">
        <f t="shared" si="3"/>
        <v>284579246952826.13</v>
      </c>
      <c r="E98" s="48">
        <f t="shared" si="3"/>
        <v>292854340957252.69</v>
      </c>
      <c r="F98" s="48">
        <f t="shared" si="3"/>
        <v>301129434961679.44</v>
      </c>
      <c r="G98" s="48">
        <f t="shared" si="3"/>
        <v>309404528966105.94</v>
      </c>
      <c r="H98" s="48">
        <f t="shared" si="3"/>
        <v>317679622970532.5</v>
      </c>
      <c r="I98" s="48">
        <f t="shared" si="3"/>
        <v>322955527800608.38</v>
      </c>
      <c r="J98" s="48">
        <f t="shared" si="3"/>
        <v>328231432630684.06</v>
      </c>
      <c r="K98" s="48">
        <f t="shared" si="3"/>
        <v>333507337460759.69</v>
      </c>
      <c r="L98" s="48">
        <f t="shared" si="3"/>
        <v>338783242290835.5</v>
      </c>
      <c r="M98" s="48">
        <f t="shared" si="3"/>
        <v>344059147120911.19</v>
      </c>
      <c r="N98" s="48">
        <f t="shared" si="3"/>
        <v>308020569255038.56</v>
      </c>
      <c r="O98" s="48">
        <f t="shared" si="3"/>
        <v>271981991389165.91</v>
      </c>
      <c r="P98" s="48">
        <f t="shared" si="3"/>
        <v>235943413523293.28</v>
      </c>
      <c r="Q98" s="48">
        <f t="shared" si="3"/>
        <v>199904835657420.66</v>
      </c>
      <c r="R98" s="48">
        <f t="shared" si="3"/>
        <v>163866257791548</v>
      </c>
      <c r="S98" s="48">
        <f t="shared" si="3"/>
        <v>163474554511306.5</v>
      </c>
      <c r="T98" s="48">
        <f t="shared" si="3"/>
        <v>163082851231065.03</v>
      </c>
      <c r="U98" s="48">
        <f t="shared" si="3"/>
        <v>162691147950823.53</v>
      </c>
      <c r="V98" s="48">
        <f t="shared" si="3"/>
        <v>162299444670582.03</v>
      </c>
      <c r="W98" s="48">
        <f t="shared" si="3"/>
        <v>161907741390340.56</v>
      </c>
      <c r="X98" s="48">
        <f t="shared" si="3"/>
        <v>225082477594598.06</v>
      </c>
      <c r="Y98" s="48">
        <f t="shared" si="3"/>
        <v>288257213798855.63</v>
      </c>
      <c r="Z98" s="48">
        <f t="shared" si="3"/>
        <v>351431950003113.06</v>
      </c>
      <c r="AA98" s="48">
        <f t="shared" si="3"/>
        <v>414606686207370.63</v>
      </c>
      <c r="AB98" s="48">
        <f t="shared" si="3"/>
        <v>477781422411628.06</v>
      </c>
      <c r="AC98" s="48">
        <f t="shared" si="3"/>
        <v>439381057095883.69</v>
      </c>
      <c r="AD98" s="48">
        <f t="shared" si="3"/>
        <v>400980691780139.25</v>
      </c>
      <c r="AE98" s="48">
        <f t="shared" si="3"/>
        <v>362580326464394.88</v>
      </c>
      <c r="AF98" s="48">
        <f t="shared" si="3"/>
        <v>324179961148650.38</v>
      </c>
      <c r="AG98" s="48">
        <f t="shared" si="3"/>
        <v>285779595832906</v>
      </c>
    </row>
    <row r="99" spans="1:33" x14ac:dyDescent="0.25">
      <c r="A99" s="49" t="s">
        <v>132</v>
      </c>
      <c r="B99" s="50">
        <f>B98/10^6</f>
        <v>266889215.54362249</v>
      </c>
      <c r="C99" s="50">
        <f t="shared" ref="C99:AG99" si="4">C98/10^6</f>
        <v>276304152.9483996</v>
      </c>
      <c r="D99" s="50">
        <f t="shared" si="4"/>
        <v>284579246.95282614</v>
      </c>
      <c r="E99" s="50">
        <f t="shared" si="4"/>
        <v>292854340.95725268</v>
      </c>
      <c r="F99" s="50">
        <f t="shared" si="4"/>
        <v>301129434.96167946</v>
      </c>
      <c r="G99" s="50">
        <f t="shared" si="4"/>
        <v>309404528.96610594</v>
      </c>
      <c r="H99" s="50">
        <f t="shared" si="4"/>
        <v>317679622.97053248</v>
      </c>
      <c r="I99" s="50">
        <f t="shared" si="4"/>
        <v>322955527.8006084</v>
      </c>
      <c r="J99" s="50">
        <f t="shared" si="4"/>
        <v>328231432.63068408</v>
      </c>
      <c r="K99" s="50">
        <f t="shared" si="4"/>
        <v>333507337.4607597</v>
      </c>
      <c r="L99" s="50">
        <f t="shared" si="4"/>
        <v>338783242.2908355</v>
      </c>
      <c r="M99" s="50">
        <f t="shared" si="4"/>
        <v>344059147.12091118</v>
      </c>
      <c r="N99" s="50">
        <f t="shared" si="4"/>
        <v>308020569.25503856</v>
      </c>
      <c r="O99" s="50">
        <f t="shared" si="4"/>
        <v>271981991.38916588</v>
      </c>
      <c r="P99" s="50">
        <f t="shared" si="4"/>
        <v>235943413.52329329</v>
      </c>
      <c r="Q99" s="50">
        <f t="shared" si="4"/>
        <v>199904835.65742067</v>
      </c>
      <c r="R99" s="50">
        <f t="shared" si="4"/>
        <v>163866257.79154801</v>
      </c>
      <c r="S99" s="50">
        <f t="shared" si="4"/>
        <v>163474554.51130649</v>
      </c>
      <c r="T99" s="50">
        <f t="shared" si="4"/>
        <v>163082851.23106503</v>
      </c>
      <c r="U99" s="50">
        <f t="shared" si="4"/>
        <v>162691147.95082355</v>
      </c>
      <c r="V99" s="50">
        <f t="shared" si="4"/>
        <v>162299444.67058203</v>
      </c>
      <c r="W99" s="50">
        <f t="shared" si="4"/>
        <v>161907741.39034057</v>
      </c>
      <c r="X99" s="50">
        <f t="shared" si="4"/>
        <v>225082477.59459805</v>
      </c>
      <c r="Y99" s="50">
        <f t="shared" si="4"/>
        <v>288257213.7988556</v>
      </c>
      <c r="Z99" s="50">
        <f t="shared" si="4"/>
        <v>351431950.00311309</v>
      </c>
      <c r="AA99" s="50">
        <f t="shared" si="4"/>
        <v>414606686.20737064</v>
      </c>
      <c r="AB99" s="50">
        <f t="shared" si="4"/>
        <v>477781422.41162807</v>
      </c>
      <c r="AC99" s="50">
        <f t="shared" si="4"/>
        <v>439381057.09588367</v>
      </c>
      <c r="AD99" s="50">
        <f t="shared" si="4"/>
        <v>400980691.78013927</v>
      </c>
      <c r="AE99" s="50">
        <f t="shared" si="4"/>
        <v>362580326.46439487</v>
      </c>
      <c r="AF99" s="50">
        <f t="shared" si="4"/>
        <v>324179961.14865035</v>
      </c>
      <c r="AG99" s="50">
        <f t="shared" si="4"/>
        <v>285779595.83290601</v>
      </c>
    </row>
    <row r="100" spans="1:33" s="45" customFormat="1" x14ac:dyDescent="0.25">
      <c r="A100" s="53" t="s">
        <v>136</v>
      </c>
      <c r="B100" s="54" t="str">
        <f>IF(B99&gt;B131,"ok","update")</f>
        <v>ok</v>
      </c>
      <c r="C100" s="54" t="str">
        <f>IF(C99&gt;C131,"ok","update")</f>
        <v>ok</v>
      </c>
      <c r="D100" s="54" t="str">
        <f>IF(D99&gt;D131,"ok","update")</f>
        <v>ok</v>
      </c>
      <c r="E100" s="54" t="str">
        <f>IF(E99&gt;E131,"ok","update")</f>
        <v>ok</v>
      </c>
      <c r="F100" s="54" t="str">
        <f>IF(F99&gt;F131,"ok","update")</f>
        <v>ok</v>
      </c>
      <c r="G100" s="54" t="str">
        <f>IF(G99&gt;G131,"ok","update")</f>
        <v>ok</v>
      </c>
      <c r="H100" s="54" t="str">
        <f>IF(H99&gt;H131,"ok","update")</f>
        <v>ok</v>
      </c>
      <c r="I100" s="54" t="str">
        <f>IF(I99&gt;I131,"ok","update")</f>
        <v>ok</v>
      </c>
      <c r="J100" s="54" t="str">
        <f>IF(J99&gt;J131,"ok","update")</f>
        <v>ok</v>
      </c>
      <c r="K100" s="54" t="str">
        <f>IF(K99&gt;K131,"ok","update")</f>
        <v>ok</v>
      </c>
      <c r="L100" s="54" t="str">
        <f>IF(L99&gt;L131,"ok","update")</f>
        <v>ok</v>
      </c>
      <c r="M100" s="54" t="str">
        <f>IF(M99&gt;M131,"ok","update")</f>
        <v>ok</v>
      </c>
      <c r="N100" s="54" t="str">
        <f>IF(N99&gt;N131,"ok","update")</f>
        <v>ok</v>
      </c>
      <c r="O100" s="54" t="str">
        <f>IF(O99&gt;O131,"ok","update")</f>
        <v>ok</v>
      </c>
      <c r="P100" s="54" t="str">
        <f>IF(P99&gt;P131,"ok","update")</f>
        <v>ok</v>
      </c>
      <c r="Q100" s="54" t="str">
        <f>IF(Q99&gt;Q131,"ok","update")</f>
        <v>ok</v>
      </c>
      <c r="R100" s="54" t="str">
        <f>IF(R99&gt;R131,"ok","update")</f>
        <v>ok</v>
      </c>
      <c r="S100" s="54" t="str">
        <f>IF(S99&gt;S131,"ok","update")</f>
        <v>ok</v>
      </c>
      <c r="T100" s="54" t="str">
        <f>IF(T99&gt;T131,"ok","update")</f>
        <v>ok</v>
      </c>
      <c r="U100" s="54" t="str">
        <f>IF(U99&gt;U131,"ok","update")</f>
        <v>ok</v>
      </c>
      <c r="V100" s="54" t="str">
        <f>IF(V99&gt;V131,"ok","update")</f>
        <v>ok</v>
      </c>
      <c r="W100" s="54" t="str">
        <f>IF(W99&gt;W131,"ok","update")</f>
        <v>ok</v>
      </c>
      <c r="X100" s="54" t="str">
        <f>IF(X99&gt;X131,"ok","update")</f>
        <v>ok</v>
      </c>
      <c r="Y100" s="54" t="str">
        <f>IF(Y99&gt;Y131,"ok","update")</f>
        <v>ok</v>
      </c>
      <c r="Z100" s="54" t="str">
        <f>IF(Z99&gt;Z131,"ok","update")</f>
        <v>ok</v>
      </c>
      <c r="AA100" s="54" t="str">
        <f>IF(AA99&gt;AA131,"ok","update")</f>
        <v>ok</v>
      </c>
      <c r="AB100" s="54" t="str">
        <f>IF(AB99&gt;AB131,"ok","update")</f>
        <v>ok</v>
      </c>
      <c r="AC100" s="54" t="str">
        <f>IF(AC99&gt;AC131,"ok","update")</f>
        <v>ok</v>
      </c>
      <c r="AD100" s="54" t="str">
        <f>IF(AD99&gt;AD131,"ok","update")</f>
        <v>ok</v>
      </c>
      <c r="AE100" s="54" t="str">
        <f>IF(AE99&gt;AE131,"ok","update")</f>
        <v>ok</v>
      </c>
      <c r="AF100" s="54" t="str">
        <f>IF(AF99&gt;AF131,"ok","update")</f>
        <v>ok</v>
      </c>
      <c r="AG100" s="54" t="str">
        <f>IF(AG99&gt;AG131,"ok","update")</f>
        <v>ok</v>
      </c>
    </row>
    <row r="101" spans="1:33" s="45" customFormat="1" x14ac:dyDescent="0.25">
      <c r="A101" s="53" t="s">
        <v>135</v>
      </c>
      <c r="B101" s="54" t="str">
        <f>IF(B99&gt;B133,"ok","update")</f>
        <v>ok</v>
      </c>
      <c r="C101" s="54" t="str">
        <f>IF(C99&gt;C133,"ok","update")</f>
        <v>ok</v>
      </c>
      <c r="D101" s="54" t="str">
        <f>IF(D99&gt;D133,"ok","update")</f>
        <v>ok</v>
      </c>
      <c r="E101" s="54" t="str">
        <f>IF(E99&gt;E133,"ok","update")</f>
        <v>ok</v>
      </c>
      <c r="F101" s="54" t="str">
        <f>IF(F99&gt;F133,"ok","update")</f>
        <v>ok</v>
      </c>
      <c r="G101" s="54" t="str">
        <f>IF(G99&gt;G133,"ok","update")</f>
        <v>ok</v>
      </c>
      <c r="H101" s="54" t="str">
        <f>IF(H99&gt;H133,"ok","update")</f>
        <v>ok</v>
      </c>
      <c r="I101" s="54" t="str">
        <f>IF(I99&gt;I133,"ok","update")</f>
        <v>ok</v>
      </c>
      <c r="J101" s="54" t="str">
        <f>IF(J99&gt;J133,"ok","update")</f>
        <v>ok</v>
      </c>
      <c r="K101" s="54" t="str">
        <f>IF(K99&gt;K133,"ok","update")</f>
        <v>ok</v>
      </c>
      <c r="L101" s="54" t="str">
        <f>IF(L99&gt;L133,"ok","update")</f>
        <v>ok</v>
      </c>
      <c r="M101" s="54" t="str">
        <f>IF(M99&gt;M133,"ok","update")</f>
        <v>ok</v>
      </c>
      <c r="N101" s="54" t="str">
        <f>IF(N99&gt;N133,"ok","update")</f>
        <v>ok</v>
      </c>
      <c r="O101" s="54" t="str">
        <f>IF(O99&gt;O133,"ok","update")</f>
        <v>ok</v>
      </c>
      <c r="P101" s="54" t="str">
        <f>IF(P99&gt;P133,"ok","update")</f>
        <v>ok</v>
      </c>
      <c r="Q101" s="54" t="str">
        <f>IF(Q99&gt;Q133,"ok","update")</f>
        <v>ok</v>
      </c>
      <c r="R101" s="54" t="str">
        <f>IF(R99&gt;R133,"ok","update")</f>
        <v>ok</v>
      </c>
      <c r="S101" s="54" t="str">
        <f>IF(S99&gt;S133,"ok","update")</f>
        <v>ok</v>
      </c>
      <c r="T101" s="54" t="str">
        <f>IF(T99&gt;T133,"ok","update")</f>
        <v>ok</v>
      </c>
      <c r="U101" s="54" t="str">
        <f>IF(U99&gt;U133,"ok","update")</f>
        <v>ok</v>
      </c>
      <c r="V101" s="54" t="str">
        <f>IF(V99&gt;V133,"ok","update")</f>
        <v>ok</v>
      </c>
      <c r="W101" s="54" t="str">
        <f>IF(W99&gt;W133,"ok","update")</f>
        <v>ok</v>
      </c>
      <c r="X101" s="54" t="str">
        <f>IF(X99&gt;X133,"ok","update")</f>
        <v>ok</v>
      </c>
      <c r="Y101" s="54" t="str">
        <f>IF(Y99&gt;Y133,"ok","update")</f>
        <v>ok</v>
      </c>
      <c r="Z101" s="54" t="str">
        <f>IF(Z99&gt;Z133,"ok","update")</f>
        <v>ok</v>
      </c>
      <c r="AA101" s="54" t="str">
        <f>IF(AA99&gt;AA133,"ok","update")</f>
        <v>ok</v>
      </c>
      <c r="AB101" s="54" t="str">
        <f>IF(AB99&gt;AB133,"ok","update")</f>
        <v>ok</v>
      </c>
      <c r="AC101" s="54" t="str">
        <f>IF(AC99&gt;AC133,"ok","update")</f>
        <v>ok</v>
      </c>
      <c r="AD101" s="54" t="str">
        <f>IF(AD99&gt;AD133,"ok","update")</f>
        <v>ok</v>
      </c>
      <c r="AE101" s="54" t="str">
        <f>IF(AE99&gt;AE133,"ok","update")</f>
        <v>ok</v>
      </c>
      <c r="AF101" s="54" t="str">
        <f>IF(AF99&gt;AF133,"ok","update")</f>
        <v>ok</v>
      </c>
      <c r="AG101" s="54" t="str">
        <f>IF(AG99&gt;AG133,"ok","update")</f>
        <v>update</v>
      </c>
    </row>
    <row r="102" spans="1:33" x14ac:dyDescent="0.25">
      <c r="A102" s="49"/>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row>
    <row r="103" spans="1:33" x14ac:dyDescent="0.25">
      <c r="A103" s="16"/>
    </row>
    <row r="104" spans="1:33" x14ac:dyDescent="0.25">
      <c r="A104" s="3" t="s">
        <v>6</v>
      </c>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row>
    <row r="106" spans="1:33" x14ac:dyDescent="0.25">
      <c r="A106" t="s">
        <v>79</v>
      </c>
    </row>
    <row r="108" spans="1:33" x14ac:dyDescent="0.25">
      <c r="A108" t="s">
        <v>34</v>
      </c>
      <c r="B108">
        <v>2019</v>
      </c>
      <c r="C108">
        <v>2020</v>
      </c>
      <c r="D108">
        <v>2021</v>
      </c>
      <c r="E108">
        <v>2022</v>
      </c>
      <c r="F108">
        <v>2023</v>
      </c>
      <c r="G108">
        <v>2024</v>
      </c>
      <c r="H108">
        <v>2025</v>
      </c>
      <c r="I108">
        <v>2026</v>
      </c>
      <c r="J108">
        <v>2027</v>
      </c>
      <c r="K108">
        <v>2028</v>
      </c>
      <c r="L108">
        <v>2029</v>
      </c>
      <c r="M108">
        <v>2030</v>
      </c>
      <c r="N108">
        <v>2031</v>
      </c>
      <c r="O108">
        <v>2032</v>
      </c>
      <c r="P108">
        <v>2033</v>
      </c>
      <c r="Q108">
        <v>2034</v>
      </c>
      <c r="R108">
        <v>2035</v>
      </c>
      <c r="S108">
        <v>2036</v>
      </c>
      <c r="T108">
        <v>2037</v>
      </c>
      <c r="U108">
        <v>2038</v>
      </c>
      <c r="V108">
        <v>2039</v>
      </c>
      <c r="W108">
        <v>2040</v>
      </c>
      <c r="X108">
        <v>2041</v>
      </c>
      <c r="Y108">
        <v>2042</v>
      </c>
      <c r="Z108">
        <v>2043</v>
      </c>
      <c r="AA108">
        <v>2044</v>
      </c>
      <c r="AB108">
        <v>2045</v>
      </c>
      <c r="AC108">
        <v>2046</v>
      </c>
      <c r="AD108">
        <v>2047</v>
      </c>
      <c r="AE108">
        <v>2048</v>
      </c>
      <c r="AF108">
        <v>2049</v>
      </c>
      <c r="AG108">
        <v>2050</v>
      </c>
    </row>
    <row r="109" spans="1:33" x14ac:dyDescent="0.25">
      <c r="A109" t="s">
        <v>164</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t="s">
        <v>165</v>
      </c>
      <c r="B110">
        <v>0</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row>
    <row r="111" spans="1:33" x14ac:dyDescent="0.25">
      <c r="A111" t="s">
        <v>166</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167</v>
      </c>
      <c r="B112" s="16">
        <v>50570000000000</v>
      </c>
      <c r="C112" s="16">
        <v>50943100000000</v>
      </c>
      <c r="D112" s="16">
        <v>59138300000000</v>
      </c>
      <c r="E112" s="16">
        <v>66437700000000</v>
      </c>
      <c r="F112" s="16">
        <v>73240500000000</v>
      </c>
      <c r="G112" s="16">
        <v>79755300000000</v>
      </c>
      <c r="H112" s="16">
        <v>86107900000000</v>
      </c>
      <c r="I112" s="16">
        <v>98539700000000</v>
      </c>
      <c r="J112" s="16">
        <v>110917000000000</v>
      </c>
      <c r="K112" s="16">
        <v>121596000000000</v>
      </c>
      <c r="L112" s="16">
        <v>131536000000000</v>
      </c>
      <c r="M112" s="16">
        <v>139921000000000</v>
      </c>
      <c r="N112" s="16">
        <v>153767000000000</v>
      </c>
      <c r="O112" s="16">
        <v>165008000000000</v>
      </c>
      <c r="P112" s="16">
        <v>175515000000000</v>
      </c>
      <c r="Q112" s="16">
        <v>185229000000000</v>
      </c>
      <c r="R112" s="16">
        <v>142740000000000</v>
      </c>
      <c r="S112" s="16">
        <v>153099000000000</v>
      </c>
      <c r="T112" s="16">
        <v>165329000000000</v>
      </c>
      <c r="U112" s="16">
        <v>178566000000000</v>
      </c>
      <c r="V112" s="16">
        <v>192394000000000</v>
      </c>
      <c r="W112" s="16">
        <v>206953000000000</v>
      </c>
      <c r="X112" s="16">
        <v>186681000000000</v>
      </c>
      <c r="Y112" s="16">
        <v>168585000000000</v>
      </c>
      <c r="Z112" s="16">
        <v>150710000000000</v>
      </c>
      <c r="AA112" s="16">
        <v>133176000000000</v>
      </c>
      <c r="AB112" s="16">
        <v>198576000000000</v>
      </c>
      <c r="AC112" s="16">
        <v>172229000000000</v>
      </c>
      <c r="AD112" s="16">
        <v>239209000000000</v>
      </c>
      <c r="AE112" s="16">
        <v>125775000000000</v>
      </c>
      <c r="AF112" s="16">
        <v>145485000000000</v>
      </c>
      <c r="AG112" s="16">
        <v>193294000000000</v>
      </c>
    </row>
    <row r="113" spans="1:33" x14ac:dyDescent="0.25">
      <c r="A113" t="s">
        <v>168</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t="s">
        <v>169</v>
      </c>
      <c r="B114">
        <v>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1:33" x14ac:dyDescent="0.25">
      <c r="A115" t="s">
        <v>170</v>
      </c>
      <c r="B11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row>
    <row r="116" spans="1:33" x14ac:dyDescent="0.25">
      <c r="A116" t="s">
        <v>171</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8" spans="1:33" x14ac:dyDescent="0.25">
      <c r="A118" t="s">
        <v>189</v>
      </c>
      <c r="B118" s="17">
        <f>(B87-B112)/B87</f>
        <v>0</v>
      </c>
      <c r="C118" s="17">
        <f t="shared" ref="C118:AG118" si="5">(C87-C112)/C87</f>
        <v>8.2106306306306304E-2</v>
      </c>
      <c r="D118" s="17">
        <f t="shared" si="5"/>
        <v>4.1052375547267712E-2</v>
      </c>
      <c r="E118" s="17">
        <f t="shared" si="5"/>
        <v>2.0526315789473684E-2</v>
      </c>
      <c r="F118" s="17">
        <f t="shared" si="5"/>
        <v>1.0263513513513513E-2</v>
      </c>
      <c r="G118" s="17">
        <f t="shared" si="5"/>
        <v>5.1727578894848443E-3</v>
      </c>
      <c r="H118" s="17">
        <f t="shared" si="5"/>
        <v>2.5726862041005444E-3</v>
      </c>
      <c r="I118" s="17">
        <f t="shared" si="5"/>
        <v>1.3205634944765379E-3</v>
      </c>
      <c r="J118" s="17">
        <f t="shared" si="5"/>
        <v>7.4774774774774772E-4</v>
      </c>
      <c r="K118" s="17">
        <f t="shared" si="5"/>
        <v>1.3819951338199514E-2</v>
      </c>
      <c r="L118" s="17">
        <f t="shared" si="5"/>
        <v>3.0685335298452469E-2</v>
      </c>
      <c r="M118" s="17">
        <f t="shared" si="5"/>
        <v>5.4587837837837841E-2</v>
      </c>
      <c r="N118" s="17">
        <f t="shared" si="5"/>
        <v>7.6474474474474474E-2</v>
      </c>
      <c r="O118" s="17">
        <f t="shared" si="5"/>
        <v>0.10806486486486487</v>
      </c>
      <c r="P118" s="17">
        <f t="shared" si="5"/>
        <v>0.13751842751842752</v>
      </c>
      <c r="Q118" s="17">
        <f t="shared" si="5"/>
        <v>0.16563513513513514</v>
      </c>
      <c r="R118" s="17">
        <f t="shared" si="5"/>
        <v>0.4064864864864865</v>
      </c>
      <c r="S118" s="17">
        <f t="shared" si="5"/>
        <v>0.40312280701754388</v>
      </c>
      <c r="T118" s="17">
        <f t="shared" si="5"/>
        <v>0.39351063829787236</v>
      </c>
      <c r="U118" s="17">
        <f t="shared" si="5"/>
        <v>0.38126819126819128</v>
      </c>
      <c r="V118" s="17">
        <f t="shared" si="5"/>
        <v>0.36837163493105712</v>
      </c>
      <c r="W118" s="17">
        <f t="shared" si="5"/>
        <v>0.3546835048331774</v>
      </c>
      <c r="X118" s="17">
        <f t="shared" si="5"/>
        <v>0.4435737704918033</v>
      </c>
      <c r="Y118" s="17">
        <f t="shared" si="5"/>
        <v>0.51874107907507849</v>
      </c>
      <c r="Z118" s="17">
        <f t="shared" si="5"/>
        <v>0.58720898384004383</v>
      </c>
      <c r="AA118" s="17">
        <f t="shared" si="5"/>
        <v>0.6494445906817583</v>
      </c>
      <c r="AB118" s="17">
        <f t="shared" si="5"/>
        <v>0.49689384342538639</v>
      </c>
      <c r="AC118" s="17">
        <f t="shared" si="5"/>
        <v>0.58186695799951449</v>
      </c>
      <c r="AD118" s="17">
        <f t="shared" si="5"/>
        <v>0.44266309412861138</v>
      </c>
      <c r="AE118" s="17">
        <f t="shared" si="5"/>
        <v>0.71830907054871218</v>
      </c>
      <c r="AF118" s="17">
        <f t="shared" si="5"/>
        <v>0.68625188699590256</v>
      </c>
      <c r="AG118" s="17">
        <f t="shared" si="5"/>
        <v>0.5981413721413722</v>
      </c>
    </row>
    <row r="121" spans="1:33" x14ac:dyDescent="0.25">
      <c r="A121" s="3" t="s">
        <v>145</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row>
    <row r="123" spans="1:33" x14ac:dyDescent="0.25">
      <c r="A123" t="s">
        <v>161</v>
      </c>
    </row>
    <row r="124" spans="1:33" x14ac:dyDescent="0.25">
      <c r="B124" s="1">
        <v>2019</v>
      </c>
      <c r="C124" s="1">
        <v>2020</v>
      </c>
      <c r="D124" s="1">
        <v>2021</v>
      </c>
      <c r="E124" s="1">
        <v>2022</v>
      </c>
      <c r="F124" s="1">
        <v>2023</v>
      </c>
      <c r="G124" s="1">
        <v>2024</v>
      </c>
      <c r="H124" s="1">
        <v>2025</v>
      </c>
      <c r="I124" s="1">
        <v>2026</v>
      </c>
      <c r="J124" s="1">
        <v>2027</v>
      </c>
      <c r="K124" s="1">
        <v>2028</v>
      </c>
      <c r="L124" s="1">
        <v>2029</v>
      </c>
      <c r="M124" s="1">
        <v>2030</v>
      </c>
      <c r="N124" s="1">
        <v>2031</v>
      </c>
      <c r="O124" s="1">
        <v>2032</v>
      </c>
      <c r="P124" s="1">
        <v>2033</v>
      </c>
      <c r="Q124" s="1">
        <v>2034</v>
      </c>
      <c r="R124" s="1">
        <v>2035</v>
      </c>
      <c r="S124" s="1">
        <v>2036</v>
      </c>
      <c r="T124" s="1">
        <v>2037</v>
      </c>
      <c r="U124" s="1">
        <v>2038</v>
      </c>
      <c r="V124" s="1">
        <v>2039</v>
      </c>
      <c r="W124" s="1">
        <v>2040</v>
      </c>
      <c r="X124" s="1">
        <v>2041</v>
      </c>
      <c r="Y124" s="1">
        <v>2042</v>
      </c>
      <c r="Z124" s="1">
        <v>2043</v>
      </c>
      <c r="AA124" s="1">
        <v>2044</v>
      </c>
      <c r="AB124" s="1">
        <v>2045</v>
      </c>
      <c r="AC124" s="1">
        <v>2046</v>
      </c>
      <c r="AD124" s="1">
        <v>2047</v>
      </c>
      <c r="AE124" s="1">
        <v>2048</v>
      </c>
      <c r="AF124" s="1">
        <v>2049</v>
      </c>
      <c r="AG124" s="1">
        <v>2050</v>
      </c>
    </row>
    <row r="125" spans="1:33" x14ac:dyDescent="0.25">
      <c r="A125" t="s">
        <v>80</v>
      </c>
      <c r="B125" s="46">
        <f>B94/10^6</f>
        <v>212733170.32783204</v>
      </c>
      <c r="C125" s="46">
        <f>C94/10^6</f>
        <v>232448643.20676991</v>
      </c>
      <c r="D125" s="46">
        <f>D94/10^6</f>
        <v>240044572.47694674</v>
      </c>
      <c r="E125" s="46">
        <f>E94/10^6</f>
        <v>247640501.74712363</v>
      </c>
      <c r="F125" s="46">
        <f>F94/10^6</f>
        <v>255236431.01730064</v>
      </c>
      <c r="G125" s="46">
        <f>G94/10^6</f>
        <v>262832360.28747749</v>
      </c>
      <c r="H125" s="46">
        <f>H94/10^6</f>
        <v>270428289.55765432</v>
      </c>
      <c r="I125" s="46">
        <f>I94/10^6</f>
        <v>261579357.10921118</v>
      </c>
      <c r="J125" s="46">
        <f>J94/10^6</f>
        <v>252730424.66076797</v>
      </c>
      <c r="K125" s="46">
        <f>K94/10^6</f>
        <v>243881492.21232468</v>
      </c>
      <c r="L125" s="46">
        <f>L94/10^6</f>
        <v>235032559.7638815</v>
      </c>
      <c r="M125" s="46">
        <f>M94/10^6</f>
        <v>226183627.31543824</v>
      </c>
      <c r="N125" s="46">
        <f>N94/10^6</f>
        <v>187918823.80990168</v>
      </c>
      <c r="O125" s="46">
        <f>O94/10^6</f>
        <v>149654020.30436513</v>
      </c>
      <c r="P125" s="46">
        <f>P94/10^6</f>
        <v>111389216.79882853</v>
      </c>
      <c r="Q125" s="46">
        <f>Q94/10^6</f>
        <v>73124413.293291971</v>
      </c>
      <c r="R125" s="46">
        <f>R94/10^6</f>
        <v>34859609.787755363</v>
      </c>
      <c r="S125" s="46">
        <f>S94/10^6</f>
        <v>40800644.395716369</v>
      </c>
      <c r="T125" s="46">
        <f>T94/10^6</f>
        <v>46741679.003677361</v>
      </c>
      <c r="U125" s="46">
        <f>U94/10^6</f>
        <v>52682713.611638345</v>
      </c>
      <c r="V125" s="46">
        <f>V94/10^6</f>
        <v>58623748.219599366</v>
      </c>
      <c r="W125" s="46">
        <f>W94/10^6</f>
        <v>64564782.82756035</v>
      </c>
      <c r="X125" s="46">
        <f>X94/10^6</f>
        <v>90961084.503563628</v>
      </c>
      <c r="Y125" s="46">
        <f>Y94/10^6</f>
        <v>117357386.17956696</v>
      </c>
      <c r="Z125" s="46">
        <f>Z94/10^6</f>
        <v>143753687.85557026</v>
      </c>
      <c r="AA125" s="46">
        <f>AA94/10^6</f>
        <v>170149989.53157356</v>
      </c>
      <c r="AB125" s="46">
        <f>AB94/10^6</f>
        <v>196546291.20757684</v>
      </c>
      <c r="AC125" s="46">
        <f>AC94/10^6</f>
        <v>182693357.09210855</v>
      </c>
      <c r="AD125" s="46">
        <f>AD94/10^6</f>
        <v>168840422.97664028</v>
      </c>
      <c r="AE125" s="46">
        <f>AE94/10^6</f>
        <v>154987488.86117199</v>
      </c>
      <c r="AF125" s="46">
        <f>AF94/10^6</f>
        <v>141134554.74570367</v>
      </c>
      <c r="AG125" s="46">
        <f>AG94/10^6</f>
        <v>127281620.63023539</v>
      </c>
    </row>
    <row r="126" spans="1:33" x14ac:dyDescent="0.25">
      <c r="A126" t="s">
        <v>81</v>
      </c>
      <c r="B126" s="46">
        <f>B95/10^6</f>
        <v>15332932.827267077</v>
      </c>
      <c r="C126" s="46">
        <f>C95/10^6</f>
        <v>14652580.168381754</v>
      </c>
      <c r="D126" s="46">
        <f>D95/10^6</f>
        <v>16769022.350447038</v>
      </c>
      <c r="E126" s="46">
        <f>E95/10^6</f>
        <v>18885464.532512326</v>
      </c>
      <c r="F126" s="46">
        <f>F95/10^6</f>
        <v>21001906.714577612</v>
      </c>
      <c r="G126" s="46">
        <f>G95/10^6</f>
        <v>23118348.896642897</v>
      </c>
      <c r="H126" s="46">
        <f>H95/10^6</f>
        <v>25234791.078708187</v>
      </c>
      <c r="I126" s="46">
        <f>I95/10^6</f>
        <v>27404439.571705729</v>
      </c>
      <c r="J126" s="46">
        <f>J95/10^6</f>
        <v>29574088.064703286</v>
      </c>
      <c r="K126" s="46">
        <f>K95/10^6</f>
        <v>31743736.557700828</v>
      </c>
      <c r="L126" s="46">
        <f>L95/10^6</f>
        <v>33913385.05069837</v>
      </c>
      <c r="M126" s="46">
        <f>M95/10^6</f>
        <v>36083033.543695912</v>
      </c>
      <c r="N126" s="46">
        <f>N95/10^6</f>
        <v>43906246.758326747</v>
      </c>
      <c r="O126" s="46">
        <f>O95/10^6</f>
        <v>51729459.972957581</v>
      </c>
      <c r="P126" s="46">
        <f>P95/10^6</f>
        <v>59552673.187588409</v>
      </c>
      <c r="Q126" s="46">
        <f>Q95/10^6</f>
        <v>67375886.402219236</v>
      </c>
      <c r="R126" s="46">
        <f>R95/10^6</f>
        <v>75199099.616850093</v>
      </c>
      <c r="S126" s="46">
        <f>S95/10^6</f>
        <v>79277517.487838864</v>
      </c>
      <c r="T126" s="46">
        <f>T95/10^6</f>
        <v>83355935.358827636</v>
      </c>
      <c r="U126" s="46">
        <f>U95/10^6</f>
        <v>87434353.229816422</v>
      </c>
      <c r="V126" s="46">
        <f>V95/10^6</f>
        <v>91512771.100805208</v>
      </c>
      <c r="W126" s="46">
        <f>W95/10^6</f>
        <v>95591188.971793979</v>
      </c>
      <c r="X126" s="46">
        <f>X95/10^6</f>
        <v>92667139.777373359</v>
      </c>
      <c r="Y126" s="46">
        <f>Y95/10^6</f>
        <v>89743090.582952693</v>
      </c>
      <c r="Z126" s="46">
        <f>Z95/10^6</f>
        <v>86819041.388532057</v>
      </c>
      <c r="AA126" s="46">
        <f>AA95/10^6</f>
        <v>83894992.194111407</v>
      </c>
      <c r="AB126" s="46">
        <f>AB95/10^6</f>
        <v>80970942.999690786</v>
      </c>
      <c r="AC126" s="46">
        <f>AC95/10^6</f>
        <v>87180707.727961317</v>
      </c>
      <c r="AD126" s="46">
        <f>AD95/10^6</f>
        <v>93390472.456231847</v>
      </c>
      <c r="AE126" s="46">
        <f>AE95/10^6</f>
        <v>99600237.184502378</v>
      </c>
      <c r="AF126" s="46">
        <f>AF95/10^6</f>
        <v>105810001.91277292</v>
      </c>
      <c r="AG126" s="46">
        <f>AG95/10^6</f>
        <v>112019766.64104344</v>
      </c>
    </row>
    <row r="127" spans="1:33" x14ac:dyDescent="0.25">
      <c r="A127" t="s">
        <v>82</v>
      </c>
      <c r="B127" s="46">
        <f>B96/10^6</f>
        <v>38103668.416191638</v>
      </c>
      <c r="C127" s="46">
        <f>C96/10^6</f>
        <v>28372128.362602115</v>
      </c>
      <c r="D127" s="46">
        <f>D96/10^6</f>
        <v>27046912.711252443</v>
      </c>
      <c r="E127" s="46">
        <f>E96/10^6</f>
        <v>25721697.059902776</v>
      </c>
      <c r="F127" s="46">
        <f>F96/10^6</f>
        <v>24396481.408553109</v>
      </c>
      <c r="G127" s="46">
        <f>G96/10^6</f>
        <v>23071265.757203441</v>
      </c>
      <c r="H127" s="46">
        <f>H96/10^6</f>
        <v>21746050.105853781</v>
      </c>
      <c r="I127" s="46">
        <f>I96/10^6</f>
        <v>33454265.406419482</v>
      </c>
      <c r="J127" s="46">
        <f>J96/10^6</f>
        <v>45162480.706985183</v>
      </c>
      <c r="K127" s="46">
        <f>K96/10^6</f>
        <v>56870696.007550873</v>
      </c>
      <c r="L127" s="46">
        <f>L96/10^6</f>
        <v>68578911.308116585</v>
      </c>
      <c r="M127" s="46">
        <f>M96/10^6</f>
        <v>80287126.608682275</v>
      </c>
      <c r="N127" s="46">
        <f>N96/10^6</f>
        <v>74632938.847737417</v>
      </c>
      <c r="O127" s="46">
        <f>O96/10^6</f>
        <v>68978751.086792558</v>
      </c>
      <c r="P127" s="46">
        <f>P96/10^6</f>
        <v>63324563.325847715</v>
      </c>
      <c r="Q127" s="46">
        <f>Q96/10^6</f>
        <v>57670375.564902872</v>
      </c>
      <c r="R127" s="46">
        <f>R96/10^6</f>
        <v>52016187.803958021</v>
      </c>
      <c r="S127" s="46">
        <f>S96/10^6</f>
        <v>41612950.243166424</v>
      </c>
      <c r="T127" s="46">
        <f>T96/10^6</f>
        <v>31209712.682374816</v>
      </c>
      <c r="U127" s="46">
        <f>U96/10^6</f>
        <v>20806475.121583212</v>
      </c>
      <c r="V127" s="46">
        <f>V96/10^6</f>
        <v>10403237.560791606</v>
      </c>
      <c r="W127" s="46">
        <f>W96/10^6</f>
        <v>0</v>
      </c>
      <c r="X127" s="46">
        <f>X96/10^6</f>
        <v>38612894.401340596</v>
      </c>
      <c r="Y127" s="46">
        <f>Y96/10^6</f>
        <v>77225788.802681193</v>
      </c>
      <c r="Z127" s="46">
        <f>Z96/10^6</f>
        <v>115838683.20402177</v>
      </c>
      <c r="AA127" s="46">
        <f>AA96/10^6</f>
        <v>154451577.60536239</v>
      </c>
      <c r="AB127" s="46">
        <f>AB96/10^6</f>
        <v>193064472.00670293</v>
      </c>
      <c r="AC127" s="46">
        <f>AC96/10^6</f>
        <v>155588568.53985074</v>
      </c>
      <c r="AD127" s="46">
        <f>AD96/10^6</f>
        <v>118112665.07299857</v>
      </c>
      <c r="AE127" s="46">
        <f>AE96/10^6</f>
        <v>80636761.60614638</v>
      </c>
      <c r="AF127" s="46">
        <f>AF96/10^6</f>
        <v>43160858.139294177</v>
      </c>
      <c r="AG127" s="46">
        <f>AG96/10^6</f>
        <v>5684954.6724419743</v>
      </c>
    </row>
    <row r="128" spans="1:33" x14ac:dyDescent="0.25">
      <c r="A128" t="s">
        <v>83</v>
      </c>
      <c r="B128" s="46">
        <f>B97/10^6</f>
        <v>719443.97233175335</v>
      </c>
      <c r="C128" s="46">
        <f>C97/10^6</f>
        <v>830801.21064579743</v>
      </c>
      <c r="D128" s="46">
        <f>D97/10^6</f>
        <v>718739.41417988588</v>
      </c>
      <c r="E128" s="46">
        <f>E97/10^6</f>
        <v>606677.61771397421</v>
      </c>
      <c r="F128" s="46">
        <f>F97/10^6</f>
        <v>494615.8212480626</v>
      </c>
      <c r="G128" s="46">
        <f>G97/10^6</f>
        <v>382554.02478215098</v>
      </c>
      <c r="H128" s="46">
        <f>H97/10^6</f>
        <v>270492.22831623943</v>
      </c>
      <c r="I128" s="46">
        <f>I97/10^6</f>
        <v>517465.71327193879</v>
      </c>
      <c r="J128" s="46">
        <f>J97/10^6</f>
        <v>764439.19822763803</v>
      </c>
      <c r="K128" s="46">
        <f>K97/10^6</f>
        <v>1011412.6831833376</v>
      </c>
      <c r="L128" s="46">
        <f>L97/10^6</f>
        <v>1258386.1681390372</v>
      </c>
      <c r="M128" s="46">
        <f>M97/10^6</f>
        <v>1505359.6530947366</v>
      </c>
      <c r="N128" s="46">
        <f>N97/10^6</f>
        <v>1562559.8390726959</v>
      </c>
      <c r="O128" s="46">
        <f>O97/10^6</f>
        <v>1619760.0250506557</v>
      </c>
      <c r="P128" s="46">
        <f>P97/10^6</f>
        <v>1676960.2110286152</v>
      </c>
      <c r="Q128" s="46">
        <f>Q97/10^6</f>
        <v>1734160.397006575</v>
      </c>
      <c r="R128" s="46">
        <f>R97/10^6</f>
        <v>1791360.582984535</v>
      </c>
      <c r="S128" s="46">
        <f>S97/10^6</f>
        <v>1783442.3845848728</v>
      </c>
      <c r="T128" s="46">
        <f>T97/10^6</f>
        <v>1775524.1861852105</v>
      </c>
      <c r="U128" s="46">
        <f>U97/10^6</f>
        <v>1767605.9877855484</v>
      </c>
      <c r="V128" s="46">
        <f>V97/10^6</f>
        <v>1759687.7893858859</v>
      </c>
      <c r="W128" s="46">
        <f>W97/10^6</f>
        <v>1751769.5909862241</v>
      </c>
      <c r="X128" s="46">
        <f>X97/10^6</f>
        <v>2841358.9123204793</v>
      </c>
      <c r="Y128" s="46">
        <f>Y97/10^6</f>
        <v>3930948.2336547365</v>
      </c>
      <c r="Z128" s="46">
        <f>Z97/10^6</f>
        <v>5020537.5549889933</v>
      </c>
      <c r="AA128" s="46">
        <f>AA97/10^6</f>
        <v>6110126.8763232483</v>
      </c>
      <c r="AB128" s="46">
        <f>AB97/10^6</f>
        <v>7199716.1976575041</v>
      </c>
      <c r="AC128" s="46">
        <f>AC97/10^6</f>
        <v>13918423.735963039</v>
      </c>
      <c r="AD128" s="46">
        <f>AD97/10^6</f>
        <v>20637131.274268571</v>
      </c>
      <c r="AE128" s="46">
        <f>AE97/10^6</f>
        <v>27355838.812574111</v>
      </c>
      <c r="AF128" s="46">
        <f>AF97/10^6</f>
        <v>34074546.350879654</v>
      </c>
      <c r="AG128" s="46">
        <f>AG97/10^6</f>
        <v>40793253.889185198</v>
      </c>
    </row>
    <row r="129" spans="1:33" x14ac:dyDescent="0.25">
      <c r="A129" s="47" t="s">
        <v>129</v>
      </c>
      <c r="B129" s="48">
        <f>SUM(B125:B128)</f>
        <v>266889215.54362252</v>
      </c>
      <c r="C129" s="48">
        <f t="shared" ref="C129:AG129" si="6">SUM(C125:C128)</f>
        <v>276304152.94839954</v>
      </c>
      <c r="D129" s="48">
        <f t="shared" si="6"/>
        <v>284579246.95282608</v>
      </c>
      <c r="E129" s="48">
        <f t="shared" si="6"/>
        <v>292854340.95725274</v>
      </c>
      <c r="F129" s="48">
        <f t="shared" si="6"/>
        <v>301129434.9616794</v>
      </c>
      <c r="G129" s="48">
        <f t="shared" si="6"/>
        <v>309404528.96610606</v>
      </c>
      <c r="H129" s="48">
        <f t="shared" si="6"/>
        <v>317679622.97053254</v>
      </c>
      <c r="I129" s="48">
        <f t="shared" si="6"/>
        <v>322955527.80060828</v>
      </c>
      <c r="J129" s="48">
        <f t="shared" si="6"/>
        <v>328231432.63068408</v>
      </c>
      <c r="K129" s="48">
        <f t="shared" si="6"/>
        <v>333507337.4607597</v>
      </c>
      <c r="L129" s="48">
        <f t="shared" si="6"/>
        <v>338783242.29083544</v>
      </c>
      <c r="M129" s="48">
        <f t="shared" si="6"/>
        <v>344059147.12091112</v>
      </c>
      <c r="N129" s="48">
        <f t="shared" si="6"/>
        <v>308020569.25503856</v>
      </c>
      <c r="O129" s="48">
        <f t="shared" si="6"/>
        <v>271981991.38916588</v>
      </c>
      <c r="P129" s="48">
        <f t="shared" si="6"/>
        <v>235943413.52329326</v>
      </c>
      <c r="Q129" s="48">
        <f t="shared" si="6"/>
        <v>199904835.65742067</v>
      </c>
      <c r="R129" s="48">
        <f t="shared" si="6"/>
        <v>163866257.79154801</v>
      </c>
      <c r="S129" s="48">
        <f t="shared" si="6"/>
        <v>163474554.51130652</v>
      </c>
      <c r="T129" s="48">
        <f t="shared" si="6"/>
        <v>163082851.23106501</v>
      </c>
      <c r="U129" s="48">
        <f t="shared" si="6"/>
        <v>162691147.95082355</v>
      </c>
      <c r="V129" s="48">
        <f t="shared" si="6"/>
        <v>162299444.67058209</v>
      </c>
      <c r="W129" s="48">
        <f t="shared" si="6"/>
        <v>161907741.39034054</v>
      </c>
      <c r="X129" s="48">
        <f t="shared" si="6"/>
        <v>225082477.59459805</v>
      </c>
      <c r="Y129" s="48">
        <f t="shared" si="6"/>
        <v>288257213.7988556</v>
      </c>
      <c r="Z129" s="48">
        <f t="shared" si="6"/>
        <v>351431950.00311303</v>
      </c>
      <c r="AA129" s="48">
        <f t="shared" si="6"/>
        <v>414606686.20737058</v>
      </c>
      <c r="AB129" s="48">
        <f t="shared" si="6"/>
        <v>477781422.41162807</v>
      </c>
      <c r="AC129" s="48">
        <f t="shared" si="6"/>
        <v>439381057.09588367</v>
      </c>
      <c r="AD129" s="48">
        <f t="shared" si="6"/>
        <v>400980691.78013927</v>
      </c>
      <c r="AE129" s="48">
        <f t="shared" si="6"/>
        <v>362580326.46439487</v>
      </c>
      <c r="AF129" s="48">
        <f t="shared" si="6"/>
        <v>324179961.14865041</v>
      </c>
      <c r="AG129" s="48">
        <f t="shared" si="6"/>
        <v>285779595.83290601</v>
      </c>
    </row>
    <row r="130" spans="1:33" x14ac:dyDescent="0.25">
      <c r="A130" s="49"/>
    </row>
    <row r="131" spans="1:33" x14ac:dyDescent="0.25">
      <c r="A131" s="51" t="s">
        <v>134</v>
      </c>
      <c r="B131" s="52">
        <f t="array" ref="B131:AG131">TRANSPOSE(G45:G76)</f>
        <v>-771500</v>
      </c>
      <c r="C131" s="52">
        <v>89600</v>
      </c>
      <c r="D131" s="52">
        <v>75300</v>
      </c>
      <c r="E131" s="52">
        <v>65500</v>
      </c>
      <c r="F131" s="52">
        <v>57900</v>
      </c>
      <c r="G131" s="52">
        <v>51500</v>
      </c>
      <c r="H131" s="52">
        <v>45900</v>
      </c>
      <c r="I131" s="52">
        <v>40900</v>
      </c>
      <c r="J131" s="52">
        <v>36400</v>
      </c>
      <c r="K131" s="52">
        <v>32500</v>
      </c>
      <c r="L131" s="52">
        <v>29000</v>
      </c>
      <c r="M131" s="52">
        <v>26000</v>
      </c>
      <c r="N131" s="52">
        <v>23000</v>
      </c>
      <c r="O131" s="52">
        <v>1462000</v>
      </c>
      <c r="P131" s="52">
        <v>2935000</v>
      </c>
      <c r="Q131" s="52">
        <v>4453000</v>
      </c>
      <c r="R131" s="52">
        <v>6020000</v>
      </c>
      <c r="S131" s="52">
        <v>7607000</v>
      </c>
      <c r="T131" s="52">
        <v>10643000</v>
      </c>
      <c r="U131" s="52">
        <v>13546000</v>
      </c>
      <c r="V131" s="52">
        <v>16343000</v>
      </c>
      <c r="W131" s="52">
        <v>19105000</v>
      </c>
      <c r="X131" s="52">
        <v>21763000</v>
      </c>
      <c r="Y131" s="52">
        <v>25740000</v>
      </c>
      <c r="Z131" s="52">
        <v>29484000</v>
      </c>
      <c r="AA131" s="52">
        <v>33036000</v>
      </c>
      <c r="AB131" s="52">
        <v>36424000</v>
      </c>
      <c r="AC131" s="52">
        <v>39646000</v>
      </c>
      <c r="AD131" s="52">
        <v>50376200</v>
      </c>
      <c r="AE131" s="52">
        <v>60114200</v>
      </c>
      <c r="AF131" s="52">
        <v>69033200</v>
      </c>
      <c r="AG131" s="52">
        <v>77242100</v>
      </c>
    </row>
    <row r="132" spans="1:33" x14ac:dyDescent="0.25">
      <c r="A132" s="65" t="s">
        <v>160</v>
      </c>
      <c r="B132" s="66"/>
      <c r="C132" s="67">
        <f>C131/C99</f>
        <v>3.2428032312903018E-4</v>
      </c>
      <c r="D132" s="67">
        <f>D131/D99</f>
        <v>2.6460116402121994E-4</v>
      </c>
      <c r="E132" s="67">
        <f>E131/E99</f>
        <v>2.2366067645062122E-4</v>
      </c>
      <c r="F132" s="67">
        <f>F131/F99</f>
        <v>1.9227612208473784E-4</v>
      </c>
      <c r="G132" s="67">
        <f>G131/G99</f>
        <v>1.6644875940274818E-4</v>
      </c>
      <c r="H132" s="67">
        <f>H131/H99</f>
        <v>1.4448518784680633E-4</v>
      </c>
      <c r="I132" s="67">
        <f>I131/I99</f>
        <v>1.2664282379229477E-4</v>
      </c>
      <c r="J132" s="67">
        <f>J131/J99</f>
        <v>1.1089736198713229E-4</v>
      </c>
      <c r="K132" s="67">
        <f>K131/K99</f>
        <v>9.7449130347316377E-5</v>
      </c>
      <c r="L132" s="67">
        <f>L131/L99</f>
        <v>8.5600455925456751E-5</v>
      </c>
      <c r="M132" s="67">
        <f>M131/M99</f>
        <v>7.5568402170290023E-5</v>
      </c>
      <c r="N132" s="67">
        <f>N131/N99</f>
        <v>7.4670337944074717E-5</v>
      </c>
      <c r="O132" s="67">
        <f>O131/O99</f>
        <v>5.375355892251318E-3</v>
      </c>
      <c r="P132" s="67">
        <f>P131/P99</f>
        <v>1.2439423318380723E-2</v>
      </c>
      <c r="Q132" s="67">
        <f>Q131/Q99</f>
        <v>2.2275599213773697E-2</v>
      </c>
      <c r="R132" s="67">
        <f>R131/R99</f>
        <v>3.6737276368744312E-2</v>
      </c>
      <c r="S132" s="67">
        <f>S131/S99</f>
        <v>4.6533235846645919E-2</v>
      </c>
      <c r="T132" s="67">
        <f>T131/T99</f>
        <v>6.5261306873525243E-2</v>
      </c>
      <c r="U132" s="67">
        <f>U131/U99</f>
        <v>8.3262059249188738E-2</v>
      </c>
      <c r="V132" s="67">
        <f>V131/V99</f>
        <v>0.10069658607379259</v>
      </c>
      <c r="W132" s="67">
        <f>W131/W99</f>
        <v>0.1179992990819388</v>
      </c>
      <c r="X132" s="67">
        <f>X131/X99</f>
        <v>9.6689001438832162E-2</v>
      </c>
      <c r="Y132" s="67">
        <f>Y131/Y99</f>
        <v>8.9295250102435386E-2</v>
      </c>
      <c r="Z132" s="67">
        <f>Z131/Z99</f>
        <v>8.3896754406475621E-2</v>
      </c>
      <c r="AA132" s="67">
        <f>AA131/AA99</f>
        <v>7.9680335843587038E-2</v>
      </c>
      <c r="AB132" s="67">
        <f>AB131/AB99</f>
        <v>7.6235697520736265E-2</v>
      </c>
      <c r="AC132" s="67">
        <f>AC131/AC99</f>
        <v>9.0231473022625727E-2</v>
      </c>
      <c r="AD132" s="67">
        <f>AD131/AD99</f>
        <v>0.12563248314116243</v>
      </c>
      <c r="AE132" s="67">
        <f>AE131/AE99</f>
        <v>0.1657955371880972</v>
      </c>
      <c r="AF132" s="67">
        <f>AF131/AF99</f>
        <v>0.21294715365933842</v>
      </c>
      <c r="AG132" s="67">
        <f>AG131/AG99</f>
        <v>0.27028556666152992</v>
      </c>
    </row>
    <row r="133" spans="1:33" x14ac:dyDescent="0.25">
      <c r="A133" s="51" t="s">
        <v>133</v>
      </c>
      <c r="B133" s="52">
        <f t="array" ref="B133:AG133">TRANSPOSE(I45:I76)</f>
        <v>-779850</v>
      </c>
      <c r="C133" s="52">
        <v>90600</v>
      </c>
      <c r="D133" s="52">
        <v>76100</v>
      </c>
      <c r="E133" s="52">
        <v>66250</v>
      </c>
      <c r="F133" s="52">
        <v>58550</v>
      </c>
      <c r="G133" s="52">
        <v>52050</v>
      </c>
      <c r="H133" s="52">
        <v>46450</v>
      </c>
      <c r="I133" s="52">
        <v>41450</v>
      </c>
      <c r="J133" s="52">
        <v>36700</v>
      </c>
      <c r="K133" s="52">
        <v>1663750</v>
      </c>
      <c r="L133" s="52">
        <v>4173500</v>
      </c>
      <c r="M133" s="52">
        <v>8151000</v>
      </c>
      <c r="N133" s="52">
        <v>12907000</v>
      </c>
      <c r="O133" s="52">
        <v>20276000</v>
      </c>
      <c r="P133" s="52">
        <v>28354500</v>
      </c>
      <c r="Q133" s="52">
        <v>37192000</v>
      </c>
      <c r="R133" s="52">
        <v>46833000</v>
      </c>
      <c r="S133" s="52">
        <v>57108500</v>
      </c>
      <c r="T133" s="52">
        <v>69874000</v>
      </c>
      <c r="U133" s="52">
        <v>83167500</v>
      </c>
      <c r="V133" s="52">
        <v>96943000</v>
      </c>
      <c r="W133" s="52">
        <v>111354000</v>
      </c>
      <c r="X133" s="52">
        <v>126086000</v>
      </c>
      <c r="Y133" s="52">
        <v>143011000</v>
      </c>
      <c r="Z133" s="52">
        <v>160191500</v>
      </c>
      <c r="AA133" s="52">
        <v>177723000</v>
      </c>
      <c r="AB133" s="52">
        <v>195690000</v>
      </c>
      <c r="AC133" s="52">
        <v>213819000</v>
      </c>
      <c r="AD133" s="52">
        <v>242056100</v>
      </c>
      <c r="AE133" s="52">
        <v>269510100</v>
      </c>
      <c r="AF133" s="52">
        <v>296425100</v>
      </c>
      <c r="AG133" s="52">
        <v>322984050</v>
      </c>
    </row>
    <row r="134" spans="1:33" x14ac:dyDescent="0.25">
      <c r="A134" s="65" t="s">
        <v>160</v>
      </c>
      <c r="B134" s="66"/>
      <c r="C134" s="67">
        <f>C133/C99</f>
        <v>3.2789952316395241E-4</v>
      </c>
      <c r="D134" s="67">
        <f>D133/D99</f>
        <v>2.6741233176646529E-4</v>
      </c>
      <c r="E134" s="67">
        <f>E133/E99</f>
        <v>2.2622167656265123E-4</v>
      </c>
      <c r="F134" s="67">
        <f>F133/F99</f>
        <v>1.9443466231539551E-4</v>
      </c>
      <c r="G134" s="67">
        <f>G133/G99</f>
        <v>1.6822636751287462E-4</v>
      </c>
      <c r="H134" s="67">
        <f>H133/H99</f>
        <v>1.4621649184061339E-4</v>
      </c>
      <c r="I134" s="67">
        <f>I133/I99</f>
        <v>1.2834584465013735E-4</v>
      </c>
      <c r="J134" s="67">
        <f>J133/J99</f>
        <v>1.11811351234279E-4</v>
      </c>
      <c r="K134" s="67">
        <f>K133/K99</f>
        <v>4.9886458650876186E-3</v>
      </c>
      <c r="L134" s="67">
        <f>L133/L99</f>
        <v>1.2319086303617026E-2</v>
      </c>
      <c r="M134" s="67">
        <f>M133/M99</f>
        <v>2.3690694080385922E-2</v>
      </c>
      <c r="N134" s="67">
        <f>N133/N99</f>
        <v>4.1903045732355322E-2</v>
      </c>
      <c r="O134" s="67">
        <f>O133/O99</f>
        <v>7.4549053400333604E-2</v>
      </c>
      <c r="P134" s="67">
        <f>P133/P99</f>
        <v>0.12017500118603959</v>
      </c>
      <c r="Q134" s="67">
        <f>Q133/Q99</f>
        <v>0.1860485259282891</v>
      </c>
      <c r="R134" s="67">
        <f>R133/R99</f>
        <v>0.28580014355106348</v>
      </c>
      <c r="S134" s="67">
        <f>S133/S99</f>
        <v>0.34934182980783207</v>
      </c>
      <c r="T134" s="67">
        <f>T133/T99</f>
        <v>0.42845706628588776</v>
      </c>
      <c r="U134" s="67">
        <f>U133/U99</f>
        <v>0.51119867950737519</v>
      </c>
      <c r="V134" s="67">
        <f>V133/V99</f>
        <v>0.59730949909757536</v>
      </c>
      <c r="W134" s="67">
        <f>W133/W99</f>
        <v>0.68776204920022055</v>
      </c>
      <c r="X134" s="67">
        <f>X133/X99</f>
        <v>0.56017687981512621</v>
      </c>
      <c r="Y134" s="67">
        <f>Y133/Y99</f>
        <v>0.49612288315459935</v>
      </c>
      <c r="Z134" s="67">
        <f>Z133/Z99</f>
        <v>0.45582508931979854</v>
      </c>
      <c r="AA134" s="67">
        <f>AA133/AA99</f>
        <v>0.42865444748546494</v>
      </c>
      <c r="AB134" s="67">
        <f>AB133/AB99</f>
        <v>0.40958059652517242</v>
      </c>
      <c r="AC134" s="67">
        <f>AC133/AC99</f>
        <v>0.48663681910469681</v>
      </c>
      <c r="AD134" s="67">
        <f>AD133/AD99</f>
        <v>0.60366023841547256</v>
      </c>
      <c r="AE134" s="67">
        <f>AE133/AE99</f>
        <v>0.74331142736853839</v>
      </c>
      <c r="AF134" s="67">
        <f>AF133/AF99</f>
        <v>0.91438440226129969</v>
      </c>
      <c r="AG134" s="67">
        <f>AG133/AG99</f>
        <v>1.1301858310025998</v>
      </c>
    </row>
    <row r="136" spans="1:33" x14ac:dyDescent="0.25">
      <c r="A136" s="68" t="s">
        <v>162</v>
      </c>
    </row>
    <row r="137" spans="1:33" x14ac:dyDescent="0.25">
      <c r="A137" t="s">
        <v>80</v>
      </c>
      <c r="B137" s="36"/>
      <c r="C137" s="36"/>
      <c r="D137" s="36"/>
      <c r="E137" s="36"/>
      <c r="F137" s="36"/>
      <c r="G137" s="36"/>
      <c r="H137" s="36"/>
      <c r="I137" s="36"/>
      <c r="J137" s="36"/>
      <c r="K137" s="18">
        <f>IF(K133&gt;K125,1,K133/K125)</f>
        <v>6.8219608831634072E-3</v>
      </c>
      <c r="L137" s="18">
        <f t="shared" ref="L137:AG137" si="7">IF(L133&gt;L125,1,L133/L125)</f>
        <v>1.7757114181085307E-2</v>
      </c>
      <c r="M137" s="18">
        <f t="shared" si="7"/>
        <v>3.6037091175624855E-2</v>
      </c>
      <c r="N137" s="18">
        <f t="shared" si="7"/>
        <v>6.8683912225082341E-2</v>
      </c>
      <c r="O137" s="18">
        <f t="shared" si="7"/>
        <v>0.13548583565455066</v>
      </c>
      <c r="P137" s="18">
        <f t="shared" si="7"/>
        <v>0.25455336535141349</v>
      </c>
      <c r="Q137" s="18">
        <f t="shared" si="7"/>
        <v>0.50861262778038296</v>
      </c>
      <c r="R137" s="18">
        <f t="shared" si="7"/>
        <v>1</v>
      </c>
      <c r="S137" s="18">
        <f t="shared" si="7"/>
        <v>1</v>
      </c>
      <c r="T137" s="18">
        <f t="shared" si="7"/>
        <v>1</v>
      </c>
      <c r="U137" s="18">
        <f t="shared" si="7"/>
        <v>1</v>
      </c>
      <c r="V137" s="18">
        <f t="shared" si="7"/>
        <v>1</v>
      </c>
      <c r="W137" s="18">
        <f t="shared" si="7"/>
        <v>1</v>
      </c>
      <c r="X137" s="18">
        <f t="shared" si="7"/>
        <v>1</v>
      </c>
      <c r="Y137" s="18">
        <f t="shared" si="7"/>
        <v>1</v>
      </c>
      <c r="Z137" s="18">
        <f t="shared" si="7"/>
        <v>1</v>
      </c>
      <c r="AA137" s="18">
        <f t="shared" si="7"/>
        <v>1</v>
      </c>
      <c r="AB137" s="18">
        <f t="shared" si="7"/>
        <v>0.99564331027405395</v>
      </c>
      <c r="AC137" s="18">
        <f t="shared" si="7"/>
        <v>1</v>
      </c>
      <c r="AD137" s="18">
        <f t="shared" si="7"/>
        <v>1</v>
      </c>
      <c r="AE137" s="18">
        <f t="shared" si="7"/>
        <v>1</v>
      </c>
      <c r="AF137" s="18">
        <f t="shared" si="7"/>
        <v>1</v>
      </c>
      <c r="AG137" s="18">
        <f t="shared" si="7"/>
        <v>1</v>
      </c>
    </row>
    <row r="138" spans="1:33" x14ac:dyDescent="0.25">
      <c r="A138" t="s">
        <v>81</v>
      </c>
      <c r="B138" s="36"/>
      <c r="C138" s="36"/>
      <c r="D138" s="36"/>
      <c r="E138" s="36"/>
      <c r="F138" s="36"/>
      <c r="G138" s="36"/>
      <c r="H138" s="36"/>
      <c r="I138" s="36"/>
      <c r="J138" s="36"/>
      <c r="K138" s="18">
        <f>IF(((SUM(K125:K126)-K133)/K126)&lt;0,1,IF(K137&lt;1,0,(SUM(K125:K126)-K133)/K126))</f>
        <v>0</v>
      </c>
      <c r="L138" s="18">
        <f t="shared" ref="L138:AG138" si="8">IF(((SUM(L125:L126)-L133)/L126)&lt;0,1,IF(L137&lt;1,0,(SUM(L125:L126)-L133)/L126))</f>
        <v>0</v>
      </c>
      <c r="M138" s="18">
        <f t="shared" si="8"/>
        <v>0</v>
      </c>
      <c r="N138" s="18">
        <f t="shared" si="8"/>
        <v>0</v>
      </c>
      <c r="O138" s="18">
        <f t="shared" si="8"/>
        <v>0</v>
      </c>
      <c r="P138" s="18">
        <f t="shared" si="8"/>
        <v>0</v>
      </c>
      <c r="Q138" s="18">
        <f t="shared" si="8"/>
        <v>0</v>
      </c>
      <c r="R138" s="18">
        <f t="shared" si="8"/>
        <v>0.84077747907553757</v>
      </c>
      <c r="S138" s="18">
        <f t="shared" si="8"/>
        <v>0.79429406821694126</v>
      </c>
      <c r="T138" s="18">
        <f t="shared" si="8"/>
        <v>0.72248741620205614</v>
      </c>
      <c r="U138" s="18">
        <f t="shared" si="8"/>
        <v>0.65134086017387183</v>
      </c>
      <c r="V138" s="18">
        <f t="shared" si="8"/>
        <v>0.58126880740841802</v>
      </c>
      <c r="W138" s="18">
        <f t="shared" si="8"/>
        <v>0.51052792965839433</v>
      </c>
      <c r="X138" s="18">
        <f t="shared" si="8"/>
        <v>0.62095608453199647</v>
      </c>
      <c r="Y138" s="18">
        <f t="shared" si="8"/>
        <v>0.71414385604738562</v>
      </c>
      <c r="Z138" s="18">
        <f t="shared" si="8"/>
        <v>0.81066581844796748</v>
      </c>
      <c r="AA138" s="18">
        <f t="shared" si="8"/>
        <v>0.9097322704208084</v>
      </c>
      <c r="AB138" s="18">
        <f t="shared" si="8"/>
        <v>0</v>
      </c>
      <c r="AC138" s="18">
        <f t="shared" si="8"/>
        <v>0.64297556513287402</v>
      </c>
      <c r="AD138" s="18">
        <f t="shared" si="8"/>
        <v>0.21602627015648934</v>
      </c>
      <c r="AE138" s="18">
        <f t="shared" si="8"/>
        <v>1</v>
      </c>
      <c r="AF138" s="18">
        <f t="shared" si="8"/>
        <v>1</v>
      </c>
      <c r="AG138" s="18">
        <f t="shared" si="8"/>
        <v>1</v>
      </c>
    </row>
    <row r="139" spans="1:33" x14ac:dyDescent="0.25">
      <c r="A139" t="s">
        <v>82</v>
      </c>
      <c r="B139" s="36"/>
      <c r="C139" s="36"/>
      <c r="D139" s="36"/>
      <c r="E139" s="36"/>
      <c r="F139" s="36"/>
      <c r="G139" s="36"/>
      <c r="H139" s="36"/>
      <c r="I139" s="36"/>
      <c r="J139" s="36"/>
      <c r="K139" s="18">
        <f>IF(((SUM(K125:K127)-K133)/K127)&lt;0,1,IF(K138&lt;1,0,(SUM(K125:K127)-K133)/K127))</f>
        <v>0</v>
      </c>
      <c r="L139" s="18">
        <f t="shared" ref="L139:AG139" si="9">IF(((SUM(L125:L127)-L133)/L127)&lt;0,1,IF(L138&lt;1,0,(SUM(L125:L127)-L133)/L127))</f>
        <v>0</v>
      </c>
      <c r="M139" s="18">
        <f t="shared" si="9"/>
        <v>0</v>
      </c>
      <c r="N139" s="18">
        <f t="shared" si="9"/>
        <v>0</v>
      </c>
      <c r="O139" s="18">
        <f t="shared" si="9"/>
        <v>0</v>
      </c>
      <c r="P139" s="18">
        <f t="shared" si="9"/>
        <v>0</v>
      </c>
      <c r="Q139" s="18">
        <f t="shared" si="9"/>
        <v>0</v>
      </c>
      <c r="R139" s="18">
        <f t="shared" si="9"/>
        <v>0</v>
      </c>
      <c r="S139" s="18">
        <f t="shared" si="9"/>
        <v>0</v>
      </c>
      <c r="T139" s="18">
        <f t="shared" si="9"/>
        <v>0</v>
      </c>
      <c r="U139" s="18">
        <f t="shared" si="9"/>
        <v>0</v>
      </c>
      <c r="V139" s="18">
        <f t="shared" si="9"/>
        <v>0</v>
      </c>
      <c r="W139" s="64">
        <v>0</v>
      </c>
      <c r="X139" s="18">
        <f t="shared" si="9"/>
        <v>0</v>
      </c>
      <c r="Y139" s="18">
        <f t="shared" si="9"/>
        <v>0</v>
      </c>
      <c r="Z139" s="18">
        <f t="shared" si="9"/>
        <v>0</v>
      </c>
      <c r="AA139" s="18">
        <f t="shared" si="9"/>
        <v>0</v>
      </c>
      <c r="AB139" s="18">
        <f t="shared" si="9"/>
        <v>0</v>
      </c>
      <c r="AC139" s="18">
        <f t="shared" si="9"/>
        <v>0</v>
      </c>
      <c r="AD139" s="18">
        <f t="shared" si="9"/>
        <v>0</v>
      </c>
      <c r="AE139" s="18">
        <f t="shared" si="9"/>
        <v>0.81494328818398165</v>
      </c>
      <c r="AF139" s="18">
        <f t="shared" si="9"/>
        <v>1</v>
      </c>
      <c r="AG139" s="18">
        <f t="shared" si="9"/>
        <v>1</v>
      </c>
    </row>
    <row r="140" spans="1:33" x14ac:dyDescent="0.25">
      <c r="A140" t="s">
        <v>83</v>
      </c>
      <c r="B140" s="36"/>
      <c r="C140" s="36"/>
      <c r="D140" s="36"/>
      <c r="E140" s="36"/>
      <c r="F140" s="36"/>
      <c r="G140" s="36"/>
      <c r="H140" s="36"/>
      <c r="I140" s="36"/>
      <c r="J140" s="36"/>
      <c r="K140" s="18">
        <f>IF(((SUM(K125:K128)-K133)/K128)&lt;0,1,IF(K139&lt;1,0,(SUM(K125:K128)-K133)/K128))</f>
        <v>0</v>
      </c>
      <c r="L140" s="18">
        <f t="shared" ref="L140:AG140" si="10">IF(((SUM(L125:L128)-L133)/L128)&lt;0,1,IF(L139&lt;1,0,(SUM(L125:L128)-L133)/L128))</f>
        <v>0</v>
      </c>
      <c r="M140" s="18">
        <f t="shared" si="10"/>
        <v>0</v>
      </c>
      <c r="N140" s="18">
        <f t="shared" si="10"/>
        <v>0</v>
      </c>
      <c r="O140" s="18">
        <f t="shared" si="10"/>
        <v>0</v>
      </c>
      <c r="P140" s="18">
        <f t="shared" si="10"/>
        <v>0</v>
      </c>
      <c r="Q140" s="18">
        <f t="shared" si="10"/>
        <v>0</v>
      </c>
      <c r="R140" s="18">
        <f t="shared" si="10"/>
        <v>0</v>
      </c>
      <c r="S140" s="18">
        <f t="shared" si="10"/>
        <v>0</v>
      </c>
      <c r="T140" s="18">
        <f t="shared" si="10"/>
        <v>0</v>
      </c>
      <c r="U140" s="18">
        <f t="shared" si="10"/>
        <v>0</v>
      </c>
      <c r="V140" s="18">
        <f t="shared" si="10"/>
        <v>0</v>
      </c>
      <c r="W140" s="18">
        <f t="shared" si="10"/>
        <v>0</v>
      </c>
      <c r="X140" s="18">
        <f t="shared" si="10"/>
        <v>0</v>
      </c>
      <c r="Y140" s="18">
        <f t="shared" si="10"/>
        <v>0</v>
      </c>
      <c r="Z140" s="18">
        <f t="shared" si="10"/>
        <v>0</v>
      </c>
      <c r="AA140" s="18">
        <f t="shared" si="10"/>
        <v>0</v>
      </c>
      <c r="AB140" s="18">
        <f t="shared" si="10"/>
        <v>0</v>
      </c>
      <c r="AC140" s="18">
        <f t="shared" si="10"/>
        <v>0</v>
      </c>
      <c r="AD140" s="18">
        <f t="shared" si="10"/>
        <v>0</v>
      </c>
      <c r="AE140" s="18">
        <f t="shared" si="10"/>
        <v>0</v>
      </c>
      <c r="AF140" s="18">
        <f t="shared" si="10"/>
        <v>0.81453354838086933</v>
      </c>
      <c r="AG140" s="18">
        <f t="shared" si="10"/>
        <v>1</v>
      </c>
    </row>
    <row r="142" spans="1:33" x14ac:dyDescent="0.25">
      <c r="A142" s="3" t="s">
        <v>67</v>
      </c>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row>
    <row r="145" spans="1:24" x14ac:dyDescent="0.25">
      <c r="A145" s="1" t="s">
        <v>80</v>
      </c>
    </row>
    <row r="146" spans="1:24" x14ac:dyDescent="0.25">
      <c r="A146" t="s">
        <v>85</v>
      </c>
    </row>
    <row r="147" spans="1:24" x14ac:dyDescent="0.25">
      <c r="A147" s="11" t="s">
        <v>163</v>
      </c>
      <c r="B147" s="70">
        <f>MAX(K137:AG137)</f>
        <v>1</v>
      </c>
    </row>
    <row r="148" spans="1:24" x14ac:dyDescent="0.25">
      <c r="A148">
        <v>2027</v>
      </c>
      <c r="B148">
        <v>2028</v>
      </c>
      <c r="C148">
        <v>2029</v>
      </c>
      <c r="D148">
        <v>2030</v>
      </c>
      <c r="E148">
        <v>2031</v>
      </c>
      <c r="F148">
        <v>2032</v>
      </c>
      <c r="G148">
        <v>2033</v>
      </c>
      <c r="H148">
        <v>2034</v>
      </c>
      <c r="I148">
        <v>2035</v>
      </c>
      <c r="J148">
        <v>2036</v>
      </c>
      <c r="K148">
        <v>2037</v>
      </c>
      <c r="L148">
        <v>2038</v>
      </c>
      <c r="M148">
        <v>2039</v>
      </c>
      <c r="N148">
        <v>2040</v>
      </c>
      <c r="O148">
        <v>2041</v>
      </c>
      <c r="P148">
        <v>2042</v>
      </c>
      <c r="Q148">
        <v>2043</v>
      </c>
      <c r="R148">
        <v>2044</v>
      </c>
      <c r="S148">
        <v>2045</v>
      </c>
      <c r="T148">
        <v>2046</v>
      </c>
      <c r="U148">
        <v>2047</v>
      </c>
      <c r="V148">
        <v>2048</v>
      </c>
      <c r="W148">
        <v>2049</v>
      </c>
      <c r="X148">
        <v>2050</v>
      </c>
    </row>
    <row r="149" spans="1:24" x14ac:dyDescent="0.25">
      <c r="A149" s="36">
        <v>0</v>
      </c>
      <c r="B149" s="69">
        <f>K137/$B$147</f>
        <v>6.8219608831634072E-3</v>
      </c>
      <c r="C149" s="69">
        <f t="shared" ref="C149:X149" si="11">L137/$B$147</f>
        <v>1.7757114181085307E-2</v>
      </c>
      <c r="D149" s="69">
        <f t="shared" si="11"/>
        <v>3.6037091175624855E-2</v>
      </c>
      <c r="E149" s="69">
        <f t="shared" si="11"/>
        <v>6.8683912225082341E-2</v>
      </c>
      <c r="F149" s="69">
        <f t="shared" si="11"/>
        <v>0.13548583565455066</v>
      </c>
      <c r="G149" s="69">
        <f t="shared" si="11"/>
        <v>0.25455336535141349</v>
      </c>
      <c r="H149" s="69">
        <f t="shared" si="11"/>
        <v>0.50861262778038296</v>
      </c>
      <c r="I149" s="69">
        <f t="shared" si="11"/>
        <v>1</v>
      </c>
      <c r="J149" s="69">
        <f t="shared" si="11"/>
        <v>1</v>
      </c>
      <c r="K149" s="69">
        <f t="shared" si="11"/>
        <v>1</v>
      </c>
      <c r="L149" s="69">
        <f t="shared" si="11"/>
        <v>1</v>
      </c>
      <c r="M149" s="69">
        <f t="shared" si="11"/>
        <v>1</v>
      </c>
      <c r="N149" s="69">
        <f t="shared" si="11"/>
        <v>1</v>
      </c>
      <c r="O149" s="69">
        <f t="shared" si="11"/>
        <v>1</v>
      </c>
      <c r="P149" s="69">
        <f t="shared" si="11"/>
        <v>1</v>
      </c>
      <c r="Q149" s="69">
        <f t="shared" si="11"/>
        <v>1</v>
      </c>
      <c r="R149" s="69">
        <f t="shared" si="11"/>
        <v>1</v>
      </c>
      <c r="S149" s="69">
        <f t="shared" si="11"/>
        <v>0.99564331027405395</v>
      </c>
      <c r="T149" s="69">
        <f t="shared" si="11"/>
        <v>1</v>
      </c>
      <c r="U149" s="69">
        <f t="shared" si="11"/>
        <v>1</v>
      </c>
      <c r="V149" s="69">
        <f t="shared" si="11"/>
        <v>1</v>
      </c>
      <c r="W149" s="69">
        <f t="shared" si="11"/>
        <v>1</v>
      </c>
      <c r="X149" s="69">
        <f t="shared" si="11"/>
        <v>1</v>
      </c>
    </row>
    <row r="151" spans="1:24" x14ac:dyDescent="0.25">
      <c r="A151" s="1" t="s">
        <v>81</v>
      </c>
    </row>
    <row r="152" spans="1:24" x14ac:dyDescent="0.25">
      <c r="A152" t="s">
        <v>86</v>
      </c>
    </row>
    <row r="153" spans="1:24" x14ac:dyDescent="0.25">
      <c r="A153" s="11" t="s">
        <v>163</v>
      </c>
      <c r="B153" s="70">
        <f>MAX(K138:AG138)</f>
        <v>1</v>
      </c>
    </row>
    <row r="154" spans="1:24" x14ac:dyDescent="0.25">
      <c r="A154">
        <v>2027</v>
      </c>
      <c r="B154">
        <v>2028</v>
      </c>
      <c r="C154">
        <v>2029</v>
      </c>
      <c r="D154">
        <v>2030</v>
      </c>
      <c r="E154">
        <v>2031</v>
      </c>
      <c r="F154">
        <v>2032</v>
      </c>
      <c r="G154">
        <v>2033</v>
      </c>
      <c r="H154">
        <v>2034</v>
      </c>
      <c r="I154">
        <v>2035</v>
      </c>
      <c r="J154">
        <v>2036</v>
      </c>
      <c r="K154">
        <v>2037</v>
      </c>
      <c r="L154">
        <v>2038</v>
      </c>
      <c r="M154">
        <v>2039</v>
      </c>
      <c r="N154">
        <v>2040</v>
      </c>
      <c r="O154">
        <v>2041</v>
      </c>
      <c r="P154">
        <v>2042</v>
      </c>
      <c r="Q154">
        <v>2043</v>
      </c>
      <c r="R154">
        <v>2044</v>
      </c>
      <c r="S154">
        <v>2045</v>
      </c>
      <c r="T154">
        <v>2046</v>
      </c>
      <c r="U154">
        <v>2047</v>
      </c>
      <c r="V154">
        <v>2048</v>
      </c>
      <c r="W154">
        <v>2049</v>
      </c>
      <c r="X154">
        <v>2050</v>
      </c>
    </row>
    <row r="155" spans="1:24" x14ac:dyDescent="0.25">
      <c r="A155" s="36">
        <v>0</v>
      </c>
      <c r="B155" s="69">
        <f>K138/$B$153</f>
        <v>0</v>
      </c>
      <c r="C155" s="69">
        <f t="shared" ref="C155:X155" si="12">L138/$B$153</f>
        <v>0</v>
      </c>
      <c r="D155" s="69">
        <f t="shared" si="12"/>
        <v>0</v>
      </c>
      <c r="E155" s="69">
        <f t="shared" si="12"/>
        <v>0</v>
      </c>
      <c r="F155" s="69">
        <f t="shared" si="12"/>
        <v>0</v>
      </c>
      <c r="G155" s="69">
        <f t="shared" si="12"/>
        <v>0</v>
      </c>
      <c r="H155" s="69">
        <f t="shared" si="12"/>
        <v>0</v>
      </c>
      <c r="I155" s="69">
        <f t="shared" si="12"/>
        <v>0.84077747907553757</v>
      </c>
      <c r="J155" s="69">
        <f t="shared" si="12"/>
        <v>0.79429406821694126</v>
      </c>
      <c r="K155" s="69">
        <f t="shared" si="12"/>
        <v>0.72248741620205614</v>
      </c>
      <c r="L155" s="69">
        <f t="shared" si="12"/>
        <v>0.65134086017387183</v>
      </c>
      <c r="M155" s="69">
        <f t="shared" si="12"/>
        <v>0.58126880740841802</v>
      </c>
      <c r="N155" s="69">
        <f t="shared" si="12"/>
        <v>0.51052792965839433</v>
      </c>
      <c r="O155" s="69">
        <f t="shared" si="12"/>
        <v>0.62095608453199647</v>
      </c>
      <c r="P155" s="69">
        <f t="shared" si="12"/>
        <v>0.71414385604738562</v>
      </c>
      <c r="Q155" s="69">
        <f t="shared" si="12"/>
        <v>0.81066581844796748</v>
      </c>
      <c r="R155" s="69">
        <f t="shared" si="12"/>
        <v>0.9097322704208084</v>
      </c>
      <c r="S155" s="69">
        <f t="shared" si="12"/>
        <v>0</v>
      </c>
      <c r="T155" s="69">
        <f t="shared" si="12"/>
        <v>0.64297556513287402</v>
      </c>
      <c r="U155" s="69">
        <f t="shared" si="12"/>
        <v>0.21602627015648934</v>
      </c>
      <c r="V155" s="69">
        <f t="shared" si="12"/>
        <v>1</v>
      </c>
      <c r="W155" s="69">
        <f t="shared" si="12"/>
        <v>1</v>
      </c>
      <c r="X155" s="69">
        <f t="shared" si="12"/>
        <v>1</v>
      </c>
    </row>
    <row r="157" spans="1:24" x14ac:dyDescent="0.25">
      <c r="A157" s="1" t="s">
        <v>82</v>
      </c>
    </row>
    <row r="158" spans="1:24" x14ac:dyDescent="0.25">
      <c r="A158" t="s">
        <v>87</v>
      </c>
    </row>
    <row r="159" spans="1:24" x14ac:dyDescent="0.25">
      <c r="A159" s="11" t="s">
        <v>163</v>
      </c>
      <c r="B159" s="70">
        <f>MAX(K139:AG139)</f>
        <v>1</v>
      </c>
    </row>
    <row r="160" spans="1:24" x14ac:dyDescent="0.25">
      <c r="A160">
        <v>2027</v>
      </c>
      <c r="B160">
        <v>2028</v>
      </c>
      <c r="C160">
        <v>2029</v>
      </c>
      <c r="D160">
        <v>2030</v>
      </c>
      <c r="E160">
        <v>2031</v>
      </c>
      <c r="F160">
        <v>2032</v>
      </c>
      <c r="G160">
        <v>2033</v>
      </c>
      <c r="H160">
        <v>2034</v>
      </c>
      <c r="I160">
        <v>2035</v>
      </c>
      <c r="J160">
        <v>2036</v>
      </c>
      <c r="K160">
        <v>2037</v>
      </c>
      <c r="L160">
        <v>2038</v>
      </c>
      <c r="M160">
        <v>2039</v>
      </c>
      <c r="N160">
        <v>2040</v>
      </c>
      <c r="O160">
        <v>2041</v>
      </c>
      <c r="P160">
        <v>2042</v>
      </c>
      <c r="Q160">
        <v>2043</v>
      </c>
      <c r="R160">
        <v>2044</v>
      </c>
      <c r="S160">
        <v>2045</v>
      </c>
      <c r="T160">
        <v>2046</v>
      </c>
      <c r="U160">
        <v>2047</v>
      </c>
      <c r="V160">
        <v>2048</v>
      </c>
      <c r="W160">
        <v>2049</v>
      </c>
      <c r="X160">
        <v>2050</v>
      </c>
    </row>
    <row r="161" spans="1:24" x14ac:dyDescent="0.25">
      <c r="A161" s="36">
        <v>0</v>
      </c>
      <c r="B161" s="69">
        <f>K139/$B$159</f>
        <v>0</v>
      </c>
      <c r="C161" s="69">
        <f t="shared" ref="C161:X161" si="13">L139/$B$159</f>
        <v>0</v>
      </c>
      <c r="D161" s="69">
        <f t="shared" si="13"/>
        <v>0</v>
      </c>
      <c r="E161" s="69">
        <f t="shared" si="13"/>
        <v>0</v>
      </c>
      <c r="F161" s="69">
        <f t="shared" si="13"/>
        <v>0</v>
      </c>
      <c r="G161" s="69">
        <f t="shared" si="13"/>
        <v>0</v>
      </c>
      <c r="H161" s="69">
        <f t="shared" si="13"/>
        <v>0</v>
      </c>
      <c r="I161" s="69">
        <f t="shared" si="13"/>
        <v>0</v>
      </c>
      <c r="J161" s="69">
        <f t="shared" si="13"/>
        <v>0</v>
      </c>
      <c r="K161" s="69">
        <f t="shared" si="13"/>
        <v>0</v>
      </c>
      <c r="L161" s="69">
        <f t="shared" si="13"/>
        <v>0</v>
      </c>
      <c r="M161" s="69">
        <f t="shared" si="13"/>
        <v>0</v>
      </c>
      <c r="N161" s="69">
        <f t="shared" si="13"/>
        <v>0</v>
      </c>
      <c r="O161" s="69">
        <f t="shared" si="13"/>
        <v>0</v>
      </c>
      <c r="P161" s="69">
        <f t="shared" si="13"/>
        <v>0</v>
      </c>
      <c r="Q161" s="69">
        <f t="shared" si="13"/>
        <v>0</v>
      </c>
      <c r="R161" s="69">
        <f t="shared" si="13"/>
        <v>0</v>
      </c>
      <c r="S161" s="69">
        <f t="shared" si="13"/>
        <v>0</v>
      </c>
      <c r="T161" s="69">
        <f t="shared" si="13"/>
        <v>0</v>
      </c>
      <c r="U161" s="69">
        <f t="shared" si="13"/>
        <v>0</v>
      </c>
      <c r="V161" s="69">
        <f t="shared" si="13"/>
        <v>0.81494328818398165</v>
      </c>
      <c r="W161" s="69">
        <f t="shared" si="13"/>
        <v>1</v>
      </c>
      <c r="X161" s="69">
        <f t="shared" si="13"/>
        <v>1</v>
      </c>
    </row>
    <row r="163" spans="1:24" x14ac:dyDescent="0.25">
      <c r="A163" s="1" t="s">
        <v>83</v>
      </c>
    </row>
    <row r="164" spans="1:24" x14ac:dyDescent="0.25">
      <c r="A164" t="s">
        <v>88</v>
      </c>
    </row>
    <row r="165" spans="1:24" x14ac:dyDescent="0.25">
      <c r="A165" s="11" t="s">
        <v>163</v>
      </c>
      <c r="B165" s="70">
        <f>MAX(K140:AG140)</f>
        <v>1</v>
      </c>
    </row>
    <row r="166" spans="1:24" x14ac:dyDescent="0.25">
      <c r="A166">
        <v>2027</v>
      </c>
      <c r="B166">
        <v>2028</v>
      </c>
      <c r="C166">
        <v>2029</v>
      </c>
      <c r="D166">
        <v>2030</v>
      </c>
      <c r="E166">
        <v>2031</v>
      </c>
      <c r="F166">
        <v>2032</v>
      </c>
      <c r="G166">
        <v>2033</v>
      </c>
      <c r="H166">
        <v>2034</v>
      </c>
      <c r="I166">
        <v>2035</v>
      </c>
      <c r="J166">
        <v>2036</v>
      </c>
      <c r="K166">
        <v>2037</v>
      </c>
      <c r="L166">
        <v>2038</v>
      </c>
      <c r="M166">
        <v>2039</v>
      </c>
      <c r="N166">
        <v>2040</v>
      </c>
      <c r="O166">
        <v>2041</v>
      </c>
      <c r="P166">
        <v>2042</v>
      </c>
      <c r="Q166">
        <v>2043</v>
      </c>
      <c r="R166">
        <v>2044</v>
      </c>
      <c r="S166">
        <v>2045</v>
      </c>
      <c r="T166">
        <v>2046</v>
      </c>
      <c r="U166">
        <v>2047</v>
      </c>
      <c r="V166">
        <v>2048</v>
      </c>
      <c r="W166">
        <v>2049</v>
      </c>
      <c r="X166">
        <v>2050</v>
      </c>
    </row>
    <row r="167" spans="1:24" x14ac:dyDescent="0.25">
      <c r="A167" s="36">
        <v>0</v>
      </c>
      <c r="B167" s="69">
        <f>K140/$B$165</f>
        <v>0</v>
      </c>
      <c r="C167" s="69">
        <f t="shared" ref="C167:X167" si="14">L140/$B$165</f>
        <v>0</v>
      </c>
      <c r="D167" s="69">
        <f t="shared" si="14"/>
        <v>0</v>
      </c>
      <c r="E167" s="69">
        <f t="shared" si="14"/>
        <v>0</v>
      </c>
      <c r="F167" s="69">
        <f t="shared" si="14"/>
        <v>0</v>
      </c>
      <c r="G167" s="69">
        <f t="shared" si="14"/>
        <v>0</v>
      </c>
      <c r="H167" s="69">
        <f t="shared" si="14"/>
        <v>0</v>
      </c>
      <c r="I167" s="69">
        <f t="shared" si="14"/>
        <v>0</v>
      </c>
      <c r="J167" s="69">
        <f t="shared" si="14"/>
        <v>0</v>
      </c>
      <c r="K167" s="69">
        <f t="shared" si="14"/>
        <v>0</v>
      </c>
      <c r="L167" s="69">
        <f t="shared" si="14"/>
        <v>0</v>
      </c>
      <c r="M167" s="69">
        <f t="shared" si="14"/>
        <v>0</v>
      </c>
      <c r="N167" s="69">
        <f t="shared" si="14"/>
        <v>0</v>
      </c>
      <c r="O167" s="69">
        <f t="shared" si="14"/>
        <v>0</v>
      </c>
      <c r="P167" s="69">
        <f t="shared" si="14"/>
        <v>0</v>
      </c>
      <c r="Q167" s="69">
        <f t="shared" si="14"/>
        <v>0</v>
      </c>
      <c r="R167" s="69">
        <f t="shared" si="14"/>
        <v>0</v>
      </c>
      <c r="S167" s="69">
        <f t="shared" si="14"/>
        <v>0</v>
      </c>
      <c r="T167" s="69">
        <f t="shared" si="14"/>
        <v>0</v>
      </c>
      <c r="U167" s="69">
        <f t="shared" si="14"/>
        <v>0</v>
      </c>
      <c r="V167" s="69">
        <f t="shared" si="14"/>
        <v>0</v>
      </c>
      <c r="W167" s="69">
        <f t="shared" si="14"/>
        <v>0.81453354838086933</v>
      </c>
      <c r="X167" s="69">
        <f t="shared" si="14"/>
        <v>1</v>
      </c>
    </row>
  </sheetData>
  <hyperlinks>
    <hyperlink ref="A2" location="HFCsNotes" display="Notes" xr:uid="{EB9AC4F9-1E8A-4BE0-A421-4A14A97BC8B6}"/>
    <hyperlink ref="A3" location="KigaliImpact" display="Emissions Impact of Kigali" xr:uid="{4755DF2E-797C-4AC6-A241-236F020EBCC5}"/>
    <hyperlink ref="A4" location="HFCsBAU" display="BAU" xr:uid="{584A8A92-BCA4-4EBD-A689-2D29EC7772CA}"/>
    <hyperlink ref="A5" location="HFCsPolicyScenario" display="Policy Scenario" xr:uid="{4952050F-8E4D-4A24-BD24-DBCCB66E4737}"/>
    <hyperlink ref="A6" location="HFCsCalcs" display="Calculations" xr:uid="{68E44220-D065-463E-A347-6C987832B99F}"/>
    <hyperlink ref="A7" location="HFCsEPSSettings" display="EPS Settings" xr:uid="{4DDADF9E-6EC8-4DB0-991F-77FBFBFB7625}"/>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01BAC-DBE7-4E40-812B-68CE6DB33A93}">
  <sheetPr>
    <tabColor theme="8" tint="0.39997558519241921"/>
  </sheetPr>
  <dimension ref="A1:AG28"/>
  <sheetViews>
    <sheetView topLeftCell="A7" zoomScale="85" zoomScaleNormal="85" workbookViewId="0">
      <selection activeCell="A13" sqref="A13"/>
    </sheetView>
  </sheetViews>
  <sheetFormatPr defaultRowHeight="15" x14ac:dyDescent="0.25"/>
  <cols>
    <col min="1" max="1" width="36.5703125" customWidth="1"/>
  </cols>
  <sheetData>
    <row r="1" spans="1:33" x14ac:dyDescent="0.25">
      <c r="A1" s="1" t="s">
        <v>0</v>
      </c>
    </row>
    <row r="2" spans="1:33" x14ac:dyDescent="0.25">
      <c r="A2" s="83" t="s">
        <v>1</v>
      </c>
    </row>
    <row r="3" spans="1:33" x14ac:dyDescent="0.25">
      <c r="A3" s="83" t="s">
        <v>5</v>
      </c>
    </row>
    <row r="4" spans="1:33" x14ac:dyDescent="0.25">
      <c r="A4" s="83" t="s">
        <v>6</v>
      </c>
    </row>
    <row r="7" spans="1:33" x14ac:dyDescent="0.25">
      <c r="A7" s="3" t="s">
        <v>1</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row>
    <row r="9" spans="1:33" x14ac:dyDescent="0.25">
      <c r="A9" t="s">
        <v>204</v>
      </c>
    </row>
    <row r="10" spans="1:33" x14ac:dyDescent="0.25">
      <c r="A10" t="s">
        <v>205</v>
      </c>
    </row>
    <row r="13" spans="1:33" x14ac:dyDescent="0.25">
      <c r="A13" s="3" t="s">
        <v>5</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row>
    <row r="15" spans="1:33" x14ac:dyDescent="0.25">
      <c r="A15" t="s">
        <v>173</v>
      </c>
    </row>
    <row r="17" spans="1:33" x14ac:dyDescent="0.25">
      <c r="A17" t="s">
        <v>34</v>
      </c>
      <c r="B17">
        <v>2019</v>
      </c>
      <c r="C17">
        <v>2020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3" x14ac:dyDescent="0.25">
      <c r="A18" t="s">
        <v>174</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row r="21" spans="1:33" x14ac:dyDescent="0.25">
      <c r="A21" s="3" t="s">
        <v>6</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row>
    <row r="23" spans="1:33" x14ac:dyDescent="0.25">
      <c r="A23" t="s">
        <v>173</v>
      </c>
    </row>
    <row r="25" spans="1:33" x14ac:dyDescent="0.25">
      <c r="A25" t="s">
        <v>34</v>
      </c>
      <c r="B25">
        <v>2019</v>
      </c>
      <c r="C25">
        <v>2020</v>
      </c>
      <c r="D25">
        <v>2021</v>
      </c>
      <c r="E25">
        <v>2022</v>
      </c>
      <c r="F25">
        <v>2023</v>
      </c>
      <c r="G25">
        <v>2024</v>
      </c>
      <c r="H25">
        <v>2025</v>
      </c>
      <c r="I25">
        <v>2026</v>
      </c>
      <c r="J25">
        <v>2027</v>
      </c>
      <c r="K25">
        <v>2028</v>
      </c>
      <c r="L25">
        <v>2029</v>
      </c>
      <c r="M25">
        <v>2030</v>
      </c>
      <c r="N25">
        <v>2031</v>
      </c>
      <c r="O25">
        <v>2032</v>
      </c>
      <c r="P25">
        <v>2033</v>
      </c>
      <c r="Q25">
        <v>2034</v>
      </c>
      <c r="R25">
        <v>2035</v>
      </c>
      <c r="S25">
        <v>2036</v>
      </c>
      <c r="T25">
        <v>2037</v>
      </c>
      <c r="U25">
        <v>2038</v>
      </c>
      <c r="V25">
        <v>2039</v>
      </c>
      <c r="W25">
        <v>2040</v>
      </c>
      <c r="X25">
        <v>2041</v>
      </c>
      <c r="Y25">
        <v>2042</v>
      </c>
      <c r="Z25">
        <v>2043</v>
      </c>
      <c r="AA25">
        <v>2044</v>
      </c>
      <c r="AB25">
        <v>2045</v>
      </c>
      <c r="AC25">
        <v>2046</v>
      </c>
      <c r="AD25">
        <v>2047</v>
      </c>
      <c r="AE25">
        <v>2048</v>
      </c>
      <c r="AF25">
        <v>2049</v>
      </c>
      <c r="AG25">
        <v>2050</v>
      </c>
    </row>
    <row r="26" spans="1:33" x14ac:dyDescent="0.25">
      <c r="A26" t="s">
        <v>174</v>
      </c>
      <c r="B26" s="44">
        <v>0</v>
      </c>
      <c r="C26" s="44">
        <v>0</v>
      </c>
      <c r="D26" s="44">
        <v>0</v>
      </c>
      <c r="E26" s="44">
        <v>0</v>
      </c>
      <c r="F26" s="44">
        <v>0</v>
      </c>
      <c r="G26" s="44">
        <v>-24121600</v>
      </c>
      <c r="H26" s="44">
        <v>-47623200</v>
      </c>
      <c r="I26" s="44">
        <v>-259070000</v>
      </c>
      <c r="J26" s="44">
        <v>-565256000</v>
      </c>
      <c r="K26" s="44">
        <v>-921665000</v>
      </c>
      <c r="L26" s="44">
        <v>-1422400000</v>
      </c>
      <c r="M26" s="44">
        <v>-1840300000</v>
      </c>
      <c r="N26" s="44">
        <v>-2009960000</v>
      </c>
      <c r="O26" s="44">
        <v>-2114310000</v>
      </c>
      <c r="P26" s="44">
        <v>-2211260000</v>
      </c>
      <c r="Q26" s="44">
        <v>-2288390000</v>
      </c>
      <c r="R26" s="44">
        <v>-1974740000</v>
      </c>
      <c r="S26" s="44">
        <v>-2125400000</v>
      </c>
      <c r="T26" s="44">
        <v>-2192980000</v>
      </c>
      <c r="U26" s="44">
        <v>-2250880000</v>
      </c>
      <c r="V26" s="44">
        <v>-2307660000</v>
      </c>
      <c r="W26" s="44">
        <v>-2353930000</v>
      </c>
      <c r="X26" s="44">
        <v>-2372360000</v>
      </c>
      <c r="Y26" s="44">
        <v>-2378380000</v>
      </c>
      <c r="Z26" s="44">
        <v>-2340490000</v>
      </c>
      <c r="AA26" s="44">
        <v>-1876900000</v>
      </c>
      <c r="AB26" s="44">
        <v>-2291890000</v>
      </c>
      <c r="AC26" s="44">
        <v>-2302000000</v>
      </c>
      <c r="AD26" s="44">
        <v>-2318080000</v>
      </c>
      <c r="AE26" s="44">
        <v>-760214000</v>
      </c>
      <c r="AF26" s="44">
        <v>-441302000</v>
      </c>
      <c r="AG26" s="44">
        <v>-578437000</v>
      </c>
    </row>
    <row r="28" spans="1:33" x14ac:dyDescent="0.25">
      <c r="A28" s="11" t="s">
        <v>203</v>
      </c>
      <c r="B28" s="82">
        <f>SUM(B26:AG26)</f>
        <v>-44569998800</v>
      </c>
    </row>
  </sheetData>
  <hyperlinks>
    <hyperlink ref="A2" location="CashFlowsNotes" display="Notes" xr:uid="{EBF63767-104E-45E3-A3D8-263FBB3F7726}"/>
    <hyperlink ref="A3" location="CashFlowsBAU" display="BAU" xr:uid="{5347EBF9-E078-43A1-97F6-4AA5AF65D660}"/>
    <hyperlink ref="A4" location="CashFlowsPolicyScenario" display="Policy Scenario" xr:uid="{14EEF53E-07D4-4769-A015-883EB8BAB339}"/>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A45DD-1E90-47BD-BE76-013BE4C01FC8}">
  <sheetPr>
    <tabColor rgb="FF7030A0"/>
  </sheetPr>
  <dimension ref="A1:AK2"/>
  <sheetViews>
    <sheetView workbookViewId="0">
      <selection activeCell="A8" sqref="A8"/>
    </sheetView>
  </sheetViews>
  <sheetFormatPr defaultColWidth="8.85546875" defaultRowHeight="15" x14ac:dyDescent="0.25"/>
  <cols>
    <col min="1" max="1" width="19.140625" customWidth="1"/>
    <col min="7" max="7" width="9" bestFit="1" customWidth="1"/>
    <col min="8" max="37" width="9.5703125" bestFit="1" customWidth="1"/>
  </cols>
  <sheetData>
    <row r="1" spans="1:37" x14ac:dyDescent="0.25">
      <c r="A1" s="1" t="s">
        <v>116</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s="1" t="s">
        <v>148</v>
      </c>
      <c r="B2" s="59">
        <v>217.04932691473061</v>
      </c>
      <c r="C2" s="59">
        <v>217.45874449471464</v>
      </c>
      <c r="D2" s="59">
        <v>530.97362379816002</v>
      </c>
      <c r="E2" s="59">
        <v>676.8212928537813</v>
      </c>
      <c r="F2" s="59">
        <v>922.18845458994383</v>
      </c>
      <c r="G2" s="59">
        <v>915.44878019872704</v>
      </c>
      <c r="H2" s="59">
        <v>992.34466080550828</v>
      </c>
      <c r="I2" s="59">
        <v>1053.1777454116559</v>
      </c>
      <c r="J2" s="59">
        <v>1111.3422142099921</v>
      </c>
      <c r="K2" s="59">
        <v>1166.2362091672662</v>
      </c>
      <c r="L2" s="59">
        <v>1215.5147551161886</v>
      </c>
      <c r="M2" s="59">
        <v>1263.1069629908131</v>
      </c>
      <c r="N2" s="59">
        <v>1314.2251504753331</v>
      </c>
      <c r="O2" s="59">
        <v>1380.7985980212616</v>
      </c>
      <c r="P2" s="59">
        <v>1448.2066977453781</v>
      </c>
      <c r="Q2" s="59">
        <v>1515.1662428975433</v>
      </c>
      <c r="R2" s="59">
        <v>1601.4022788316638</v>
      </c>
      <c r="S2" s="59">
        <v>1689.1599935668341</v>
      </c>
      <c r="T2" s="59">
        <v>1778.6324359061725</v>
      </c>
      <c r="U2" s="59">
        <v>1867.8720841005743</v>
      </c>
      <c r="V2" s="59">
        <v>1955.220989605612</v>
      </c>
      <c r="W2" s="59">
        <v>2039.8842455849162</v>
      </c>
      <c r="X2" s="59">
        <v>2123.4857331470703</v>
      </c>
      <c r="Y2" s="59">
        <v>2210.0056643798939</v>
      </c>
      <c r="Z2" s="59">
        <v>2296.9514385607727</v>
      </c>
      <c r="AA2" s="59">
        <v>2383.4997593234671</v>
      </c>
      <c r="AB2" s="59">
        <v>2469.4291883349879</v>
      </c>
      <c r="AC2" s="59">
        <v>2550.2598577817976</v>
      </c>
      <c r="AD2" s="59">
        <v>2621.0690231843796</v>
      </c>
      <c r="AE2" s="59">
        <v>2690.2088842305866</v>
      </c>
      <c r="AF2" s="59">
        <v>2757.8043548518467</v>
      </c>
      <c r="AG2" s="59">
        <v>2822.4529922725669</v>
      </c>
      <c r="AH2" s="59">
        <v>2885.199531191975</v>
      </c>
      <c r="AI2" s="59">
        <v>2946.7650656687774</v>
      </c>
      <c r="AJ2" s="59">
        <v>3007.0757829253107</v>
      </c>
      <c r="AK2" s="59">
        <v>3064.9733901428658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3879F-160E-49BA-BA0B-057AB3EF660E}">
  <sheetPr>
    <tabColor rgb="FF7030A0"/>
  </sheetPr>
  <dimension ref="A1:AK2"/>
  <sheetViews>
    <sheetView workbookViewId="0">
      <selection activeCell="E35" sqref="E35"/>
    </sheetView>
  </sheetViews>
  <sheetFormatPr defaultColWidth="8.85546875" defaultRowHeight="15" x14ac:dyDescent="0.25"/>
  <cols>
    <col min="1" max="1" width="21" customWidth="1"/>
    <col min="2" max="6" width="9" bestFit="1" customWidth="1"/>
    <col min="7" max="7" width="10.28515625" customWidth="1"/>
    <col min="8" max="20" width="9" bestFit="1" customWidth="1"/>
    <col min="21" max="37" width="9.5703125" bestFit="1" customWidth="1"/>
  </cols>
  <sheetData>
    <row r="1" spans="1:37" x14ac:dyDescent="0.25">
      <c r="A1" t="s">
        <v>116</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30" x14ac:dyDescent="0.25">
      <c r="A2" s="55" t="s">
        <v>146</v>
      </c>
      <c r="B2" s="59">
        <v>0</v>
      </c>
      <c r="C2" s="59">
        <v>0</v>
      </c>
      <c r="D2" s="59">
        <v>0</v>
      </c>
      <c r="E2" s="59">
        <v>0</v>
      </c>
      <c r="F2">
        <v>0</v>
      </c>
      <c r="G2" s="59">
        <v>6968.3589057911595</v>
      </c>
      <c r="H2" s="59">
        <v>13853.082256585389</v>
      </c>
      <c r="I2" s="59">
        <v>20753.868403380253</v>
      </c>
      <c r="J2" s="59">
        <v>27657.323165982929</v>
      </c>
      <c r="K2" s="59">
        <v>34564.048402426663</v>
      </c>
      <c r="L2" s="59">
        <v>41476.389087878757</v>
      </c>
      <c r="M2" s="59">
        <v>48390.416111405139</v>
      </c>
      <c r="N2" s="59">
        <v>55300.917155321629</v>
      </c>
      <c r="O2" s="59">
        <v>62195.962939176716</v>
      </c>
      <c r="P2" s="59">
        <v>69090.174070853609</v>
      </c>
      <c r="Q2" s="59">
        <v>75984.83375710246</v>
      </c>
      <c r="R2" s="59">
        <v>82860.216952569346</v>
      </c>
      <c r="S2" s="59">
        <v>89734.078469235188</v>
      </c>
      <c r="T2" s="59">
        <v>96606.225258296865</v>
      </c>
      <c r="U2" s="59">
        <v>103478.60484150347</v>
      </c>
      <c r="V2" s="59">
        <v>110352.87516739944</v>
      </c>
      <c r="W2" s="59">
        <v>117229.83114282115</v>
      </c>
      <c r="X2" s="59">
        <v>124107.84888666001</v>
      </c>
      <c r="Y2" s="59">
        <v>130982.9481868282</v>
      </c>
      <c r="Z2" s="59">
        <v>137857.62164404648</v>
      </c>
      <c r="AA2" s="59">
        <v>144732.69255468479</v>
      </c>
      <c r="AB2" s="59">
        <v>151608.38235707427</v>
      </c>
      <c r="AC2" s="59">
        <v>158489.17091902849</v>
      </c>
      <c r="AD2" s="59">
        <v>165379.98098502689</v>
      </c>
      <c r="AE2" s="59">
        <v>172272.46035538171</v>
      </c>
      <c r="AF2" s="59">
        <v>179166.48411616147</v>
      </c>
      <c r="AG2" s="59">
        <v>186063.45471014176</v>
      </c>
      <c r="AH2" s="59">
        <v>192962.32740262334</v>
      </c>
      <c r="AI2" s="59">
        <v>199862.38109954755</v>
      </c>
      <c r="AJ2" s="59">
        <v>206763.68961369205</v>
      </c>
      <c r="AK2" s="59">
        <v>213667.41123787549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26</vt:i4>
      </vt:variant>
    </vt:vector>
  </HeadingPairs>
  <TitlesOfParts>
    <vt:vector size="39" baseType="lpstr">
      <vt:lpstr>About</vt:lpstr>
      <vt:lpstr>Summary Results</vt:lpstr>
      <vt:lpstr>Generation Capacity</vt:lpstr>
      <vt:lpstr>End Use Efficiency</vt:lpstr>
      <vt:lpstr>Flexible Demand</vt:lpstr>
      <vt:lpstr>HFCs</vt:lpstr>
      <vt:lpstr>Cash Flows</vt:lpstr>
      <vt:lpstr>DRC-BDRC</vt:lpstr>
      <vt:lpstr>DRC-PADRC</vt:lpstr>
      <vt:lpstr>PERAC-fgassubstitution</vt:lpstr>
      <vt:lpstr>PERAC-fgasdestruction</vt:lpstr>
      <vt:lpstr>PERAC-fgasrecovery</vt:lpstr>
      <vt:lpstr>PERAC-inspctmaintretrofit</vt:lpstr>
      <vt:lpstr>CashFlowsBAU</vt:lpstr>
      <vt:lpstr>CashFlowsNotes</vt:lpstr>
      <vt:lpstr>CashFlowsPolicyScenario</vt:lpstr>
      <vt:lpstr>DRBAU</vt:lpstr>
      <vt:lpstr>DRCalcs</vt:lpstr>
      <vt:lpstr>DREPSSettings</vt:lpstr>
      <vt:lpstr>DRNotes</vt:lpstr>
      <vt:lpstr>DRPolicyScenario</vt:lpstr>
      <vt:lpstr>EfficiencyBAU</vt:lpstr>
      <vt:lpstr>EfficiencyCalcs</vt:lpstr>
      <vt:lpstr>EfficiencyEPSSettings</vt:lpstr>
      <vt:lpstr>EfficiencyNotes</vt:lpstr>
      <vt:lpstr>EfficiencyPolicyScenario</vt:lpstr>
      <vt:lpstr>GenCapBAU</vt:lpstr>
      <vt:lpstr>GenCapEPSSettings</vt:lpstr>
      <vt:lpstr>GenCapNotes</vt:lpstr>
      <vt:lpstr>GenCapPolicyScenario</vt:lpstr>
      <vt:lpstr>HFCsBAU</vt:lpstr>
      <vt:lpstr>HFCsCalcs</vt:lpstr>
      <vt:lpstr>HFCsEPSSettings</vt:lpstr>
      <vt:lpstr>HFCsNotes</vt:lpstr>
      <vt:lpstr>HFCsPolicyScenario</vt:lpstr>
      <vt:lpstr>KigaliImpact</vt:lpstr>
      <vt:lpstr>SummaryBAU</vt:lpstr>
      <vt:lpstr>SummaryCalcs</vt:lpstr>
      <vt:lpstr>SummaryPolicyScenario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Minshu Deng</dc:creator>
  <cp:lastModifiedBy>Minshu Deng</cp:lastModifiedBy>
  <dcterms:created xsi:type="dcterms:W3CDTF">2022-07-11T22:41:33Z</dcterms:created>
  <dcterms:modified xsi:type="dcterms:W3CDTF">2022-07-21T18:40:26Z</dcterms:modified>
</cp:coreProperties>
</file>