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SYC\"/>
    </mc:Choice>
  </mc:AlternateContent>
  <bookViews>
    <workbookView xWindow="-120" yWindow="-120" windowWidth="20730" windowHeight="11160"/>
  </bookViews>
  <sheets>
    <sheet name="About" sheetId="1" r:id="rId1"/>
    <sheet name="Calcs" sheetId="9" r:id="rId2"/>
    <sheet name="CEA-Data" sheetId="10" r:id="rId3"/>
    <sheet name="Pumped storage" sheetId="11" r:id="rId4"/>
    <sheet name="SYC-SYEGC" sheetId="4" r:id="rId5"/>
    <sheet name="SYC-FoPtPFP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D14" i="11"/>
  <c r="B9" i="4" l="1"/>
  <c r="B17" i="4" l="1"/>
  <c r="B11" i="4" l="1"/>
  <c r="B13" i="4" l="1"/>
  <c r="B12" i="4"/>
  <c r="B7" i="4" l="1"/>
  <c r="B6" i="4"/>
  <c r="B5" i="4"/>
  <c r="B4" i="4"/>
  <c r="B3" i="4"/>
  <c r="B2" i="4"/>
  <c r="B14" i="4" l="1"/>
  <c r="C13" i="9"/>
</calcChain>
</file>

<file path=xl/sharedStrings.xml><?xml version="1.0" encoding="utf-8"?>
<sst xmlns="http://schemas.openxmlformats.org/spreadsheetml/2006/main" count="112" uniqueCount="104">
  <si>
    <t>SYC Start Year Electricity Generation Capacity</t>
  </si>
  <si>
    <t>SYC Fraction of Peakers that Provide Flexibility Points</t>
  </si>
  <si>
    <t>Source:</t>
  </si>
  <si>
    <t>Notes</t>
  </si>
  <si>
    <t>preexisting</t>
  </si>
  <si>
    <t>preexisting nonretiring (not used in U.S. dataset)</t>
  </si>
  <si>
    <t>newly built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</si>
  <si>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</si>
  <si>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</si>
  <si>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</si>
  <si>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</si>
  <si>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</si>
  <si>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</si>
  <si>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</si>
  <si>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</si>
  <si>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</si>
  <si>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</si>
  <si>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</si>
  <si>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</si>
  <si>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</si>
  <si>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Nuclear</t>
  </si>
  <si>
    <t>Hydro</t>
  </si>
  <si>
    <t>Coal</t>
  </si>
  <si>
    <t>Gas</t>
  </si>
  <si>
    <t>Diesel</t>
  </si>
  <si>
    <t>Total</t>
  </si>
  <si>
    <t>Fraction</t>
  </si>
  <si>
    <t>Small Hydro</t>
  </si>
  <si>
    <t>Wind</t>
  </si>
  <si>
    <t>Biomass/Cogen</t>
  </si>
  <si>
    <t>Waste to energy</t>
  </si>
  <si>
    <t>Solar</t>
  </si>
  <si>
    <t>Lignite</t>
  </si>
  <si>
    <t>Peaking gas</t>
  </si>
  <si>
    <t>Capacity as on 31.12.2018 (MW)</t>
  </si>
  <si>
    <t>pp 6.19</t>
  </si>
  <si>
    <t>http://www.cea.nic.in/reports/committee/nep/nep_jan_2018.pdf</t>
  </si>
  <si>
    <t>pp 8.5</t>
  </si>
  <si>
    <t>2018</t>
  </si>
  <si>
    <t xml:space="preserve">As official data has no detailed breakdown of liquid fuel plants, </t>
  </si>
  <si>
    <t>Crude Oil and Residual Fuel Oil types are assumed to be accounted for in Diesel subscript.</t>
  </si>
  <si>
    <t>Hydro includes large, small, and pumped storage.</t>
  </si>
  <si>
    <t>It is assumed that all peaking plants provide flexibility points.</t>
  </si>
  <si>
    <t>Start Year Capacities (MW)</t>
  </si>
  <si>
    <t>crude oil</t>
  </si>
  <si>
    <t>heavy or residual fuel oil</t>
  </si>
  <si>
    <t>municipal solid waste</t>
  </si>
  <si>
    <t>Peakers that Provide Flexibility Points (dimensionless)</t>
  </si>
  <si>
    <t>Diesel is accounted in petroleum subscript of EPS.</t>
  </si>
  <si>
    <t>Pp 8.5</t>
  </si>
  <si>
    <t>Large Hydro Capacity by type</t>
  </si>
  <si>
    <t>Central Electricity Authority</t>
  </si>
  <si>
    <t>Monthly Hydro Reports (archives)</t>
  </si>
  <si>
    <t>Monthly Installed Capacity Reports (archives)</t>
  </si>
  <si>
    <t>Central Electricity Authority - National Electricity Plan (NEP) Volume 1</t>
  </si>
  <si>
    <t>Peaking gas capacity</t>
  </si>
  <si>
    <t xml:space="preserve">Installed Capacities by Plant Type </t>
  </si>
  <si>
    <t>Dec 2017</t>
  </si>
  <si>
    <t>Installed Capacity, 2017, Source-wise</t>
  </si>
  <si>
    <t>http://www.cea.nic.in/reports/monthly/installedcapacity/2017/installed_capacity-12.pdf</t>
  </si>
  <si>
    <t>Installed Large Hydro Capacity, 2017, by type</t>
  </si>
  <si>
    <t>http://www.cea.nic.in/reports/monthly/hydro/2017/hydro_stations-12.pdf</t>
  </si>
  <si>
    <t>Waste to energy is accounted under Municipal Solid Waste.</t>
  </si>
  <si>
    <t>No lignite plants were operational in 2017.</t>
  </si>
  <si>
    <t xml:space="preserve">As per CEA's NEP, of the monitored natural gas based capacity in March 2017, 350 MW is open cycle 
which is suited for peaking. </t>
  </si>
  <si>
    <t>No solar thermal or offshore wind capacity existed in 2017.</t>
  </si>
  <si>
    <t>In the India EPS, the geothermal plant type is repurposed as pumped hydro capacity.</t>
  </si>
  <si>
    <t>PUMPED STORAGE DEVELOPMENT IN INDIA</t>
  </si>
  <si>
    <t>(Installed Capacity above 25 MW)</t>
  </si>
  <si>
    <t>As on 30.09.2019</t>
  </si>
  <si>
    <t>Installed Capacity</t>
  </si>
  <si>
    <t>S.No.</t>
  </si>
  <si>
    <t>SCHEMES</t>
  </si>
  <si>
    <t>no. of units 
X unit size (MW)</t>
  </si>
  <si>
    <t>MW</t>
  </si>
  <si>
    <t>Remarks</t>
  </si>
  <si>
    <t>A. Schemes Constructed</t>
  </si>
  <si>
    <t>a) Working in pumping mode</t>
  </si>
  <si>
    <t>Nagarjuna Sagar -Telangana</t>
  </si>
  <si>
    <t>7x100.80</t>
  </si>
  <si>
    <t>Kadamparai -T.N</t>
  </si>
  <si>
    <t>4x100</t>
  </si>
  <si>
    <t>Bhira -Mah.</t>
  </si>
  <si>
    <t>1x150</t>
  </si>
  <si>
    <t>Srisailam LBPH -Telangana</t>
  </si>
  <si>
    <t>6x150</t>
  </si>
  <si>
    <t>Purlia PSS -W.B.</t>
  </si>
  <si>
    <t>4x225</t>
  </si>
  <si>
    <t>Ghatgar -Mah.</t>
  </si>
  <si>
    <t>2x125</t>
  </si>
  <si>
    <t>Working tot.</t>
  </si>
  <si>
    <t>A. Schemes under construction</t>
  </si>
  <si>
    <t xml:space="preserve">Tehri St.-II -Uttarakhand </t>
  </si>
  <si>
    <t>4x250</t>
  </si>
  <si>
    <t>Likely commissioning by 2021-23 (June’22)</t>
  </si>
  <si>
    <t>Koyna Left Bank -Mah.</t>
  </si>
  <si>
    <t>2x40</t>
  </si>
  <si>
    <t>Likely commissioning by 2022-23</t>
  </si>
  <si>
    <t>Kundah Pump Storage (Stage I,II,II&amp;IV)-T. N</t>
  </si>
  <si>
    <t>4x 125</t>
  </si>
  <si>
    <t>Pumped hydro</t>
  </si>
  <si>
    <t>Pumped Storage Development in India</t>
  </si>
  <si>
    <t>http://www.cea.nic.in/reports/monthly/hydro/2019/pump_storage-09.pdf</t>
  </si>
  <si>
    <t>Natural gas open cycle plants and pumped hydro are included as peaking plants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</si>
</sst>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Fill="1"/>
    <xf numFmtId="0" fontId="0" fillId="3" borderId="0" xfId="0" applyFill="1"/>
    <xf numFmtId="0" fontId="5" fillId="0" borderId="0" xfId="0" applyFont="1"/>
    <xf numFmtId="0" fontId="0" fillId="0" borderId="0" xfId="0" applyFill="1" applyBorder="1"/>
    <xf numFmtId="0" fontId="0" fillId="0" borderId="0" xfId="0" applyFont="1"/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17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5103</xdr:colOff>
      <xdr:row>0</xdr:row>
      <xdr:rowOff>166688</xdr:rowOff>
    </xdr:from>
    <xdr:to>
      <xdr:col>26</xdr:col>
      <xdr:colOff>225378</xdr:colOff>
      <xdr:row>20</xdr:row>
      <xdr:rowOff>81483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5E7876-9F37-43F3-B523-1E010767E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5103" y="166688"/>
          <a:ext cx="8602275" cy="3724795"/>
        </a:xfrm>
        <a:prstGeom prst="rect">
          <a:avLst/>
        </a:prstGeom>
      </xdr:spPr>
    </xdr:pic>
    <xdr:clientData/>
  </xdr:twoCellAnchor>
  <xdr:twoCellAnchor editAs="oneCell">
    <xdr:from>
      <xdr:col>15</xdr:col>
      <xdr:colOff>35719</xdr:colOff>
      <xdr:row>24</xdr:row>
      <xdr:rowOff>0</xdr:rowOff>
    </xdr:from>
    <xdr:to>
      <xdr:col>26</xdr:col>
      <xdr:colOff>189310</xdr:colOff>
      <xdr:row>35</xdr:row>
      <xdr:rowOff>47924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E33729-74F6-4FF5-9D3B-873AF1C33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5719" y="4572000"/>
          <a:ext cx="8535591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0</xdr:row>
      <xdr:rowOff>0</xdr:rowOff>
    </xdr:from>
    <xdr:to>
      <xdr:col>13</xdr:col>
      <xdr:colOff>348914</xdr:colOff>
      <xdr:row>36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A6094A-B9E8-44C5-AB50-C1CB4A4F3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1999" y="0"/>
          <a:ext cx="9492915" cy="685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13</xdr:col>
      <xdr:colOff>420435</xdr:colOff>
      <xdr:row>45</xdr:row>
      <xdr:rowOff>133581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2637201-6E01-4BAF-B893-64AB0E357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7048500"/>
          <a:ext cx="9564435" cy="165758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48</xdr:row>
      <xdr:rowOff>91329</xdr:rowOff>
    </xdr:from>
    <xdr:to>
      <xdr:col>9</xdr:col>
      <xdr:colOff>714375</xdr:colOff>
      <xdr:row>71</xdr:row>
      <xdr:rowOff>188004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5A98D3A-04E0-4763-B224-C9D41EF74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9235329"/>
          <a:ext cx="6810374" cy="447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a.nic.in/reports/monthly/hydro/2017/hydro_stations-12.pdf" TargetMode="External"/><Relationship Id="rId2" Type="http://schemas.openxmlformats.org/officeDocument/2006/relationships/hyperlink" Target="http://www.cea.nic.in/reports/monthly/installedcapacity/2017/installed_capacity-12.pdf" TargetMode="External"/><Relationship Id="rId1" Type="http://schemas.openxmlformats.org/officeDocument/2006/relationships/hyperlink" Target="http://www.cea.nic.in/reports/committee/nep/nep_jan_2018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ea.nic.in/reports/monthly/hydro/2019/pump_storage-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ea.nic.in/reports/monthly/hydro/2017/hydro_stations-12.pdf" TargetMode="External"/><Relationship Id="rId1" Type="http://schemas.openxmlformats.org/officeDocument/2006/relationships/hyperlink" Target="http://www.cea.nic.in/reports/monthly/installedcapacity/2017/installed_capacity-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workbookViewId="0">
      <selection activeCell="B19" sqref="A19:XFD19"/>
    </sheetView>
  </sheetViews>
  <sheetFormatPr defaultColWidth="8.86328125" defaultRowHeight="14.25" x14ac:dyDescent="0.45"/>
  <cols>
    <col min="2" max="2" width="100.265625" customWidth="1"/>
    <col min="4" max="4" width="68.59765625" customWidth="1"/>
    <col min="8" max="8" width="23.3984375" customWidth="1"/>
  </cols>
  <sheetData>
    <row r="1" spans="1:8" x14ac:dyDescent="0.45">
      <c r="A1" s="1" t="s">
        <v>0</v>
      </c>
    </row>
    <row r="2" spans="1:8" x14ac:dyDescent="0.45">
      <c r="A2" s="1" t="s">
        <v>1</v>
      </c>
    </row>
    <row r="4" spans="1:8" x14ac:dyDescent="0.45">
      <c r="A4" s="1" t="s">
        <v>2</v>
      </c>
      <c r="B4" s="2" t="s">
        <v>56</v>
      </c>
      <c r="D4" s="2" t="s">
        <v>50</v>
      </c>
    </row>
    <row r="5" spans="1:8" x14ac:dyDescent="0.45">
      <c r="B5" t="s">
        <v>51</v>
      </c>
      <c r="D5" t="s">
        <v>51</v>
      </c>
    </row>
    <row r="6" spans="1:8" x14ac:dyDescent="0.45">
      <c r="B6" t="s">
        <v>53</v>
      </c>
      <c r="D6" t="s">
        <v>52</v>
      </c>
    </row>
    <row r="7" spans="1:8" x14ac:dyDescent="0.45">
      <c r="B7" s="8" t="s">
        <v>57</v>
      </c>
      <c r="D7" s="8" t="s">
        <v>57</v>
      </c>
    </row>
    <row r="8" spans="1:8" x14ac:dyDescent="0.45">
      <c r="B8" s="3" t="s">
        <v>59</v>
      </c>
      <c r="D8" s="3" t="s">
        <v>61</v>
      </c>
    </row>
    <row r="9" spans="1:8" x14ac:dyDescent="0.45">
      <c r="B9" s="3"/>
    </row>
    <row r="10" spans="1:8" x14ac:dyDescent="0.45">
      <c r="B10" s="2" t="s">
        <v>55</v>
      </c>
      <c r="D10" s="2" t="s">
        <v>100</v>
      </c>
      <c r="H10" s="3"/>
    </row>
    <row r="11" spans="1:8" x14ac:dyDescent="0.45">
      <c r="B11" t="s">
        <v>54</v>
      </c>
      <c r="D11" t="s">
        <v>51</v>
      </c>
      <c r="H11" s="3"/>
    </row>
    <row r="12" spans="1:8" x14ac:dyDescent="0.45">
      <c r="B12" s="8" t="s">
        <v>38</v>
      </c>
      <c r="D12" s="23">
        <v>43709</v>
      </c>
    </row>
    <row r="13" spans="1:8" x14ac:dyDescent="0.45">
      <c r="B13" s="3" t="s">
        <v>36</v>
      </c>
      <c r="D13" t="s">
        <v>101</v>
      </c>
    </row>
    <row r="14" spans="1:8" x14ac:dyDescent="0.45">
      <c r="B14" t="s">
        <v>49</v>
      </c>
      <c r="D14" s="3" t="s">
        <v>102</v>
      </c>
    </row>
    <row r="15" spans="1:8" s="9" customFormat="1" x14ac:dyDescent="0.45"/>
    <row r="17" spans="1:1" x14ac:dyDescent="0.45">
      <c r="A17" s="1" t="s">
        <v>3</v>
      </c>
    </row>
    <row r="18" spans="1:1" x14ac:dyDescent="0.45">
      <c r="A18" s="13" t="s">
        <v>66</v>
      </c>
    </row>
    <row r="19" spans="1:1" x14ac:dyDescent="0.45">
      <c r="A19" t="s">
        <v>103</v>
      </c>
    </row>
    <row r="20" spans="1:1" x14ac:dyDescent="0.45">
      <c r="A20" t="s">
        <v>65</v>
      </c>
    </row>
    <row r="21" spans="1:1" x14ac:dyDescent="0.45">
      <c r="A21" t="s">
        <v>63</v>
      </c>
    </row>
    <row r="22" spans="1:1" x14ac:dyDescent="0.45">
      <c r="A22" t="s">
        <v>42</v>
      </c>
    </row>
    <row r="23" spans="1:1" x14ac:dyDescent="0.45">
      <c r="A23" t="s">
        <v>48</v>
      </c>
    </row>
    <row r="24" spans="1:1" x14ac:dyDescent="0.45">
      <c r="A24" t="s">
        <v>62</v>
      </c>
    </row>
    <row r="25" spans="1:1" x14ac:dyDescent="0.45">
      <c r="A25" t="s">
        <v>41</v>
      </c>
    </row>
    <row r="26" spans="1:1" ht="24" customHeight="1" x14ac:dyDescent="0.45">
      <c r="A26" t="s">
        <v>64</v>
      </c>
    </row>
    <row r="28" spans="1:1" x14ac:dyDescent="0.45">
      <c r="A28" t="s">
        <v>39</v>
      </c>
    </row>
    <row r="29" spans="1:1" x14ac:dyDescent="0.45">
      <c r="A29" t="s">
        <v>40</v>
      </c>
    </row>
  </sheetData>
  <hyperlinks>
    <hyperlink ref="B13" r:id="rId1"/>
    <hyperlink ref="B8" r:id="rId2"/>
    <hyperlink ref="D8" r:id="rId3"/>
    <hyperlink ref="D14" r:id="rId4"/>
  </hyperlinks>
  <pageMargins left="0.7" right="0.7" top="0.75" bottom="0.75" header="0.3" footer="0.3"/>
  <pageSetup orientation="portrait" horizontalDpi="1200" verticalDpi="1200"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2" sqref="C2"/>
    </sheetView>
  </sheetViews>
  <sheetFormatPr defaultColWidth="11.3984375" defaultRowHeight="14.25" x14ac:dyDescent="0.45"/>
  <cols>
    <col min="2" max="2" width="20.73046875" customWidth="1"/>
    <col min="5" max="5" width="57" customWidth="1"/>
  </cols>
  <sheetData>
    <row r="1" spans="1:12" x14ac:dyDescent="0.45">
      <c r="A1" t="s">
        <v>34</v>
      </c>
    </row>
    <row r="2" spans="1:12" x14ac:dyDescent="0.45">
      <c r="B2" t="s">
        <v>22</v>
      </c>
      <c r="C2" s="11">
        <v>192971.5</v>
      </c>
      <c r="G2" s="9"/>
      <c r="H2" s="9"/>
      <c r="I2" s="9"/>
      <c r="J2" s="9"/>
      <c r="K2" s="9"/>
      <c r="L2" s="9"/>
    </row>
    <row r="3" spans="1:12" x14ac:dyDescent="0.45">
      <c r="B3" t="s">
        <v>23</v>
      </c>
      <c r="C3" s="11">
        <v>25150.38</v>
      </c>
    </row>
    <row r="4" spans="1:12" x14ac:dyDescent="0.45">
      <c r="B4" t="s">
        <v>24</v>
      </c>
      <c r="C4" s="11">
        <v>837.63</v>
      </c>
    </row>
    <row r="5" spans="1:12" x14ac:dyDescent="0.45">
      <c r="B5" t="s">
        <v>20</v>
      </c>
      <c r="C5" s="11">
        <v>6780</v>
      </c>
    </row>
    <row r="6" spans="1:12" x14ac:dyDescent="0.45">
      <c r="B6" t="s">
        <v>21</v>
      </c>
      <c r="C6" s="11">
        <v>44963.42</v>
      </c>
    </row>
    <row r="7" spans="1:12" x14ac:dyDescent="0.45">
      <c r="B7" s="10" t="s">
        <v>27</v>
      </c>
      <c r="C7" s="11">
        <v>4418.1499999999996</v>
      </c>
    </row>
    <row r="8" spans="1:12" x14ac:dyDescent="0.45">
      <c r="B8" s="10" t="s">
        <v>28</v>
      </c>
      <c r="C8" s="11">
        <v>32848.46</v>
      </c>
    </row>
    <row r="9" spans="1:12" x14ac:dyDescent="0.45">
      <c r="B9" s="10" t="s">
        <v>29</v>
      </c>
      <c r="C9" s="11">
        <v>8413.7999999999993</v>
      </c>
    </row>
    <row r="10" spans="1:12" x14ac:dyDescent="0.45">
      <c r="B10" s="10" t="s">
        <v>30</v>
      </c>
      <c r="C10" s="11">
        <v>114.08</v>
      </c>
    </row>
    <row r="11" spans="1:12" x14ac:dyDescent="0.45">
      <c r="B11" s="10" t="s">
        <v>31</v>
      </c>
      <c r="C11" s="11">
        <v>17052.41</v>
      </c>
    </row>
    <row r="13" spans="1:12" x14ac:dyDescent="0.45">
      <c r="B13" t="s">
        <v>25</v>
      </c>
      <c r="C13">
        <f>SUM(C2:C11)</f>
        <v>333549.83</v>
      </c>
    </row>
    <row r="14" spans="1:12" x14ac:dyDescent="0.45">
      <c r="E14" s="3"/>
    </row>
    <row r="15" spans="1:12" x14ac:dyDescent="0.45">
      <c r="B15" t="s">
        <v>32</v>
      </c>
      <c r="C15" s="11">
        <v>0</v>
      </c>
      <c r="D15" s="3"/>
    </row>
    <row r="17" spans="2:3" x14ac:dyDescent="0.45">
      <c r="B17" t="s">
        <v>33</v>
      </c>
      <c r="C17">
        <v>350</v>
      </c>
    </row>
  </sheetData>
  <pageMargins left="0.75" right="0.75" top="1" bottom="1" header="0.5" footer="0.5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P74"/>
  <sheetViews>
    <sheetView zoomScale="80" zoomScaleNormal="80" workbookViewId="0">
      <selection activeCell="B74" sqref="B74"/>
    </sheetView>
  </sheetViews>
  <sheetFormatPr defaultColWidth="11.3984375" defaultRowHeight="14.25" x14ac:dyDescent="0.45"/>
  <sheetData>
    <row r="21" spans="15:16" x14ac:dyDescent="0.45">
      <c r="O21" s="3"/>
    </row>
    <row r="22" spans="15:16" x14ac:dyDescent="0.45">
      <c r="P22" t="s">
        <v>35</v>
      </c>
    </row>
    <row r="23" spans="15:16" x14ac:dyDescent="0.45">
      <c r="P23" t="s">
        <v>36</v>
      </c>
    </row>
    <row r="37" spans="2:16" x14ac:dyDescent="0.45">
      <c r="P37" t="s">
        <v>37</v>
      </c>
    </row>
    <row r="38" spans="2:16" x14ac:dyDescent="0.45">
      <c r="P38" t="s">
        <v>36</v>
      </c>
    </row>
    <row r="47" spans="2:16" x14ac:dyDescent="0.45">
      <c r="B47" t="s">
        <v>58</v>
      </c>
    </row>
    <row r="48" spans="2:16" x14ac:dyDescent="0.45">
      <c r="B48" s="3" t="s">
        <v>59</v>
      </c>
    </row>
    <row r="73" spans="2:2" x14ac:dyDescent="0.45">
      <c r="B73" t="s">
        <v>60</v>
      </c>
    </row>
    <row r="74" spans="2:2" x14ac:dyDescent="0.45">
      <c r="B74" s="3" t="s">
        <v>61</v>
      </c>
    </row>
  </sheetData>
  <hyperlinks>
    <hyperlink ref="B48" r:id="rId1"/>
    <hyperlink ref="B74" r:id="rId2"/>
  </hyperlinks>
  <pageMargins left="0.75" right="0.75" top="1" bottom="1" header="0.5" footer="0.5"/>
  <pageSetup paperSize="9" orientation="portrait" horizontalDpi="0" verticalDpi="0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workbookViewId="0">
      <selection sqref="A1:E19"/>
    </sheetView>
  </sheetViews>
  <sheetFormatPr defaultRowHeight="14.25" x14ac:dyDescent="0.45"/>
  <sheetData>
    <row r="1" spans="1:5" ht="15.4" x14ac:dyDescent="0.45">
      <c r="A1" s="14" t="s">
        <v>67</v>
      </c>
    </row>
    <row r="2" spans="1:5" ht="15.4" x14ac:dyDescent="0.45">
      <c r="A2" s="14" t="s">
        <v>68</v>
      </c>
    </row>
    <row r="3" spans="1:5" ht="15.4" x14ac:dyDescent="0.45">
      <c r="A3" s="14" t="s">
        <v>69</v>
      </c>
    </row>
    <row r="4" spans="1:5" ht="15.4" x14ac:dyDescent="0.45">
      <c r="A4" s="15"/>
      <c r="B4" s="16"/>
      <c r="C4" s="24" t="s">
        <v>70</v>
      </c>
      <c r="D4" s="24"/>
      <c r="E4" s="16"/>
    </row>
    <row r="5" spans="1:5" ht="57" x14ac:dyDescent="0.45">
      <c r="A5" s="17" t="s">
        <v>71</v>
      </c>
      <c r="B5" s="17" t="s">
        <v>72</v>
      </c>
      <c r="C5" s="18" t="s">
        <v>73</v>
      </c>
      <c r="D5" s="19" t="s">
        <v>74</v>
      </c>
      <c r="E5" s="19" t="s">
        <v>75</v>
      </c>
    </row>
    <row r="6" spans="1:5" ht="15.4" x14ac:dyDescent="0.45">
      <c r="A6" s="20" t="s">
        <v>76</v>
      </c>
      <c r="B6" s="16"/>
      <c r="C6" s="16"/>
      <c r="D6" s="16"/>
      <c r="E6" s="16"/>
    </row>
    <row r="7" spans="1:5" ht="15.4" x14ac:dyDescent="0.45">
      <c r="A7" s="20" t="s">
        <v>77</v>
      </c>
      <c r="B7" s="16"/>
      <c r="C7" s="16"/>
      <c r="D7" s="16"/>
      <c r="E7" s="16"/>
    </row>
    <row r="8" spans="1:5" x14ac:dyDescent="0.45">
      <c r="A8" s="16">
        <v>1</v>
      </c>
      <c r="B8" s="16" t="s">
        <v>78</v>
      </c>
      <c r="C8" s="21" t="s">
        <v>79</v>
      </c>
      <c r="D8" s="21">
        <v>705.6</v>
      </c>
      <c r="E8" s="16"/>
    </row>
    <row r="9" spans="1:5" x14ac:dyDescent="0.45">
      <c r="A9" s="16">
        <v>2</v>
      </c>
      <c r="B9" s="21" t="s">
        <v>80</v>
      </c>
      <c r="C9" s="21" t="s">
        <v>81</v>
      </c>
      <c r="D9" s="16">
        <v>400</v>
      </c>
      <c r="E9" s="16"/>
    </row>
    <row r="10" spans="1:5" x14ac:dyDescent="0.45">
      <c r="A10" s="16">
        <v>3</v>
      </c>
      <c r="B10" s="21" t="s">
        <v>82</v>
      </c>
      <c r="C10" s="21" t="s">
        <v>83</v>
      </c>
      <c r="D10" s="16">
        <v>150</v>
      </c>
      <c r="E10" s="16"/>
    </row>
    <row r="11" spans="1:5" x14ac:dyDescent="0.45">
      <c r="A11" s="16">
        <v>4</v>
      </c>
      <c r="B11" s="21" t="s">
        <v>84</v>
      </c>
      <c r="C11" s="21" t="s">
        <v>85</v>
      </c>
      <c r="D11" s="16">
        <v>900</v>
      </c>
      <c r="E11" s="16"/>
    </row>
    <row r="12" spans="1:5" x14ac:dyDescent="0.45">
      <c r="A12" s="16">
        <v>5</v>
      </c>
      <c r="B12" s="21" t="s">
        <v>86</v>
      </c>
      <c r="C12" s="21" t="s">
        <v>87</v>
      </c>
      <c r="D12" s="16">
        <v>900</v>
      </c>
      <c r="E12" s="16"/>
    </row>
    <row r="13" spans="1:5" x14ac:dyDescent="0.45">
      <c r="A13" s="16">
        <v>6</v>
      </c>
      <c r="B13" s="21" t="s">
        <v>88</v>
      </c>
      <c r="C13" s="21" t="s">
        <v>89</v>
      </c>
      <c r="D13" s="16">
        <v>250</v>
      </c>
      <c r="E13" s="16"/>
    </row>
    <row r="14" spans="1:5" ht="15.4" x14ac:dyDescent="0.45">
      <c r="A14" s="20"/>
      <c r="B14" s="16"/>
      <c r="C14" s="16" t="s">
        <v>90</v>
      </c>
      <c r="D14" s="16">
        <f>SUM(D8:D13)</f>
        <v>3305.6</v>
      </c>
      <c r="E14" s="16"/>
    </row>
    <row r="15" spans="1:5" x14ac:dyDescent="0.45">
      <c r="A15" s="16"/>
      <c r="B15" s="16"/>
      <c r="C15" s="16"/>
      <c r="D15" s="16"/>
      <c r="E15" s="16"/>
    </row>
    <row r="16" spans="1:5" ht="15.4" x14ac:dyDescent="0.45">
      <c r="A16" s="20" t="s">
        <v>91</v>
      </c>
      <c r="B16" s="16"/>
      <c r="C16" s="16"/>
      <c r="D16" s="16"/>
      <c r="E16" s="16"/>
    </row>
    <row r="17" spans="1:5" ht="16.5" x14ac:dyDescent="0.45">
      <c r="A17" s="16">
        <v>1</v>
      </c>
      <c r="B17" s="21" t="s">
        <v>92</v>
      </c>
      <c r="C17" s="21" t="s">
        <v>93</v>
      </c>
      <c r="D17" s="16">
        <v>1000</v>
      </c>
      <c r="E17" s="22" t="s">
        <v>94</v>
      </c>
    </row>
    <row r="18" spans="1:5" x14ac:dyDescent="0.45">
      <c r="A18" s="16">
        <v>2</v>
      </c>
      <c r="B18" s="21" t="s">
        <v>95</v>
      </c>
      <c r="C18" s="21" t="s">
        <v>96</v>
      </c>
      <c r="D18" s="16">
        <v>80</v>
      </c>
      <c r="E18" s="16" t="s">
        <v>97</v>
      </c>
    </row>
    <row r="19" spans="1:5" x14ac:dyDescent="0.45">
      <c r="A19" s="16">
        <v>3</v>
      </c>
      <c r="B19" s="21" t="s">
        <v>98</v>
      </c>
      <c r="C19" s="21" t="s">
        <v>99</v>
      </c>
      <c r="D19" s="16">
        <v>500</v>
      </c>
      <c r="E19" s="16" t="s">
        <v>97</v>
      </c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7"/>
  <sheetViews>
    <sheetView workbookViewId="0">
      <selection activeCell="B11" sqref="B11"/>
    </sheetView>
  </sheetViews>
  <sheetFormatPr defaultColWidth="8.86328125" defaultRowHeight="14.25" x14ac:dyDescent="0.45"/>
  <cols>
    <col min="1" max="1" width="25.1328125" bestFit="1" customWidth="1"/>
    <col min="2" max="2" width="11" bestFit="1" customWidth="1"/>
    <col min="3" max="3" width="24.265625" customWidth="1"/>
  </cols>
  <sheetData>
    <row r="1" spans="1:4" ht="28.5" x14ac:dyDescent="0.45">
      <c r="A1" s="1" t="s">
        <v>43</v>
      </c>
      <c r="B1" t="s">
        <v>4</v>
      </c>
      <c r="C1" s="4" t="s">
        <v>5</v>
      </c>
      <c r="D1" s="5" t="s">
        <v>6</v>
      </c>
    </row>
    <row r="2" spans="1:4" x14ac:dyDescent="0.45">
      <c r="A2" t="s">
        <v>7</v>
      </c>
      <c r="B2" s="6">
        <f>Calcs!C2</f>
        <v>192971.5</v>
      </c>
      <c r="C2">
        <v>0</v>
      </c>
      <c r="D2" s="5">
        <v>0</v>
      </c>
    </row>
    <row r="3" spans="1:4" x14ac:dyDescent="0.45">
      <c r="A3" t="s">
        <v>8</v>
      </c>
      <c r="B3" s="6">
        <f>Calcs!C3-Calcs!C17</f>
        <v>24800.38</v>
      </c>
      <c r="C3">
        <v>0</v>
      </c>
      <c r="D3" s="5">
        <v>0</v>
      </c>
    </row>
    <row r="4" spans="1:4" x14ac:dyDescent="0.45">
      <c r="A4" t="s">
        <v>9</v>
      </c>
      <c r="B4" s="6">
        <f>Calcs!C5</f>
        <v>6780</v>
      </c>
      <c r="C4">
        <v>0</v>
      </c>
      <c r="D4" s="5">
        <v>0</v>
      </c>
    </row>
    <row r="5" spans="1:4" x14ac:dyDescent="0.45">
      <c r="A5" t="s">
        <v>10</v>
      </c>
      <c r="B5" s="6">
        <f>Calcs!C6+Calcs!C7</f>
        <v>49381.57</v>
      </c>
      <c r="C5">
        <v>0</v>
      </c>
      <c r="D5" s="5">
        <v>0</v>
      </c>
    </row>
    <row r="6" spans="1:4" x14ac:dyDescent="0.45">
      <c r="A6" t="s">
        <v>11</v>
      </c>
      <c r="B6" s="6">
        <f>Calcs!C8</f>
        <v>32848.46</v>
      </c>
      <c r="C6">
        <v>0</v>
      </c>
      <c r="D6" s="5">
        <v>0</v>
      </c>
    </row>
    <row r="7" spans="1:4" x14ac:dyDescent="0.45">
      <c r="A7" t="s">
        <v>12</v>
      </c>
      <c r="B7" s="6">
        <f>Calcs!C11</f>
        <v>17052.41</v>
      </c>
      <c r="C7">
        <v>0</v>
      </c>
      <c r="D7" s="5">
        <v>0</v>
      </c>
    </row>
    <row r="8" spans="1:4" x14ac:dyDescent="0.45">
      <c r="A8" t="s">
        <v>13</v>
      </c>
      <c r="B8" s="6">
        <v>0</v>
      </c>
      <c r="C8">
        <v>0</v>
      </c>
      <c r="D8" s="5">
        <v>0</v>
      </c>
    </row>
    <row r="9" spans="1:4" x14ac:dyDescent="0.45">
      <c r="A9" t="s">
        <v>14</v>
      </c>
      <c r="B9" s="6">
        <f>Calcs!C9</f>
        <v>8413.7999999999993</v>
      </c>
      <c r="C9">
        <v>0</v>
      </c>
      <c r="D9" s="5">
        <v>0</v>
      </c>
    </row>
    <row r="10" spans="1:4" x14ac:dyDescent="0.45">
      <c r="A10" t="s">
        <v>15</v>
      </c>
      <c r="B10" s="6">
        <f>'Pumped storage'!D14</f>
        <v>3305.6</v>
      </c>
      <c r="C10">
        <v>0</v>
      </c>
      <c r="D10" s="5">
        <v>0</v>
      </c>
    </row>
    <row r="11" spans="1:4" x14ac:dyDescent="0.45">
      <c r="A11" t="s">
        <v>16</v>
      </c>
      <c r="B11" s="6">
        <f>Calcs!C4</f>
        <v>837.63</v>
      </c>
      <c r="C11">
        <v>0</v>
      </c>
      <c r="D11" s="5">
        <v>0</v>
      </c>
    </row>
    <row r="12" spans="1:4" x14ac:dyDescent="0.45">
      <c r="A12" t="s">
        <v>17</v>
      </c>
      <c r="B12" s="6">
        <f>Calcs!C17</f>
        <v>350</v>
      </c>
      <c r="C12">
        <v>0</v>
      </c>
      <c r="D12" s="5">
        <v>0</v>
      </c>
    </row>
    <row r="13" spans="1:4" x14ac:dyDescent="0.45">
      <c r="A13" t="s">
        <v>18</v>
      </c>
      <c r="B13" s="6">
        <f>Calcs!C15</f>
        <v>0</v>
      </c>
      <c r="C13">
        <v>0</v>
      </c>
      <c r="D13" s="5">
        <v>0</v>
      </c>
    </row>
    <row r="14" spans="1:4" x14ac:dyDescent="0.45">
      <c r="A14" t="s">
        <v>19</v>
      </c>
      <c r="B14" s="6">
        <f>0</f>
        <v>0</v>
      </c>
      <c r="C14">
        <v>0</v>
      </c>
      <c r="D14" s="5">
        <v>0</v>
      </c>
    </row>
    <row r="15" spans="1:4" x14ac:dyDescent="0.45">
      <c r="A15" t="s">
        <v>44</v>
      </c>
      <c r="B15">
        <v>0</v>
      </c>
      <c r="C15">
        <v>0</v>
      </c>
      <c r="D15" s="12">
        <v>0</v>
      </c>
    </row>
    <row r="16" spans="1:4" x14ac:dyDescent="0.45">
      <c r="A16" t="s">
        <v>45</v>
      </c>
      <c r="B16">
        <v>0</v>
      </c>
      <c r="C16">
        <v>0</v>
      </c>
      <c r="D16" s="12">
        <v>0</v>
      </c>
    </row>
    <row r="17" spans="1:4" x14ac:dyDescent="0.45">
      <c r="A17" t="s">
        <v>46</v>
      </c>
      <c r="B17" s="6">
        <f>Calcs!C10</f>
        <v>114.08</v>
      </c>
      <c r="C17">
        <v>0</v>
      </c>
      <c r="D17" s="1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>
      <selection activeCell="B3" sqref="B3"/>
    </sheetView>
  </sheetViews>
  <sheetFormatPr defaultColWidth="8.86328125" defaultRowHeight="14.25" x14ac:dyDescent="0.45"/>
  <cols>
    <col min="1" max="1" width="15.1328125" customWidth="1"/>
    <col min="2" max="2" width="11" bestFit="1" customWidth="1"/>
    <col min="3" max="3" width="24.265625" customWidth="1"/>
  </cols>
  <sheetData>
    <row r="1" spans="1:4" x14ac:dyDescent="0.45">
      <c r="B1" t="s">
        <v>47</v>
      </c>
      <c r="C1" s="4"/>
      <c r="D1" s="5"/>
    </row>
    <row r="2" spans="1:4" x14ac:dyDescent="0.45">
      <c r="A2" t="s">
        <v>26</v>
      </c>
      <c r="B2" s="7">
        <v>0.5</v>
      </c>
      <c r="D2" s="5"/>
    </row>
    <row r="3" spans="1:4" x14ac:dyDescent="0.45">
      <c r="B3" s="6"/>
      <c r="D3" s="5"/>
    </row>
    <row r="4" spans="1:4" x14ac:dyDescent="0.45">
      <c r="B4" s="6"/>
      <c r="D4" s="5"/>
    </row>
    <row r="5" spans="1:4" x14ac:dyDescent="0.45">
      <c r="B5" s="6"/>
      <c r="D5" s="5"/>
    </row>
    <row r="6" spans="1:4" x14ac:dyDescent="0.45">
      <c r="B6" s="6"/>
      <c r="D6" s="5"/>
    </row>
    <row r="7" spans="1:4" x14ac:dyDescent="0.45">
      <c r="B7" s="6"/>
      <c r="D7" s="5"/>
    </row>
    <row r="8" spans="1:4" x14ac:dyDescent="0.45">
      <c r="B8" s="6"/>
      <c r="D8" s="5"/>
    </row>
    <row r="9" spans="1:4" x14ac:dyDescent="0.45">
      <c r="B9" s="6"/>
      <c r="D9" s="5"/>
    </row>
    <row r="10" spans="1:4" x14ac:dyDescent="0.45">
      <c r="B10" s="6"/>
      <c r="D10" s="5"/>
    </row>
    <row r="11" spans="1:4" x14ac:dyDescent="0.45">
      <c r="B11" s="6"/>
      <c r="D11" s="5"/>
    </row>
    <row r="12" spans="1:4" x14ac:dyDescent="0.45">
      <c r="B12" s="6"/>
      <c r="D12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Calcs</vt:lpstr>
      <vt:lpstr>CEA-Data</vt:lpstr>
      <vt:lpstr>Pumped storage</vt:lpstr>
      <vt:lpstr>SYC-SYEGC</vt:lpstr>
      <vt:lpstr>SYC-FoPtPFP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Megan Mahajan</cp:lastModifiedBy>
  <cp:revision/>
  <cp:lastPrinted>2019-11-06T16:49:09Z</cp:lastPrinted>
  <dcterms:created xsi:type="dcterms:W3CDTF">2016-02-27T00:53:39Z</dcterms:created>
  <dcterms:modified xsi:type="dcterms:W3CDTF">2020-09-10T22:52:00Z</dcterms:modified>
  <cp:category/>
  <cp:contentStatus/>
</cp:coreProperties>
</file>