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URPbIC\"/>
    </mc:Choice>
  </mc:AlternateContent>
  <bookViews>
    <workbookView xWindow="390" yWindow="390" windowWidth="19110" windowHeight="16650"/>
  </bookViews>
  <sheets>
    <sheet name="About" sheetId="2" r:id="rId1"/>
    <sheet name="BEbIC" sheetId="8" r:id="rId2"/>
    <sheet name="Trade Unions Table 3.2" sheetId="6" r:id="rId3"/>
    <sheet name="Sector 3 digit codes" sheetId="7" r:id="rId4"/>
    <sheet name="ISIC and Emp" sheetId="4" r:id="rId5"/>
    <sheet name="URPbIC" sheetId="3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C4" i="4"/>
  <c r="E4" i="4" s="1"/>
  <c r="D4" i="4"/>
  <c r="C13" i="4" l="1"/>
  <c r="D38" i="4"/>
  <c r="D37" i="4"/>
  <c r="D36" i="4"/>
  <c r="D34" i="4"/>
  <c r="D30" i="4"/>
  <c r="D29" i="4"/>
  <c r="D28" i="4"/>
  <c r="D21" i="4"/>
  <c r="D20" i="4"/>
  <c r="D14" i="4"/>
  <c r="D13" i="4"/>
  <c r="D12" i="4"/>
  <c r="D11" i="4"/>
  <c r="D10" i="4"/>
  <c r="E10" i="4" s="1"/>
  <c r="J2" i="3" s="1"/>
  <c r="D7" i="4"/>
  <c r="D6" i="4"/>
  <c r="D5" i="4"/>
  <c r="D3" i="4"/>
  <c r="C5" i="4"/>
  <c r="C6" i="4"/>
  <c r="C7" i="4"/>
  <c r="D8" i="4"/>
  <c r="C8" i="4"/>
  <c r="D9" i="4"/>
  <c r="C9" i="4"/>
  <c r="C10" i="4"/>
  <c r="C11" i="4"/>
  <c r="C12" i="4"/>
  <c r="C14" i="4"/>
  <c r="D15" i="4"/>
  <c r="C15" i="4"/>
  <c r="D16" i="4"/>
  <c r="C16" i="4"/>
  <c r="D17" i="4"/>
  <c r="C17" i="4"/>
  <c r="D18" i="4"/>
  <c r="C18" i="4"/>
  <c r="D19" i="4"/>
  <c r="C19" i="4"/>
  <c r="C20" i="4"/>
  <c r="C21" i="4"/>
  <c r="D22" i="4"/>
  <c r="C22" i="4"/>
  <c r="D23" i="4"/>
  <c r="C23" i="4"/>
  <c r="D24" i="4"/>
  <c r="C24" i="4"/>
  <c r="D25" i="4"/>
  <c r="C25" i="4"/>
  <c r="D26" i="4"/>
  <c r="C26" i="4"/>
  <c r="D27" i="4"/>
  <c r="C27" i="4"/>
  <c r="C28" i="4"/>
  <c r="C29" i="4"/>
  <c r="C30" i="4"/>
  <c r="D31" i="4"/>
  <c r="C31" i="4"/>
  <c r="D32" i="4"/>
  <c r="C32" i="4"/>
  <c r="D33" i="4"/>
  <c r="C33" i="4"/>
  <c r="C34" i="4"/>
  <c r="D35" i="4"/>
  <c r="C35" i="4"/>
  <c r="C36" i="4"/>
  <c r="C37" i="4"/>
  <c r="C38" i="4"/>
  <c r="D39" i="4"/>
  <c r="C39" i="4"/>
  <c r="C3" i="4"/>
  <c r="D2" i="4"/>
  <c r="C2" i="4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6" i="6"/>
  <c r="K27" i="6"/>
  <c r="K29" i="6"/>
  <c r="K30" i="6"/>
  <c r="K32" i="6"/>
  <c r="K33" i="6"/>
  <c r="K36" i="6"/>
  <c r="K37" i="6"/>
  <c r="K38" i="6"/>
  <c r="K39" i="6"/>
  <c r="K40" i="6"/>
  <c r="K41" i="6"/>
  <c r="K43" i="6"/>
  <c r="K45" i="6"/>
  <c r="K47" i="6"/>
  <c r="K48" i="6"/>
  <c r="K50" i="6"/>
  <c r="K51" i="6"/>
  <c r="K53" i="6"/>
  <c r="K54" i="6"/>
  <c r="K56" i="6"/>
  <c r="K57" i="6"/>
  <c r="K59" i="6"/>
  <c r="K61" i="6"/>
  <c r="K63" i="6"/>
  <c r="K65" i="6"/>
  <c r="K66" i="6"/>
  <c r="K67" i="6"/>
  <c r="K69" i="6"/>
  <c r="K71" i="6"/>
  <c r="K72" i="6"/>
  <c r="K74" i="6"/>
  <c r="K75" i="6"/>
  <c r="K77" i="6"/>
  <c r="K78" i="6"/>
  <c r="K79" i="6"/>
  <c r="K81" i="6"/>
  <c r="K82" i="6"/>
  <c r="K83" i="6"/>
  <c r="K85" i="6"/>
  <c r="K86" i="6"/>
  <c r="K87" i="6"/>
  <c r="K88" i="6"/>
  <c r="K89" i="6"/>
  <c r="K90" i="6"/>
  <c r="K91" i="6"/>
  <c r="K92" i="6"/>
  <c r="K94" i="6"/>
  <c r="K95" i="6"/>
  <c r="K96" i="6"/>
  <c r="K97" i="6"/>
  <c r="K98" i="6"/>
  <c r="K99" i="6"/>
  <c r="K101" i="6"/>
  <c r="K102" i="6"/>
  <c r="K104" i="6"/>
  <c r="K105" i="6"/>
  <c r="K106" i="6"/>
  <c r="K108" i="6"/>
  <c r="K109" i="6"/>
  <c r="K110" i="6"/>
  <c r="K111" i="6"/>
  <c r="K112" i="6"/>
  <c r="K114" i="6"/>
  <c r="K116" i="6"/>
  <c r="K117" i="6"/>
  <c r="K118" i="6"/>
  <c r="K119" i="6"/>
  <c r="K120" i="6"/>
  <c r="K122" i="6"/>
  <c r="K125" i="6"/>
  <c r="K126" i="6"/>
  <c r="K127" i="6"/>
  <c r="K130" i="6"/>
  <c r="K132" i="6"/>
  <c r="K134" i="6"/>
  <c r="K137" i="6"/>
  <c r="K139" i="6"/>
  <c r="K140" i="6"/>
  <c r="K141" i="6"/>
  <c r="K143" i="6"/>
  <c r="K144" i="6"/>
  <c r="K145" i="6"/>
  <c r="K148" i="6"/>
  <c r="K149" i="6"/>
  <c r="K150" i="6"/>
  <c r="K151" i="6"/>
  <c r="K153" i="6"/>
  <c r="K154" i="6"/>
  <c r="K155" i="6"/>
  <c r="K156" i="6"/>
  <c r="K157" i="6"/>
  <c r="K159" i="6"/>
  <c r="K160" i="6"/>
  <c r="K161" i="6"/>
  <c r="K162" i="6"/>
  <c r="K163" i="6"/>
  <c r="K164" i="6"/>
  <c r="K167" i="6"/>
  <c r="K168" i="6"/>
  <c r="K169" i="6"/>
  <c r="K171" i="6"/>
  <c r="K172" i="6"/>
  <c r="K174" i="6"/>
  <c r="K175" i="6"/>
  <c r="K177" i="6"/>
  <c r="K178" i="6"/>
  <c r="K180" i="6"/>
  <c r="K181" i="6"/>
  <c r="K184" i="6"/>
  <c r="K185" i="6"/>
  <c r="K187" i="6"/>
  <c r="K188" i="6"/>
  <c r="K189" i="6"/>
  <c r="K192" i="6"/>
  <c r="K194" i="6"/>
  <c r="K196" i="6"/>
  <c r="K197" i="6"/>
  <c r="K199" i="6"/>
  <c r="K200" i="6"/>
  <c r="K202" i="6"/>
  <c r="K204" i="6"/>
  <c r="K205" i="6"/>
  <c r="K208" i="6"/>
  <c r="K209" i="6"/>
  <c r="K211" i="6"/>
  <c r="K212" i="6"/>
  <c r="K214" i="6"/>
  <c r="K217" i="6"/>
  <c r="K218" i="6"/>
  <c r="K220" i="6"/>
  <c r="K222" i="6"/>
  <c r="K223" i="6"/>
  <c r="K225" i="6"/>
  <c r="K226" i="6"/>
  <c r="K228" i="6"/>
  <c r="K229" i="6"/>
  <c r="K230" i="6"/>
  <c r="K232" i="6"/>
  <c r="K235" i="6"/>
  <c r="K237" i="6"/>
  <c r="K239" i="6"/>
  <c r="K240" i="6"/>
  <c r="K241" i="6"/>
  <c r="K243" i="6"/>
  <c r="K244" i="6"/>
  <c r="K245" i="6"/>
  <c r="K247" i="6"/>
  <c r="K248" i="6"/>
  <c r="K249" i="6"/>
  <c r="K252" i="6"/>
  <c r="K253" i="6"/>
  <c r="K254" i="6"/>
  <c r="K257" i="6"/>
  <c r="K258" i="6"/>
  <c r="K259" i="6"/>
  <c r="K260" i="6"/>
  <c r="K263" i="6"/>
  <c r="K264" i="6"/>
  <c r="K265" i="6"/>
  <c r="K267" i="6"/>
  <c r="K268" i="6"/>
  <c r="K270" i="6"/>
  <c r="K271" i="6"/>
  <c r="K274" i="6"/>
  <c r="K276" i="6"/>
  <c r="K278" i="6"/>
  <c r="K280" i="6"/>
  <c r="K283" i="6"/>
  <c r="K284" i="6"/>
  <c r="K285" i="6"/>
  <c r="K287" i="6"/>
  <c r="K288" i="6"/>
  <c r="K290" i="6"/>
  <c r="K293" i="6"/>
  <c r="K295" i="6"/>
  <c r="K298" i="6"/>
  <c r="K25" i="6"/>
  <c r="K24" i="6"/>
  <c r="K21" i="6"/>
  <c r="K17" i="6"/>
  <c r="K18" i="6"/>
  <c r="K19" i="6"/>
  <c r="K16" i="6"/>
  <c r="K9" i="6"/>
  <c r="K10" i="6"/>
  <c r="K11" i="6"/>
  <c r="K12" i="6"/>
  <c r="K13" i="6"/>
  <c r="K14" i="6"/>
  <c r="K8" i="6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1" i="7"/>
  <c r="E17" i="4" l="1"/>
  <c r="Q2" i="3" s="1"/>
  <c r="E9" i="4"/>
  <c r="I2" i="3" s="1"/>
  <c r="E24" i="4"/>
  <c r="X2" i="3" s="1"/>
  <c r="E19" i="4"/>
  <c r="S2" i="3" s="1"/>
  <c r="E32" i="4"/>
  <c r="AF2" i="3" s="1"/>
  <c r="E6" i="4"/>
  <c r="F2" i="3" s="1"/>
  <c r="E7" i="4"/>
  <c r="G2" i="3" s="1"/>
  <c r="E22" i="4"/>
  <c r="V2" i="3" s="1"/>
  <c r="E35" i="4"/>
  <c r="AI2" i="3" s="1"/>
  <c r="E25" i="4"/>
  <c r="Y2" i="3" s="1"/>
  <c r="E16" i="4"/>
  <c r="P2" i="3" s="1"/>
  <c r="E21" i="4"/>
  <c r="U2" i="3" s="1"/>
  <c r="E15" i="4"/>
  <c r="O2" i="3" s="1"/>
  <c r="E8" i="4"/>
  <c r="H2" i="3" s="1"/>
  <c r="E29" i="4"/>
  <c r="AC2" i="3" s="1"/>
  <c r="E27" i="4"/>
  <c r="AA2" i="3" s="1"/>
  <c r="E23" i="4"/>
  <c r="W2" i="3" s="1"/>
  <c r="E18" i="4"/>
  <c r="R2" i="3" s="1"/>
  <c r="E11" i="4"/>
  <c r="K2" i="3" s="1"/>
  <c r="E30" i="4"/>
  <c r="AD2" i="3" s="1"/>
  <c r="E28" i="4"/>
  <c r="AB2" i="3" s="1"/>
  <c r="E39" i="4"/>
  <c r="AM2" i="3" s="1"/>
  <c r="E33" i="4"/>
  <c r="AG2" i="3" s="1"/>
  <c r="E12" i="4"/>
  <c r="L2" i="3" s="1"/>
  <c r="E34" i="4"/>
  <c r="AH2" i="3" s="1"/>
  <c r="E26" i="4"/>
  <c r="Z2" i="3" s="1"/>
  <c r="E13" i="4"/>
  <c r="M2" i="3" s="1"/>
  <c r="E36" i="4"/>
  <c r="AJ2" i="3" s="1"/>
  <c r="E31" i="4"/>
  <c r="AE2" i="3" s="1"/>
  <c r="E3" i="4"/>
  <c r="C2" i="3" s="1"/>
  <c r="E14" i="4"/>
  <c r="N2" i="3" s="1"/>
  <c r="E37" i="4"/>
  <c r="AK2" i="3" s="1"/>
  <c r="E2" i="4"/>
  <c r="B2" i="3" s="1"/>
  <c r="E5" i="4"/>
  <c r="E2" i="3" s="1"/>
  <c r="E20" i="4"/>
  <c r="T2" i="3" s="1"/>
  <c r="E38" i="4"/>
  <c r="AL2" i="3" s="1"/>
</calcChain>
</file>

<file path=xl/sharedStrings.xml><?xml version="1.0" encoding="utf-8"?>
<sst xmlns="http://schemas.openxmlformats.org/spreadsheetml/2006/main" count="1715" uniqueCount="366">
  <si>
    <t>Construction</t>
  </si>
  <si>
    <t>Telecommunications</t>
  </si>
  <si>
    <t>URPbIC Union Representation Percentage by ISIC Code</t>
  </si>
  <si>
    <t>Source: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</si>
  <si>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</si>
  <si>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</si>
  <si>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</si>
  <si>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</si>
  <si>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</si>
  <si>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</si>
  <si>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</si>
  <si>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</si>
  <si>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</si>
  <si>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</si>
  <si>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</si>
  <si>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</si>
  <si>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</si>
  <si>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</si>
  <si>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</si>
  <si>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</si>
  <si>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</si>
  <si>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</si>
  <si>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</si>
  <si>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</si>
  <si>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</si>
  <si>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</si>
  <si>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</si>
  <si>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</si>
  <si>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</si>
  <si>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</si>
  <si>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</si>
  <si>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</si>
  <si>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</si>
  <si>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</si>
  <si>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</si>
  <si>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</si>
  <si>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</si>
  <si>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</si>
  <si>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</si>
  <si>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</si>
  <si>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</si>
  <si>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</si>
  <si>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</si>
  <si>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</si>
  <si>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</si>
  <si>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</si>
  <si>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</si>
  <si>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</si>
  <si>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</si>
  <si>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</si>
  <si>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Other non-metallic mineral products</t>
  </si>
  <si>
    <t>Basic metals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</si>
  <si>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</si>
  <si>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</si>
  <si>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</si>
  <si>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</si>
  <si>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</si>
  <si>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</si>
  <si>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</si>
  <si>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</si>
  <si>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</si>
  <si>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</si>
  <si>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</si>
  <si>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</si>
  <si>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</si>
  <si>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</si>
  <si>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</si>
  <si>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</si>
  <si>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</si>
  <si>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</si>
  <si>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</si>
  <si>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</si>
  <si>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</si>
  <si>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</si>
  <si>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Government of India Ministry of Labour and Employment</t>
  </si>
  <si>
    <t>Trade Unions in India</t>
  </si>
  <si>
    <t>http://labourbureaunew.gov.in/UserContent/Trade%20Union%202012.pdf</t>
  </si>
  <si>
    <t>Men</t>
  </si>
  <si>
    <t>Women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</si>
  <si>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</si>
  <si>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</si>
  <si>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</si>
  <si>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</si>
  <si>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</si>
  <si>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</si>
  <si>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</si>
  <si>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</si>
  <si>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</si>
  <si>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</si>
  <si>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</si>
  <si>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</si>
  <si>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</si>
  <si>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</si>
  <si>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</si>
  <si>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</si>
  <si>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</si>
  <si>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</si>
  <si>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</si>
  <si>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</si>
  <si>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ISIC Code Mapping</t>
  </si>
  <si>
    <t>Industry-wise Number and Membership of Worker's Trade Unions (submitting returns) by sex at NIC 3 digit level during 2012</t>
  </si>
  <si>
    <t>Industry Code NIC 2008</t>
  </si>
  <si>
    <t>No of unions submitting returns</t>
  </si>
  <si>
    <t>Total</t>
  </si>
  <si>
    <t>State</t>
  </si>
  <si>
    <t>Central</t>
  </si>
  <si>
    <t>-</t>
  </si>
  <si>
    <t>011 Growing of non-perennial crops</t>
  </si>
  <si>
    <t>012 Growing of perennial crops</t>
  </si>
  <si>
    <t>013 Plant propagation</t>
  </si>
  <si>
    <t>014 Animal production</t>
  </si>
  <si>
    <t>015 Mixed farming</t>
  </si>
  <si>
    <t>016 Support activities to agriculture and post-harvest crop activities</t>
  </si>
  <si>
    <t>017 Hunting, trapping and related service activities</t>
  </si>
  <si>
    <t>021 Silviculture and other forestry activities</t>
  </si>
  <si>
    <t>022 Logging</t>
  </si>
  <si>
    <t>023 Gathering of non-wood forest products</t>
  </si>
  <si>
    <t>024 Support services to forestry</t>
  </si>
  <si>
    <t>031 Fishing</t>
  </si>
  <si>
    <t>032 Aquaculture</t>
  </si>
  <si>
    <t>051 Mining of hard coal</t>
  </si>
  <si>
    <t>052 Mining of lignite</t>
  </si>
  <si>
    <t>061 Extraction of crude petroleum</t>
  </si>
  <si>
    <t>062 Extraction of natural gas</t>
  </si>
  <si>
    <t>071 Mining of iron ores</t>
  </si>
  <si>
    <t>072 Mining of non-ferrous metal ores</t>
  </si>
  <si>
    <t>081 Quarrying of stone, sand and clay</t>
  </si>
  <si>
    <t>089 Mining and quarrying n.e.c.</t>
  </si>
  <si>
    <t>091 Support activities for petroleum and natural gas mining</t>
  </si>
  <si>
    <t>099 Support activities for other mining and quarrying</t>
  </si>
  <si>
    <t>101 Processing and preserving of meat</t>
  </si>
  <si>
    <t>102 Processing and preserving of fish, crustaceans and molluscs</t>
  </si>
  <si>
    <t>103 Processing and preserving of fruit and vegetables</t>
  </si>
  <si>
    <t>104 Manufacture of vegetable and animal oils and fats</t>
  </si>
  <si>
    <t>105 Manufacture of dairy products</t>
  </si>
  <si>
    <t>106 Manufacture of grain mill products, starches and starch products</t>
  </si>
  <si>
    <t>107 Manufacture of other food products</t>
  </si>
  <si>
    <t>108 Manufacture of prepared animal feeds</t>
  </si>
  <si>
    <t>110 Manufacture of beverages</t>
  </si>
  <si>
    <t>120 Manufacture of tobacco products</t>
  </si>
  <si>
    <t>131 Spinning, weaving and finishing of textiles</t>
  </si>
  <si>
    <t>139 Manufacture of other textiles</t>
  </si>
  <si>
    <t>141 Manufacture of wearing apparel, except fur apparel</t>
  </si>
  <si>
    <t>142 Manufacture of articles of fur</t>
  </si>
  <si>
    <t>143 Manufacture of knitted and crocheted apparel</t>
  </si>
  <si>
    <t>151 Tanning and dressing of leather; manufacture of luggage, handbags,</t>
  </si>
  <si>
    <t>152 Manufacture of footwear</t>
  </si>
  <si>
    <t>161 Sawmilling and planing of wood</t>
  </si>
  <si>
    <t>162 Manufacture of products of wood, cork, straw and plaiting materials</t>
  </si>
  <si>
    <t>170 Manufacture of paper and paper products</t>
  </si>
  <si>
    <t>181 Printing and service activities related to printing</t>
  </si>
  <si>
    <t>182 Reproduction of recorded media</t>
  </si>
  <si>
    <t>191 Manufacture of coke oven products</t>
  </si>
  <si>
    <t>192 Manufacture of refined petroleum products</t>
  </si>
  <si>
    <t>201 Manufacture of basic chemicals, fertilizer and nitrogen compounds,</t>
  </si>
  <si>
    <t>202 Manufacture of other chemical products</t>
  </si>
  <si>
    <t>203 Manufacture of man-made fibres</t>
  </si>
  <si>
    <t>221 Manufacture of rubber products</t>
  </si>
  <si>
    <t>222 Manufacture of plastics products</t>
  </si>
  <si>
    <t>231 Manufacture of glass and glass products</t>
  </si>
  <si>
    <t>239 Manufacture of non-metallic mineral products n.e.c.</t>
  </si>
  <si>
    <t>241 Manufacture of basic iron and steel</t>
  </si>
  <si>
    <t>242 Manufacture of basic precious and other non-ferrous metals</t>
  </si>
  <si>
    <t>243 Casting of metals</t>
  </si>
  <si>
    <t>251 Manufacture of structural metal products, tanks, reservoirs and steam</t>
  </si>
  <si>
    <t>252 Manufacture of weapons and ammunition</t>
  </si>
  <si>
    <t>259 Manufacture of other fabricated metal products; metalworking service</t>
  </si>
  <si>
    <t>261 Manufacture of electronic components</t>
  </si>
  <si>
    <t>262 Manufacture of computers and peripheral equipment</t>
  </si>
  <si>
    <t>263 Manufacture of communication equipment</t>
  </si>
  <si>
    <t>264 Manufacture of consumer electronics</t>
  </si>
  <si>
    <t>265 Manufacture of measuring, testing, navigating and control equipment;</t>
  </si>
  <si>
    <t>266 Manufacture of irradiation, electromedical and electrotherapeutic</t>
  </si>
  <si>
    <t>267 Manufacture of optical instruments and equipment</t>
  </si>
  <si>
    <t>268 Manufacture of magnetic and optical media</t>
  </si>
  <si>
    <t>271 Manufacture of electric motors, generators, transformers and electricity</t>
  </si>
  <si>
    <t>272 Manufacture of batteries and accumulators</t>
  </si>
  <si>
    <t>273 Manufacture of wiring and wiring devices</t>
  </si>
  <si>
    <t>274 Manufacture of electric lighting equipment</t>
  </si>
  <si>
    <t>275 Manufacture of domestic appliances</t>
  </si>
  <si>
    <t>279 Manufacture of other electrical equipment</t>
  </si>
  <si>
    <t>281 Manufacture of general purpose machinery</t>
  </si>
  <si>
    <t>282 Manufacture of special-purpose machinery</t>
  </si>
  <si>
    <t>291 Manufacture of motor vehicles</t>
  </si>
  <si>
    <t>292 Manufacture of bodies (coachwork) for motor vehicles; manufacture of</t>
  </si>
  <si>
    <t>293 Manufacture of parts and accessories for motor vehicles</t>
  </si>
  <si>
    <t>301 Building of ships and boats</t>
  </si>
  <si>
    <t>302 Manufacture of railway locomotives and rolling stock</t>
  </si>
  <si>
    <t>303 Manufacture of air and spacecraft and related machinery</t>
  </si>
  <si>
    <t>210 Manufacture of pharmaceuticals, medicinal chemical and botanical</t>
  </si>
  <si>
    <t>304 Manufacture of military fighting vehicles</t>
  </si>
  <si>
    <t>309 Manufacture of transport equipment n.e.c.</t>
  </si>
  <si>
    <t>310 Manufacture of furniture</t>
  </si>
  <si>
    <t>321 Manufacture of jewellery, bijouterie and related articles</t>
  </si>
  <si>
    <t>322 Manufacture of musical instruments</t>
  </si>
  <si>
    <t>323 Manufacture of sports goods</t>
  </si>
  <si>
    <t>324 Manufacture of games and toys</t>
  </si>
  <si>
    <t>325 Manufacture of medical and dental instruments and supplies</t>
  </si>
  <si>
    <t>329 Other manufacturing n.e.c.</t>
  </si>
  <si>
    <t>331 Repair of fabricated metal products, machinery and equipment</t>
  </si>
  <si>
    <t>332 Installation of industrial machinery and equipment</t>
  </si>
  <si>
    <t>351 Electric power generation, transmission and distribution</t>
  </si>
  <si>
    <t>352 Manufacture of gas; distribution of gaseous fuels through mains</t>
  </si>
  <si>
    <t>353 Steam and air conditioning supply</t>
  </si>
  <si>
    <t>360 Water collection, treatment and supply</t>
  </si>
  <si>
    <t>370 Sewerage</t>
  </si>
  <si>
    <t>381 Waste collection</t>
  </si>
  <si>
    <t>382 Waste treatment and disposal</t>
  </si>
  <si>
    <t>383 Materials recovery</t>
  </si>
  <si>
    <t>390 Remediation activities and other waste management services</t>
  </si>
  <si>
    <t>410 Construction of buildings</t>
  </si>
  <si>
    <t>421 Construction of roads and railways</t>
  </si>
  <si>
    <t>422 Construction of utility projects</t>
  </si>
  <si>
    <t>429 Construction of other civil engineering projects</t>
  </si>
  <si>
    <t>431 Demolition and site preparation</t>
  </si>
  <si>
    <t>432 Electrical, plumbing and other construction installation activities</t>
  </si>
  <si>
    <t>433 Building completion and finishing</t>
  </si>
  <si>
    <t>439 Other specialized construction activities</t>
  </si>
  <si>
    <t>451 Sale of motor vehicles</t>
  </si>
  <si>
    <t>452 Maintenance and repair of motor vehicles</t>
  </si>
  <si>
    <t>453 Sale of motor vehicle parts and accessories</t>
  </si>
  <si>
    <t>454 Sale, maintenance and repair of motorcycles and related parts and</t>
  </si>
  <si>
    <t>461 Wholesale on a fee or contract basis</t>
  </si>
  <si>
    <t>462 Wholesale of agricultural raw materials and live animals</t>
  </si>
  <si>
    <t>463 Wholesale of food, beverages and tobacco</t>
  </si>
  <si>
    <t>464 Wholesale of household goods</t>
  </si>
  <si>
    <t>465 Wholesale of machinery, equipment and supplies</t>
  </si>
  <si>
    <t>466 Other specialized wholesale</t>
  </si>
  <si>
    <t>469 Non-specialized wholesale trade</t>
  </si>
  <si>
    <t>471 Retail sale in non-specialized stores</t>
  </si>
  <si>
    <t>472 Retail sale of food, beverages and tobacco in specialized stores</t>
  </si>
  <si>
    <t>473 Retail sale of automotive fuel in specialized stores</t>
  </si>
  <si>
    <t>474 Retail sale of information and communications equipment in specialized</t>
  </si>
  <si>
    <t>475 Retail sale of other household equipment in specialized stores</t>
  </si>
  <si>
    <t>476 Retail sale of cultural and recreation goods in specialized stores</t>
  </si>
  <si>
    <t>477 Retail sale of other goods in specialized stores</t>
  </si>
  <si>
    <t>478 Retail sale via stalls and markets</t>
  </si>
  <si>
    <t>479 Retail trade not in stores, stalls or markets</t>
  </si>
  <si>
    <t>491 Transport via railways</t>
  </si>
  <si>
    <t>492 Other land transport</t>
  </si>
  <si>
    <t>493 Transport via pipeline</t>
  </si>
  <si>
    <t>501 Sea and coastal water transport</t>
  </si>
  <si>
    <t>502 Inland water transport</t>
  </si>
  <si>
    <t>511 Passenger air transport</t>
  </si>
  <si>
    <t>512 Freight air transport</t>
  </si>
  <si>
    <t>521 Warehousing and storage</t>
  </si>
  <si>
    <t>522 Support activities for transportation</t>
  </si>
  <si>
    <t>531 Postal activities</t>
  </si>
  <si>
    <t>532 Courier activities</t>
  </si>
  <si>
    <t>551 Short term accommodation activities</t>
  </si>
  <si>
    <t>552 Camping grounds, recreational vehicle parks and trailer parks</t>
  </si>
  <si>
    <t>559 Other accommodation</t>
  </si>
  <si>
    <t>561 Restaurants and mobile food service activities</t>
  </si>
  <si>
    <t>562 Event catering and other food service activities</t>
  </si>
  <si>
    <t>563 Beverage serving activities</t>
  </si>
  <si>
    <t>581 Publishing of books, periodicals and other publishing activities</t>
  </si>
  <si>
    <t>582 Software publishing</t>
  </si>
  <si>
    <t>591 Motion picture, video and television programme activities</t>
  </si>
  <si>
    <t>592 Sound recording and music publishing activities</t>
  </si>
  <si>
    <t>601 Radio broadcasting</t>
  </si>
  <si>
    <t>602 Television programming and broadcasting activities</t>
  </si>
  <si>
    <t>611 Wired telecommunications activities</t>
  </si>
  <si>
    <t>612 Wireless telecommunications activities</t>
  </si>
  <si>
    <t>613 Satellite telecommunications activities</t>
  </si>
  <si>
    <t>619 Other telecommunications activities</t>
  </si>
  <si>
    <t>620 Computer programming, consultancy and related activities</t>
  </si>
  <si>
    <t>631 Data processing, hosting and related activities; web portals</t>
  </si>
  <si>
    <t>639 Other information service activities</t>
  </si>
  <si>
    <t>641 Monetary intermediation</t>
  </si>
  <si>
    <t>642 Activities of holding companies</t>
  </si>
  <si>
    <t>643 Trusts, funds and other financial vehicles</t>
  </si>
  <si>
    <t>649 Other financial service activities, except insurance and pension funding</t>
  </si>
  <si>
    <t>651 Insurance</t>
  </si>
  <si>
    <t>652 Reinsurance</t>
  </si>
  <si>
    <t>653 Pension funding</t>
  </si>
  <si>
    <t>661 Activities auxiliary to financial service activities, except insurance and</t>
  </si>
  <si>
    <t>662 Activities auxiliary to insurance and pension funding</t>
  </si>
  <si>
    <t>663 Fund management activities</t>
  </si>
  <si>
    <t>681 Real estate activities with own or leased property</t>
  </si>
  <si>
    <t>682 Real estate activities on a fee or contract basis</t>
  </si>
  <si>
    <t>691 Legal activities</t>
  </si>
  <si>
    <t>692 Accounting, bookkeeping and auditing activities; tax consultancy</t>
  </si>
  <si>
    <t>701 Activities of head offices</t>
  </si>
  <si>
    <t>702 Management consultancy activities</t>
  </si>
  <si>
    <t>711 Architectural and engineering activities and related technical consultancy</t>
  </si>
  <si>
    <t>712 Technical testing and analysis</t>
  </si>
  <si>
    <t>721 Research and experimental development on natural sciences and</t>
  </si>
  <si>
    <t>722 Research and experimental development on social sciences and humanities</t>
  </si>
  <si>
    <t>731 Advertising</t>
  </si>
  <si>
    <t>732 Market research and public opinion polling</t>
  </si>
  <si>
    <t>741 Specialized design activities</t>
  </si>
  <si>
    <t>742 Photographic activities</t>
  </si>
  <si>
    <t>749 Other professional, scientific and technical activities n.e.c.</t>
  </si>
  <si>
    <t>750 Veterinary activities</t>
  </si>
  <si>
    <t>771 Renting and leasing of motor vehicles</t>
  </si>
  <si>
    <t>772 Renting and leasing of personal and household goods</t>
  </si>
  <si>
    <t>773 Renting and leasing of other machinery, equipment and tangible goods</t>
  </si>
  <si>
    <t>774 Leasing of nonfinancial intangible assets</t>
  </si>
  <si>
    <t>781 Activities of employment placement agencies</t>
  </si>
  <si>
    <t>782 Temporary employment agency activities</t>
  </si>
  <si>
    <t>783 Human resources provision and management of human resources functions</t>
  </si>
  <si>
    <t>791 Travel agency and tour operator activities</t>
  </si>
  <si>
    <t>799 Other reservation service activities</t>
  </si>
  <si>
    <t>801 Private security activities</t>
  </si>
  <si>
    <t>802 Security systems service activities</t>
  </si>
  <si>
    <t>803 Investigation activities</t>
  </si>
  <si>
    <t>811 Combined facilities support activities</t>
  </si>
  <si>
    <t>812 Cleaning activities</t>
  </si>
  <si>
    <t>813 Landscape care and maintenance service activities</t>
  </si>
  <si>
    <t>821 Office administrative and support activities</t>
  </si>
  <si>
    <t>822 Activities of call centres</t>
  </si>
  <si>
    <t>823 Organization of conventions and trade shows</t>
  </si>
  <si>
    <t>829 Business support service activities n.e.c.</t>
  </si>
  <si>
    <t>841 Administration of the State and the economic and social policy of the</t>
  </si>
  <si>
    <t>842 Provision of services to the community as a whole</t>
  </si>
  <si>
    <t>843 Compulsory social security activities</t>
  </si>
  <si>
    <t>851 Primary education</t>
  </si>
  <si>
    <t>852 Secondary education</t>
  </si>
  <si>
    <t>853 Higher education</t>
  </si>
  <si>
    <t>854 Other education</t>
  </si>
  <si>
    <t>855 Educational support services</t>
  </si>
  <si>
    <t>861 Hospital activities</t>
  </si>
  <si>
    <t>862 Medical and dental practice activities</t>
  </si>
  <si>
    <t>869 Other human health activities</t>
  </si>
  <si>
    <t>871 Nursing care facilities</t>
  </si>
  <si>
    <t>872 Residential care activities for mental retardation, mental health and</t>
  </si>
  <si>
    <t>873 Residential care activities for the elderly and disabled</t>
  </si>
  <si>
    <t>879 Other residential care activities n.e.c.</t>
  </si>
  <si>
    <t>881 Social work activities without accommodation for the elderly and disabled</t>
  </si>
  <si>
    <t>889 Other social work activities without accommodation n.e.c.</t>
  </si>
  <si>
    <t>900 Creative, arts and entertainment activities</t>
  </si>
  <si>
    <t>910 Libraries, archives, museums and other cultural activities</t>
  </si>
  <si>
    <t>920 Gambling and betting activities</t>
  </si>
  <si>
    <t>931 Sports activities</t>
  </si>
  <si>
    <t>932 Other amusement and recreation activities</t>
  </si>
  <si>
    <t>941 Activities of business, employers and professional membership</t>
  </si>
  <si>
    <t>942 Activities of trade unions</t>
  </si>
  <si>
    <t>949 Activities of other membership organizations</t>
  </si>
  <si>
    <t>951 Repair of computers and communication equipment</t>
  </si>
  <si>
    <t>952 Repair of personal and household goods</t>
  </si>
  <si>
    <t>960 Other personal service activities</t>
  </si>
  <si>
    <t>970 Activities of households as employers of domestic personnel</t>
  </si>
  <si>
    <t>981 Undifferentiated goods-producing activities of private households for own</t>
  </si>
  <si>
    <t>982 Undifferentiated service-producing activities of private households for own</t>
  </si>
  <si>
    <t>990 Activities of extraterritorial organizations and bodies</t>
  </si>
  <si>
    <t>Sector Description</t>
  </si>
  <si>
    <t>Total State and Central</t>
  </si>
  <si>
    <t>ISIC 31</t>
  </si>
  <si>
    <t>ISIC 32</t>
  </si>
  <si>
    <t>ISIC 33</t>
  </si>
  <si>
    <t>ISIC 34</t>
  </si>
  <si>
    <t>Total Union Workers</t>
  </si>
  <si>
    <t>Unit: jobs</t>
  </si>
  <si>
    <t>Jobs</t>
  </si>
  <si>
    <t>Union % of workers</t>
  </si>
  <si>
    <t>Table 3.2</t>
  </si>
  <si>
    <t>ISIC 20</t>
  </si>
  <si>
    <t>ISIC 21</t>
  </si>
  <si>
    <t>Chemicals</t>
  </si>
  <si>
    <t>Pharmaceutical products</t>
  </si>
  <si>
    <t>EPS file: io-model/BEbIC</t>
  </si>
  <si>
    <t>IND: India</t>
  </si>
  <si>
    <t>ISIC 05</t>
  </si>
  <si>
    <t>ISIC 06</t>
  </si>
  <si>
    <t>Mining of coal/lignite</t>
  </si>
  <si>
    <t>Extraction of crude petroleum and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</si>
</sst>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00"/>
    <numFmt numFmtId="165" formatCode="_(* #,##0_);_(* \(#,##0\);_(* &quot;-&quot;??_);_(@_)"/>
    <numFmt numFmtId="166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0" fontId="6" fillId="0" borderId="0"/>
  </cellStyleXfs>
  <cellXfs count="45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0" fillId="2" borderId="0" xfId="0" applyFill="1"/>
    <xf numFmtId="0" fontId="7" fillId="0" borderId="0" xfId="0" applyFont="1" applyAlignment="1">
      <alignment horizontal="left" vertical="top"/>
    </xf>
    <xf numFmtId="0" fontId="0" fillId="0" borderId="0" xfId="0" applyFont="1"/>
    <xf numFmtId="0" fontId="7" fillId="0" borderId="0" xfId="0" applyFont="1" applyAlignment="1">
      <alignment vertical="top"/>
    </xf>
    <xf numFmtId="0" fontId="1" fillId="3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NumberFormat="1"/>
    <xf numFmtId="0" fontId="9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10" fillId="3" borderId="0" xfId="0" applyNumberFormat="1" applyFont="1" applyFill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Fill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2" fillId="4" borderId="0" xfId="0" applyFont="1" applyFill="1" applyAlignment="1">
      <alignment horizontal="left" vertical="top"/>
    </xf>
    <xf numFmtId="0" fontId="13" fillId="4" borderId="0" xfId="0" applyFont="1" applyFill="1"/>
    <xf numFmtId="0" fontId="12" fillId="5" borderId="1" xfId="0" applyFont="1" applyFill="1" applyBorder="1" applyAlignment="1">
      <alignment horizontal="left" vertical="top"/>
    </xf>
    <xf numFmtId="0" fontId="11" fillId="5" borderId="1" xfId="0" applyFont="1" applyFill="1" applyBorder="1"/>
    <xf numFmtId="0" fontId="13" fillId="4" borderId="0" xfId="0" applyFont="1" applyFill="1" applyAlignment="1">
      <alignment horizontal="left" vertical="top"/>
    </xf>
    <xf numFmtId="0" fontId="11" fillId="4" borderId="0" xfId="0" applyFont="1" applyFill="1"/>
    <xf numFmtId="165" fontId="13" fillId="4" borderId="1" xfId="3" applyNumberFormat="1" applyFont="1" applyFill="1" applyBorder="1" applyAlignment="1">
      <alignment horizontal="right" vertical="top"/>
    </xf>
    <xf numFmtId="0" fontId="13" fillId="4" borderId="2" xfId="0" applyFont="1" applyFill="1" applyBorder="1"/>
    <xf numFmtId="0" fontId="13" fillId="5" borderId="1" xfId="0" applyFont="1" applyFill="1" applyBorder="1"/>
    <xf numFmtId="0" fontId="11" fillId="4" borderId="2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/>
    </xf>
    <xf numFmtId="0" fontId="11" fillId="4" borderId="2" xfId="0" applyFont="1" applyFill="1" applyBorder="1"/>
    <xf numFmtId="0" fontId="0" fillId="6" borderId="0" xfId="0" applyFill="1"/>
    <xf numFmtId="166" fontId="1" fillId="0" borderId="0" xfId="3" applyNumberFormat="1" applyFont="1"/>
    <xf numFmtId="0" fontId="0" fillId="7" borderId="0" xfId="0" applyFill="1" applyAlignment="1">
      <alignment horizontal="right"/>
    </xf>
    <xf numFmtId="1" fontId="0" fillId="7" borderId="0" xfId="0" applyNumberFormat="1" applyFill="1"/>
    <xf numFmtId="0" fontId="0" fillId="0" borderId="0" xfId="0" applyFill="1" applyAlignment="1">
      <alignment horizontal="right"/>
    </xf>
    <xf numFmtId="1" fontId="0" fillId="0" borderId="0" xfId="0" applyNumberFormat="1" applyFill="1"/>
    <xf numFmtId="0" fontId="0" fillId="7" borderId="0" xfId="0" applyFill="1"/>
  </cellXfs>
  <cellStyles count="5">
    <cellStyle name="Comma" xfId="3" builtinId="3"/>
    <cellStyle name="Hyperlink" xfId="1" builtinId="8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abourbureaunew.gov.in/UserContent/Trade%20Union%20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4.25" x14ac:dyDescent="0.45"/>
  <sheetData>
    <row r="1" spans="1:2" x14ac:dyDescent="0.45">
      <c r="A1" s="2" t="s">
        <v>2</v>
      </c>
    </row>
    <row r="3" spans="1:2" x14ac:dyDescent="0.45">
      <c r="A3" t="s">
        <v>3</v>
      </c>
      <c r="B3" t="s">
        <v>74</v>
      </c>
    </row>
    <row r="4" spans="1:2" x14ac:dyDescent="0.45">
      <c r="B4" s="3">
        <v>2012</v>
      </c>
    </row>
    <row r="5" spans="1:2" x14ac:dyDescent="0.45">
      <c r="B5" t="s">
        <v>75</v>
      </c>
    </row>
    <row r="6" spans="1:2" x14ac:dyDescent="0.45">
      <c r="B6" s="1" t="s">
        <v>76</v>
      </c>
    </row>
    <row r="7" spans="1:2" x14ac:dyDescent="0.45">
      <c r="B7" t="s">
        <v>355</v>
      </c>
    </row>
    <row r="9" spans="1:2" x14ac:dyDescent="0.45">
      <c r="B9" t="s">
        <v>360</v>
      </c>
    </row>
  </sheetData>
  <hyperlinks>
    <hyperlink ref="B6" r:id="rId1" display="http://labourbureaunew.gov.in/UserContent/Trade Union 2012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C1" sqref="C1:D2"/>
    </sheetView>
  </sheetViews>
  <sheetFormatPr defaultRowHeight="14.25" x14ac:dyDescent="0.45"/>
  <sheetData>
    <row r="1" spans="1:39" s="5" customFormat="1" x14ac:dyDescent="0.45">
      <c r="A1" s="4" t="s">
        <v>352</v>
      </c>
      <c r="B1" s="5" t="s">
        <v>4</v>
      </c>
      <c r="C1" s="40" t="s">
        <v>362</v>
      </c>
      <c r="D1" s="40" t="s">
        <v>363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42" t="s">
        <v>11</v>
      </c>
      <c r="L1" s="40" t="s">
        <v>356</v>
      </c>
      <c r="M1" s="40" t="s">
        <v>357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45">
      <c r="A2" t="s">
        <v>361</v>
      </c>
      <c r="B2">
        <v>224863500</v>
      </c>
      <c r="C2" s="44">
        <v>767099.64935738023</v>
      </c>
      <c r="D2" s="44">
        <v>103700.35064261973</v>
      </c>
      <c r="E2">
        <v>1780700</v>
      </c>
      <c r="F2">
        <v>46400</v>
      </c>
      <c r="G2">
        <v>9028000</v>
      </c>
      <c r="H2">
        <v>13949800</v>
      </c>
      <c r="I2">
        <v>3089100</v>
      </c>
      <c r="J2">
        <v>1033900.0000000001</v>
      </c>
      <c r="K2" s="43">
        <v>171800</v>
      </c>
      <c r="L2" s="41">
        <v>1246376.463201894</v>
      </c>
      <c r="M2" s="44">
        <v>330823.5367981061</v>
      </c>
      <c r="N2">
        <v>800100</v>
      </c>
      <c r="O2">
        <v>4634100</v>
      </c>
      <c r="P2">
        <v>2140400</v>
      </c>
      <c r="Q2">
        <v>3219700</v>
      </c>
      <c r="R2">
        <v>399300</v>
      </c>
      <c r="S2">
        <v>787400</v>
      </c>
      <c r="T2">
        <v>707700</v>
      </c>
      <c r="U2">
        <v>291600</v>
      </c>
      <c r="V2">
        <v>622900</v>
      </c>
      <c r="W2">
        <v>11761600</v>
      </c>
      <c r="X2">
        <v>2704500</v>
      </c>
      <c r="Y2">
        <v>48199800</v>
      </c>
      <c r="Z2">
        <v>34636300</v>
      </c>
      <c r="AA2">
        <v>19576600</v>
      </c>
      <c r="AB2">
        <v>5096500</v>
      </c>
      <c r="AC2">
        <v>635000</v>
      </c>
      <c r="AD2">
        <v>979400</v>
      </c>
      <c r="AE2">
        <v>2304100</v>
      </c>
      <c r="AF2">
        <v>4160300</v>
      </c>
      <c r="AG2">
        <v>518500</v>
      </c>
      <c r="AH2">
        <v>11896000</v>
      </c>
      <c r="AI2">
        <v>11408800</v>
      </c>
      <c r="AJ2">
        <v>15056800</v>
      </c>
      <c r="AK2">
        <v>6618800</v>
      </c>
      <c r="AL2">
        <v>31208500</v>
      </c>
      <c r="AM2">
        <v>5924700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2"/>
  <sheetViews>
    <sheetView topLeftCell="A13" zoomScale="90" zoomScaleNormal="90" workbookViewId="0">
      <selection activeCell="M23" sqref="M23:M27"/>
    </sheetView>
  </sheetViews>
  <sheetFormatPr defaultColWidth="9.1328125" defaultRowHeight="15.75" x14ac:dyDescent="0.5"/>
  <cols>
    <col min="1" max="1" width="13" style="17" customWidth="1"/>
    <col min="2" max="9" width="9.1328125" style="17" customWidth="1"/>
    <col min="10" max="10" width="23.3984375" style="31" hidden="1" customWidth="1"/>
    <col min="11" max="11" width="35.3984375" style="31" hidden="1" customWidth="1"/>
    <col min="12" max="12" width="24.265625" style="25" customWidth="1"/>
    <col min="13" max="13" width="35" style="25" customWidth="1"/>
    <col min="14" max="43" width="9.1328125" style="13"/>
    <col min="44" max="16384" width="9.1328125" style="10"/>
  </cols>
  <sheetData>
    <row r="1" spans="1:43" x14ac:dyDescent="0.5">
      <c r="A1" s="9" t="s">
        <v>100</v>
      </c>
      <c r="B1" s="16"/>
      <c r="C1" s="16"/>
      <c r="D1" s="16"/>
      <c r="E1" s="16"/>
      <c r="F1" s="16"/>
      <c r="G1" s="16"/>
      <c r="H1" s="16"/>
      <c r="I1" s="16"/>
      <c r="J1" s="24"/>
      <c r="K1" s="25"/>
    </row>
    <row r="2" spans="1:43" x14ac:dyDescent="0.5">
      <c r="A2" s="9" t="s">
        <v>101</v>
      </c>
      <c r="I2" s="16"/>
      <c r="J2" s="24"/>
      <c r="K2" s="25"/>
    </row>
    <row r="3" spans="1:43" x14ac:dyDescent="0.5">
      <c r="A3" s="9"/>
      <c r="B3" s="11" t="s">
        <v>102</v>
      </c>
      <c r="C3" s="18"/>
      <c r="D3" s="9" t="s">
        <v>77</v>
      </c>
      <c r="E3" s="16"/>
      <c r="F3" s="9" t="s">
        <v>78</v>
      </c>
      <c r="G3" s="16"/>
      <c r="H3" s="9" t="s">
        <v>103</v>
      </c>
      <c r="I3" s="16"/>
      <c r="J3" s="24"/>
      <c r="K3" s="25"/>
    </row>
    <row r="4" spans="1:43" x14ac:dyDescent="0.5">
      <c r="A4" s="9"/>
      <c r="B4" s="9" t="s">
        <v>104</v>
      </c>
      <c r="C4" s="9" t="s">
        <v>105</v>
      </c>
      <c r="D4" s="9" t="s">
        <v>104</v>
      </c>
      <c r="E4" s="9" t="s">
        <v>105</v>
      </c>
      <c r="F4" s="9" t="s">
        <v>104</v>
      </c>
      <c r="G4" s="9" t="s">
        <v>105</v>
      </c>
      <c r="H4" s="9" t="s">
        <v>104</v>
      </c>
      <c r="I4" s="9" t="s">
        <v>105</v>
      </c>
      <c r="J4" s="26" t="s">
        <v>346</v>
      </c>
      <c r="K4" s="27" t="s">
        <v>345</v>
      </c>
      <c r="L4" s="28" t="s">
        <v>99</v>
      </c>
      <c r="M4" s="29"/>
    </row>
    <row r="5" spans="1:43" x14ac:dyDescent="0.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  <c r="G5" s="19">
        <v>7</v>
      </c>
      <c r="H5" s="19">
        <v>8</v>
      </c>
      <c r="I5" s="19">
        <v>9</v>
      </c>
      <c r="J5" s="30"/>
      <c r="L5" s="29"/>
      <c r="M5" s="29"/>
    </row>
    <row r="6" spans="1:43" s="12" customFormat="1" x14ac:dyDescent="0.5">
      <c r="A6" s="20" t="s">
        <v>79</v>
      </c>
      <c r="B6" s="20">
        <v>268</v>
      </c>
      <c r="C6" s="20">
        <v>5</v>
      </c>
      <c r="D6" s="20">
        <v>1871101</v>
      </c>
      <c r="E6" s="20">
        <v>3917</v>
      </c>
      <c r="F6" s="20">
        <v>1019442</v>
      </c>
      <c r="G6" s="20">
        <v>4051</v>
      </c>
      <c r="H6" s="20">
        <v>2890543</v>
      </c>
      <c r="I6" s="20">
        <v>7968</v>
      </c>
      <c r="J6" s="32">
        <f>SUM(H6:I6)</f>
        <v>2898511</v>
      </c>
      <c r="K6" s="33"/>
      <c r="L6" s="34"/>
      <c r="M6" s="3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s="12" customFormat="1" x14ac:dyDescent="0.5">
      <c r="A7" s="21">
        <v>1</v>
      </c>
      <c r="B7" s="20">
        <v>217</v>
      </c>
      <c r="C7" s="20">
        <v>3</v>
      </c>
      <c r="D7" s="20">
        <v>1813043</v>
      </c>
      <c r="E7" s="20">
        <v>3769</v>
      </c>
      <c r="F7" s="20">
        <v>981457</v>
      </c>
      <c r="G7" s="20">
        <v>4051</v>
      </c>
      <c r="H7" s="20">
        <v>2794500</v>
      </c>
      <c r="I7" s="20">
        <v>7820</v>
      </c>
      <c r="J7" s="32">
        <f t="shared" ref="J7:J70" si="0">SUM(H7:I7)</f>
        <v>2802320</v>
      </c>
      <c r="K7" s="33"/>
      <c r="L7" s="34"/>
      <c r="M7" s="3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</row>
    <row r="8" spans="1:43" x14ac:dyDescent="0.5">
      <c r="A8" s="22">
        <v>11</v>
      </c>
      <c r="B8" s="16">
        <v>24</v>
      </c>
      <c r="C8" s="16" t="s">
        <v>106</v>
      </c>
      <c r="D8" s="16">
        <v>1147796</v>
      </c>
      <c r="E8" s="16" t="s">
        <v>106</v>
      </c>
      <c r="F8" s="16">
        <v>367532</v>
      </c>
      <c r="G8" s="16" t="s">
        <v>106</v>
      </c>
      <c r="H8" s="16">
        <v>1515328</v>
      </c>
      <c r="I8" s="16" t="s">
        <v>106</v>
      </c>
      <c r="J8" s="32">
        <f t="shared" si="0"/>
        <v>1515328</v>
      </c>
      <c r="K8" s="35" t="str">
        <f>INDEX('Sector 3 digit codes'!$A:$A,MATCH('Trade Unions Table 3.2'!$A8,'Sector 3 digit codes'!$C:$C,0))</f>
        <v>011 Growing of non-perennial crops</v>
      </c>
      <c r="L8" s="36" t="s">
        <v>4</v>
      </c>
      <c r="M8" s="29" t="s">
        <v>41</v>
      </c>
    </row>
    <row r="9" spans="1:43" x14ac:dyDescent="0.5">
      <c r="A9" s="22">
        <v>12</v>
      </c>
      <c r="B9" s="16">
        <v>31</v>
      </c>
      <c r="C9" s="16" t="s">
        <v>106</v>
      </c>
      <c r="D9" s="16">
        <v>243566</v>
      </c>
      <c r="E9" s="16" t="s">
        <v>106</v>
      </c>
      <c r="F9" s="16">
        <v>223405</v>
      </c>
      <c r="G9" s="16" t="s">
        <v>106</v>
      </c>
      <c r="H9" s="16">
        <v>466971</v>
      </c>
      <c r="I9" s="16" t="s">
        <v>106</v>
      </c>
      <c r="J9" s="32">
        <f t="shared" si="0"/>
        <v>466971</v>
      </c>
      <c r="K9" s="35" t="str">
        <f>INDEX('Sector 3 digit codes'!$A:$A,MATCH('Trade Unions Table 3.2'!$A9,'Sector 3 digit codes'!$C:$C,0))</f>
        <v>012 Growing of perennial crops</v>
      </c>
      <c r="L9" s="36" t="s">
        <v>4</v>
      </c>
      <c r="M9" s="29" t="s">
        <v>41</v>
      </c>
    </row>
    <row r="10" spans="1:43" x14ac:dyDescent="0.5">
      <c r="A10" s="22">
        <v>13</v>
      </c>
      <c r="B10" s="16">
        <v>2</v>
      </c>
      <c r="C10" s="16" t="s">
        <v>106</v>
      </c>
      <c r="D10" s="16">
        <v>315</v>
      </c>
      <c r="E10" s="16" t="s">
        <v>106</v>
      </c>
      <c r="F10" s="16">
        <v>1253</v>
      </c>
      <c r="G10" s="16" t="s">
        <v>106</v>
      </c>
      <c r="H10" s="16">
        <v>1568</v>
      </c>
      <c r="I10" s="16" t="s">
        <v>106</v>
      </c>
      <c r="J10" s="32">
        <f t="shared" si="0"/>
        <v>1568</v>
      </c>
      <c r="K10" s="35" t="str">
        <f>INDEX('Sector 3 digit codes'!$A:$A,MATCH('Trade Unions Table 3.2'!$A10,'Sector 3 digit codes'!$C:$C,0))</f>
        <v>013 Plant propagation</v>
      </c>
      <c r="L10" s="36" t="s">
        <v>4</v>
      </c>
      <c r="M10" s="29" t="s">
        <v>41</v>
      </c>
    </row>
    <row r="11" spans="1:43" x14ac:dyDescent="0.5">
      <c r="A11" s="22">
        <v>14</v>
      </c>
      <c r="B11" s="16">
        <v>15</v>
      </c>
      <c r="C11" s="16" t="s">
        <v>106</v>
      </c>
      <c r="D11" s="16">
        <v>38567</v>
      </c>
      <c r="E11" s="16" t="s">
        <v>106</v>
      </c>
      <c r="F11" s="16">
        <v>19848</v>
      </c>
      <c r="G11" s="16" t="s">
        <v>106</v>
      </c>
      <c r="H11" s="16">
        <v>58415</v>
      </c>
      <c r="I11" s="16" t="s">
        <v>106</v>
      </c>
      <c r="J11" s="32">
        <f t="shared" si="0"/>
        <v>58415</v>
      </c>
      <c r="K11" s="35" t="str">
        <f>INDEX('Sector 3 digit codes'!$A:$A,MATCH('Trade Unions Table 3.2'!$A11,'Sector 3 digit codes'!$C:$C,0))</f>
        <v>014 Animal production</v>
      </c>
      <c r="L11" s="36" t="s">
        <v>4</v>
      </c>
      <c r="M11" s="29" t="s">
        <v>41</v>
      </c>
    </row>
    <row r="12" spans="1:43" x14ac:dyDescent="0.5">
      <c r="A12" s="22">
        <v>15</v>
      </c>
      <c r="B12" s="16">
        <v>9</v>
      </c>
      <c r="C12" s="16" t="s">
        <v>106</v>
      </c>
      <c r="D12" s="16">
        <v>5290</v>
      </c>
      <c r="E12" s="16" t="s">
        <v>106</v>
      </c>
      <c r="F12" s="16">
        <v>1603</v>
      </c>
      <c r="G12" s="16" t="s">
        <v>106</v>
      </c>
      <c r="H12" s="16">
        <v>6893</v>
      </c>
      <c r="I12" s="16" t="s">
        <v>106</v>
      </c>
      <c r="J12" s="32">
        <f t="shared" si="0"/>
        <v>6893</v>
      </c>
      <c r="K12" s="35" t="str">
        <f>INDEX('Sector 3 digit codes'!$A:$A,MATCH('Trade Unions Table 3.2'!$A12,'Sector 3 digit codes'!$C:$C,0))</f>
        <v>015 Mixed farming</v>
      </c>
      <c r="L12" s="36" t="s">
        <v>4</v>
      </c>
      <c r="M12" s="29" t="s">
        <v>41</v>
      </c>
    </row>
    <row r="13" spans="1:43" x14ac:dyDescent="0.5">
      <c r="A13" s="22">
        <v>16</v>
      </c>
      <c r="B13" s="16">
        <v>34</v>
      </c>
      <c r="C13" s="16">
        <v>1</v>
      </c>
      <c r="D13" s="16">
        <v>5240</v>
      </c>
      <c r="E13" s="16">
        <v>3000</v>
      </c>
      <c r="F13" s="16">
        <v>968</v>
      </c>
      <c r="G13" s="16">
        <v>2200</v>
      </c>
      <c r="H13" s="16">
        <v>6208</v>
      </c>
      <c r="I13" s="16">
        <v>5200</v>
      </c>
      <c r="J13" s="32">
        <f t="shared" si="0"/>
        <v>11408</v>
      </c>
      <c r="K13" s="35" t="str">
        <f>INDEX('Sector 3 digit codes'!$A:$A,MATCH('Trade Unions Table 3.2'!$A13,'Sector 3 digit codes'!$C:$C,0))</f>
        <v>016 Support activities to agriculture and post-harvest crop activities</v>
      </c>
      <c r="L13" s="36" t="s">
        <v>4</v>
      </c>
      <c r="M13" s="29" t="s">
        <v>41</v>
      </c>
    </row>
    <row r="14" spans="1:43" x14ac:dyDescent="0.5">
      <c r="A14" s="22">
        <v>17</v>
      </c>
      <c r="B14" s="16">
        <v>102</v>
      </c>
      <c r="C14" s="16">
        <v>2</v>
      </c>
      <c r="D14" s="16">
        <v>372269</v>
      </c>
      <c r="E14" s="16">
        <v>769</v>
      </c>
      <c r="F14" s="16">
        <v>366848</v>
      </c>
      <c r="G14" s="16">
        <v>1851</v>
      </c>
      <c r="H14" s="16">
        <v>739117</v>
      </c>
      <c r="I14" s="16">
        <v>2620</v>
      </c>
      <c r="J14" s="32">
        <f t="shared" si="0"/>
        <v>741737</v>
      </c>
      <c r="K14" s="35" t="str">
        <f>INDEX('Sector 3 digit codes'!$A:$A,MATCH('Trade Unions Table 3.2'!$A14,'Sector 3 digit codes'!$C:$C,0))</f>
        <v>017 Hunting, trapping and related service activities</v>
      </c>
      <c r="L14" s="36" t="s">
        <v>4</v>
      </c>
      <c r="M14" s="29" t="s">
        <v>41</v>
      </c>
    </row>
    <row r="15" spans="1:43" s="12" customFormat="1" x14ac:dyDescent="0.5">
      <c r="A15" s="21">
        <v>2</v>
      </c>
      <c r="B15" s="20">
        <v>50</v>
      </c>
      <c r="C15" s="20">
        <v>2</v>
      </c>
      <c r="D15" s="20">
        <v>58032</v>
      </c>
      <c r="E15" s="20">
        <v>148</v>
      </c>
      <c r="F15" s="20">
        <v>37985</v>
      </c>
      <c r="G15" s="20" t="s">
        <v>106</v>
      </c>
      <c r="H15" s="20">
        <v>96017</v>
      </c>
      <c r="I15" s="20">
        <v>148</v>
      </c>
      <c r="J15" s="32">
        <f t="shared" si="0"/>
        <v>96165</v>
      </c>
      <c r="K15" s="33"/>
      <c r="L15" s="34"/>
      <c r="M15" s="3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</row>
    <row r="16" spans="1:43" x14ac:dyDescent="0.5">
      <c r="A16" s="22">
        <v>21</v>
      </c>
      <c r="B16" s="16">
        <v>16</v>
      </c>
      <c r="C16" s="16" t="s">
        <v>106</v>
      </c>
      <c r="D16" s="16">
        <v>8964</v>
      </c>
      <c r="E16" s="16" t="s">
        <v>106</v>
      </c>
      <c r="F16" s="16">
        <v>475</v>
      </c>
      <c r="G16" s="16" t="s">
        <v>106</v>
      </c>
      <c r="H16" s="16">
        <v>9439</v>
      </c>
      <c r="I16" s="16" t="s">
        <v>106</v>
      </c>
      <c r="J16" s="32">
        <f t="shared" si="0"/>
        <v>9439</v>
      </c>
      <c r="K16" s="35" t="str">
        <f>INDEX('Sector 3 digit codes'!$A:$A,MATCH('Trade Unions Table 3.2'!$A16,'Sector 3 digit codes'!$C:$C,0))</f>
        <v>021 Silviculture and other forestry activities</v>
      </c>
      <c r="L16" s="36" t="s">
        <v>4</v>
      </c>
      <c r="M16" s="29" t="s">
        <v>41</v>
      </c>
    </row>
    <row r="17" spans="1:43" x14ac:dyDescent="0.5">
      <c r="A17" s="22">
        <v>22</v>
      </c>
      <c r="B17" s="16">
        <v>2</v>
      </c>
      <c r="C17" s="16" t="s">
        <v>106</v>
      </c>
      <c r="D17" s="16">
        <v>1235</v>
      </c>
      <c r="E17" s="16" t="s">
        <v>106</v>
      </c>
      <c r="F17" s="16">
        <v>89</v>
      </c>
      <c r="G17" s="16" t="s">
        <v>106</v>
      </c>
      <c r="H17" s="16">
        <v>1324</v>
      </c>
      <c r="I17" s="16" t="s">
        <v>106</v>
      </c>
      <c r="J17" s="32">
        <f t="shared" si="0"/>
        <v>1324</v>
      </c>
      <c r="K17" s="35" t="str">
        <f>INDEX('Sector 3 digit codes'!$A:$A,MATCH('Trade Unions Table 3.2'!$A17,'Sector 3 digit codes'!$C:$C,0))</f>
        <v>022 Logging</v>
      </c>
      <c r="L17" s="36" t="s">
        <v>4</v>
      </c>
      <c r="M17" s="29" t="s">
        <v>41</v>
      </c>
    </row>
    <row r="18" spans="1:43" x14ac:dyDescent="0.5">
      <c r="A18" s="22">
        <v>23</v>
      </c>
      <c r="B18" s="16">
        <v>23</v>
      </c>
      <c r="C18" s="16" t="s">
        <v>106</v>
      </c>
      <c r="D18" s="16">
        <v>24960</v>
      </c>
      <c r="E18" s="16" t="s">
        <v>106</v>
      </c>
      <c r="F18" s="16">
        <v>31895</v>
      </c>
      <c r="G18" s="16" t="s">
        <v>106</v>
      </c>
      <c r="H18" s="16">
        <v>56855</v>
      </c>
      <c r="I18" s="16" t="s">
        <v>106</v>
      </c>
      <c r="J18" s="32">
        <f t="shared" si="0"/>
        <v>56855</v>
      </c>
      <c r="K18" s="35" t="str">
        <f>INDEX('Sector 3 digit codes'!$A:$A,MATCH('Trade Unions Table 3.2'!$A18,'Sector 3 digit codes'!$C:$C,0))</f>
        <v>023 Gathering of non-wood forest products</v>
      </c>
      <c r="L18" s="36" t="s">
        <v>4</v>
      </c>
      <c r="M18" s="29" t="s">
        <v>41</v>
      </c>
    </row>
    <row r="19" spans="1:43" x14ac:dyDescent="0.5">
      <c r="A19" s="22">
        <v>24</v>
      </c>
      <c r="B19" s="16">
        <v>9</v>
      </c>
      <c r="C19" s="16">
        <v>2</v>
      </c>
      <c r="D19" s="16">
        <v>22873</v>
      </c>
      <c r="E19" s="16">
        <v>148</v>
      </c>
      <c r="F19" s="16">
        <v>5526</v>
      </c>
      <c r="G19" s="16" t="s">
        <v>106</v>
      </c>
      <c r="H19" s="16">
        <v>28399</v>
      </c>
      <c r="I19" s="16">
        <v>148</v>
      </c>
      <c r="J19" s="32">
        <f t="shared" si="0"/>
        <v>28547</v>
      </c>
      <c r="K19" s="35" t="str">
        <f>INDEX('Sector 3 digit codes'!$A:$A,MATCH('Trade Unions Table 3.2'!$A19,'Sector 3 digit codes'!$C:$C,0))</f>
        <v>024 Support services to forestry</v>
      </c>
      <c r="L19" s="36" t="s">
        <v>4</v>
      </c>
      <c r="M19" s="29" t="s">
        <v>41</v>
      </c>
    </row>
    <row r="20" spans="1:43" s="12" customFormat="1" x14ac:dyDescent="0.5">
      <c r="A20" s="21">
        <v>3</v>
      </c>
      <c r="B20" s="20">
        <v>1</v>
      </c>
      <c r="C20" s="20" t="s">
        <v>106</v>
      </c>
      <c r="D20" s="20">
        <v>26</v>
      </c>
      <c r="E20" s="20" t="s">
        <v>106</v>
      </c>
      <c r="F20" s="20" t="s">
        <v>106</v>
      </c>
      <c r="G20" s="20" t="s">
        <v>106</v>
      </c>
      <c r="H20" s="20">
        <v>26</v>
      </c>
      <c r="I20" s="20" t="s">
        <v>106</v>
      </c>
      <c r="J20" s="32">
        <f t="shared" si="0"/>
        <v>26</v>
      </c>
      <c r="K20" s="33"/>
      <c r="L20" s="34"/>
      <c r="M20" s="3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</row>
    <row r="21" spans="1:43" x14ac:dyDescent="0.5">
      <c r="A21" s="22">
        <v>32</v>
      </c>
      <c r="B21" s="16">
        <v>1</v>
      </c>
      <c r="C21" s="16" t="s">
        <v>106</v>
      </c>
      <c r="D21" s="16">
        <v>26</v>
      </c>
      <c r="E21" s="16" t="s">
        <v>106</v>
      </c>
      <c r="F21" s="16" t="s">
        <v>106</v>
      </c>
      <c r="G21" s="16" t="s">
        <v>106</v>
      </c>
      <c r="H21" s="16">
        <v>26</v>
      </c>
      <c r="I21" s="16" t="s">
        <v>106</v>
      </c>
      <c r="J21" s="32">
        <f t="shared" si="0"/>
        <v>26</v>
      </c>
      <c r="K21" s="35" t="str">
        <f>INDEX('Sector 3 digit codes'!$A:$A,MATCH('Trade Unions Table 3.2'!$A21,'Sector 3 digit codes'!$C:$C,0))</f>
        <v>032 Aquaculture</v>
      </c>
      <c r="L21" s="36" t="s">
        <v>4</v>
      </c>
      <c r="M21" s="29" t="s">
        <v>41</v>
      </c>
    </row>
    <row r="22" spans="1:43" s="12" customFormat="1" x14ac:dyDescent="0.5">
      <c r="A22" s="21" t="s">
        <v>80</v>
      </c>
      <c r="B22" s="20">
        <v>32</v>
      </c>
      <c r="C22" s="20">
        <v>19</v>
      </c>
      <c r="D22" s="20">
        <v>24282</v>
      </c>
      <c r="E22" s="20">
        <v>63635</v>
      </c>
      <c r="F22" s="20">
        <v>1580</v>
      </c>
      <c r="G22" s="20">
        <v>2605</v>
      </c>
      <c r="H22" s="20">
        <v>25862</v>
      </c>
      <c r="I22" s="20">
        <v>66240</v>
      </c>
      <c r="J22" s="32">
        <f t="shared" si="0"/>
        <v>92102</v>
      </c>
      <c r="K22" s="33"/>
      <c r="L22" s="34"/>
      <c r="M22" s="3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1:43" s="12" customFormat="1" x14ac:dyDescent="0.5">
      <c r="A23" s="21">
        <v>5</v>
      </c>
      <c r="B23" s="20">
        <v>3</v>
      </c>
      <c r="C23" s="20">
        <v>16</v>
      </c>
      <c r="D23" s="20">
        <v>610</v>
      </c>
      <c r="E23" s="20">
        <v>61874</v>
      </c>
      <c r="F23" s="20" t="s">
        <v>106</v>
      </c>
      <c r="G23" s="20">
        <v>2552</v>
      </c>
      <c r="H23" s="20">
        <v>610</v>
      </c>
      <c r="I23" s="20">
        <v>64426</v>
      </c>
      <c r="J23" s="32">
        <f t="shared" si="0"/>
        <v>65036</v>
      </c>
      <c r="K23" s="33"/>
      <c r="L23" s="34"/>
      <c r="M23" s="29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1:43" x14ac:dyDescent="0.5">
      <c r="A24" s="22">
        <v>51</v>
      </c>
      <c r="B24" s="16">
        <v>2</v>
      </c>
      <c r="C24" s="16">
        <v>16</v>
      </c>
      <c r="D24" s="16" t="s">
        <v>106</v>
      </c>
      <c r="E24" s="16">
        <v>61874</v>
      </c>
      <c r="F24" s="16" t="s">
        <v>106</v>
      </c>
      <c r="G24" s="16">
        <v>2552</v>
      </c>
      <c r="H24" s="16" t="s">
        <v>106</v>
      </c>
      <c r="I24" s="16">
        <v>64426</v>
      </c>
      <c r="J24" s="32">
        <f t="shared" si="0"/>
        <v>64426</v>
      </c>
      <c r="K24" s="35" t="str">
        <f>INDEX('Sector 3 digit codes'!$A:$A,MATCH('Trade Unions Table 3.2'!$A24,'Sector 3 digit codes'!$C:$C,0))</f>
        <v>051 Mining of hard coal</v>
      </c>
      <c r="L24" s="36" t="s">
        <v>362</v>
      </c>
      <c r="M24" s="29" t="s">
        <v>364</v>
      </c>
    </row>
    <row r="25" spans="1:43" x14ac:dyDescent="0.5">
      <c r="A25" s="22">
        <v>52</v>
      </c>
      <c r="B25" s="16">
        <v>1</v>
      </c>
      <c r="C25" s="16" t="s">
        <v>106</v>
      </c>
      <c r="D25" s="16">
        <v>610</v>
      </c>
      <c r="E25" s="16" t="s">
        <v>106</v>
      </c>
      <c r="F25" s="16" t="s">
        <v>106</v>
      </c>
      <c r="G25" s="16" t="s">
        <v>106</v>
      </c>
      <c r="H25" s="16">
        <v>610</v>
      </c>
      <c r="I25" s="16" t="s">
        <v>106</v>
      </c>
      <c r="J25" s="32">
        <f t="shared" si="0"/>
        <v>610</v>
      </c>
      <c r="K25" s="35" t="str">
        <f>INDEX('Sector 3 digit codes'!$A:$A,MATCH('Trade Unions Table 3.2'!$A25,'Sector 3 digit codes'!$C:$C,0))</f>
        <v>052 Mining of lignite</v>
      </c>
      <c r="L25" s="36" t="s">
        <v>362</v>
      </c>
      <c r="M25" s="29" t="s">
        <v>364</v>
      </c>
    </row>
    <row r="26" spans="1:43" s="12" customFormat="1" x14ac:dyDescent="0.5">
      <c r="A26" s="21">
        <v>6</v>
      </c>
      <c r="B26" s="20">
        <v>5</v>
      </c>
      <c r="C26" s="20" t="s">
        <v>106</v>
      </c>
      <c r="D26" s="20">
        <v>970</v>
      </c>
      <c r="E26" s="20" t="s">
        <v>106</v>
      </c>
      <c r="F26" s="20">
        <v>100</v>
      </c>
      <c r="G26" s="20" t="s">
        <v>106</v>
      </c>
      <c r="H26" s="20">
        <v>1070</v>
      </c>
      <c r="I26" s="20" t="s">
        <v>106</v>
      </c>
      <c r="J26" s="32">
        <f t="shared" si="0"/>
        <v>1070</v>
      </c>
      <c r="K26" s="33"/>
      <c r="L26" s="34"/>
      <c r="M26" s="29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</row>
    <row r="27" spans="1:43" x14ac:dyDescent="0.5">
      <c r="A27" s="22">
        <v>62</v>
      </c>
      <c r="B27" s="16">
        <v>5</v>
      </c>
      <c r="C27" s="16" t="s">
        <v>106</v>
      </c>
      <c r="D27" s="16">
        <v>970</v>
      </c>
      <c r="E27" s="16" t="s">
        <v>106</v>
      </c>
      <c r="F27" s="16">
        <v>100</v>
      </c>
      <c r="G27" s="16" t="s">
        <v>106</v>
      </c>
      <c r="H27" s="16">
        <v>1070</v>
      </c>
      <c r="I27" s="16" t="s">
        <v>106</v>
      </c>
      <c r="J27" s="32">
        <f t="shared" si="0"/>
        <v>1070</v>
      </c>
      <c r="K27" s="37" t="str">
        <f>INDEX('Sector 3 digit codes'!$A:$A,MATCH('Trade Unions Table 3.2'!$A27,'Sector 3 digit codes'!$C:$C,0))</f>
        <v>062 Extraction of natural gas</v>
      </c>
      <c r="L27" s="36" t="s">
        <v>363</v>
      </c>
      <c r="M27" s="29" t="s">
        <v>365</v>
      </c>
    </row>
    <row r="28" spans="1:43" s="12" customFormat="1" x14ac:dyDescent="0.5">
      <c r="A28" s="21">
        <v>7</v>
      </c>
      <c r="B28" s="20">
        <v>7</v>
      </c>
      <c r="C28" s="20">
        <v>2</v>
      </c>
      <c r="D28" s="20">
        <v>10467</v>
      </c>
      <c r="E28" s="20">
        <v>1641</v>
      </c>
      <c r="F28" s="20">
        <v>63</v>
      </c>
      <c r="G28" s="20">
        <v>23</v>
      </c>
      <c r="H28" s="20">
        <v>10530</v>
      </c>
      <c r="I28" s="20">
        <v>1664</v>
      </c>
      <c r="J28" s="32">
        <f t="shared" si="0"/>
        <v>12194</v>
      </c>
      <c r="K28" s="33"/>
      <c r="L28" s="34"/>
      <c r="M28" s="3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</row>
    <row r="29" spans="1:43" x14ac:dyDescent="0.5">
      <c r="A29" s="22">
        <v>71</v>
      </c>
      <c r="B29" s="16">
        <v>1</v>
      </c>
      <c r="C29" s="16" t="s">
        <v>106</v>
      </c>
      <c r="D29" s="16">
        <v>3593</v>
      </c>
      <c r="E29" s="16" t="s">
        <v>106</v>
      </c>
      <c r="F29" s="16">
        <v>10</v>
      </c>
      <c r="G29" s="16" t="s">
        <v>106</v>
      </c>
      <c r="H29" s="16">
        <v>3603</v>
      </c>
      <c r="I29" s="16" t="s">
        <v>106</v>
      </c>
      <c r="J29" s="32">
        <f t="shared" si="0"/>
        <v>3603</v>
      </c>
      <c r="K29" s="37" t="str">
        <f>INDEX('Sector 3 digit codes'!$A:$A,MATCH('Trade Unions Table 3.2'!$A29,'Sector 3 digit codes'!$C:$C,0))</f>
        <v>071 Mining of iron ores</v>
      </c>
      <c r="L29" s="36" t="s">
        <v>5</v>
      </c>
      <c r="M29" s="29" t="s">
        <v>42</v>
      </c>
    </row>
    <row r="30" spans="1:43" x14ac:dyDescent="0.5">
      <c r="A30" s="22">
        <v>72</v>
      </c>
      <c r="B30" s="16">
        <v>6</v>
      </c>
      <c r="C30" s="16">
        <v>2</v>
      </c>
      <c r="D30" s="16">
        <v>6874</v>
      </c>
      <c r="E30" s="16">
        <v>1641</v>
      </c>
      <c r="F30" s="16">
        <v>53</v>
      </c>
      <c r="G30" s="16">
        <v>23</v>
      </c>
      <c r="H30" s="16">
        <v>6927</v>
      </c>
      <c r="I30" s="16">
        <v>1664</v>
      </c>
      <c r="J30" s="32">
        <f t="shared" si="0"/>
        <v>8591</v>
      </c>
      <c r="K30" s="37" t="str">
        <f>INDEX('Sector 3 digit codes'!$A:$A,MATCH('Trade Unions Table 3.2'!$A30,'Sector 3 digit codes'!$C:$C,0))</f>
        <v>072 Mining of non-ferrous metal ores</v>
      </c>
      <c r="L30" s="36" t="s">
        <v>5</v>
      </c>
      <c r="M30" s="29" t="s">
        <v>42</v>
      </c>
    </row>
    <row r="31" spans="1:43" s="12" customFormat="1" x14ac:dyDescent="0.5">
      <c r="A31" s="21">
        <v>8</v>
      </c>
      <c r="B31" s="20">
        <v>17</v>
      </c>
      <c r="C31" s="20">
        <v>1</v>
      </c>
      <c r="D31" s="20">
        <v>12235</v>
      </c>
      <c r="E31" s="20">
        <v>120</v>
      </c>
      <c r="F31" s="20">
        <v>1417</v>
      </c>
      <c r="G31" s="20">
        <v>30</v>
      </c>
      <c r="H31" s="20">
        <v>13652</v>
      </c>
      <c r="I31" s="20">
        <v>150</v>
      </c>
      <c r="J31" s="32">
        <f t="shared" si="0"/>
        <v>13802</v>
      </c>
      <c r="K31" s="33"/>
      <c r="L31" s="34"/>
      <c r="M31" s="3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1:43" x14ac:dyDescent="0.5">
      <c r="A32" s="22">
        <v>81</v>
      </c>
      <c r="B32" s="16">
        <v>10</v>
      </c>
      <c r="C32" s="16">
        <v>1</v>
      </c>
      <c r="D32" s="16">
        <v>8388</v>
      </c>
      <c r="E32" s="16">
        <v>120</v>
      </c>
      <c r="F32" s="16">
        <v>1385</v>
      </c>
      <c r="G32" s="16">
        <v>30</v>
      </c>
      <c r="H32" s="16">
        <v>9773</v>
      </c>
      <c r="I32" s="16">
        <v>150</v>
      </c>
      <c r="J32" s="32">
        <f t="shared" si="0"/>
        <v>9923</v>
      </c>
      <c r="K32" s="37" t="str">
        <f>INDEX('Sector 3 digit codes'!$A:$A,MATCH('Trade Unions Table 3.2'!$A32,'Sector 3 digit codes'!$C:$C,0))</f>
        <v>081 Quarrying of stone, sand and clay</v>
      </c>
      <c r="L32" s="36" t="s">
        <v>5</v>
      </c>
      <c r="M32" s="29" t="s">
        <v>42</v>
      </c>
    </row>
    <row r="33" spans="1:43" x14ac:dyDescent="0.5">
      <c r="A33" s="22">
        <v>89</v>
      </c>
      <c r="B33" s="16">
        <v>7</v>
      </c>
      <c r="C33" s="16" t="s">
        <v>106</v>
      </c>
      <c r="D33" s="16">
        <v>3847</v>
      </c>
      <c r="E33" s="16" t="s">
        <v>106</v>
      </c>
      <c r="F33" s="16">
        <v>32</v>
      </c>
      <c r="G33" s="16" t="s">
        <v>106</v>
      </c>
      <c r="H33" s="16">
        <v>3879</v>
      </c>
      <c r="I33" s="16" t="s">
        <v>106</v>
      </c>
      <c r="J33" s="32">
        <f t="shared" si="0"/>
        <v>3879</v>
      </c>
      <c r="K33" s="37" t="str">
        <f>INDEX('Sector 3 digit codes'!$A:$A,MATCH('Trade Unions Table 3.2'!$A33,'Sector 3 digit codes'!$C:$C,0))</f>
        <v>089 Mining and quarrying n.e.c.</v>
      </c>
      <c r="L33" s="36" t="s">
        <v>5</v>
      </c>
      <c r="M33" s="29" t="s">
        <v>42</v>
      </c>
    </row>
    <row r="34" spans="1:43" s="12" customFormat="1" x14ac:dyDescent="0.5">
      <c r="A34" s="21" t="s">
        <v>81</v>
      </c>
      <c r="B34" s="20">
        <v>1733</v>
      </c>
      <c r="C34" s="20">
        <v>41</v>
      </c>
      <c r="D34" s="20">
        <v>1143586</v>
      </c>
      <c r="E34" s="20">
        <v>7847</v>
      </c>
      <c r="F34" s="20">
        <v>476433</v>
      </c>
      <c r="G34" s="20">
        <v>1154</v>
      </c>
      <c r="H34" s="20">
        <v>1620019</v>
      </c>
      <c r="I34" s="20">
        <v>9001</v>
      </c>
      <c r="J34" s="32">
        <f t="shared" si="0"/>
        <v>1629020</v>
      </c>
      <c r="K34" s="33"/>
      <c r="L34" s="34"/>
      <c r="M34" s="3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</row>
    <row r="35" spans="1:43" s="12" customFormat="1" x14ac:dyDescent="0.5">
      <c r="A35" s="21">
        <v>10</v>
      </c>
      <c r="B35" s="20">
        <v>265</v>
      </c>
      <c r="C35" s="20">
        <v>1</v>
      </c>
      <c r="D35" s="20">
        <v>88017</v>
      </c>
      <c r="E35" s="20">
        <v>210</v>
      </c>
      <c r="F35" s="20">
        <v>130148</v>
      </c>
      <c r="G35" s="20">
        <v>34</v>
      </c>
      <c r="H35" s="20">
        <v>218165</v>
      </c>
      <c r="I35" s="20">
        <v>244</v>
      </c>
      <c r="J35" s="32">
        <f t="shared" si="0"/>
        <v>218409</v>
      </c>
      <c r="K35" s="33"/>
      <c r="L35" s="34"/>
      <c r="M35" s="3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</row>
    <row r="36" spans="1:43" x14ac:dyDescent="0.5">
      <c r="A36" s="16">
        <v>101</v>
      </c>
      <c r="B36" s="16">
        <v>8</v>
      </c>
      <c r="C36" s="16" t="s">
        <v>106</v>
      </c>
      <c r="D36" s="16">
        <v>3375</v>
      </c>
      <c r="E36" s="16" t="s">
        <v>106</v>
      </c>
      <c r="F36" s="16">
        <v>106</v>
      </c>
      <c r="G36" s="16" t="s">
        <v>106</v>
      </c>
      <c r="H36" s="16">
        <v>3481</v>
      </c>
      <c r="I36" s="16" t="s">
        <v>106</v>
      </c>
      <c r="J36" s="32">
        <f t="shared" si="0"/>
        <v>3481</v>
      </c>
      <c r="K36" s="37" t="str">
        <f>INDEX('Sector 3 digit codes'!$A:$A,MATCH('Trade Unions Table 3.2'!$A36,'Sector 3 digit codes'!$C:$C,0))</f>
        <v>101 Processing and preserving of meat</v>
      </c>
      <c r="L36" s="36" t="s">
        <v>7</v>
      </c>
      <c r="M36" s="29" t="s">
        <v>44</v>
      </c>
    </row>
    <row r="37" spans="1:43" x14ac:dyDescent="0.5">
      <c r="A37" s="16">
        <v>104</v>
      </c>
      <c r="B37" s="16">
        <v>5</v>
      </c>
      <c r="C37" s="16" t="s">
        <v>106</v>
      </c>
      <c r="D37" s="16">
        <v>270</v>
      </c>
      <c r="E37" s="16" t="s">
        <v>106</v>
      </c>
      <c r="F37" s="16">
        <v>71</v>
      </c>
      <c r="G37" s="16" t="s">
        <v>106</v>
      </c>
      <c r="H37" s="16">
        <v>341</v>
      </c>
      <c r="I37" s="16" t="s">
        <v>106</v>
      </c>
      <c r="J37" s="32">
        <f t="shared" si="0"/>
        <v>341</v>
      </c>
      <c r="K37" s="37" t="str">
        <f>INDEX('Sector 3 digit codes'!$A:$A,MATCH('Trade Unions Table 3.2'!$A37,'Sector 3 digit codes'!$C:$C,0))</f>
        <v>104 Manufacture of vegetable and animal oils and fats</v>
      </c>
      <c r="L37" s="36" t="s">
        <v>7</v>
      </c>
      <c r="M37" s="29" t="s">
        <v>44</v>
      </c>
    </row>
    <row r="38" spans="1:43" x14ac:dyDescent="0.5">
      <c r="A38" s="16">
        <v>105</v>
      </c>
      <c r="B38" s="16">
        <v>43</v>
      </c>
      <c r="C38" s="16" t="s">
        <v>106</v>
      </c>
      <c r="D38" s="16">
        <v>9527</v>
      </c>
      <c r="E38" s="16" t="s">
        <v>106</v>
      </c>
      <c r="F38" s="16">
        <v>4550</v>
      </c>
      <c r="G38" s="16" t="s">
        <v>106</v>
      </c>
      <c r="H38" s="16">
        <v>14077</v>
      </c>
      <c r="I38" s="16" t="s">
        <v>106</v>
      </c>
      <c r="J38" s="32">
        <f t="shared" si="0"/>
        <v>14077</v>
      </c>
      <c r="K38" s="37" t="str">
        <f>INDEX('Sector 3 digit codes'!$A:$A,MATCH('Trade Unions Table 3.2'!$A38,'Sector 3 digit codes'!$C:$C,0))</f>
        <v>105 Manufacture of dairy products</v>
      </c>
      <c r="L38" s="36" t="s">
        <v>7</v>
      </c>
      <c r="M38" s="29" t="s">
        <v>44</v>
      </c>
    </row>
    <row r="39" spans="1:43" x14ac:dyDescent="0.5">
      <c r="A39" s="16">
        <v>106</v>
      </c>
      <c r="B39" s="16">
        <v>23</v>
      </c>
      <c r="C39" s="16" t="s">
        <v>106</v>
      </c>
      <c r="D39" s="16">
        <v>9615</v>
      </c>
      <c r="E39" s="16" t="s">
        <v>106</v>
      </c>
      <c r="F39" s="16">
        <v>78</v>
      </c>
      <c r="G39" s="16" t="s">
        <v>106</v>
      </c>
      <c r="H39" s="16">
        <v>9693</v>
      </c>
      <c r="I39" s="16" t="s">
        <v>106</v>
      </c>
      <c r="J39" s="32">
        <f t="shared" si="0"/>
        <v>9693</v>
      </c>
      <c r="K39" s="37" t="str">
        <f>INDEX('Sector 3 digit codes'!$A:$A,MATCH('Trade Unions Table 3.2'!$A39,'Sector 3 digit codes'!$C:$C,0))</f>
        <v>106 Manufacture of grain mill products, starches and starch products</v>
      </c>
      <c r="L39" s="36" t="s">
        <v>7</v>
      </c>
      <c r="M39" s="29" t="s">
        <v>44</v>
      </c>
    </row>
    <row r="40" spans="1:43" x14ac:dyDescent="0.5">
      <c r="A40" s="16">
        <v>107</v>
      </c>
      <c r="B40" s="16">
        <v>182</v>
      </c>
      <c r="C40" s="16">
        <v>1</v>
      </c>
      <c r="D40" s="16">
        <v>65130</v>
      </c>
      <c r="E40" s="16">
        <v>210</v>
      </c>
      <c r="F40" s="16">
        <v>125309</v>
      </c>
      <c r="G40" s="16">
        <v>34</v>
      </c>
      <c r="H40" s="16">
        <v>190439</v>
      </c>
      <c r="I40" s="16">
        <v>244</v>
      </c>
      <c r="J40" s="32">
        <f t="shared" si="0"/>
        <v>190683</v>
      </c>
      <c r="K40" s="37" t="str">
        <f>INDEX('Sector 3 digit codes'!$A:$A,MATCH('Trade Unions Table 3.2'!$A40,'Sector 3 digit codes'!$C:$C,0))</f>
        <v>107 Manufacture of other food products</v>
      </c>
      <c r="L40" s="36" t="s">
        <v>7</v>
      </c>
      <c r="M40" s="29" t="s">
        <v>44</v>
      </c>
    </row>
    <row r="41" spans="1:43" x14ac:dyDescent="0.5">
      <c r="A41" s="16">
        <v>108</v>
      </c>
      <c r="B41" s="16">
        <v>4</v>
      </c>
      <c r="C41" s="16" t="s">
        <v>106</v>
      </c>
      <c r="D41" s="16">
        <v>100</v>
      </c>
      <c r="E41" s="16" t="s">
        <v>106</v>
      </c>
      <c r="F41" s="16">
        <v>34</v>
      </c>
      <c r="G41" s="16" t="s">
        <v>106</v>
      </c>
      <c r="H41" s="16">
        <v>134</v>
      </c>
      <c r="I41" s="16" t="s">
        <v>106</v>
      </c>
      <c r="J41" s="32">
        <f t="shared" si="0"/>
        <v>134</v>
      </c>
      <c r="K41" s="37" t="str">
        <f>INDEX('Sector 3 digit codes'!$A:$A,MATCH('Trade Unions Table 3.2'!$A41,'Sector 3 digit codes'!$C:$C,0))</f>
        <v>108 Manufacture of prepared animal feeds</v>
      </c>
      <c r="L41" s="36" t="s">
        <v>7</v>
      </c>
      <c r="M41" s="29" t="s">
        <v>44</v>
      </c>
    </row>
    <row r="42" spans="1:43" s="12" customFormat="1" x14ac:dyDescent="0.5">
      <c r="A42" s="21">
        <v>11</v>
      </c>
      <c r="B42" s="20">
        <v>152</v>
      </c>
      <c r="C42" s="20">
        <v>1</v>
      </c>
      <c r="D42" s="20">
        <v>42968</v>
      </c>
      <c r="E42" s="20">
        <v>11</v>
      </c>
      <c r="F42" s="20">
        <v>8734</v>
      </c>
      <c r="G42" s="20">
        <v>2</v>
      </c>
      <c r="H42" s="20">
        <v>51702</v>
      </c>
      <c r="I42" s="20">
        <v>13</v>
      </c>
      <c r="J42" s="32">
        <f t="shared" si="0"/>
        <v>51715</v>
      </c>
      <c r="K42" s="33"/>
      <c r="L42" s="34"/>
      <c r="M42" s="3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</row>
    <row r="43" spans="1:43" x14ac:dyDescent="0.5">
      <c r="A43" s="16">
        <v>110</v>
      </c>
      <c r="B43" s="16">
        <v>152</v>
      </c>
      <c r="C43" s="16">
        <v>1</v>
      </c>
      <c r="D43" s="16">
        <v>42968</v>
      </c>
      <c r="E43" s="16">
        <v>11</v>
      </c>
      <c r="F43" s="16">
        <v>8734</v>
      </c>
      <c r="G43" s="16">
        <v>2</v>
      </c>
      <c r="H43" s="16">
        <v>51702</v>
      </c>
      <c r="I43" s="16">
        <v>13</v>
      </c>
      <c r="J43" s="32">
        <f t="shared" si="0"/>
        <v>51715</v>
      </c>
      <c r="K43" s="37" t="str">
        <f>INDEX('Sector 3 digit codes'!$A:$A,MATCH('Trade Unions Table 3.2'!$A43,'Sector 3 digit codes'!$C:$C,0))</f>
        <v>110 Manufacture of beverages</v>
      </c>
      <c r="L43" s="36" t="s">
        <v>7</v>
      </c>
      <c r="M43" s="29" t="s">
        <v>44</v>
      </c>
    </row>
    <row r="44" spans="1:43" s="12" customFormat="1" x14ac:dyDescent="0.5">
      <c r="A44" s="21">
        <v>12</v>
      </c>
      <c r="B44" s="20">
        <v>44</v>
      </c>
      <c r="C44" s="20" t="s">
        <v>106</v>
      </c>
      <c r="D44" s="20">
        <v>27531</v>
      </c>
      <c r="E44" s="20" t="s">
        <v>106</v>
      </c>
      <c r="F44" s="20">
        <v>21702</v>
      </c>
      <c r="G44" s="20" t="s">
        <v>106</v>
      </c>
      <c r="H44" s="20">
        <v>49233</v>
      </c>
      <c r="I44" s="20" t="s">
        <v>106</v>
      </c>
      <c r="J44" s="32">
        <f t="shared" si="0"/>
        <v>49233</v>
      </c>
      <c r="K44" s="33"/>
      <c r="L44" s="34"/>
      <c r="M44" s="3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3" x14ac:dyDescent="0.5">
      <c r="A45" s="16">
        <v>120</v>
      </c>
      <c r="B45" s="16">
        <v>44</v>
      </c>
      <c r="C45" s="16" t="s">
        <v>106</v>
      </c>
      <c r="D45" s="16">
        <v>27531</v>
      </c>
      <c r="E45" s="16" t="s">
        <v>106</v>
      </c>
      <c r="F45" s="16">
        <v>21702</v>
      </c>
      <c r="G45" s="16" t="s">
        <v>106</v>
      </c>
      <c r="H45" s="16">
        <v>49233</v>
      </c>
      <c r="I45" s="16" t="s">
        <v>106</v>
      </c>
      <c r="J45" s="32">
        <f t="shared" si="0"/>
        <v>49233</v>
      </c>
      <c r="K45" s="37" t="str">
        <f>INDEX('Sector 3 digit codes'!$A:$A,MATCH('Trade Unions Table 3.2'!$A45,'Sector 3 digit codes'!$C:$C,0))</f>
        <v>120 Manufacture of tobacco products</v>
      </c>
      <c r="L45" s="36" t="s">
        <v>7</v>
      </c>
      <c r="M45" s="29" t="s">
        <v>44</v>
      </c>
    </row>
    <row r="46" spans="1:43" s="12" customFormat="1" x14ac:dyDescent="0.5">
      <c r="A46" s="21">
        <v>13</v>
      </c>
      <c r="B46" s="20">
        <v>192</v>
      </c>
      <c r="C46" s="20">
        <v>12</v>
      </c>
      <c r="D46" s="20">
        <v>171969</v>
      </c>
      <c r="E46" s="20">
        <v>815</v>
      </c>
      <c r="F46" s="20">
        <v>74370</v>
      </c>
      <c r="G46" s="20">
        <v>639</v>
      </c>
      <c r="H46" s="20">
        <v>246339</v>
      </c>
      <c r="I46" s="20">
        <v>1454</v>
      </c>
      <c r="J46" s="32">
        <f t="shared" si="0"/>
        <v>247793</v>
      </c>
      <c r="K46" s="33"/>
      <c r="L46" s="34"/>
      <c r="M46" s="3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3" x14ac:dyDescent="0.5">
      <c r="A47" s="16">
        <v>131</v>
      </c>
      <c r="B47" s="16">
        <v>151</v>
      </c>
      <c r="C47" s="16">
        <v>4</v>
      </c>
      <c r="D47" s="16">
        <v>108029</v>
      </c>
      <c r="E47" s="16">
        <v>205</v>
      </c>
      <c r="F47" s="16">
        <v>67431</v>
      </c>
      <c r="G47" s="16">
        <v>295</v>
      </c>
      <c r="H47" s="16">
        <v>175460</v>
      </c>
      <c r="I47" s="16">
        <v>500</v>
      </c>
      <c r="J47" s="32">
        <f t="shared" si="0"/>
        <v>175960</v>
      </c>
      <c r="K47" s="37" t="str">
        <f>INDEX('Sector 3 digit codes'!$A:$A,MATCH('Trade Unions Table 3.2'!$A47,'Sector 3 digit codes'!$C:$C,0))</f>
        <v>131 Spinning, weaving and finishing of textiles</v>
      </c>
      <c r="L47" s="36" t="s">
        <v>8</v>
      </c>
      <c r="M47" s="29" t="s">
        <v>45</v>
      </c>
    </row>
    <row r="48" spans="1:43" x14ac:dyDescent="0.5">
      <c r="A48" s="16">
        <v>139</v>
      </c>
      <c r="B48" s="16">
        <v>41</v>
      </c>
      <c r="C48" s="16">
        <v>8</v>
      </c>
      <c r="D48" s="16">
        <v>63940</v>
      </c>
      <c r="E48" s="16">
        <v>610</v>
      </c>
      <c r="F48" s="16">
        <v>6939</v>
      </c>
      <c r="G48" s="16">
        <v>344</v>
      </c>
      <c r="H48" s="16">
        <v>70879</v>
      </c>
      <c r="I48" s="16">
        <v>954</v>
      </c>
      <c r="J48" s="32">
        <f t="shared" si="0"/>
        <v>71833</v>
      </c>
      <c r="K48" s="37" t="str">
        <f>INDEX('Sector 3 digit codes'!$A:$A,MATCH('Trade Unions Table 3.2'!$A48,'Sector 3 digit codes'!$C:$C,0))</f>
        <v>139 Manufacture of other textiles</v>
      </c>
      <c r="L48" s="36" t="s">
        <v>8</v>
      </c>
      <c r="M48" s="29" t="s">
        <v>45</v>
      </c>
    </row>
    <row r="49" spans="1:43" s="12" customFormat="1" x14ac:dyDescent="0.5">
      <c r="A49" s="21">
        <v>14</v>
      </c>
      <c r="B49" s="20">
        <v>32</v>
      </c>
      <c r="C49" s="20" t="s">
        <v>106</v>
      </c>
      <c r="D49" s="20">
        <v>19203</v>
      </c>
      <c r="E49" s="20" t="s">
        <v>106</v>
      </c>
      <c r="F49" s="20">
        <v>117534</v>
      </c>
      <c r="G49" s="20" t="s">
        <v>106</v>
      </c>
      <c r="H49" s="20">
        <v>136737</v>
      </c>
      <c r="I49" s="20" t="s">
        <v>106</v>
      </c>
      <c r="J49" s="32">
        <f t="shared" si="0"/>
        <v>136737</v>
      </c>
      <c r="K49" s="33"/>
      <c r="L49" s="34"/>
      <c r="M49" s="3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spans="1:43" x14ac:dyDescent="0.5">
      <c r="A50" s="16">
        <v>141</v>
      </c>
      <c r="B50" s="16">
        <v>31</v>
      </c>
      <c r="C50" s="16" t="s">
        <v>106</v>
      </c>
      <c r="D50" s="16">
        <v>19076</v>
      </c>
      <c r="E50" s="16" t="s">
        <v>106</v>
      </c>
      <c r="F50" s="16">
        <v>117534</v>
      </c>
      <c r="G50" s="16" t="s">
        <v>106</v>
      </c>
      <c r="H50" s="16">
        <v>136610</v>
      </c>
      <c r="I50" s="16" t="s">
        <v>106</v>
      </c>
      <c r="J50" s="32">
        <f t="shared" si="0"/>
        <v>136610</v>
      </c>
      <c r="K50" s="37" t="str">
        <f>INDEX('Sector 3 digit codes'!$A:$A,MATCH('Trade Unions Table 3.2'!$A50,'Sector 3 digit codes'!$C:$C,0))</f>
        <v>141 Manufacture of wearing apparel, except fur apparel</v>
      </c>
      <c r="L50" s="36" t="s">
        <v>8</v>
      </c>
      <c r="M50" s="29" t="s">
        <v>45</v>
      </c>
    </row>
    <row r="51" spans="1:43" x14ac:dyDescent="0.5">
      <c r="A51" s="16">
        <v>142</v>
      </c>
      <c r="B51" s="16">
        <v>1</v>
      </c>
      <c r="C51" s="16" t="s">
        <v>106</v>
      </c>
      <c r="D51" s="16">
        <v>127</v>
      </c>
      <c r="E51" s="16" t="s">
        <v>106</v>
      </c>
      <c r="F51" s="16" t="s">
        <v>106</v>
      </c>
      <c r="G51" s="16" t="s">
        <v>106</v>
      </c>
      <c r="H51" s="16">
        <v>127</v>
      </c>
      <c r="I51" s="16" t="s">
        <v>106</v>
      </c>
      <c r="J51" s="32">
        <f t="shared" si="0"/>
        <v>127</v>
      </c>
      <c r="K51" s="37" t="str">
        <f>INDEX('Sector 3 digit codes'!$A:$A,MATCH('Trade Unions Table 3.2'!$A51,'Sector 3 digit codes'!$C:$C,0))</f>
        <v>142 Manufacture of articles of fur</v>
      </c>
      <c r="L51" s="36" t="s">
        <v>8</v>
      </c>
      <c r="M51" s="29" t="s">
        <v>45</v>
      </c>
    </row>
    <row r="52" spans="1:43" s="12" customFormat="1" x14ac:dyDescent="0.5">
      <c r="A52" s="21">
        <v>15</v>
      </c>
      <c r="B52" s="20">
        <v>32</v>
      </c>
      <c r="C52" s="20" t="s">
        <v>106</v>
      </c>
      <c r="D52" s="20">
        <v>26512</v>
      </c>
      <c r="E52" s="20" t="s">
        <v>106</v>
      </c>
      <c r="F52" s="20">
        <v>494</v>
      </c>
      <c r="G52" s="20" t="s">
        <v>106</v>
      </c>
      <c r="H52" s="20">
        <v>27006</v>
      </c>
      <c r="I52" s="20" t="s">
        <v>106</v>
      </c>
      <c r="J52" s="32">
        <f t="shared" si="0"/>
        <v>27006</v>
      </c>
      <c r="K52" s="33"/>
      <c r="L52" s="34"/>
      <c r="M52" s="3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3" x14ac:dyDescent="0.5">
      <c r="A53" s="16">
        <v>151</v>
      </c>
      <c r="B53" s="16">
        <v>17</v>
      </c>
      <c r="C53" s="16" t="s">
        <v>106</v>
      </c>
      <c r="D53" s="16">
        <v>23349</v>
      </c>
      <c r="E53" s="16" t="s">
        <v>106</v>
      </c>
      <c r="F53" s="16">
        <v>351</v>
      </c>
      <c r="G53" s="16" t="s">
        <v>106</v>
      </c>
      <c r="H53" s="16">
        <v>23700</v>
      </c>
      <c r="I53" s="16" t="s">
        <v>106</v>
      </c>
      <c r="J53" s="32">
        <f t="shared" si="0"/>
        <v>23700</v>
      </c>
      <c r="K53" s="37" t="str">
        <f>INDEX('Sector 3 digit codes'!$A:$A,MATCH('Trade Unions Table 3.2'!$A53,'Sector 3 digit codes'!$C:$C,0))</f>
        <v>151 Tanning and dressing of leather; manufacture of luggage, handbags,</v>
      </c>
      <c r="L53" s="36" t="s">
        <v>8</v>
      </c>
      <c r="M53" s="29" t="s">
        <v>45</v>
      </c>
    </row>
    <row r="54" spans="1:43" x14ac:dyDescent="0.5">
      <c r="A54" s="16">
        <v>152</v>
      </c>
      <c r="B54" s="16">
        <v>15</v>
      </c>
      <c r="C54" s="16" t="s">
        <v>106</v>
      </c>
      <c r="D54" s="16">
        <v>3163</v>
      </c>
      <c r="E54" s="16" t="s">
        <v>106</v>
      </c>
      <c r="F54" s="16">
        <v>143</v>
      </c>
      <c r="G54" s="16" t="s">
        <v>106</v>
      </c>
      <c r="H54" s="16">
        <v>3306</v>
      </c>
      <c r="I54" s="16" t="s">
        <v>106</v>
      </c>
      <c r="J54" s="32">
        <f t="shared" si="0"/>
        <v>3306</v>
      </c>
      <c r="K54" s="37" t="str">
        <f>INDEX('Sector 3 digit codes'!$A:$A,MATCH('Trade Unions Table 3.2'!$A54,'Sector 3 digit codes'!$C:$C,0))</f>
        <v>152 Manufacture of footwear</v>
      </c>
      <c r="L54" s="36" t="s">
        <v>8</v>
      </c>
      <c r="M54" s="29" t="s">
        <v>45</v>
      </c>
    </row>
    <row r="55" spans="1:43" s="12" customFormat="1" x14ac:dyDescent="0.5">
      <c r="A55" s="21">
        <v>16</v>
      </c>
      <c r="B55" s="20">
        <v>47</v>
      </c>
      <c r="C55" s="20" t="s">
        <v>106</v>
      </c>
      <c r="D55" s="20">
        <v>28292</v>
      </c>
      <c r="E55" s="20" t="s">
        <v>106</v>
      </c>
      <c r="F55" s="20">
        <v>3360</v>
      </c>
      <c r="G55" s="20" t="s">
        <v>106</v>
      </c>
      <c r="H55" s="20">
        <v>31652</v>
      </c>
      <c r="I55" s="20" t="s">
        <v>106</v>
      </c>
      <c r="J55" s="32">
        <f t="shared" si="0"/>
        <v>31652</v>
      </c>
      <c r="K55" s="33"/>
      <c r="L55" s="34"/>
      <c r="M55" s="3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43" x14ac:dyDescent="0.5">
      <c r="A56" s="16">
        <v>161</v>
      </c>
      <c r="B56" s="16">
        <v>29</v>
      </c>
      <c r="C56" s="16" t="s">
        <v>106</v>
      </c>
      <c r="D56" s="16">
        <v>22956</v>
      </c>
      <c r="E56" s="16" t="s">
        <v>106</v>
      </c>
      <c r="F56" s="16">
        <v>2990</v>
      </c>
      <c r="G56" s="16" t="s">
        <v>106</v>
      </c>
      <c r="H56" s="16">
        <v>25946</v>
      </c>
      <c r="I56" s="16" t="s">
        <v>106</v>
      </c>
      <c r="J56" s="32">
        <f t="shared" si="0"/>
        <v>25946</v>
      </c>
      <c r="K56" s="37" t="str">
        <f>INDEX('Sector 3 digit codes'!$A:$A,MATCH('Trade Unions Table 3.2'!$A56,'Sector 3 digit codes'!$C:$C,0))</f>
        <v>161 Sawmilling and planing of wood</v>
      </c>
      <c r="L56" s="36" t="s">
        <v>9</v>
      </c>
      <c r="M56" s="29" t="s">
        <v>46</v>
      </c>
    </row>
    <row r="57" spans="1:43" x14ac:dyDescent="0.5">
      <c r="A57" s="16">
        <v>162</v>
      </c>
      <c r="B57" s="16">
        <v>18</v>
      </c>
      <c r="C57" s="16" t="s">
        <v>106</v>
      </c>
      <c r="D57" s="16">
        <v>5336</v>
      </c>
      <c r="E57" s="16" t="s">
        <v>106</v>
      </c>
      <c r="F57" s="16">
        <v>370</v>
      </c>
      <c r="G57" s="16" t="s">
        <v>106</v>
      </c>
      <c r="H57" s="16">
        <v>5706</v>
      </c>
      <c r="I57" s="16" t="s">
        <v>106</v>
      </c>
      <c r="J57" s="32">
        <f t="shared" si="0"/>
        <v>5706</v>
      </c>
      <c r="K57" s="37" t="str">
        <f>INDEX('Sector 3 digit codes'!$A:$A,MATCH('Trade Unions Table 3.2'!$A57,'Sector 3 digit codes'!$C:$C,0))</f>
        <v>162 Manufacture of products of wood, cork, straw and plaiting materials</v>
      </c>
      <c r="L57" s="36" t="s">
        <v>9</v>
      </c>
      <c r="M57" s="29" t="s">
        <v>46</v>
      </c>
    </row>
    <row r="58" spans="1:43" s="12" customFormat="1" x14ac:dyDescent="0.5">
      <c r="A58" s="21">
        <v>17</v>
      </c>
      <c r="B58" s="20">
        <v>32</v>
      </c>
      <c r="C58" s="20">
        <v>6</v>
      </c>
      <c r="D58" s="20">
        <v>8924</v>
      </c>
      <c r="E58" s="20">
        <v>1647</v>
      </c>
      <c r="F58" s="20">
        <v>160</v>
      </c>
      <c r="G58" s="20">
        <v>115</v>
      </c>
      <c r="H58" s="20">
        <v>9084</v>
      </c>
      <c r="I58" s="20">
        <v>1762</v>
      </c>
      <c r="J58" s="32">
        <f t="shared" si="0"/>
        <v>10846</v>
      </c>
      <c r="K58" s="33"/>
      <c r="L58" s="34"/>
      <c r="M58" s="3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spans="1:43" x14ac:dyDescent="0.5">
      <c r="A59" s="16">
        <v>170</v>
      </c>
      <c r="B59" s="16">
        <v>32</v>
      </c>
      <c r="C59" s="16">
        <v>6</v>
      </c>
      <c r="D59" s="16">
        <v>8924</v>
      </c>
      <c r="E59" s="16">
        <v>1647</v>
      </c>
      <c r="F59" s="16">
        <v>160</v>
      </c>
      <c r="G59" s="16">
        <v>115</v>
      </c>
      <c r="H59" s="16">
        <v>9084</v>
      </c>
      <c r="I59" s="16">
        <v>1762</v>
      </c>
      <c r="J59" s="32">
        <f t="shared" si="0"/>
        <v>10846</v>
      </c>
      <c r="K59" s="37" t="str">
        <f>INDEX('Sector 3 digit codes'!$A:$A,MATCH('Trade Unions Table 3.2'!$A59,'Sector 3 digit codes'!$C:$C,0))</f>
        <v>170 Manufacture of paper and paper products</v>
      </c>
      <c r="L59" s="36" t="s">
        <v>10</v>
      </c>
      <c r="M59" s="29" t="s">
        <v>47</v>
      </c>
    </row>
    <row r="60" spans="1:43" s="12" customFormat="1" x14ac:dyDescent="0.5">
      <c r="A60" s="21">
        <v>18</v>
      </c>
      <c r="B60" s="20">
        <v>67</v>
      </c>
      <c r="C60" s="20" t="s">
        <v>106</v>
      </c>
      <c r="D60" s="20">
        <v>24998</v>
      </c>
      <c r="E60" s="20" t="s">
        <v>106</v>
      </c>
      <c r="F60" s="20">
        <v>9573</v>
      </c>
      <c r="G60" s="20" t="s">
        <v>106</v>
      </c>
      <c r="H60" s="20">
        <v>34571</v>
      </c>
      <c r="I60" s="20" t="s">
        <v>106</v>
      </c>
      <c r="J60" s="32">
        <f t="shared" si="0"/>
        <v>34571</v>
      </c>
      <c r="K60" s="33"/>
      <c r="L60" s="34"/>
      <c r="M60" s="3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x14ac:dyDescent="0.5">
      <c r="A61" s="16">
        <v>181</v>
      </c>
      <c r="B61" s="16">
        <v>67</v>
      </c>
      <c r="C61" s="16" t="s">
        <v>106</v>
      </c>
      <c r="D61" s="16">
        <v>24998</v>
      </c>
      <c r="E61" s="16" t="s">
        <v>106</v>
      </c>
      <c r="F61" s="16">
        <v>9573</v>
      </c>
      <c r="G61" s="16" t="s">
        <v>106</v>
      </c>
      <c r="H61" s="16">
        <v>34571</v>
      </c>
      <c r="I61" s="16" t="s">
        <v>106</v>
      </c>
      <c r="J61" s="32">
        <f t="shared" si="0"/>
        <v>34571</v>
      </c>
      <c r="K61" s="37" t="str">
        <f>INDEX('Sector 3 digit codes'!$A:$A,MATCH('Trade Unions Table 3.2'!$A61,'Sector 3 digit codes'!$C:$C,0))</f>
        <v>181 Printing and service activities related to printing</v>
      </c>
      <c r="L61" s="36" t="s">
        <v>10</v>
      </c>
      <c r="M61" s="29" t="s">
        <v>47</v>
      </c>
    </row>
    <row r="62" spans="1:43" s="12" customFormat="1" x14ac:dyDescent="0.5">
      <c r="A62" s="21">
        <v>19</v>
      </c>
      <c r="B62" s="20">
        <v>7</v>
      </c>
      <c r="C62" s="20">
        <v>2</v>
      </c>
      <c r="D62" s="20">
        <v>531</v>
      </c>
      <c r="E62" s="20">
        <v>543</v>
      </c>
      <c r="F62" s="20">
        <v>28</v>
      </c>
      <c r="G62" s="20">
        <v>40</v>
      </c>
      <c r="H62" s="20">
        <v>559</v>
      </c>
      <c r="I62" s="20">
        <v>583</v>
      </c>
      <c r="J62" s="32">
        <f t="shared" si="0"/>
        <v>1142</v>
      </c>
      <c r="K62" s="33"/>
      <c r="L62" s="34"/>
      <c r="M62" s="3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x14ac:dyDescent="0.5">
      <c r="A63" s="16">
        <v>192</v>
      </c>
      <c r="B63" s="16">
        <v>7</v>
      </c>
      <c r="C63" s="16">
        <v>2</v>
      </c>
      <c r="D63" s="16">
        <v>531</v>
      </c>
      <c r="E63" s="16">
        <v>543</v>
      </c>
      <c r="F63" s="16">
        <v>28</v>
      </c>
      <c r="G63" s="16">
        <v>40</v>
      </c>
      <c r="H63" s="16">
        <v>559</v>
      </c>
      <c r="I63" s="16">
        <v>583</v>
      </c>
      <c r="J63" s="32">
        <f t="shared" si="0"/>
        <v>1142</v>
      </c>
      <c r="K63" s="37" t="str">
        <f>INDEX('Sector 3 digit codes'!$A:$A,MATCH('Trade Unions Table 3.2'!$A63,'Sector 3 digit codes'!$C:$C,0))</f>
        <v>192 Manufacture of refined petroleum products</v>
      </c>
      <c r="L63" s="36" t="s">
        <v>11</v>
      </c>
      <c r="M63" s="29" t="s">
        <v>48</v>
      </c>
    </row>
    <row r="64" spans="1:43" s="12" customFormat="1" x14ac:dyDescent="0.5">
      <c r="A64" s="21">
        <v>20</v>
      </c>
      <c r="B64" s="20">
        <v>117</v>
      </c>
      <c r="C64" s="20">
        <v>12</v>
      </c>
      <c r="D64" s="20">
        <v>24009</v>
      </c>
      <c r="E64" s="20">
        <v>2434</v>
      </c>
      <c r="F64" s="20">
        <v>840</v>
      </c>
      <c r="G64" s="20">
        <v>131</v>
      </c>
      <c r="H64" s="20">
        <v>24849</v>
      </c>
      <c r="I64" s="20">
        <v>2565</v>
      </c>
      <c r="J64" s="32">
        <f t="shared" si="0"/>
        <v>27414</v>
      </c>
      <c r="K64" s="33"/>
      <c r="L64" s="34"/>
      <c r="M64" s="3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x14ac:dyDescent="0.5">
      <c r="A65" s="16">
        <v>201</v>
      </c>
      <c r="B65" s="16">
        <v>45</v>
      </c>
      <c r="C65" s="16">
        <v>3</v>
      </c>
      <c r="D65" s="16">
        <v>7447</v>
      </c>
      <c r="E65" s="16">
        <v>798</v>
      </c>
      <c r="F65" s="16">
        <v>173</v>
      </c>
      <c r="G65" s="16">
        <v>72</v>
      </c>
      <c r="H65" s="16">
        <v>7620</v>
      </c>
      <c r="I65" s="16">
        <v>870</v>
      </c>
      <c r="J65" s="32">
        <f t="shared" si="0"/>
        <v>8490</v>
      </c>
      <c r="K65" s="37" t="str">
        <f>INDEX('Sector 3 digit codes'!$A:$A,MATCH('Trade Unions Table 3.2'!$A65,'Sector 3 digit codes'!$C:$C,0))</f>
        <v>201 Manufacture of basic chemicals, fertilizer and nitrogen compounds,</v>
      </c>
      <c r="L65" s="36" t="s">
        <v>356</v>
      </c>
      <c r="M65" s="29" t="s">
        <v>358</v>
      </c>
    </row>
    <row r="66" spans="1:43" x14ac:dyDescent="0.5">
      <c r="A66" s="16">
        <v>202</v>
      </c>
      <c r="B66" s="16">
        <v>71</v>
      </c>
      <c r="C66" s="16">
        <v>9</v>
      </c>
      <c r="D66" s="16">
        <v>16353</v>
      </c>
      <c r="E66" s="16">
        <v>1636</v>
      </c>
      <c r="F66" s="16">
        <v>667</v>
      </c>
      <c r="G66" s="16">
        <v>59</v>
      </c>
      <c r="H66" s="16">
        <v>17020</v>
      </c>
      <c r="I66" s="16">
        <v>1695</v>
      </c>
      <c r="J66" s="32">
        <f t="shared" si="0"/>
        <v>18715</v>
      </c>
      <c r="K66" s="37" t="str">
        <f>INDEX('Sector 3 digit codes'!$A:$A,MATCH('Trade Unions Table 3.2'!$A66,'Sector 3 digit codes'!$C:$C,0))</f>
        <v>202 Manufacture of other chemical products</v>
      </c>
      <c r="L66" s="36" t="s">
        <v>356</v>
      </c>
      <c r="M66" s="29" t="s">
        <v>358</v>
      </c>
    </row>
    <row r="67" spans="1:43" x14ac:dyDescent="0.5">
      <c r="A67" s="16">
        <v>203</v>
      </c>
      <c r="B67" s="16">
        <v>1</v>
      </c>
      <c r="C67" s="16" t="s">
        <v>106</v>
      </c>
      <c r="D67" s="16">
        <v>209</v>
      </c>
      <c r="E67" s="16" t="s">
        <v>106</v>
      </c>
      <c r="F67" s="16" t="s">
        <v>106</v>
      </c>
      <c r="G67" s="16" t="s">
        <v>106</v>
      </c>
      <c r="H67" s="16">
        <v>209</v>
      </c>
      <c r="I67" s="16" t="s">
        <v>106</v>
      </c>
      <c r="J67" s="32">
        <f t="shared" si="0"/>
        <v>209</v>
      </c>
      <c r="K67" s="37" t="str">
        <f>INDEX('Sector 3 digit codes'!$A:$A,MATCH('Trade Unions Table 3.2'!$A67,'Sector 3 digit codes'!$C:$C,0))</f>
        <v>203 Manufacture of man-made fibres</v>
      </c>
      <c r="L67" s="36" t="s">
        <v>356</v>
      </c>
      <c r="M67" s="29" t="s">
        <v>358</v>
      </c>
    </row>
    <row r="68" spans="1:43" s="12" customFormat="1" x14ac:dyDescent="0.5">
      <c r="A68" s="21">
        <v>21</v>
      </c>
      <c r="B68" s="20">
        <v>48</v>
      </c>
      <c r="C68" s="20" t="s">
        <v>106</v>
      </c>
      <c r="D68" s="20">
        <v>7377</v>
      </c>
      <c r="E68" s="20" t="s">
        <v>106</v>
      </c>
      <c r="F68" s="20">
        <v>674</v>
      </c>
      <c r="G68" s="20" t="s">
        <v>106</v>
      </c>
      <c r="H68" s="20">
        <v>8051</v>
      </c>
      <c r="I68" s="20" t="s">
        <v>106</v>
      </c>
      <c r="J68" s="32">
        <f t="shared" si="0"/>
        <v>8051</v>
      </c>
      <c r="K68" s="33"/>
      <c r="L68" s="34"/>
      <c r="M68" s="3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x14ac:dyDescent="0.5">
      <c r="A69" s="16">
        <v>210</v>
      </c>
      <c r="B69" s="16">
        <v>48</v>
      </c>
      <c r="C69" s="16" t="s">
        <v>106</v>
      </c>
      <c r="D69" s="16">
        <v>7377</v>
      </c>
      <c r="E69" s="16" t="s">
        <v>106</v>
      </c>
      <c r="F69" s="16">
        <v>674</v>
      </c>
      <c r="G69" s="16" t="s">
        <v>106</v>
      </c>
      <c r="H69" s="16">
        <v>8051</v>
      </c>
      <c r="I69" s="16" t="s">
        <v>106</v>
      </c>
      <c r="J69" s="32">
        <f t="shared" si="0"/>
        <v>8051</v>
      </c>
      <c r="K69" s="37" t="str">
        <f>INDEX('Sector 3 digit codes'!$A:$A,MATCH('Trade Unions Table 3.2'!$A69,'Sector 3 digit codes'!$C:$C,0))</f>
        <v>210 Manufacture of pharmaceuticals, medicinal chemical and botanical</v>
      </c>
      <c r="L69" s="36" t="s">
        <v>357</v>
      </c>
      <c r="M69" s="29" t="s">
        <v>359</v>
      </c>
    </row>
    <row r="70" spans="1:43" s="12" customFormat="1" x14ac:dyDescent="0.5">
      <c r="A70" s="21">
        <v>22</v>
      </c>
      <c r="B70" s="20">
        <v>72</v>
      </c>
      <c r="C70" s="20">
        <v>2</v>
      </c>
      <c r="D70" s="20">
        <v>24599</v>
      </c>
      <c r="E70" s="20">
        <v>218</v>
      </c>
      <c r="F70" s="20">
        <v>1478</v>
      </c>
      <c r="G70" s="20">
        <v>151</v>
      </c>
      <c r="H70" s="20">
        <v>26077</v>
      </c>
      <c r="I70" s="20">
        <v>369</v>
      </c>
      <c r="J70" s="32">
        <f t="shared" si="0"/>
        <v>26446</v>
      </c>
      <c r="K70" s="33"/>
      <c r="L70" s="34"/>
      <c r="M70" s="3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x14ac:dyDescent="0.5">
      <c r="A71" s="16">
        <v>221</v>
      </c>
      <c r="B71" s="16">
        <v>60</v>
      </c>
      <c r="C71" s="16">
        <v>2</v>
      </c>
      <c r="D71" s="16">
        <v>20577</v>
      </c>
      <c r="E71" s="16">
        <v>218</v>
      </c>
      <c r="F71" s="16">
        <v>1435</v>
      </c>
      <c r="G71" s="16">
        <v>151</v>
      </c>
      <c r="H71" s="16">
        <v>22012</v>
      </c>
      <c r="I71" s="16">
        <v>369</v>
      </c>
      <c r="J71" s="32">
        <f t="shared" ref="J71:J134" si="1">SUM(H71:I71)</f>
        <v>22381</v>
      </c>
      <c r="K71" s="37" t="str">
        <f>INDEX('Sector 3 digit codes'!$A:$A,MATCH('Trade Unions Table 3.2'!$A71,'Sector 3 digit codes'!$C:$C,0))</f>
        <v>221 Manufacture of rubber products</v>
      </c>
      <c r="L71" s="36" t="s">
        <v>12</v>
      </c>
      <c r="M71" s="29" t="s">
        <v>49</v>
      </c>
    </row>
    <row r="72" spans="1:43" x14ac:dyDescent="0.5">
      <c r="A72" s="16">
        <v>222</v>
      </c>
      <c r="B72" s="16">
        <v>12</v>
      </c>
      <c r="C72" s="16" t="s">
        <v>106</v>
      </c>
      <c r="D72" s="16">
        <v>4022</v>
      </c>
      <c r="E72" s="16" t="s">
        <v>106</v>
      </c>
      <c r="F72" s="16">
        <v>43</v>
      </c>
      <c r="G72" s="16" t="s">
        <v>106</v>
      </c>
      <c r="H72" s="16">
        <v>4065</v>
      </c>
      <c r="I72" s="16" t="s">
        <v>106</v>
      </c>
      <c r="J72" s="32">
        <f t="shared" si="1"/>
        <v>4065</v>
      </c>
      <c r="K72" s="37" t="str">
        <f>INDEX('Sector 3 digit codes'!$A:$A,MATCH('Trade Unions Table 3.2'!$A72,'Sector 3 digit codes'!$C:$C,0))</f>
        <v>222 Manufacture of plastics products</v>
      </c>
      <c r="L72" s="36" t="s">
        <v>12</v>
      </c>
      <c r="M72" s="29" t="s">
        <v>49</v>
      </c>
    </row>
    <row r="73" spans="1:43" s="12" customFormat="1" x14ac:dyDescent="0.5">
      <c r="A73" s="21">
        <v>23</v>
      </c>
      <c r="B73" s="20">
        <v>129</v>
      </c>
      <c r="C73" s="20" t="s">
        <v>106</v>
      </c>
      <c r="D73" s="20">
        <v>208872</v>
      </c>
      <c r="E73" s="20" t="s">
        <v>106</v>
      </c>
      <c r="F73" s="20">
        <v>21408</v>
      </c>
      <c r="G73" s="20" t="s">
        <v>106</v>
      </c>
      <c r="H73" s="20">
        <v>230280</v>
      </c>
      <c r="I73" s="20" t="s">
        <v>106</v>
      </c>
      <c r="J73" s="32">
        <f t="shared" si="1"/>
        <v>230280</v>
      </c>
      <c r="K73" s="33"/>
      <c r="L73" s="34"/>
      <c r="M73" s="3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x14ac:dyDescent="0.5">
      <c r="A74" s="16">
        <v>231</v>
      </c>
      <c r="B74" s="16">
        <v>24</v>
      </c>
      <c r="C74" s="16" t="s">
        <v>106</v>
      </c>
      <c r="D74" s="16">
        <v>10428</v>
      </c>
      <c r="E74" s="16" t="s">
        <v>106</v>
      </c>
      <c r="F74" s="16">
        <v>195</v>
      </c>
      <c r="G74" s="16" t="s">
        <v>106</v>
      </c>
      <c r="H74" s="16">
        <v>10623</v>
      </c>
      <c r="I74" s="16" t="s">
        <v>106</v>
      </c>
      <c r="J74" s="32">
        <f t="shared" si="1"/>
        <v>10623</v>
      </c>
      <c r="K74" s="37" t="str">
        <f>INDEX('Sector 3 digit codes'!$A:$A,MATCH('Trade Unions Table 3.2'!$A74,'Sector 3 digit codes'!$C:$C,0))</f>
        <v>231 Manufacture of glass and glass products</v>
      </c>
      <c r="L74" s="36" t="s">
        <v>13</v>
      </c>
      <c r="M74" s="29" t="s">
        <v>50</v>
      </c>
    </row>
    <row r="75" spans="1:43" x14ac:dyDescent="0.5">
      <c r="A75" s="16">
        <v>239</v>
      </c>
      <c r="B75" s="16">
        <v>105</v>
      </c>
      <c r="C75" s="16" t="s">
        <v>106</v>
      </c>
      <c r="D75" s="16">
        <v>198444</v>
      </c>
      <c r="E75" s="16" t="s">
        <v>106</v>
      </c>
      <c r="F75" s="16">
        <v>21213</v>
      </c>
      <c r="G75" s="16" t="s">
        <v>106</v>
      </c>
      <c r="H75" s="16">
        <v>219657</v>
      </c>
      <c r="I75" s="16" t="s">
        <v>106</v>
      </c>
      <c r="J75" s="32">
        <f t="shared" si="1"/>
        <v>219657</v>
      </c>
      <c r="K75" s="37" t="str">
        <f>INDEX('Sector 3 digit codes'!$A:$A,MATCH('Trade Unions Table 3.2'!$A75,'Sector 3 digit codes'!$C:$C,0))</f>
        <v>239 Manufacture of non-metallic mineral products n.e.c.</v>
      </c>
      <c r="L75" s="36" t="s">
        <v>13</v>
      </c>
      <c r="M75" s="29" t="s">
        <v>50</v>
      </c>
    </row>
    <row r="76" spans="1:43" s="12" customFormat="1" x14ac:dyDescent="0.5">
      <c r="A76" s="21">
        <v>24</v>
      </c>
      <c r="B76" s="20">
        <v>96</v>
      </c>
      <c r="C76" s="20" t="s">
        <v>106</v>
      </c>
      <c r="D76" s="20">
        <v>206948</v>
      </c>
      <c r="E76" s="20" t="s">
        <v>106</v>
      </c>
      <c r="F76" s="20">
        <v>9481</v>
      </c>
      <c r="G76" s="20" t="s">
        <v>106</v>
      </c>
      <c r="H76" s="20">
        <v>216429</v>
      </c>
      <c r="I76" s="20" t="s">
        <v>106</v>
      </c>
      <c r="J76" s="32">
        <f t="shared" si="1"/>
        <v>216429</v>
      </c>
      <c r="K76" s="33"/>
      <c r="L76" s="34"/>
      <c r="M76" s="3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3" x14ac:dyDescent="0.5">
      <c r="A77" s="16">
        <v>241</v>
      </c>
      <c r="B77" s="16">
        <v>77</v>
      </c>
      <c r="C77" s="16" t="s">
        <v>106</v>
      </c>
      <c r="D77" s="16">
        <v>200648</v>
      </c>
      <c r="E77" s="16" t="s">
        <v>106</v>
      </c>
      <c r="F77" s="16">
        <v>9355</v>
      </c>
      <c r="G77" s="16" t="s">
        <v>106</v>
      </c>
      <c r="H77" s="16">
        <v>210003</v>
      </c>
      <c r="I77" s="16" t="s">
        <v>106</v>
      </c>
      <c r="J77" s="32">
        <f t="shared" si="1"/>
        <v>210003</v>
      </c>
      <c r="K77" s="37" t="str">
        <f>INDEX('Sector 3 digit codes'!$A:$A,MATCH('Trade Unions Table 3.2'!$A77,'Sector 3 digit codes'!$C:$C,0))</f>
        <v>241 Manufacture of basic iron and steel</v>
      </c>
      <c r="L77" s="36" t="s">
        <v>14</v>
      </c>
      <c r="M77" s="29" t="s">
        <v>51</v>
      </c>
    </row>
    <row r="78" spans="1:43" x14ac:dyDescent="0.5">
      <c r="A78" s="16">
        <v>242</v>
      </c>
      <c r="B78" s="16">
        <v>12</v>
      </c>
      <c r="C78" s="16" t="s">
        <v>106</v>
      </c>
      <c r="D78" s="16">
        <v>5671</v>
      </c>
      <c r="E78" s="16" t="s">
        <v>106</v>
      </c>
      <c r="F78" s="16">
        <v>119</v>
      </c>
      <c r="G78" s="16" t="s">
        <v>106</v>
      </c>
      <c r="H78" s="16">
        <v>5790</v>
      </c>
      <c r="I78" s="16" t="s">
        <v>106</v>
      </c>
      <c r="J78" s="32">
        <f t="shared" si="1"/>
        <v>5790</v>
      </c>
      <c r="K78" s="37" t="str">
        <f>INDEX('Sector 3 digit codes'!$A:$A,MATCH('Trade Unions Table 3.2'!$A78,'Sector 3 digit codes'!$C:$C,0))</f>
        <v>242 Manufacture of basic precious and other non-ferrous metals</v>
      </c>
      <c r="L78" s="36" t="s">
        <v>14</v>
      </c>
      <c r="M78" s="29" t="s">
        <v>51</v>
      </c>
    </row>
    <row r="79" spans="1:43" x14ac:dyDescent="0.5">
      <c r="A79" s="16">
        <v>243</v>
      </c>
      <c r="B79" s="16">
        <v>7</v>
      </c>
      <c r="C79" s="16" t="s">
        <v>106</v>
      </c>
      <c r="D79" s="16">
        <v>629</v>
      </c>
      <c r="E79" s="16" t="s">
        <v>106</v>
      </c>
      <c r="F79" s="16">
        <v>7</v>
      </c>
      <c r="G79" s="16" t="s">
        <v>106</v>
      </c>
      <c r="H79" s="16">
        <v>636</v>
      </c>
      <c r="I79" s="16" t="s">
        <v>106</v>
      </c>
      <c r="J79" s="32">
        <f t="shared" si="1"/>
        <v>636</v>
      </c>
      <c r="K79" s="37" t="str">
        <f>INDEX('Sector 3 digit codes'!$A:$A,MATCH('Trade Unions Table 3.2'!$A79,'Sector 3 digit codes'!$C:$C,0))</f>
        <v>243 Casting of metals</v>
      </c>
      <c r="L79" s="36" t="s">
        <v>14</v>
      </c>
      <c r="M79" s="29" t="s">
        <v>51</v>
      </c>
    </row>
    <row r="80" spans="1:43" s="12" customFormat="1" x14ac:dyDescent="0.5">
      <c r="A80" s="21">
        <v>25</v>
      </c>
      <c r="B80" s="20">
        <v>62</v>
      </c>
      <c r="C80" s="20" t="s">
        <v>106</v>
      </c>
      <c r="D80" s="20">
        <v>55278</v>
      </c>
      <c r="E80" s="20" t="s">
        <v>106</v>
      </c>
      <c r="F80" s="20">
        <v>1280</v>
      </c>
      <c r="G80" s="20" t="s">
        <v>106</v>
      </c>
      <c r="H80" s="20">
        <v>56558</v>
      </c>
      <c r="I80" s="20" t="s">
        <v>106</v>
      </c>
      <c r="J80" s="32">
        <f t="shared" si="1"/>
        <v>56558</v>
      </c>
      <c r="K80" s="33"/>
      <c r="L80" s="34"/>
      <c r="M80" s="3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spans="1:43" x14ac:dyDescent="0.5">
      <c r="A81" s="16">
        <v>251</v>
      </c>
      <c r="B81" s="16">
        <v>22</v>
      </c>
      <c r="C81" s="16" t="s">
        <v>106</v>
      </c>
      <c r="D81" s="16">
        <v>20585</v>
      </c>
      <c r="E81" s="16" t="s">
        <v>106</v>
      </c>
      <c r="F81" s="16">
        <v>117</v>
      </c>
      <c r="G81" s="16" t="s">
        <v>106</v>
      </c>
      <c r="H81" s="16">
        <v>20702</v>
      </c>
      <c r="I81" s="16" t="s">
        <v>106</v>
      </c>
      <c r="J81" s="32">
        <f t="shared" si="1"/>
        <v>20702</v>
      </c>
      <c r="K81" s="37" t="str">
        <f>INDEX('Sector 3 digit codes'!$A:$A,MATCH('Trade Unions Table 3.2'!$A81,'Sector 3 digit codes'!$C:$C,0))</f>
        <v>251 Manufacture of structural metal products, tanks, reservoirs and steam</v>
      </c>
      <c r="L81" s="36" t="s">
        <v>15</v>
      </c>
      <c r="M81" s="29" t="s">
        <v>52</v>
      </c>
    </row>
    <row r="82" spans="1:43" x14ac:dyDescent="0.5">
      <c r="A82" s="16">
        <v>252</v>
      </c>
      <c r="B82" s="16">
        <v>2</v>
      </c>
      <c r="C82" s="16" t="s">
        <v>106</v>
      </c>
      <c r="D82" s="16">
        <v>46</v>
      </c>
      <c r="E82" s="16" t="s">
        <v>106</v>
      </c>
      <c r="F82" s="16">
        <v>25</v>
      </c>
      <c r="G82" s="16" t="s">
        <v>106</v>
      </c>
      <c r="H82" s="16">
        <v>71</v>
      </c>
      <c r="I82" s="16" t="s">
        <v>106</v>
      </c>
      <c r="J82" s="32">
        <f t="shared" si="1"/>
        <v>71</v>
      </c>
      <c r="K82" s="37" t="str">
        <f>INDEX('Sector 3 digit codes'!$A:$A,MATCH('Trade Unions Table 3.2'!$A82,'Sector 3 digit codes'!$C:$C,0))</f>
        <v>252 Manufacture of weapons and ammunition</v>
      </c>
      <c r="L82" s="36" t="s">
        <v>15</v>
      </c>
      <c r="M82" s="29" t="s">
        <v>52</v>
      </c>
    </row>
    <row r="83" spans="1:43" x14ac:dyDescent="0.5">
      <c r="A83" s="16">
        <v>259</v>
      </c>
      <c r="B83" s="16">
        <v>38</v>
      </c>
      <c r="C83" s="16" t="s">
        <v>106</v>
      </c>
      <c r="D83" s="16">
        <v>34647</v>
      </c>
      <c r="E83" s="16" t="s">
        <v>106</v>
      </c>
      <c r="F83" s="16">
        <v>1138</v>
      </c>
      <c r="G83" s="16" t="s">
        <v>106</v>
      </c>
      <c r="H83" s="16">
        <v>35785</v>
      </c>
      <c r="I83" s="16" t="s">
        <v>106</v>
      </c>
      <c r="J83" s="32">
        <f t="shared" si="1"/>
        <v>35785</v>
      </c>
      <c r="K83" s="37" t="str">
        <f>INDEX('Sector 3 digit codes'!$A:$A,MATCH('Trade Unions Table 3.2'!$A83,'Sector 3 digit codes'!$C:$C,0))</f>
        <v>259 Manufacture of other fabricated metal products; metalworking service</v>
      </c>
      <c r="L83" s="36" t="s">
        <v>15</v>
      </c>
      <c r="M83" s="29" t="s">
        <v>52</v>
      </c>
    </row>
    <row r="84" spans="1:43" s="12" customFormat="1" x14ac:dyDescent="0.5">
      <c r="A84" s="21">
        <v>26</v>
      </c>
      <c r="B84" s="20">
        <v>35</v>
      </c>
      <c r="C84" s="20">
        <v>3</v>
      </c>
      <c r="D84" s="20">
        <v>8467</v>
      </c>
      <c r="E84" s="20">
        <v>1877</v>
      </c>
      <c r="F84" s="20">
        <v>1333</v>
      </c>
      <c r="G84" s="20">
        <v>38</v>
      </c>
      <c r="H84" s="20">
        <v>9800</v>
      </c>
      <c r="I84" s="20">
        <v>1915</v>
      </c>
      <c r="J84" s="32">
        <f t="shared" si="1"/>
        <v>11715</v>
      </c>
      <c r="K84" s="33"/>
      <c r="L84" s="34"/>
      <c r="M84" s="3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</row>
    <row r="85" spans="1:43" x14ac:dyDescent="0.5">
      <c r="A85" s="16">
        <v>261</v>
      </c>
      <c r="B85" s="16">
        <v>10</v>
      </c>
      <c r="C85" s="16" t="s">
        <v>106</v>
      </c>
      <c r="D85" s="16">
        <v>1585</v>
      </c>
      <c r="E85" s="16" t="s">
        <v>106</v>
      </c>
      <c r="F85" s="16">
        <v>17</v>
      </c>
      <c r="G85" s="16" t="s">
        <v>106</v>
      </c>
      <c r="H85" s="16">
        <v>1602</v>
      </c>
      <c r="I85" s="16" t="s">
        <v>106</v>
      </c>
      <c r="J85" s="32">
        <f t="shared" si="1"/>
        <v>1602</v>
      </c>
      <c r="K85" s="37" t="str">
        <f>INDEX('Sector 3 digit codes'!$A:$A,MATCH('Trade Unions Table 3.2'!$A85,'Sector 3 digit codes'!$C:$C,0))</f>
        <v>261 Manufacture of electronic components</v>
      </c>
      <c r="L85" s="36" t="s">
        <v>16</v>
      </c>
      <c r="M85" s="29" t="s">
        <v>53</v>
      </c>
    </row>
    <row r="86" spans="1:43" x14ac:dyDescent="0.5">
      <c r="A86" s="16">
        <v>262</v>
      </c>
      <c r="B86" s="16">
        <v>3</v>
      </c>
      <c r="C86" s="16" t="s">
        <v>106</v>
      </c>
      <c r="D86" s="16">
        <v>267</v>
      </c>
      <c r="E86" s="16" t="s">
        <v>106</v>
      </c>
      <c r="F86" s="16">
        <v>333</v>
      </c>
      <c r="G86" s="16" t="s">
        <v>106</v>
      </c>
      <c r="H86" s="16">
        <v>600</v>
      </c>
      <c r="I86" s="16" t="s">
        <v>106</v>
      </c>
      <c r="J86" s="32">
        <f t="shared" si="1"/>
        <v>600</v>
      </c>
      <c r="K86" s="37" t="str">
        <f>INDEX('Sector 3 digit codes'!$A:$A,MATCH('Trade Unions Table 3.2'!$A86,'Sector 3 digit codes'!$C:$C,0))</f>
        <v>262 Manufacture of computers and peripheral equipment</v>
      </c>
      <c r="L86" s="36" t="s">
        <v>16</v>
      </c>
      <c r="M86" s="29" t="s">
        <v>53</v>
      </c>
    </row>
    <row r="87" spans="1:43" x14ac:dyDescent="0.5">
      <c r="A87" s="16">
        <v>263</v>
      </c>
      <c r="B87" s="16">
        <v>2</v>
      </c>
      <c r="C87" s="16">
        <v>3</v>
      </c>
      <c r="D87" s="16">
        <v>399</v>
      </c>
      <c r="E87" s="16">
        <v>1877</v>
      </c>
      <c r="F87" s="16">
        <v>18</v>
      </c>
      <c r="G87" s="16">
        <v>38</v>
      </c>
      <c r="H87" s="16">
        <v>417</v>
      </c>
      <c r="I87" s="16">
        <v>1915</v>
      </c>
      <c r="J87" s="32">
        <f t="shared" si="1"/>
        <v>2332</v>
      </c>
      <c r="K87" s="37" t="str">
        <f>INDEX('Sector 3 digit codes'!$A:$A,MATCH('Trade Unions Table 3.2'!$A87,'Sector 3 digit codes'!$C:$C,0))</f>
        <v>263 Manufacture of communication equipment</v>
      </c>
      <c r="L87" s="36" t="s">
        <v>16</v>
      </c>
      <c r="M87" s="29" t="s">
        <v>53</v>
      </c>
    </row>
    <row r="88" spans="1:43" x14ac:dyDescent="0.5">
      <c r="A88" s="16">
        <v>264</v>
      </c>
      <c r="B88" s="16">
        <v>5</v>
      </c>
      <c r="C88" s="16" t="s">
        <v>106</v>
      </c>
      <c r="D88" s="16">
        <v>872</v>
      </c>
      <c r="E88" s="16" t="s">
        <v>106</v>
      </c>
      <c r="F88" s="16">
        <v>908</v>
      </c>
      <c r="G88" s="16" t="s">
        <v>106</v>
      </c>
      <c r="H88" s="16">
        <v>1780</v>
      </c>
      <c r="I88" s="16" t="s">
        <v>106</v>
      </c>
      <c r="J88" s="32">
        <f t="shared" si="1"/>
        <v>1780</v>
      </c>
      <c r="K88" s="37" t="str">
        <f>INDEX('Sector 3 digit codes'!$A:$A,MATCH('Trade Unions Table 3.2'!$A88,'Sector 3 digit codes'!$C:$C,0))</f>
        <v>264 Manufacture of consumer electronics</v>
      </c>
      <c r="L88" s="36" t="s">
        <v>16</v>
      </c>
      <c r="M88" s="29" t="s">
        <v>53</v>
      </c>
    </row>
    <row r="89" spans="1:43" x14ac:dyDescent="0.5">
      <c r="A89" s="16">
        <v>265</v>
      </c>
      <c r="B89" s="16">
        <v>7</v>
      </c>
      <c r="C89" s="16" t="s">
        <v>106</v>
      </c>
      <c r="D89" s="16">
        <v>2071</v>
      </c>
      <c r="E89" s="16" t="s">
        <v>106</v>
      </c>
      <c r="F89" s="16">
        <v>35</v>
      </c>
      <c r="G89" s="16" t="s">
        <v>106</v>
      </c>
      <c r="H89" s="16">
        <v>2106</v>
      </c>
      <c r="I89" s="16" t="s">
        <v>106</v>
      </c>
      <c r="J89" s="32">
        <f t="shared" si="1"/>
        <v>2106</v>
      </c>
      <c r="K89" s="37" t="str">
        <f>INDEX('Sector 3 digit codes'!$A:$A,MATCH('Trade Unions Table 3.2'!$A89,'Sector 3 digit codes'!$C:$C,0))</f>
        <v>265 Manufacture of measuring, testing, navigating and control equipment;</v>
      </c>
      <c r="L89" s="36" t="s">
        <v>16</v>
      </c>
      <c r="M89" s="29" t="s">
        <v>53</v>
      </c>
    </row>
    <row r="90" spans="1:43" x14ac:dyDescent="0.5">
      <c r="A90" s="16">
        <v>266</v>
      </c>
      <c r="B90" s="16">
        <v>3</v>
      </c>
      <c r="C90" s="16" t="s">
        <v>106</v>
      </c>
      <c r="D90" s="16">
        <v>1414</v>
      </c>
      <c r="E90" s="16" t="s">
        <v>106</v>
      </c>
      <c r="F90" s="16" t="s">
        <v>106</v>
      </c>
      <c r="G90" s="16" t="s">
        <v>106</v>
      </c>
      <c r="H90" s="16">
        <v>1414</v>
      </c>
      <c r="I90" s="16" t="s">
        <v>106</v>
      </c>
      <c r="J90" s="32">
        <f t="shared" si="1"/>
        <v>1414</v>
      </c>
      <c r="K90" s="37" t="str">
        <f>INDEX('Sector 3 digit codes'!$A:$A,MATCH('Trade Unions Table 3.2'!$A90,'Sector 3 digit codes'!$C:$C,0))</f>
        <v>266 Manufacture of irradiation, electromedical and electrotherapeutic</v>
      </c>
      <c r="L90" s="36" t="s">
        <v>16</v>
      </c>
      <c r="M90" s="29" t="s">
        <v>53</v>
      </c>
    </row>
    <row r="91" spans="1:43" x14ac:dyDescent="0.5">
      <c r="A91" s="16">
        <v>267</v>
      </c>
      <c r="B91" s="16">
        <v>2</v>
      </c>
      <c r="C91" s="16" t="s">
        <v>106</v>
      </c>
      <c r="D91" s="16">
        <v>159</v>
      </c>
      <c r="E91" s="16" t="s">
        <v>106</v>
      </c>
      <c r="F91" s="16">
        <v>11</v>
      </c>
      <c r="G91" s="16" t="s">
        <v>106</v>
      </c>
      <c r="H91" s="16">
        <v>170</v>
      </c>
      <c r="I91" s="16" t="s">
        <v>106</v>
      </c>
      <c r="J91" s="32">
        <f t="shared" si="1"/>
        <v>170</v>
      </c>
      <c r="K91" s="37" t="str">
        <f>INDEX('Sector 3 digit codes'!$A:$A,MATCH('Trade Unions Table 3.2'!$A91,'Sector 3 digit codes'!$C:$C,0))</f>
        <v>267 Manufacture of optical instruments and equipment</v>
      </c>
      <c r="L91" s="36" t="s">
        <v>16</v>
      </c>
      <c r="M91" s="29" t="s">
        <v>53</v>
      </c>
    </row>
    <row r="92" spans="1:43" x14ac:dyDescent="0.5">
      <c r="A92" s="16">
        <v>268</v>
      </c>
      <c r="B92" s="16">
        <v>3</v>
      </c>
      <c r="C92" s="16" t="s">
        <v>106</v>
      </c>
      <c r="D92" s="16">
        <v>1700</v>
      </c>
      <c r="E92" s="16" t="s">
        <v>106</v>
      </c>
      <c r="F92" s="16">
        <v>11</v>
      </c>
      <c r="G92" s="16" t="s">
        <v>106</v>
      </c>
      <c r="H92" s="16">
        <v>1711</v>
      </c>
      <c r="I92" s="16" t="s">
        <v>106</v>
      </c>
      <c r="J92" s="32">
        <f t="shared" si="1"/>
        <v>1711</v>
      </c>
      <c r="K92" s="37" t="str">
        <f>INDEX('Sector 3 digit codes'!$A:$A,MATCH('Trade Unions Table 3.2'!$A92,'Sector 3 digit codes'!$C:$C,0))</f>
        <v>268 Manufacture of magnetic and optical media</v>
      </c>
      <c r="L92" s="36" t="s">
        <v>16</v>
      </c>
      <c r="M92" s="29" t="s">
        <v>53</v>
      </c>
    </row>
    <row r="93" spans="1:43" s="12" customFormat="1" x14ac:dyDescent="0.5">
      <c r="A93" s="21">
        <v>27</v>
      </c>
      <c r="B93" s="20">
        <v>66</v>
      </c>
      <c r="C93" s="20">
        <v>2</v>
      </c>
      <c r="D93" s="20">
        <v>10807</v>
      </c>
      <c r="E93" s="20">
        <v>92</v>
      </c>
      <c r="F93" s="20">
        <v>1301</v>
      </c>
      <c r="G93" s="20">
        <v>4</v>
      </c>
      <c r="H93" s="20">
        <v>12108</v>
      </c>
      <c r="I93" s="20">
        <v>96</v>
      </c>
      <c r="J93" s="32">
        <f t="shared" si="1"/>
        <v>12204</v>
      </c>
      <c r="K93" s="33"/>
      <c r="L93" s="34"/>
      <c r="M93" s="3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</row>
    <row r="94" spans="1:43" x14ac:dyDescent="0.5">
      <c r="A94" s="16">
        <v>271</v>
      </c>
      <c r="B94" s="16">
        <v>25</v>
      </c>
      <c r="C94" s="16" t="s">
        <v>106</v>
      </c>
      <c r="D94" s="16">
        <v>5096</v>
      </c>
      <c r="E94" s="16" t="s">
        <v>106</v>
      </c>
      <c r="F94" s="16">
        <v>353</v>
      </c>
      <c r="G94" s="16" t="s">
        <v>106</v>
      </c>
      <c r="H94" s="16">
        <v>5449</v>
      </c>
      <c r="I94" s="16" t="s">
        <v>106</v>
      </c>
      <c r="J94" s="32">
        <f t="shared" si="1"/>
        <v>5449</v>
      </c>
      <c r="K94" s="37" t="str">
        <f>INDEX('Sector 3 digit codes'!$A:$A,MATCH('Trade Unions Table 3.2'!$A94,'Sector 3 digit codes'!$C:$C,0))</f>
        <v>271 Manufacture of electric motors, generators, transformers and electricity</v>
      </c>
      <c r="L94" s="36" t="s">
        <v>17</v>
      </c>
      <c r="M94" s="29" t="s">
        <v>54</v>
      </c>
    </row>
    <row r="95" spans="1:43" x14ac:dyDescent="0.5">
      <c r="A95" s="16">
        <v>272</v>
      </c>
      <c r="B95" s="16">
        <v>6</v>
      </c>
      <c r="C95" s="16" t="s">
        <v>106</v>
      </c>
      <c r="D95" s="16">
        <v>999</v>
      </c>
      <c r="E95" s="16" t="s">
        <v>106</v>
      </c>
      <c r="F95" s="16">
        <v>137</v>
      </c>
      <c r="G95" s="16" t="s">
        <v>106</v>
      </c>
      <c r="H95" s="16">
        <v>1136</v>
      </c>
      <c r="I95" s="16" t="s">
        <v>106</v>
      </c>
      <c r="J95" s="32">
        <f t="shared" si="1"/>
        <v>1136</v>
      </c>
      <c r="K95" s="37" t="str">
        <f>INDEX('Sector 3 digit codes'!$A:$A,MATCH('Trade Unions Table 3.2'!$A95,'Sector 3 digit codes'!$C:$C,0))</f>
        <v>272 Manufacture of batteries and accumulators</v>
      </c>
      <c r="L95" s="36" t="s">
        <v>17</v>
      </c>
      <c r="M95" s="29" t="s">
        <v>54</v>
      </c>
    </row>
    <row r="96" spans="1:43" x14ac:dyDescent="0.5">
      <c r="A96" s="16">
        <v>273</v>
      </c>
      <c r="B96" s="16">
        <v>12</v>
      </c>
      <c r="C96" s="16" t="s">
        <v>106</v>
      </c>
      <c r="D96" s="16">
        <v>1166</v>
      </c>
      <c r="E96" s="16" t="s">
        <v>106</v>
      </c>
      <c r="F96" s="16">
        <v>207</v>
      </c>
      <c r="G96" s="16" t="s">
        <v>106</v>
      </c>
      <c r="H96" s="16">
        <v>1373</v>
      </c>
      <c r="I96" s="16" t="s">
        <v>106</v>
      </c>
      <c r="J96" s="32">
        <f t="shared" si="1"/>
        <v>1373</v>
      </c>
      <c r="K96" s="37" t="str">
        <f>INDEX('Sector 3 digit codes'!$A:$A,MATCH('Trade Unions Table 3.2'!$A96,'Sector 3 digit codes'!$C:$C,0))</f>
        <v>273 Manufacture of wiring and wiring devices</v>
      </c>
      <c r="L96" s="36" t="s">
        <v>17</v>
      </c>
      <c r="M96" s="29" t="s">
        <v>54</v>
      </c>
    </row>
    <row r="97" spans="1:43" x14ac:dyDescent="0.5">
      <c r="A97" s="16">
        <v>274</v>
      </c>
      <c r="B97" s="16">
        <v>7</v>
      </c>
      <c r="C97" s="16" t="s">
        <v>106</v>
      </c>
      <c r="D97" s="16">
        <v>1240</v>
      </c>
      <c r="E97" s="16" t="s">
        <v>106</v>
      </c>
      <c r="F97" s="16">
        <v>24</v>
      </c>
      <c r="G97" s="16" t="s">
        <v>106</v>
      </c>
      <c r="H97" s="16">
        <v>1264</v>
      </c>
      <c r="I97" s="16" t="s">
        <v>106</v>
      </c>
      <c r="J97" s="32">
        <f t="shared" si="1"/>
        <v>1264</v>
      </c>
      <c r="K97" s="37" t="str">
        <f>INDEX('Sector 3 digit codes'!$A:$A,MATCH('Trade Unions Table 3.2'!$A97,'Sector 3 digit codes'!$C:$C,0))</f>
        <v>274 Manufacture of electric lighting equipment</v>
      </c>
      <c r="L97" s="36" t="s">
        <v>17</v>
      </c>
      <c r="M97" s="29" t="s">
        <v>54</v>
      </c>
    </row>
    <row r="98" spans="1:43" x14ac:dyDescent="0.5">
      <c r="A98" s="16">
        <v>275</v>
      </c>
      <c r="B98" s="16">
        <v>13</v>
      </c>
      <c r="C98" s="16" t="s">
        <v>106</v>
      </c>
      <c r="D98" s="16">
        <v>1985</v>
      </c>
      <c r="E98" s="16" t="s">
        <v>106</v>
      </c>
      <c r="F98" s="16">
        <v>580</v>
      </c>
      <c r="G98" s="16" t="s">
        <v>106</v>
      </c>
      <c r="H98" s="16">
        <v>2565</v>
      </c>
      <c r="I98" s="16" t="s">
        <v>106</v>
      </c>
      <c r="J98" s="32">
        <f t="shared" si="1"/>
        <v>2565</v>
      </c>
      <c r="K98" s="37" t="str">
        <f>INDEX('Sector 3 digit codes'!$A:$A,MATCH('Trade Unions Table 3.2'!$A98,'Sector 3 digit codes'!$C:$C,0))</f>
        <v>275 Manufacture of domestic appliances</v>
      </c>
      <c r="L98" s="36" t="s">
        <v>17</v>
      </c>
      <c r="M98" s="29" t="s">
        <v>54</v>
      </c>
    </row>
    <row r="99" spans="1:43" x14ac:dyDescent="0.5">
      <c r="A99" s="16">
        <v>279</v>
      </c>
      <c r="B99" s="16">
        <v>3</v>
      </c>
      <c r="C99" s="16">
        <v>2</v>
      </c>
      <c r="D99" s="16">
        <v>321</v>
      </c>
      <c r="E99" s="16">
        <v>92</v>
      </c>
      <c r="F99" s="16" t="s">
        <v>106</v>
      </c>
      <c r="G99" s="16">
        <v>4</v>
      </c>
      <c r="H99" s="16">
        <v>321</v>
      </c>
      <c r="I99" s="16">
        <v>96</v>
      </c>
      <c r="J99" s="32">
        <f t="shared" si="1"/>
        <v>417</v>
      </c>
      <c r="K99" s="37" t="str">
        <f>INDEX('Sector 3 digit codes'!$A:$A,MATCH('Trade Unions Table 3.2'!$A99,'Sector 3 digit codes'!$C:$C,0))</f>
        <v>279 Manufacture of other electrical equipment</v>
      </c>
      <c r="L99" s="36" t="s">
        <v>17</v>
      </c>
      <c r="M99" s="29" t="s">
        <v>54</v>
      </c>
    </row>
    <row r="100" spans="1:43" s="12" customFormat="1" x14ac:dyDescent="0.5">
      <c r="A100" s="21">
        <v>28</v>
      </c>
      <c r="B100" s="20">
        <v>99</v>
      </c>
      <c r="C100" s="20" t="s">
        <v>106</v>
      </c>
      <c r="D100" s="20">
        <v>30966</v>
      </c>
      <c r="E100" s="20" t="s">
        <v>106</v>
      </c>
      <c r="F100" s="20">
        <v>1696</v>
      </c>
      <c r="G100" s="20" t="s">
        <v>106</v>
      </c>
      <c r="H100" s="20">
        <v>32662</v>
      </c>
      <c r="I100" s="20" t="s">
        <v>106</v>
      </c>
      <c r="J100" s="32">
        <f t="shared" si="1"/>
        <v>32662</v>
      </c>
      <c r="K100" s="33"/>
      <c r="L100" s="34"/>
      <c r="M100" s="3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</row>
    <row r="101" spans="1:43" x14ac:dyDescent="0.5">
      <c r="A101" s="16">
        <v>281</v>
      </c>
      <c r="B101" s="16">
        <v>46</v>
      </c>
      <c r="C101" s="16" t="s">
        <v>106</v>
      </c>
      <c r="D101" s="16">
        <v>10189</v>
      </c>
      <c r="E101" s="16" t="s">
        <v>106</v>
      </c>
      <c r="F101" s="16">
        <v>1291</v>
      </c>
      <c r="G101" s="16" t="s">
        <v>106</v>
      </c>
      <c r="H101" s="16">
        <v>11480</v>
      </c>
      <c r="I101" s="16" t="s">
        <v>106</v>
      </c>
      <c r="J101" s="32">
        <f t="shared" si="1"/>
        <v>11480</v>
      </c>
      <c r="K101" s="37" t="str">
        <f>INDEX('Sector 3 digit codes'!$A:$A,MATCH('Trade Unions Table 3.2'!$A101,'Sector 3 digit codes'!$C:$C,0))</f>
        <v>281 Manufacture of general purpose machinery</v>
      </c>
      <c r="L101" s="36" t="s">
        <v>18</v>
      </c>
      <c r="M101" s="29" t="s">
        <v>55</v>
      </c>
    </row>
    <row r="102" spans="1:43" x14ac:dyDescent="0.5">
      <c r="A102" s="16">
        <v>282</v>
      </c>
      <c r="B102" s="16">
        <v>53</v>
      </c>
      <c r="C102" s="16" t="s">
        <v>106</v>
      </c>
      <c r="D102" s="16">
        <v>20777</v>
      </c>
      <c r="E102" s="16" t="s">
        <v>106</v>
      </c>
      <c r="F102" s="16">
        <v>405</v>
      </c>
      <c r="G102" s="16" t="s">
        <v>106</v>
      </c>
      <c r="H102" s="16">
        <v>21182</v>
      </c>
      <c r="I102" s="16" t="s">
        <v>106</v>
      </c>
      <c r="J102" s="32">
        <f t="shared" si="1"/>
        <v>21182</v>
      </c>
      <c r="K102" s="37" t="str">
        <f>INDEX('Sector 3 digit codes'!$A:$A,MATCH('Trade Unions Table 3.2'!$A102,'Sector 3 digit codes'!$C:$C,0))</f>
        <v>282 Manufacture of special-purpose machinery</v>
      </c>
      <c r="L102" s="36" t="s">
        <v>19</v>
      </c>
      <c r="M102" s="29" t="s">
        <v>55</v>
      </c>
    </row>
    <row r="103" spans="1:43" s="12" customFormat="1" x14ac:dyDescent="0.5">
      <c r="A103" s="21">
        <v>29</v>
      </c>
      <c r="B103" s="20">
        <v>67</v>
      </c>
      <c r="C103" s="20" t="s">
        <v>106</v>
      </c>
      <c r="D103" s="20">
        <v>23205</v>
      </c>
      <c r="E103" s="20" t="s">
        <v>106</v>
      </c>
      <c r="F103" s="20">
        <v>858</v>
      </c>
      <c r="G103" s="20" t="s">
        <v>106</v>
      </c>
      <c r="H103" s="20">
        <v>24063</v>
      </c>
      <c r="I103" s="20" t="s">
        <v>106</v>
      </c>
      <c r="J103" s="32">
        <f t="shared" si="1"/>
        <v>24063</v>
      </c>
      <c r="K103" s="33"/>
      <c r="L103" s="34"/>
      <c r="M103" s="3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</row>
    <row r="104" spans="1:43" x14ac:dyDescent="0.5">
      <c r="A104" s="16">
        <v>291</v>
      </c>
      <c r="B104" s="16">
        <v>25</v>
      </c>
      <c r="C104" s="16" t="s">
        <v>106</v>
      </c>
      <c r="D104" s="16">
        <v>10134</v>
      </c>
      <c r="E104" s="16" t="s">
        <v>106</v>
      </c>
      <c r="F104" s="16">
        <v>534</v>
      </c>
      <c r="G104" s="16" t="s">
        <v>106</v>
      </c>
      <c r="H104" s="16">
        <v>10668</v>
      </c>
      <c r="I104" s="16" t="s">
        <v>106</v>
      </c>
      <c r="J104" s="32">
        <f t="shared" si="1"/>
        <v>10668</v>
      </c>
      <c r="K104" s="37" t="str">
        <f>INDEX('Sector 3 digit codes'!$A:$A,MATCH('Trade Unions Table 3.2'!$A104,'Sector 3 digit codes'!$C:$C,0))</f>
        <v>291 Manufacture of motor vehicles</v>
      </c>
      <c r="L104" s="36" t="s">
        <v>19</v>
      </c>
      <c r="M104" s="29" t="s">
        <v>56</v>
      </c>
    </row>
    <row r="105" spans="1:43" x14ac:dyDescent="0.5">
      <c r="A105" s="16">
        <v>292</v>
      </c>
      <c r="B105" s="16">
        <v>28</v>
      </c>
      <c r="C105" s="16" t="s">
        <v>106</v>
      </c>
      <c r="D105" s="16">
        <v>5909</v>
      </c>
      <c r="E105" s="16" t="s">
        <v>106</v>
      </c>
      <c r="F105" s="16">
        <v>268</v>
      </c>
      <c r="G105" s="16" t="s">
        <v>106</v>
      </c>
      <c r="H105" s="16">
        <v>6177</v>
      </c>
      <c r="I105" s="16" t="s">
        <v>106</v>
      </c>
      <c r="J105" s="32">
        <f t="shared" si="1"/>
        <v>6177</v>
      </c>
      <c r="K105" s="37" t="str">
        <f>INDEX('Sector 3 digit codes'!$A:$A,MATCH('Trade Unions Table 3.2'!$A105,'Sector 3 digit codes'!$C:$C,0))</f>
        <v>292 Manufacture of bodies (coachwork) for motor vehicles; manufacture of</v>
      </c>
      <c r="L105" s="36" t="s">
        <v>19</v>
      </c>
      <c r="M105" s="29" t="s">
        <v>56</v>
      </c>
    </row>
    <row r="106" spans="1:43" x14ac:dyDescent="0.5">
      <c r="A106" s="16">
        <v>293</v>
      </c>
      <c r="B106" s="16">
        <v>14</v>
      </c>
      <c r="C106" s="16" t="s">
        <v>106</v>
      </c>
      <c r="D106" s="16">
        <v>7162</v>
      </c>
      <c r="E106" s="16" t="s">
        <v>106</v>
      </c>
      <c r="F106" s="16">
        <v>56</v>
      </c>
      <c r="G106" s="16" t="s">
        <v>106</v>
      </c>
      <c r="H106" s="16">
        <v>7218</v>
      </c>
      <c r="I106" s="16" t="s">
        <v>106</v>
      </c>
      <c r="J106" s="32">
        <f t="shared" si="1"/>
        <v>7218</v>
      </c>
      <c r="K106" s="37" t="str">
        <f>INDEX('Sector 3 digit codes'!$A:$A,MATCH('Trade Unions Table 3.2'!$A106,'Sector 3 digit codes'!$C:$C,0))</f>
        <v>293 Manufacture of parts and accessories for motor vehicles</v>
      </c>
      <c r="L106" s="36" t="s">
        <v>19</v>
      </c>
      <c r="M106" s="29" t="s">
        <v>56</v>
      </c>
    </row>
    <row r="107" spans="1:43" s="12" customFormat="1" x14ac:dyDescent="0.5">
      <c r="A107" s="21">
        <v>30</v>
      </c>
      <c r="B107" s="20">
        <v>27</v>
      </c>
      <c r="C107" s="20" t="s">
        <v>106</v>
      </c>
      <c r="D107" s="20">
        <v>9978</v>
      </c>
      <c r="E107" s="20" t="s">
        <v>106</v>
      </c>
      <c r="F107" s="20">
        <v>160</v>
      </c>
      <c r="G107" s="20" t="s">
        <v>106</v>
      </c>
      <c r="H107" s="20">
        <v>10138</v>
      </c>
      <c r="I107" s="20" t="s">
        <v>106</v>
      </c>
      <c r="J107" s="32">
        <f t="shared" si="1"/>
        <v>10138</v>
      </c>
      <c r="K107" s="33"/>
      <c r="L107" s="34"/>
      <c r="M107" s="3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spans="1:43" x14ac:dyDescent="0.5">
      <c r="A108" s="16">
        <v>301</v>
      </c>
      <c r="B108" s="16">
        <v>2</v>
      </c>
      <c r="C108" s="16" t="s">
        <v>106</v>
      </c>
      <c r="D108" s="16">
        <v>502</v>
      </c>
      <c r="E108" s="16" t="s">
        <v>106</v>
      </c>
      <c r="F108" s="16">
        <v>3</v>
      </c>
      <c r="G108" s="16" t="s">
        <v>106</v>
      </c>
      <c r="H108" s="16">
        <v>505</v>
      </c>
      <c r="I108" s="16" t="s">
        <v>106</v>
      </c>
      <c r="J108" s="32">
        <f t="shared" si="1"/>
        <v>505</v>
      </c>
      <c r="K108" s="37" t="str">
        <f>INDEX('Sector 3 digit codes'!$A:$A,MATCH('Trade Unions Table 3.2'!$A108,'Sector 3 digit codes'!$C:$C,0))</f>
        <v>301 Building of ships and boats</v>
      </c>
      <c r="L108" s="36" t="s">
        <v>20</v>
      </c>
      <c r="M108" s="29" t="s">
        <v>57</v>
      </c>
    </row>
    <row r="109" spans="1:43" x14ac:dyDescent="0.5">
      <c r="A109" s="16">
        <v>302</v>
      </c>
      <c r="B109" s="16">
        <v>1</v>
      </c>
      <c r="C109" s="16" t="s">
        <v>106</v>
      </c>
      <c r="D109" s="16">
        <v>173</v>
      </c>
      <c r="E109" s="16" t="s">
        <v>106</v>
      </c>
      <c r="F109" s="16">
        <v>2</v>
      </c>
      <c r="G109" s="16" t="s">
        <v>106</v>
      </c>
      <c r="H109" s="16">
        <v>175</v>
      </c>
      <c r="I109" s="16" t="s">
        <v>106</v>
      </c>
      <c r="J109" s="32">
        <f t="shared" si="1"/>
        <v>175</v>
      </c>
      <c r="K109" s="37" t="str">
        <f>INDEX('Sector 3 digit codes'!$A:$A,MATCH('Trade Unions Table 3.2'!$A109,'Sector 3 digit codes'!$C:$C,0))</f>
        <v>302 Manufacture of railway locomotives and rolling stock</v>
      </c>
      <c r="L109" s="36" t="s">
        <v>347</v>
      </c>
      <c r="M109" s="29" t="s">
        <v>57</v>
      </c>
    </row>
    <row r="110" spans="1:43" x14ac:dyDescent="0.5">
      <c r="A110" s="16">
        <v>303</v>
      </c>
      <c r="B110" s="16">
        <v>1</v>
      </c>
      <c r="C110" s="16" t="s">
        <v>106</v>
      </c>
      <c r="D110" s="16" t="s">
        <v>106</v>
      </c>
      <c r="E110" s="16" t="s">
        <v>106</v>
      </c>
      <c r="F110" s="16">
        <v>59</v>
      </c>
      <c r="G110" s="16" t="s">
        <v>106</v>
      </c>
      <c r="H110" s="16">
        <v>59</v>
      </c>
      <c r="I110" s="16" t="s">
        <v>106</v>
      </c>
      <c r="J110" s="32">
        <f t="shared" si="1"/>
        <v>59</v>
      </c>
      <c r="K110" s="37" t="str">
        <f>INDEX('Sector 3 digit codes'!$A:$A,MATCH('Trade Unions Table 3.2'!$A110,'Sector 3 digit codes'!$C:$C,0))</f>
        <v>303 Manufacture of air and spacecraft and related machinery</v>
      </c>
      <c r="L110" s="36" t="s">
        <v>348</v>
      </c>
      <c r="M110" s="29" t="s">
        <v>57</v>
      </c>
    </row>
    <row r="111" spans="1:43" x14ac:dyDescent="0.5">
      <c r="A111" s="16">
        <v>304</v>
      </c>
      <c r="B111" s="16">
        <v>8</v>
      </c>
      <c r="C111" s="16" t="s">
        <v>106</v>
      </c>
      <c r="D111" s="16">
        <v>1542</v>
      </c>
      <c r="E111" s="16" t="s">
        <v>106</v>
      </c>
      <c r="F111" s="16">
        <v>25</v>
      </c>
      <c r="G111" s="16" t="s">
        <v>106</v>
      </c>
      <c r="H111" s="16">
        <v>1567</v>
      </c>
      <c r="I111" s="16" t="s">
        <v>106</v>
      </c>
      <c r="J111" s="32">
        <f t="shared" si="1"/>
        <v>1567</v>
      </c>
      <c r="K111" s="37" t="str">
        <f>INDEX('Sector 3 digit codes'!$A:$A,MATCH('Trade Unions Table 3.2'!$A111,'Sector 3 digit codes'!$C:$C,0))</f>
        <v>304 Manufacture of military fighting vehicles</v>
      </c>
      <c r="L111" s="36" t="s">
        <v>349</v>
      </c>
      <c r="M111" s="29" t="s">
        <v>57</v>
      </c>
    </row>
    <row r="112" spans="1:43" x14ac:dyDescent="0.5">
      <c r="A112" s="16">
        <v>309</v>
      </c>
      <c r="B112" s="16">
        <v>15</v>
      </c>
      <c r="C112" s="16" t="s">
        <v>106</v>
      </c>
      <c r="D112" s="16">
        <v>7761</v>
      </c>
      <c r="E112" s="16" t="s">
        <v>106</v>
      </c>
      <c r="F112" s="16">
        <v>71</v>
      </c>
      <c r="G112" s="16" t="s">
        <v>106</v>
      </c>
      <c r="H112" s="16">
        <v>7832</v>
      </c>
      <c r="I112" s="16" t="s">
        <v>106</v>
      </c>
      <c r="J112" s="32">
        <f t="shared" si="1"/>
        <v>7832</v>
      </c>
      <c r="K112" s="37" t="str">
        <f>INDEX('Sector 3 digit codes'!$A:$A,MATCH('Trade Unions Table 3.2'!$A112,'Sector 3 digit codes'!$C:$C,0))</f>
        <v>309 Manufacture of transport equipment n.e.c.</v>
      </c>
      <c r="L112" s="36" t="s">
        <v>350</v>
      </c>
      <c r="M112" s="29" t="s">
        <v>57</v>
      </c>
    </row>
    <row r="113" spans="1:43" s="12" customFormat="1" x14ac:dyDescent="0.5">
      <c r="A113" s="21">
        <v>31</v>
      </c>
      <c r="B113" s="20">
        <v>11</v>
      </c>
      <c r="C113" s="20" t="s">
        <v>106</v>
      </c>
      <c r="D113" s="20">
        <v>4680</v>
      </c>
      <c r="E113" s="20" t="s">
        <v>106</v>
      </c>
      <c r="F113" s="20">
        <v>7287</v>
      </c>
      <c r="G113" s="20" t="s">
        <v>106</v>
      </c>
      <c r="H113" s="20">
        <v>11967</v>
      </c>
      <c r="I113" s="20" t="s">
        <v>106</v>
      </c>
      <c r="J113" s="32">
        <f t="shared" si="1"/>
        <v>11967</v>
      </c>
      <c r="K113" s="33"/>
      <c r="L113" s="34"/>
      <c r="M113" s="3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spans="1:43" x14ac:dyDescent="0.5">
      <c r="A114" s="16">
        <v>310</v>
      </c>
      <c r="B114" s="16">
        <v>11</v>
      </c>
      <c r="C114" s="16" t="s">
        <v>106</v>
      </c>
      <c r="D114" s="16">
        <v>4680</v>
      </c>
      <c r="E114" s="16" t="s">
        <v>106</v>
      </c>
      <c r="F114" s="16">
        <v>7287</v>
      </c>
      <c r="G114" s="16" t="s">
        <v>106</v>
      </c>
      <c r="H114" s="16">
        <v>11967</v>
      </c>
      <c r="I114" s="16" t="s">
        <v>106</v>
      </c>
      <c r="J114" s="32">
        <f t="shared" si="1"/>
        <v>11967</v>
      </c>
      <c r="K114" s="37" t="str">
        <f>INDEX('Sector 3 digit codes'!$A:$A,MATCH('Trade Unions Table 3.2'!$A114,'Sector 3 digit codes'!$C:$C,0))</f>
        <v>310 Manufacture of furniture</v>
      </c>
      <c r="L114" s="36" t="s">
        <v>21</v>
      </c>
      <c r="M114" s="29" t="s">
        <v>58</v>
      </c>
    </row>
    <row r="115" spans="1:43" s="12" customFormat="1" x14ac:dyDescent="0.5">
      <c r="A115" s="21">
        <v>32</v>
      </c>
      <c r="B115" s="20">
        <v>23</v>
      </c>
      <c r="C115" s="20" t="s">
        <v>106</v>
      </c>
      <c r="D115" s="20">
        <v>85781</v>
      </c>
      <c r="E115" s="20" t="s">
        <v>106</v>
      </c>
      <c r="F115" s="20">
        <v>62357</v>
      </c>
      <c r="G115" s="20" t="s">
        <v>106</v>
      </c>
      <c r="H115" s="20">
        <v>148138</v>
      </c>
      <c r="I115" s="20" t="s">
        <v>106</v>
      </c>
      <c r="J115" s="32">
        <f t="shared" si="1"/>
        <v>148138</v>
      </c>
      <c r="K115" s="33"/>
      <c r="L115" s="34"/>
      <c r="M115" s="3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</row>
    <row r="116" spans="1:43" x14ac:dyDescent="0.5">
      <c r="A116" s="16">
        <v>321</v>
      </c>
      <c r="B116" s="16">
        <v>7</v>
      </c>
      <c r="C116" s="16" t="s">
        <v>106</v>
      </c>
      <c r="D116" s="16">
        <v>7262</v>
      </c>
      <c r="E116" s="16" t="s">
        <v>106</v>
      </c>
      <c r="F116" s="16">
        <v>434</v>
      </c>
      <c r="G116" s="16" t="s">
        <v>106</v>
      </c>
      <c r="H116" s="16">
        <v>7696</v>
      </c>
      <c r="I116" s="16" t="s">
        <v>106</v>
      </c>
      <c r="J116" s="32">
        <f t="shared" si="1"/>
        <v>7696</v>
      </c>
      <c r="K116" s="37" t="str">
        <f>INDEX('Sector 3 digit codes'!$A:$A,MATCH('Trade Unions Table 3.2'!$A116,'Sector 3 digit codes'!$C:$C,0))</f>
        <v>321 Manufacture of jewellery, bijouterie and related articles</v>
      </c>
      <c r="L116" s="36" t="s">
        <v>21</v>
      </c>
      <c r="M116" s="29" t="s">
        <v>58</v>
      </c>
    </row>
    <row r="117" spans="1:43" x14ac:dyDescent="0.5">
      <c r="A117" s="16">
        <v>323</v>
      </c>
      <c r="B117" s="16">
        <v>4</v>
      </c>
      <c r="C117" s="16" t="s">
        <v>106</v>
      </c>
      <c r="D117" s="16">
        <v>3247</v>
      </c>
      <c r="E117" s="16" t="s">
        <v>106</v>
      </c>
      <c r="F117" s="16">
        <v>300</v>
      </c>
      <c r="G117" s="16" t="s">
        <v>106</v>
      </c>
      <c r="H117" s="16">
        <v>3547</v>
      </c>
      <c r="I117" s="16" t="s">
        <v>106</v>
      </c>
      <c r="J117" s="32">
        <f t="shared" si="1"/>
        <v>3547</v>
      </c>
      <c r="K117" s="37" t="str">
        <f>INDEX('Sector 3 digit codes'!$A:$A,MATCH('Trade Unions Table 3.2'!$A117,'Sector 3 digit codes'!$C:$C,0))</f>
        <v>323 Manufacture of sports goods</v>
      </c>
      <c r="L117" s="36" t="s">
        <v>21</v>
      </c>
      <c r="M117" s="29" t="s">
        <v>58</v>
      </c>
    </row>
    <row r="118" spans="1:43" x14ac:dyDescent="0.5">
      <c r="A118" s="16">
        <v>324</v>
      </c>
      <c r="B118" s="16">
        <v>6</v>
      </c>
      <c r="C118" s="16" t="s">
        <v>106</v>
      </c>
      <c r="D118" s="16">
        <v>70540</v>
      </c>
      <c r="E118" s="16" t="s">
        <v>106</v>
      </c>
      <c r="F118" s="16">
        <v>61012</v>
      </c>
      <c r="G118" s="16" t="s">
        <v>106</v>
      </c>
      <c r="H118" s="16">
        <v>131552</v>
      </c>
      <c r="I118" s="16" t="s">
        <v>106</v>
      </c>
      <c r="J118" s="32">
        <f t="shared" si="1"/>
        <v>131552</v>
      </c>
      <c r="K118" s="37" t="str">
        <f>INDEX('Sector 3 digit codes'!$A:$A,MATCH('Trade Unions Table 3.2'!$A118,'Sector 3 digit codes'!$C:$C,0))</f>
        <v>324 Manufacture of games and toys</v>
      </c>
      <c r="L118" s="36" t="s">
        <v>21</v>
      </c>
      <c r="M118" s="29" t="s">
        <v>58</v>
      </c>
    </row>
    <row r="119" spans="1:43" x14ac:dyDescent="0.5">
      <c r="A119" s="16">
        <v>325</v>
      </c>
      <c r="B119" s="16">
        <v>5</v>
      </c>
      <c r="C119" s="16" t="s">
        <v>106</v>
      </c>
      <c r="D119" s="16">
        <v>3291</v>
      </c>
      <c r="E119" s="16" t="s">
        <v>106</v>
      </c>
      <c r="F119" s="16">
        <v>87</v>
      </c>
      <c r="G119" s="16" t="s">
        <v>106</v>
      </c>
      <c r="H119" s="16">
        <v>3378</v>
      </c>
      <c r="I119" s="16" t="s">
        <v>106</v>
      </c>
      <c r="J119" s="32">
        <f t="shared" si="1"/>
        <v>3378</v>
      </c>
      <c r="K119" s="37" t="str">
        <f>INDEX('Sector 3 digit codes'!$A:$A,MATCH('Trade Unions Table 3.2'!$A119,'Sector 3 digit codes'!$C:$C,0))</f>
        <v>325 Manufacture of medical and dental instruments and supplies</v>
      </c>
      <c r="L119" s="36" t="s">
        <v>21</v>
      </c>
      <c r="M119" s="29" t="s">
        <v>58</v>
      </c>
    </row>
    <row r="120" spans="1:43" x14ac:dyDescent="0.5">
      <c r="A120" s="16">
        <v>329</v>
      </c>
      <c r="B120" s="16">
        <v>1</v>
      </c>
      <c r="C120" s="16" t="s">
        <v>106</v>
      </c>
      <c r="D120" s="16">
        <v>1441</v>
      </c>
      <c r="E120" s="16" t="s">
        <v>106</v>
      </c>
      <c r="F120" s="16">
        <v>524</v>
      </c>
      <c r="G120" s="16" t="s">
        <v>106</v>
      </c>
      <c r="H120" s="16">
        <v>1965</v>
      </c>
      <c r="I120" s="16" t="s">
        <v>106</v>
      </c>
      <c r="J120" s="32">
        <f t="shared" si="1"/>
        <v>1965</v>
      </c>
      <c r="K120" s="37" t="str">
        <f>INDEX('Sector 3 digit codes'!$A:$A,MATCH('Trade Unions Table 3.2'!$A120,'Sector 3 digit codes'!$C:$C,0))</f>
        <v>329 Other manufacturing n.e.c.</v>
      </c>
      <c r="L120" s="36" t="s">
        <v>21</v>
      </c>
      <c r="M120" s="29" t="s">
        <v>58</v>
      </c>
    </row>
    <row r="121" spans="1:43" s="12" customFormat="1" x14ac:dyDescent="0.5">
      <c r="A121" s="21">
        <v>33</v>
      </c>
      <c r="B121" s="20">
        <v>11</v>
      </c>
      <c r="C121" s="20" t="s">
        <v>106</v>
      </c>
      <c r="D121" s="20">
        <v>3674</v>
      </c>
      <c r="E121" s="20" t="s">
        <v>106</v>
      </c>
      <c r="F121" s="20">
        <v>177</v>
      </c>
      <c r="G121" s="20" t="s">
        <v>106</v>
      </c>
      <c r="H121" s="20">
        <v>3851</v>
      </c>
      <c r="I121" s="20" t="s">
        <v>106</v>
      </c>
      <c r="J121" s="32">
        <f t="shared" si="1"/>
        <v>3851</v>
      </c>
      <c r="K121" s="33"/>
      <c r="L121" s="34"/>
      <c r="M121" s="3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spans="1:43" x14ac:dyDescent="0.5">
      <c r="A122" s="16">
        <v>331</v>
      </c>
      <c r="B122" s="16">
        <v>11</v>
      </c>
      <c r="C122" s="16" t="s">
        <v>106</v>
      </c>
      <c r="D122" s="16">
        <v>3674</v>
      </c>
      <c r="E122" s="16" t="s">
        <v>106</v>
      </c>
      <c r="F122" s="16">
        <v>177</v>
      </c>
      <c r="G122" s="16" t="s">
        <v>106</v>
      </c>
      <c r="H122" s="16">
        <v>3851</v>
      </c>
      <c r="I122" s="16" t="s">
        <v>106</v>
      </c>
      <c r="J122" s="32">
        <f t="shared" si="1"/>
        <v>3851</v>
      </c>
      <c r="K122" s="37" t="str">
        <f>INDEX('Sector 3 digit codes'!$A:$A,MATCH('Trade Unions Table 3.2'!$A122,'Sector 3 digit codes'!$C:$C,0))</f>
        <v>331 Repair of fabricated metal products, machinery and equipment</v>
      </c>
      <c r="L122" s="36" t="s">
        <v>21</v>
      </c>
      <c r="M122" s="29" t="s">
        <v>58</v>
      </c>
    </row>
    <row r="123" spans="1:43" s="12" customFormat="1" x14ac:dyDescent="0.5">
      <c r="A123" s="21" t="s">
        <v>82</v>
      </c>
      <c r="B123" s="20">
        <v>98</v>
      </c>
      <c r="C123" s="20">
        <v>15</v>
      </c>
      <c r="D123" s="20">
        <v>177144</v>
      </c>
      <c r="E123" s="20">
        <v>2387</v>
      </c>
      <c r="F123" s="20">
        <v>9076</v>
      </c>
      <c r="G123" s="20">
        <v>104</v>
      </c>
      <c r="H123" s="20">
        <v>186220</v>
      </c>
      <c r="I123" s="20">
        <v>2491</v>
      </c>
      <c r="J123" s="32">
        <f t="shared" si="1"/>
        <v>188711</v>
      </c>
      <c r="K123" s="33"/>
      <c r="L123" s="34"/>
      <c r="M123" s="3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s="12" customFormat="1" x14ac:dyDescent="0.5">
      <c r="A124" s="21">
        <v>35</v>
      </c>
      <c r="B124" s="20">
        <v>98</v>
      </c>
      <c r="C124" s="20">
        <v>15</v>
      </c>
      <c r="D124" s="20">
        <v>177144</v>
      </c>
      <c r="E124" s="20">
        <v>2387</v>
      </c>
      <c r="F124" s="20">
        <v>9076</v>
      </c>
      <c r="G124" s="20">
        <v>104</v>
      </c>
      <c r="H124" s="20">
        <v>186220</v>
      </c>
      <c r="I124" s="20">
        <v>2491</v>
      </c>
      <c r="J124" s="32">
        <f t="shared" si="1"/>
        <v>188711</v>
      </c>
      <c r="K124" s="33"/>
      <c r="L124" s="34"/>
      <c r="M124" s="3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spans="1:43" x14ac:dyDescent="0.5">
      <c r="A125" s="16">
        <v>351</v>
      </c>
      <c r="B125" s="16">
        <v>94</v>
      </c>
      <c r="C125" s="16">
        <v>15</v>
      </c>
      <c r="D125" s="16">
        <v>166661</v>
      </c>
      <c r="E125" s="16">
        <v>2387</v>
      </c>
      <c r="F125" s="16">
        <v>9069</v>
      </c>
      <c r="G125" s="16">
        <v>104</v>
      </c>
      <c r="H125" s="16">
        <v>175730</v>
      </c>
      <c r="I125" s="16">
        <v>2491</v>
      </c>
      <c r="J125" s="32">
        <f t="shared" si="1"/>
        <v>178221</v>
      </c>
      <c r="K125" s="37" t="str">
        <f>INDEX('Sector 3 digit codes'!$A:$A,MATCH('Trade Unions Table 3.2'!$A125,'Sector 3 digit codes'!$C:$C,0))</f>
        <v>351 Electric power generation, transmission and distribution</v>
      </c>
      <c r="L125" s="36" t="s">
        <v>22</v>
      </c>
      <c r="M125" s="29" t="s">
        <v>59</v>
      </c>
    </row>
    <row r="126" spans="1:43" x14ac:dyDescent="0.5">
      <c r="A126" s="16">
        <v>352</v>
      </c>
      <c r="B126" s="16">
        <v>3</v>
      </c>
      <c r="C126" s="16" t="s">
        <v>106</v>
      </c>
      <c r="D126" s="16">
        <v>10461</v>
      </c>
      <c r="E126" s="16" t="s">
        <v>106</v>
      </c>
      <c r="F126" s="16">
        <v>7</v>
      </c>
      <c r="G126" s="16" t="s">
        <v>106</v>
      </c>
      <c r="H126" s="16">
        <v>10468</v>
      </c>
      <c r="I126" s="16" t="s">
        <v>106</v>
      </c>
      <c r="J126" s="32">
        <f t="shared" si="1"/>
        <v>10468</v>
      </c>
      <c r="K126" s="37" t="str">
        <f>INDEX('Sector 3 digit codes'!$A:$A,MATCH('Trade Unions Table 3.2'!$A126,'Sector 3 digit codes'!$C:$C,0))</f>
        <v>352 Manufacture of gas; distribution of gaseous fuels through mains</v>
      </c>
      <c r="L126" s="36" t="s">
        <v>22</v>
      </c>
      <c r="M126" s="29" t="s">
        <v>59</v>
      </c>
    </row>
    <row r="127" spans="1:43" x14ac:dyDescent="0.5">
      <c r="A127" s="16">
        <v>353</v>
      </c>
      <c r="B127" s="16">
        <v>1</v>
      </c>
      <c r="C127" s="16" t="s">
        <v>106</v>
      </c>
      <c r="D127" s="16">
        <v>22</v>
      </c>
      <c r="E127" s="16" t="s">
        <v>106</v>
      </c>
      <c r="F127" s="16" t="s">
        <v>106</v>
      </c>
      <c r="G127" s="16" t="s">
        <v>106</v>
      </c>
      <c r="H127" s="16">
        <v>22</v>
      </c>
      <c r="I127" s="16" t="s">
        <v>106</v>
      </c>
      <c r="J127" s="32">
        <f t="shared" si="1"/>
        <v>22</v>
      </c>
      <c r="K127" s="37" t="str">
        <f>INDEX('Sector 3 digit codes'!$A:$A,MATCH('Trade Unions Table 3.2'!$A127,'Sector 3 digit codes'!$C:$C,0))</f>
        <v>353 Steam and air conditioning supply</v>
      </c>
      <c r="L127" s="36" t="s">
        <v>22</v>
      </c>
      <c r="M127" s="29" t="s">
        <v>59</v>
      </c>
    </row>
    <row r="128" spans="1:43" s="12" customFormat="1" x14ac:dyDescent="0.5">
      <c r="A128" s="21" t="s">
        <v>83</v>
      </c>
      <c r="B128" s="20">
        <v>55</v>
      </c>
      <c r="C128" s="20" t="s">
        <v>106</v>
      </c>
      <c r="D128" s="20">
        <v>21190</v>
      </c>
      <c r="E128" s="20" t="s">
        <v>106</v>
      </c>
      <c r="F128" s="20">
        <v>4059</v>
      </c>
      <c r="G128" s="20" t="s">
        <v>106</v>
      </c>
      <c r="H128" s="20">
        <v>25249</v>
      </c>
      <c r="I128" s="20" t="s">
        <v>106</v>
      </c>
      <c r="J128" s="32">
        <f t="shared" si="1"/>
        <v>25249</v>
      </c>
      <c r="K128" s="33"/>
      <c r="L128" s="34"/>
      <c r="M128" s="3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spans="1:43" x14ac:dyDescent="0.5">
      <c r="A129" s="21">
        <v>36</v>
      </c>
      <c r="B129" s="21">
        <v>31</v>
      </c>
      <c r="C129" s="21" t="s">
        <v>106</v>
      </c>
      <c r="D129" s="21">
        <v>10648</v>
      </c>
      <c r="E129" s="21" t="s">
        <v>106</v>
      </c>
      <c r="F129" s="21">
        <v>3700</v>
      </c>
      <c r="G129" s="21" t="s">
        <v>106</v>
      </c>
      <c r="H129" s="21">
        <v>14348</v>
      </c>
      <c r="I129" s="21" t="s">
        <v>106</v>
      </c>
      <c r="J129" s="32">
        <f t="shared" si="1"/>
        <v>14348</v>
      </c>
      <c r="K129" s="37"/>
      <c r="L129" s="29"/>
      <c r="M129" s="29"/>
    </row>
    <row r="130" spans="1:43" x14ac:dyDescent="0.5">
      <c r="A130" s="16">
        <v>360</v>
      </c>
      <c r="B130" s="16">
        <v>31</v>
      </c>
      <c r="C130" s="16" t="s">
        <v>106</v>
      </c>
      <c r="D130" s="16">
        <v>10648</v>
      </c>
      <c r="E130" s="16" t="s">
        <v>106</v>
      </c>
      <c r="F130" s="16">
        <v>3700</v>
      </c>
      <c r="G130" s="16" t="s">
        <v>106</v>
      </c>
      <c r="H130" s="16">
        <v>14348</v>
      </c>
      <c r="I130" s="16" t="s">
        <v>106</v>
      </c>
      <c r="J130" s="32">
        <f t="shared" si="1"/>
        <v>14348</v>
      </c>
      <c r="K130" s="37" t="str">
        <f>INDEX('Sector 3 digit codes'!$A:$A,MATCH('Trade Unions Table 3.2'!$A130,'Sector 3 digit codes'!$C:$C,0))</f>
        <v>360 Water collection, treatment and supply</v>
      </c>
      <c r="L130" s="36" t="s">
        <v>22</v>
      </c>
      <c r="M130" s="29" t="s">
        <v>59</v>
      </c>
    </row>
    <row r="131" spans="1:43" s="12" customFormat="1" x14ac:dyDescent="0.5">
      <c r="A131" s="21">
        <v>37</v>
      </c>
      <c r="B131" s="20">
        <v>21</v>
      </c>
      <c r="C131" s="20" t="s">
        <v>106</v>
      </c>
      <c r="D131" s="20">
        <v>10352</v>
      </c>
      <c r="E131" s="20" t="s">
        <v>106</v>
      </c>
      <c r="F131" s="20">
        <v>271</v>
      </c>
      <c r="G131" s="20" t="s">
        <v>106</v>
      </c>
      <c r="H131" s="20">
        <v>10623</v>
      </c>
      <c r="I131" s="20" t="s">
        <v>106</v>
      </c>
      <c r="J131" s="32">
        <f t="shared" si="1"/>
        <v>10623</v>
      </c>
      <c r="K131" s="33"/>
      <c r="L131" s="34"/>
      <c r="M131" s="3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x14ac:dyDescent="0.5">
      <c r="A132" s="16">
        <v>370</v>
      </c>
      <c r="B132" s="16">
        <v>21</v>
      </c>
      <c r="C132" s="16" t="s">
        <v>106</v>
      </c>
      <c r="D132" s="16">
        <v>10352</v>
      </c>
      <c r="E132" s="16" t="s">
        <v>106</v>
      </c>
      <c r="F132" s="16">
        <v>271</v>
      </c>
      <c r="G132" s="16" t="s">
        <v>106</v>
      </c>
      <c r="H132" s="16">
        <v>10623</v>
      </c>
      <c r="I132" s="16" t="s">
        <v>106</v>
      </c>
      <c r="J132" s="32">
        <f t="shared" si="1"/>
        <v>10623</v>
      </c>
      <c r="K132" s="37" t="str">
        <f>INDEX('Sector 3 digit codes'!$A:$A,MATCH('Trade Unions Table 3.2'!$A132,'Sector 3 digit codes'!$C:$C,0))</f>
        <v>370 Sewerage</v>
      </c>
      <c r="L132" s="36" t="s">
        <v>22</v>
      </c>
      <c r="M132" s="29" t="s">
        <v>59</v>
      </c>
    </row>
    <row r="133" spans="1:43" s="12" customFormat="1" x14ac:dyDescent="0.5">
      <c r="A133" s="21">
        <v>38</v>
      </c>
      <c r="B133" s="20">
        <v>3</v>
      </c>
      <c r="C133" s="20" t="s">
        <v>106</v>
      </c>
      <c r="D133" s="20">
        <v>190</v>
      </c>
      <c r="E133" s="20" t="s">
        <v>106</v>
      </c>
      <c r="F133" s="20">
        <v>88</v>
      </c>
      <c r="G133" s="20" t="s">
        <v>106</v>
      </c>
      <c r="H133" s="20">
        <v>278</v>
      </c>
      <c r="I133" s="20" t="s">
        <v>106</v>
      </c>
      <c r="J133" s="32">
        <f t="shared" si="1"/>
        <v>278</v>
      </c>
      <c r="K133" s="33"/>
      <c r="L133" s="34"/>
      <c r="M133" s="3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3" x14ac:dyDescent="0.5">
      <c r="A134" s="16">
        <v>381</v>
      </c>
      <c r="B134" s="16">
        <v>3</v>
      </c>
      <c r="C134" s="16" t="s">
        <v>106</v>
      </c>
      <c r="D134" s="16">
        <v>190</v>
      </c>
      <c r="E134" s="16" t="s">
        <v>106</v>
      </c>
      <c r="F134" s="16">
        <v>88</v>
      </c>
      <c r="G134" s="16" t="s">
        <v>106</v>
      </c>
      <c r="H134" s="16">
        <v>278</v>
      </c>
      <c r="I134" s="16" t="s">
        <v>106</v>
      </c>
      <c r="J134" s="32">
        <f t="shared" si="1"/>
        <v>278</v>
      </c>
      <c r="K134" s="37" t="str">
        <f>INDEX('Sector 3 digit codes'!$A:$A,MATCH('Trade Unions Table 3.2'!$A134,'Sector 3 digit codes'!$C:$C,0))</f>
        <v>381 Waste collection</v>
      </c>
      <c r="L134" s="36" t="s">
        <v>22</v>
      </c>
      <c r="M134" s="29" t="s">
        <v>59</v>
      </c>
    </row>
    <row r="135" spans="1:43" s="12" customFormat="1" x14ac:dyDescent="0.5">
      <c r="A135" s="21" t="s">
        <v>84</v>
      </c>
      <c r="B135" s="20">
        <v>278</v>
      </c>
      <c r="C135" s="20">
        <v>3</v>
      </c>
      <c r="D135" s="20">
        <v>820628</v>
      </c>
      <c r="E135" s="20">
        <v>5187</v>
      </c>
      <c r="F135" s="20">
        <v>397023</v>
      </c>
      <c r="G135" s="20">
        <v>2479</v>
      </c>
      <c r="H135" s="20">
        <v>1217651</v>
      </c>
      <c r="I135" s="20">
        <v>7666</v>
      </c>
      <c r="J135" s="32">
        <f t="shared" ref="J135:J198" si="2">SUM(H135:I135)</f>
        <v>1225317</v>
      </c>
      <c r="K135" s="33"/>
      <c r="L135" s="34"/>
      <c r="M135" s="3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spans="1:43" s="12" customFormat="1" x14ac:dyDescent="0.5">
      <c r="A136" s="21">
        <v>41</v>
      </c>
      <c r="B136" s="20">
        <v>207</v>
      </c>
      <c r="C136" s="20">
        <v>2</v>
      </c>
      <c r="D136" s="20">
        <v>756526</v>
      </c>
      <c r="E136" s="20">
        <v>3715</v>
      </c>
      <c r="F136" s="20">
        <v>389077</v>
      </c>
      <c r="G136" s="20">
        <v>1934</v>
      </c>
      <c r="H136" s="20">
        <v>1145603</v>
      </c>
      <c r="I136" s="20">
        <v>5649</v>
      </c>
      <c r="J136" s="32">
        <f t="shared" si="2"/>
        <v>1151252</v>
      </c>
      <c r="K136" s="33"/>
      <c r="L136" s="34"/>
      <c r="M136" s="3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spans="1:43" x14ac:dyDescent="0.5">
      <c r="A137" s="16">
        <v>410</v>
      </c>
      <c r="B137" s="16">
        <v>207</v>
      </c>
      <c r="C137" s="16">
        <v>2</v>
      </c>
      <c r="D137" s="16">
        <v>756526</v>
      </c>
      <c r="E137" s="16">
        <v>3715</v>
      </c>
      <c r="F137" s="16">
        <v>389077</v>
      </c>
      <c r="G137" s="16">
        <v>1934</v>
      </c>
      <c r="H137" s="16">
        <v>1145603</v>
      </c>
      <c r="I137" s="16">
        <v>5649</v>
      </c>
      <c r="J137" s="32">
        <f t="shared" si="2"/>
        <v>1151252</v>
      </c>
      <c r="K137" s="37" t="str">
        <f>INDEX('Sector 3 digit codes'!$A:$A,MATCH('Trade Unions Table 3.2'!$A137,'Sector 3 digit codes'!$C:$C,0))</f>
        <v>410 Construction of buildings</v>
      </c>
      <c r="L137" s="36" t="s">
        <v>23</v>
      </c>
      <c r="M137" s="29" t="s">
        <v>0</v>
      </c>
    </row>
    <row r="138" spans="1:43" s="12" customFormat="1" x14ac:dyDescent="0.5">
      <c r="A138" s="21">
        <v>42</v>
      </c>
      <c r="B138" s="20">
        <v>50</v>
      </c>
      <c r="C138" s="20">
        <v>1</v>
      </c>
      <c r="D138" s="20">
        <v>48152</v>
      </c>
      <c r="E138" s="20">
        <v>1472</v>
      </c>
      <c r="F138" s="20">
        <v>2492</v>
      </c>
      <c r="G138" s="20">
        <v>545</v>
      </c>
      <c r="H138" s="20">
        <v>50644</v>
      </c>
      <c r="I138" s="20">
        <v>2017</v>
      </c>
      <c r="J138" s="32">
        <f t="shared" si="2"/>
        <v>52661</v>
      </c>
      <c r="K138" s="33"/>
      <c r="L138" s="34"/>
      <c r="M138" s="3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x14ac:dyDescent="0.5">
      <c r="A139" s="16">
        <v>421</v>
      </c>
      <c r="B139" s="16">
        <v>18</v>
      </c>
      <c r="C139" s="16">
        <v>1</v>
      </c>
      <c r="D139" s="16">
        <v>16317</v>
      </c>
      <c r="E139" s="16">
        <v>1472</v>
      </c>
      <c r="F139" s="16">
        <v>675</v>
      </c>
      <c r="G139" s="16">
        <v>545</v>
      </c>
      <c r="H139" s="16">
        <v>16992</v>
      </c>
      <c r="I139" s="16">
        <v>2017</v>
      </c>
      <c r="J139" s="32">
        <f t="shared" si="2"/>
        <v>19009</v>
      </c>
      <c r="K139" s="37" t="str">
        <f>INDEX('Sector 3 digit codes'!$A:$A,MATCH('Trade Unions Table 3.2'!$A139,'Sector 3 digit codes'!$C:$C,0))</f>
        <v>421 Construction of roads and railways</v>
      </c>
      <c r="L139" s="36" t="s">
        <v>23</v>
      </c>
      <c r="M139" s="29" t="s">
        <v>0</v>
      </c>
    </row>
    <row r="140" spans="1:43" x14ac:dyDescent="0.5">
      <c r="A140" s="16">
        <v>422</v>
      </c>
      <c r="B140" s="16">
        <v>11</v>
      </c>
      <c r="C140" s="16" t="s">
        <v>106</v>
      </c>
      <c r="D140" s="16">
        <v>20866</v>
      </c>
      <c r="E140" s="16" t="s">
        <v>106</v>
      </c>
      <c r="F140" s="16">
        <v>1234</v>
      </c>
      <c r="G140" s="16" t="s">
        <v>106</v>
      </c>
      <c r="H140" s="16">
        <v>22100</v>
      </c>
      <c r="I140" s="16" t="s">
        <v>106</v>
      </c>
      <c r="J140" s="32">
        <f t="shared" si="2"/>
        <v>22100</v>
      </c>
      <c r="K140" s="37" t="str">
        <f>INDEX('Sector 3 digit codes'!$A:$A,MATCH('Trade Unions Table 3.2'!$A140,'Sector 3 digit codes'!$C:$C,0))</f>
        <v>422 Construction of utility projects</v>
      </c>
      <c r="L140" s="36" t="s">
        <v>23</v>
      </c>
      <c r="M140" s="29" t="s">
        <v>0</v>
      </c>
    </row>
    <row r="141" spans="1:43" x14ac:dyDescent="0.5">
      <c r="A141" s="16">
        <v>429</v>
      </c>
      <c r="B141" s="16">
        <v>21</v>
      </c>
      <c r="C141" s="16" t="s">
        <v>106</v>
      </c>
      <c r="D141" s="16">
        <v>10969</v>
      </c>
      <c r="E141" s="16" t="s">
        <v>106</v>
      </c>
      <c r="F141" s="16">
        <v>583</v>
      </c>
      <c r="G141" s="16" t="s">
        <v>106</v>
      </c>
      <c r="H141" s="16">
        <v>11552</v>
      </c>
      <c r="I141" s="16" t="s">
        <v>106</v>
      </c>
      <c r="J141" s="32">
        <f t="shared" si="2"/>
        <v>11552</v>
      </c>
      <c r="K141" s="37" t="str">
        <f>INDEX('Sector 3 digit codes'!$A:$A,MATCH('Trade Unions Table 3.2'!$A141,'Sector 3 digit codes'!$C:$C,0))</f>
        <v>429 Construction of other civil engineering projects</v>
      </c>
      <c r="L141" s="36" t="s">
        <v>23</v>
      </c>
      <c r="M141" s="29" t="s">
        <v>0</v>
      </c>
    </row>
    <row r="142" spans="1:43" s="12" customFormat="1" x14ac:dyDescent="0.5">
      <c r="A142" s="21">
        <v>43</v>
      </c>
      <c r="B142" s="20">
        <v>21</v>
      </c>
      <c r="C142" s="20" t="s">
        <v>106</v>
      </c>
      <c r="D142" s="20">
        <v>15950</v>
      </c>
      <c r="E142" s="20" t="s">
        <v>106</v>
      </c>
      <c r="F142" s="20">
        <v>5454</v>
      </c>
      <c r="G142" s="20" t="s">
        <v>106</v>
      </c>
      <c r="H142" s="20">
        <v>21404</v>
      </c>
      <c r="I142" s="20" t="s">
        <v>106</v>
      </c>
      <c r="J142" s="32">
        <f t="shared" si="2"/>
        <v>21404</v>
      </c>
      <c r="K142" s="33"/>
      <c r="L142" s="34"/>
      <c r="M142" s="3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spans="1:43" x14ac:dyDescent="0.5">
      <c r="A143" s="16">
        <v>431</v>
      </c>
      <c r="B143" s="16">
        <v>4</v>
      </c>
      <c r="C143" s="16" t="s">
        <v>106</v>
      </c>
      <c r="D143" s="16">
        <v>1024</v>
      </c>
      <c r="E143" s="16" t="s">
        <v>106</v>
      </c>
      <c r="F143" s="16">
        <v>2</v>
      </c>
      <c r="G143" s="16" t="s">
        <v>106</v>
      </c>
      <c r="H143" s="16">
        <v>1026</v>
      </c>
      <c r="I143" s="16" t="s">
        <v>106</v>
      </c>
      <c r="J143" s="32">
        <f t="shared" si="2"/>
        <v>1026</v>
      </c>
      <c r="K143" s="37" t="str">
        <f>INDEX('Sector 3 digit codes'!$A:$A,MATCH('Trade Unions Table 3.2'!$A143,'Sector 3 digit codes'!$C:$C,0))</f>
        <v>431 Demolition and site preparation</v>
      </c>
      <c r="L143" s="36" t="s">
        <v>23</v>
      </c>
      <c r="M143" s="29" t="s">
        <v>0</v>
      </c>
    </row>
    <row r="144" spans="1:43" x14ac:dyDescent="0.5">
      <c r="A144" s="16">
        <v>432</v>
      </c>
      <c r="B144" s="16">
        <v>7</v>
      </c>
      <c r="C144" s="16" t="s">
        <v>106</v>
      </c>
      <c r="D144" s="16">
        <v>4195</v>
      </c>
      <c r="E144" s="16" t="s">
        <v>106</v>
      </c>
      <c r="F144" s="16">
        <v>3832</v>
      </c>
      <c r="G144" s="16" t="s">
        <v>106</v>
      </c>
      <c r="H144" s="16">
        <v>8027</v>
      </c>
      <c r="I144" s="16" t="s">
        <v>106</v>
      </c>
      <c r="J144" s="32">
        <f t="shared" si="2"/>
        <v>8027</v>
      </c>
      <c r="K144" s="37" t="str">
        <f>INDEX('Sector 3 digit codes'!$A:$A,MATCH('Trade Unions Table 3.2'!$A144,'Sector 3 digit codes'!$C:$C,0))</f>
        <v>432 Electrical, plumbing and other construction installation activities</v>
      </c>
      <c r="L144" s="36" t="s">
        <v>23</v>
      </c>
      <c r="M144" s="29" t="s">
        <v>0</v>
      </c>
    </row>
    <row r="145" spans="1:43" x14ac:dyDescent="0.5">
      <c r="A145" s="16">
        <v>433</v>
      </c>
      <c r="B145" s="16">
        <v>10</v>
      </c>
      <c r="C145" s="16" t="s">
        <v>106</v>
      </c>
      <c r="D145" s="16">
        <v>10731</v>
      </c>
      <c r="E145" s="16" t="s">
        <v>106</v>
      </c>
      <c r="F145" s="16">
        <v>1620</v>
      </c>
      <c r="G145" s="16" t="s">
        <v>106</v>
      </c>
      <c r="H145" s="16">
        <v>12351</v>
      </c>
      <c r="I145" s="16" t="s">
        <v>106</v>
      </c>
      <c r="J145" s="32">
        <f t="shared" si="2"/>
        <v>12351</v>
      </c>
      <c r="K145" s="37" t="str">
        <f>INDEX('Sector 3 digit codes'!$A:$A,MATCH('Trade Unions Table 3.2'!$A145,'Sector 3 digit codes'!$C:$C,0))</f>
        <v>433 Building completion and finishing</v>
      </c>
      <c r="L145" s="36" t="s">
        <v>23</v>
      </c>
      <c r="M145" s="29" t="s">
        <v>0</v>
      </c>
    </row>
    <row r="146" spans="1:43" s="12" customFormat="1" x14ac:dyDescent="0.5">
      <c r="A146" s="21" t="s">
        <v>85</v>
      </c>
      <c r="B146" s="20">
        <v>196</v>
      </c>
      <c r="C146" s="20">
        <v>1</v>
      </c>
      <c r="D146" s="20">
        <v>187099</v>
      </c>
      <c r="E146" s="20">
        <v>1468</v>
      </c>
      <c r="F146" s="20">
        <v>44958</v>
      </c>
      <c r="G146" s="20">
        <v>54</v>
      </c>
      <c r="H146" s="20">
        <v>232057</v>
      </c>
      <c r="I146" s="20">
        <v>1522</v>
      </c>
      <c r="J146" s="32">
        <f t="shared" si="2"/>
        <v>233579</v>
      </c>
      <c r="K146" s="33"/>
      <c r="L146" s="34"/>
      <c r="M146" s="3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spans="1:43" s="12" customFormat="1" x14ac:dyDescent="0.5">
      <c r="A147" s="21">
        <v>45</v>
      </c>
      <c r="B147" s="20">
        <v>86</v>
      </c>
      <c r="C147" s="20" t="s">
        <v>106</v>
      </c>
      <c r="D147" s="20">
        <v>114756</v>
      </c>
      <c r="E147" s="20" t="s">
        <v>106</v>
      </c>
      <c r="F147" s="20">
        <v>16907</v>
      </c>
      <c r="G147" s="20" t="s">
        <v>106</v>
      </c>
      <c r="H147" s="20">
        <v>131663</v>
      </c>
      <c r="I147" s="20" t="s">
        <v>106</v>
      </c>
      <c r="J147" s="32">
        <f t="shared" si="2"/>
        <v>131663</v>
      </c>
      <c r="K147" s="33"/>
      <c r="L147" s="34"/>
      <c r="M147" s="3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spans="1:43" x14ac:dyDescent="0.5">
      <c r="A148" s="16">
        <v>451</v>
      </c>
      <c r="B148" s="16">
        <v>43</v>
      </c>
      <c r="C148" s="16" t="s">
        <v>106</v>
      </c>
      <c r="D148" s="16">
        <v>62400</v>
      </c>
      <c r="E148" s="16" t="s">
        <v>106</v>
      </c>
      <c r="F148" s="16">
        <v>12184</v>
      </c>
      <c r="G148" s="16" t="s">
        <v>106</v>
      </c>
      <c r="H148" s="16">
        <v>74584</v>
      </c>
      <c r="I148" s="16" t="s">
        <v>106</v>
      </c>
      <c r="J148" s="32">
        <f t="shared" si="2"/>
        <v>74584</v>
      </c>
      <c r="K148" s="37" t="str">
        <f>INDEX('Sector 3 digit codes'!$A:$A,MATCH('Trade Unions Table 3.2'!$A148,'Sector 3 digit codes'!$C:$C,0))</f>
        <v>451 Sale of motor vehicles</v>
      </c>
      <c r="L148" s="36" t="s">
        <v>24</v>
      </c>
      <c r="M148" s="29" t="s">
        <v>60</v>
      </c>
    </row>
    <row r="149" spans="1:43" x14ac:dyDescent="0.5">
      <c r="A149" s="16">
        <v>452</v>
      </c>
      <c r="B149" s="16">
        <v>41</v>
      </c>
      <c r="C149" s="16" t="s">
        <v>106</v>
      </c>
      <c r="D149" s="16">
        <v>51287</v>
      </c>
      <c r="E149" s="16" t="s">
        <v>106</v>
      </c>
      <c r="F149" s="16">
        <v>4623</v>
      </c>
      <c r="G149" s="16" t="s">
        <v>106</v>
      </c>
      <c r="H149" s="16">
        <v>55910</v>
      </c>
      <c r="I149" s="16" t="s">
        <v>106</v>
      </c>
      <c r="J149" s="32">
        <f t="shared" si="2"/>
        <v>55910</v>
      </c>
      <c r="K149" s="37" t="str">
        <f>INDEX('Sector 3 digit codes'!$A:$A,MATCH('Trade Unions Table 3.2'!$A149,'Sector 3 digit codes'!$C:$C,0))</f>
        <v>452 Maintenance and repair of motor vehicles</v>
      </c>
      <c r="L149" s="36" t="s">
        <v>24</v>
      </c>
      <c r="M149" s="29" t="s">
        <v>60</v>
      </c>
    </row>
    <row r="150" spans="1:43" x14ac:dyDescent="0.5">
      <c r="A150" s="16">
        <v>453</v>
      </c>
      <c r="B150" s="16">
        <v>1</v>
      </c>
      <c r="C150" s="16" t="s">
        <v>106</v>
      </c>
      <c r="D150" s="16">
        <v>700</v>
      </c>
      <c r="E150" s="16" t="s">
        <v>106</v>
      </c>
      <c r="F150" s="16" t="s">
        <v>106</v>
      </c>
      <c r="G150" s="16" t="s">
        <v>106</v>
      </c>
      <c r="H150" s="16">
        <v>700</v>
      </c>
      <c r="I150" s="16" t="s">
        <v>106</v>
      </c>
      <c r="J150" s="32">
        <f t="shared" si="2"/>
        <v>700</v>
      </c>
      <c r="K150" s="37" t="str">
        <f>INDEX('Sector 3 digit codes'!$A:$A,MATCH('Trade Unions Table 3.2'!$A150,'Sector 3 digit codes'!$C:$C,0))</f>
        <v>453 Sale of motor vehicle parts and accessories</v>
      </c>
      <c r="L150" s="36" t="s">
        <v>24</v>
      </c>
      <c r="M150" s="29" t="s">
        <v>60</v>
      </c>
    </row>
    <row r="151" spans="1:43" x14ac:dyDescent="0.5">
      <c r="A151" s="16">
        <v>454</v>
      </c>
      <c r="B151" s="16">
        <v>1</v>
      </c>
      <c r="C151" s="16" t="s">
        <v>106</v>
      </c>
      <c r="D151" s="16">
        <v>369</v>
      </c>
      <c r="E151" s="16" t="s">
        <v>106</v>
      </c>
      <c r="F151" s="16">
        <v>100</v>
      </c>
      <c r="G151" s="16" t="s">
        <v>106</v>
      </c>
      <c r="H151" s="16">
        <v>469</v>
      </c>
      <c r="I151" s="16" t="s">
        <v>106</v>
      </c>
      <c r="J151" s="32">
        <f t="shared" si="2"/>
        <v>469</v>
      </c>
      <c r="K151" s="37" t="str">
        <f>INDEX('Sector 3 digit codes'!$A:$A,MATCH('Trade Unions Table 3.2'!$A151,'Sector 3 digit codes'!$C:$C,0))</f>
        <v>454 Sale, maintenance and repair of motorcycles and related parts and</v>
      </c>
      <c r="L151" s="36" t="s">
        <v>24</v>
      </c>
      <c r="M151" s="29" t="s">
        <v>60</v>
      </c>
    </row>
    <row r="152" spans="1:43" s="12" customFormat="1" x14ac:dyDescent="0.5">
      <c r="A152" s="21">
        <v>46</v>
      </c>
      <c r="B152" s="20">
        <v>27</v>
      </c>
      <c r="C152" s="20" t="s">
        <v>106</v>
      </c>
      <c r="D152" s="20">
        <v>9355</v>
      </c>
      <c r="E152" s="20" t="s">
        <v>106</v>
      </c>
      <c r="F152" s="20">
        <v>1025</v>
      </c>
      <c r="G152" s="20" t="s">
        <v>106</v>
      </c>
      <c r="H152" s="20">
        <v>10380</v>
      </c>
      <c r="I152" s="20" t="s">
        <v>106</v>
      </c>
      <c r="J152" s="32">
        <f t="shared" si="2"/>
        <v>10380</v>
      </c>
      <c r="K152" s="33"/>
      <c r="L152" s="34"/>
      <c r="M152" s="3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spans="1:43" x14ac:dyDescent="0.5">
      <c r="A153" s="16">
        <v>461</v>
      </c>
      <c r="B153" s="16">
        <v>3</v>
      </c>
      <c r="C153" s="16" t="s">
        <v>106</v>
      </c>
      <c r="D153" s="16">
        <v>64</v>
      </c>
      <c r="E153" s="16" t="s">
        <v>106</v>
      </c>
      <c r="F153" s="16">
        <v>7</v>
      </c>
      <c r="G153" s="16" t="s">
        <v>106</v>
      </c>
      <c r="H153" s="16">
        <v>71</v>
      </c>
      <c r="I153" s="16" t="s">
        <v>106</v>
      </c>
      <c r="J153" s="32">
        <f t="shared" si="2"/>
        <v>71</v>
      </c>
      <c r="K153" s="37" t="str">
        <f>INDEX('Sector 3 digit codes'!$A:$A,MATCH('Trade Unions Table 3.2'!$A153,'Sector 3 digit codes'!$C:$C,0))</f>
        <v>461 Wholesale on a fee or contract basis</v>
      </c>
      <c r="L153" s="36" t="s">
        <v>24</v>
      </c>
      <c r="M153" s="29" t="s">
        <v>60</v>
      </c>
    </row>
    <row r="154" spans="1:43" x14ac:dyDescent="0.5">
      <c r="A154" s="16">
        <v>462</v>
      </c>
      <c r="B154" s="16">
        <v>12</v>
      </c>
      <c r="C154" s="16" t="s">
        <v>106</v>
      </c>
      <c r="D154" s="16">
        <v>961</v>
      </c>
      <c r="E154" s="16" t="s">
        <v>106</v>
      </c>
      <c r="F154" s="16">
        <v>191</v>
      </c>
      <c r="G154" s="16" t="s">
        <v>106</v>
      </c>
      <c r="H154" s="16">
        <v>1152</v>
      </c>
      <c r="I154" s="16" t="s">
        <v>106</v>
      </c>
      <c r="J154" s="32">
        <f t="shared" si="2"/>
        <v>1152</v>
      </c>
      <c r="K154" s="37" t="str">
        <f>INDEX('Sector 3 digit codes'!$A:$A,MATCH('Trade Unions Table 3.2'!$A154,'Sector 3 digit codes'!$C:$C,0))</f>
        <v>462 Wholesale of agricultural raw materials and live animals</v>
      </c>
      <c r="L154" s="36" t="s">
        <v>24</v>
      </c>
      <c r="M154" s="29" t="s">
        <v>60</v>
      </c>
    </row>
    <row r="155" spans="1:43" x14ac:dyDescent="0.5">
      <c r="A155" s="16">
        <v>463</v>
      </c>
      <c r="B155" s="16">
        <v>8</v>
      </c>
      <c r="C155" s="16" t="s">
        <v>106</v>
      </c>
      <c r="D155" s="16">
        <v>1568</v>
      </c>
      <c r="E155" s="16" t="s">
        <v>106</v>
      </c>
      <c r="F155" s="16">
        <v>214</v>
      </c>
      <c r="G155" s="16" t="s">
        <v>106</v>
      </c>
      <c r="H155" s="16">
        <v>1782</v>
      </c>
      <c r="I155" s="16" t="s">
        <v>106</v>
      </c>
      <c r="J155" s="32">
        <f t="shared" si="2"/>
        <v>1782</v>
      </c>
      <c r="K155" s="37" t="str">
        <f>INDEX('Sector 3 digit codes'!$A:$A,MATCH('Trade Unions Table 3.2'!$A155,'Sector 3 digit codes'!$C:$C,0))</f>
        <v>463 Wholesale of food, beverages and tobacco</v>
      </c>
      <c r="L155" s="36" t="s">
        <v>24</v>
      </c>
      <c r="M155" s="29" t="s">
        <v>60</v>
      </c>
    </row>
    <row r="156" spans="1:43" x14ac:dyDescent="0.5">
      <c r="A156" s="16">
        <v>464</v>
      </c>
      <c r="B156" s="16">
        <v>3</v>
      </c>
      <c r="C156" s="16" t="s">
        <v>106</v>
      </c>
      <c r="D156" s="16">
        <v>4598</v>
      </c>
      <c r="E156" s="16" t="s">
        <v>106</v>
      </c>
      <c r="F156" s="16" t="s">
        <v>106</v>
      </c>
      <c r="G156" s="16" t="s">
        <v>106</v>
      </c>
      <c r="H156" s="16">
        <v>4598</v>
      </c>
      <c r="I156" s="16" t="s">
        <v>106</v>
      </c>
      <c r="J156" s="32">
        <f t="shared" si="2"/>
        <v>4598</v>
      </c>
      <c r="K156" s="37" t="str">
        <f>INDEX('Sector 3 digit codes'!$A:$A,MATCH('Trade Unions Table 3.2'!$A156,'Sector 3 digit codes'!$C:$C,0))</f>
        <v>464 Wholesale of household goods</v>
      </c>
      <c r="L156" s="36" t="s">
        <v>24</v>
      </c>
      <c r="M156" s="29" t="s">
        <v>60</v>
      </c>
    </row>
    <row r="157" spans="1:43" x14ac:dyDescent="0.5">
      <c r="A157" s="16">
        <v>469</v>
      </c>
      <c r="B157" s="16">
        <v>1</v>
      </c>
      <c r="C157" s="16" t="s">
        <v>106</v>
      </c>
      <c r="D157" s="16">
        <v>2164</v>
      </c>
      <c r="E157" s="16" t="s">
        <v>106</v>
      </c>
      <c r="F157" s="16">
        <v>613</v>
      </c>
      <c r="G157" s="16" t="s">
        <v>106</v>
      </c>
      <c r="H157" s="16">
        <v>2777</v>
      </c>
      <c r="I157" s="16" t="s">
        <v>106</v>
      </c>
      <c r="J157" s="32">
        <f t="shared" si="2"/>
        <v>2777</v>
      </c>
      <c r="K157" s="37" t="str">
        <f>INDEX('Sector 3 digit codes'!$A:$A,MATCH('Trade Unions Table 3.2'!$A157,'Sector 3 digit codes'!$C:$C,0))</f>
        <v>469 Non-specialized wholesale trade</v>
      </c>
      <c r="L157" s="36" t="s">
        <v>24</v>
      </c>
      <c r="M157" s="29" t="s">
        <v>60</v>
      </c>
    </row>
    <row r="158" spans="1:43" s="12" customFormat="1" x14ac:dyDescent="0.5">
      <c r="A158" s="21">
        <v>47</v>
      </c>
      <c r="B158" s="20">
        <v>83</v>
      </c>
      <c r="C158" s="20">
        <v>1</v>
      </c>
      <c r="D158" s="20">
        <v>62988</v>
      </c>
      <c r="E158" s="20">
        <v>1468</v>
      </c>
      <c r="F158" s="20">
        <v>27026</v>
      </c>
      <c r="G158" s="20">
        <v>54</v>
      </c>
      <c r="H158" s="20">
        <v>90014</v>
      </c>
      <c r="I158" s="20">
        <v>1522</v>
      </c>
      <c r="J158" s="32">
        <f t="shared" si="2"/>
        <v>91536</v>
      </c>
      <c r="K158" s="33"/>
      <c r="L158" s="34"/>
      <c r="M158" s="3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</row>
    <row r="159" spans="1:43" x14ac:dyDescent="0.5">
      <c r="A159" s="16">
        <v>471</v>
      </c>
      <c r="B159" s="16">
        <v>37</v>
      </c>
      <c r="C159" s="16">
        <v>1</v>
      </c>
      <c r="D159" s="16">
        <v>43810</v>
      </c>
      <c r="E159" s="16">
        <v>1468</v>
      </c>
      <c r="F159" s="16">
        <v>21790</v>
      </c>
      <c r="G159" s="16">
        <v>54</v>
      </c>
      <c r="H159" s="16">
        <v>65600</v>
      </c>
      <c r="I159" s="16">
        <v>1522</v>
      </c>
      <c r="J159" s="32">
        <f t="shared" si="2"/>
        <v>67122</v>
      </c>
      <c r="K159" s="37" t="str">
        <f>INDEX('Sector 3 digit codes'!$A:$A,MATCH('Trade Unions Table 3.2'!$A159,'Sector 3 digit codes'!$C:$C,0))</f>
        <v>471 Retail sale in non-specialized stores</v>
      </c>
      <c r="L159" s="36" t="s">
        <v>24</v>
      </c>
      <c r="M159" s="29" t="s">
        <v>60</v>
      </c>
    </row>
    <row r="160" spans="1:43" x14ac:dyDescent="0.5">
      <c r="A160" s="16">
        <v>472</v>
      </c>
      <c r="B160" s="16">
        <v>25</v>
      </c>
      <c r="C160" s="16" t="s">
        <v>106</v>
      </c>
      <c r="D160" s="16">
        <v>8284</v>
      </c>
      <c r="E160" s="16" t="s">
        <v>106</v>
      </c>
      <c r="F160" s="16">
        <v>2010</v>
      </c>
      <c r="G160" s="16" t="s">
        <v>106</v>
      </c>
      <c r="H160" s="16">
        <v>10294</v>
      </c>
      <c r="I160" s="16" t="s">
        <v>106</v>
      </c>
      <c r="J160" s="32">
        <f t="shared" si="2"/>
        <v>10294</v>
      </c>
      <c r="K160" s="37" t="str">
        <f>INDEX('Sector 3 digit codes'!$A:$A,MATCH('Trade Unions Table 3.2'!$A160,'Sector 3 digit codes'!$C:$C,0))</f>
        <v>472 Retail sale of food, beverages and tobacco in specialized stores</v>
      </c>
      <c r="L160" s="36" t="s">
        <v>24</v>
      </c>
      <c r="M160" s="29" t="s">
        <v>60</v>
      </c>
    </row>
    <row r="161" spans="1:43" x14ac:dyDescent="0.5">
      <c r="A161" s="16">
        <v>473</v>
      </c>
      <c r="B161" s="16">
        <v>2</v>
      </c>
      <c r="C161" s="16" t="s">
        <v>106</v>
      </c>
      <c r="D161" s="16">
        <v>3532</v>
      </c>
      <c r="E161" s="16" t="s">
        <v>106</v>
      </c>
      <c r="F161" s="16">
        <v>164</v>
      </c>
      <c r="G161" s="16" t="s">
        <v>106</v>
      </c>
      <c r="H161" s="16">
        <v>3696</v>
      </c>
      <c r="I161" s="16" t="s">
        <v>106</v>
      </c>
      <c r="J161" s="32">
        <f t="shared" si="2"/>
        <v>3696</v>
      </c>
      <c r="K161" s="37" t="str">
        <f>INDEX('Sector 3 digit codes'!$A:$A,MATCH('Trade Unions Table 3.2'!$A161,'Sector 3 digit codes'!$C:$C,0))</f>
        <v>473 Retail sale of automotive fuel in specialized stores</v>
      </c>
      <c r="L161" s="36" t="s">
        <v>24</v>
      </c>
      <c r="M161" s="29" t="s">
        <v>60</v>
      </c>
    </row>
    <row r="162" spans="1:43" x14ac:dyDescent="0.5">
      <c r="A162" s="16">
        <v>477</v>
      </c>
      <c r="B162" s="16">
        <v>2</v>
      </c>
      <c r="C162" s="16" t="s">
        <v>106</v>
      </c>
      <c r="D162" s="16">
        <v>296</v>
      </c>
      <c r="E162" s="16" t="s">
        <v>106</v>
      </c>
      <c r="F162" s="16">
        <v>20</v>
      </c>
      <c r="G162" s="16" t="s">
        <v>106</v>
      </c>
      <c r="H162" s="16">
        <v>316</v>
      </c>
      <c r="I162" s="16" t="s">
        <v>106</v>
      </c>
      <c r="J162" s="32">
        <f t="shared" si="2"/>
        <v>316</v>
      </c>
      <c r="K162" s="37" t="str">
        <f>INDEX('Sector 3 digit codes'!$A:$A,MATCH('Trade Unions Table 3.2'!$A162,'Sector 3 digit codes'!$C:$C,0))</f>
        <v>477 Retail sale of other goods in specialized stores</v>
      </c>
      <c r="L162" s="36" t="s">
        <v>24</v>
      </c>
      <c r="M162" s="29" t="s">
        <v>60</v>
      </c>
    </row>
    <row r="163" spans="1:43" x14ac:dyDescent="0.5">
      <c r="A163" s="16">
        <v>478</v>
      </c>
      <c r="B163" s="16">
        <v>12</v>
      </c>
      <c r="C163" s="16" t="s">
        <v>106</v>
      </c>
      <c r="D163" s="16">
        <v>5101</v>
      </c>
      <c r="E163" s="16" t="s">
        <v>106</v>
      </c>
      <c r="F163" s="16">
        <v>77</v>
      </c>
      <c r="G163" s="16" t="s">
        <v>106</v>
      </c>
      <c r="H163" s="16">
        <v>5178</v>
      </c>
      <c r="I163" s="16" t="s">
        <v>106</v>
      </c>
      <c r="J163" s="32">
        <f t="shared" si="2"/>
        <v>5178</v>
      </c>
      <c r="K163" s="37" t="str">
        <f>INDEX('Sector 3 digit codes'!$A:$A,MATCH('Trade Unions Table 3.2'!$A163,'Sector 3 digit codes'!$C:$C,0))</f>
        <v>478 Retail sale via stalls and markets</v>
      </c>
      <c r="L163" s="36" t="s">
        <v>24</v>
      </c>
      <c r="M163" s="29" t="s">
        <v>60</v>
      </c>
    </row>
    <row r="164" spans="1:43" x14ac:dyDescent="0.5">
      <c r="A164" s="16">
        <v>479</v>
      </c>
      <c r="B164" s="16">
        <v>5</v>
      </c>
      <c r="C164" s="16" t="s">
        <v>106</v>
      </c>
      <c r="D164" s="16">
        <v>1965</v>
      </c>
      <c r="E164" s="16" t="s">
        <v>106</v>
      </c>
      <c r="F164" s="16">
        <v>2965</v>
      </c>
      <c r="G164" s="16" t="s">
        <v>106</v>
      </c>
      <c r="H164" s="16">
        <v>4930</v>
      </c>
      <c r="I164" s="16" t="s">
        <v>106</v>
      </c>
      <c r="J164" s="32">
        <f t="shared" si="2"/>
        <v>4930</v>
      </c>
      <c r="K164" s="37" t="str">
        <f>INDEX('Sector 3 digit codes'!$A:$A,MATCH('Trade Unions Table 3.2'!$A164,'Sector 3 digit codes'!$C:$C,0))</f>
        <v>479 Retail trade not in stores, stalls or markets</v>
      </c>
      <c r="L164" s="36" t="s">
        <v>24</v>
      </c>
      <c r="M164" s="29" t="s">
        <v>60</v>
      </c>
    </row>
    <row r="165" spans="1:43" s="12" customFormat="1" x14ac:dyDescent="0.5">
      <c r="A165" s="21" t="s">
        <v>86</v>
      </c>
      <c r="B165" s="20">
        <v>614</v>
      </c>
      <c r="C165" s="20">
        <v>38</v>
      </c>
      <c r="D165" s="20">
        <v>816938</v>
      </c>
      <c r="E165" s="20">
        <v>168346</v>
      </c>
      <c r="F165" s="20">
        <v>173300</v>
      </c>
      <c r="G165" s="20">
        <v>10141</v>
      </c>
      <c r="H165" s="20">
        <v>990238</v>
      </c>
      <c r="I165" s="20">
        <v>178487</v>
      </c>
      <c r="J165" s="32">
        <f t="shared" si="2"/>
        <v>1168725</v>
      </c>
      <c r="K165" s="33"/>
      <c r="L165" s="34"/>
      <c r="M165" s="3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spans="1:43" s="12" customFormat="1" x14ac:dyDescent="0.5">
      <c r="A166" s="21">
        <v>49</v>
      </c>
      <c r="B166" s="20">
        <v>515</v>
      </c>
      <c r="C166" s="20">
        <v>15</v>
      </c>
      <c r="D166" s="20">
        <v>780833</v>
      </c>
      <c r="E166" s="20">
        <v>153062</v>
      </c>
      <c r="F166" s="20">
        <v>170009</v>
      </c>
      <c r="G166" s="20">
        <v>9458</v>
      </c>
      <c r="H166" s="20">
        <v>950842</v>
      </c>
      <c r="I166" s="20">
        <v>162520</v>
      </c>
      <c r="J166" s="32">
        <f t="shared" si="2"/>
        <v>1113362</v>
      </c>
      <c r="K166" s="33"/>
      <c r="L166" s="34"/>
      <c r="M166" s="3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spans="1:43" x14ac:dyDescent="0.5">
      <c r="A167" s="16">
        <v>491</v>
      </c>
      <c r="B167" s="16">
        <v>5</v>
      </c>
      <c r="C167" s="16">
        <v>12</v>
      </c>
      <c r="D167" s="16">
        <v>753</v>
      </c>
      <c r="E167" s="16">
        <v>152737</v>
      </c>
      <c r="F167" s="16" t="s">
        <v>106</v>
      </c>
      <c r="G167" s="16">
        <v>9458</v>
      </c>
      <c r="H167" s="16">
        <v>753</v>
      </c>
      <c r="I167" s="16">
        <v>162195</v>
      </c>
      <c r="J167" s="32">
        <f t="shared" si="2"/>
        <v>162948</v>
      </c>
      <c r="K167" s="37" t="str">
        <f>INDEX('Sector 3 digit codes'!$A:$A,MATCH('Trade Unions Table 3.2'!$A167,'Sector 3 digit codes'!$C:$C,0))</f>
        <v>491 Transport via railways</v>
      </c>
      <c r="L167" s="36" t="s">
        <v>25</v>
      </c>
      <c r="M167" s="29" t="s">
        <v>61</v>
      </c>
    </row>
    <row r="168" spans="1:43" x14ac:dyDescent="0.5">
      <c r="A168" s="16">
        <v>492</v>
      </c>
      <c r="B168" s="16">
        <v>509</v>
      </c>
      <c r="C168" s="16">
        <v>3</v>
      </c>
      <c r="D168" s="16">
        <v>779880</v>
      </c>
      <c r="E168" s="16">
        <v>325</v>
      </c>
      <c r="F168" s="16">
        <v>170000</v>
      </c>
      <c r="G168" s="16" t="s">
        <v>106</v>
      </c>
      <c r="H168" s="16">
        <v>949880</v>
      </c>
      <c r="I168" s="16">
        <v>325</v>
      </c>
      <c r="J168" s="32">
        <f t="shared" si="2"/>
        <v>950205</v>
      </c>
      <c r="K168" s="37" t="str">
        <f>INDEX('Sector 3 digit codes'!$A:$A,MATCH('Trade Unions Table 3.2'!$A168,'Sector 3 digit codes'!$C:$C,0))</f>
        <v>492 Other land transport</v>
      </c>
      <c r="L168" s="36" t="s">
        <v>25</v>
      </c>
      <c r="M168" s="29" t="s">
        <v>61</v>
      </c>
    </row>
    <row r="169" spans="1:43" x14ac:dyDescent="0.5">
      <c r="A169" s="16">
        <v>493</v>
      </c>
      <c r="B169" s="16">
        <v>1</v>
      </c>
      <c r="C169" s="16" t="s">
        <v>106</v>
      </c>
      <c r="D169" s="16">
        <v>200</v>
      </c>
      <c r="E169" s="16" t="s">
        <v>106</v>
      </c>
      <c r="F169" s="16">
        <v>9</v>
      </c>
      <c r="G169" s="16" t="s">
        <v>106</v>
      </c>
      <c r="H169" s="16">
        <v>209</v>
      </c>
      <c r="I169" s="16" t="s">
        <v>106</v>
      </c>
      <c r="J169" s="32">
        <f t="shared" si="2"/>
        <v>209</v>
      </c>
      <c r="K169" s="37" t="str">
        <f>INDEX('Sector 3 digit codes'!$A:$A,MATCH('Trade Unions Table 3.2'!$A169,'Sector 3 digit codes'!$C:$C,0))</f>
        <v>493 Transport via pipeline</v>
      </c>
      <c r="L169" s="36" t="s">
        <v>25</v>
      </c>
      <c r="M169" s="29" t="s">
        <v>61</v>
      </c>
    </row>
    <row r="170" spans="1:43" s="12" customFormat="1" x14ac:dyDescent="0.5">
      <c r="A170" s="21">
        <v>50</v>
      </c>
      <c r="B170" s="20">
        <v>2</v>
      </c>
      <c r="C170" s="20">
        <v>1</v>
      </c>
      <c r="D170" s="20">
        <v>369</v>
      </c>
      <c r="E170" s="20">
        <v>242</v>
      </c>
      <c r="F170" s="20" t="s">
        <v>106</v>
      </c>
      <c r="G170" s="20" t="s">
        <v>106</v>
      </c>
      <c r="H170" s="20">
        <v>369</v>
      </c>
      <c r="I170" s="20">
        <v>242</v>
      </c>
      <c r="J170" s="32">
        <f t="shared" si="2"/>
        <v>611</v>
      </c>
      <c r="K170" s="33"/>
      <c r="L170" s="34"/>
      <c r="M170" s="3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</row>
    <row r="171" spans="1:43" x14ac:dyDescent="0.5">
      <c r="A171" s="16">
        <v>501</v>
      </c>
      <c r="B171" s="16">
        <v>2</v>
      </c>
      <c r="C171" s="16" t="s">
        <v>106</v>
      </c>
      <c r="D171" s="16">
        <v>369</v>
      </c>
      <c r="E171" s="16" t="s">
        <v>106</v>
      </c>
      <c r="F171" s="16" t="s">
        <v>106</v>
      </c>
      <c r="G171" s="16" t="s">
        <v>106</v>
      </c>
      <c r="H171" s="16">
        <v>369</v>
      </c>
      <c r="I171" s="16" t="s">
        <v>106</v>
      </c>
      <c r="J171" s="32">
        <f t="shared" si="2"/>
        <v>369</v>
      </c>
      <c r="K171" s="37" t="str">
        <f>INDEX('Sector 3 digit codes'!$A:$A,MATCH('Trade Unions Table 3.2'!$A171,'Sector 3 digit codes'!$C:$C,0))</f>
        <v>501 Sea and coastal water transport</v>
      </c>
      <c r="L171" s="36" t="s">
        <v>25</v>
      </c>
      <c r="M171" s="29" t="s">
        <v>61</v>
      </c>
    </row>
    <row r="172" spans="1:43" x14ac:dyDescent="0.5">
      <c r="A172" s="16">
        <v>502</v>
      </c>
      <c r="B172" s="16" t="s">
        <v>106</v>
      </c>
      <c r="C172" s="16">
        <v>1</v>
      </c>
      <c r="D172" s="16" t="s">
        <v>106</v>
      </c>
      <c r="E172" s="16">
        <v>242</v>
      </c>
      <c r="F172" s="16" t="s">
        <v>106</v>
      </c>
      <c r="G172" s="16" t="s">
        <v>106</v>
      </c>
      <c r="H172" s="16" t="s">
        <v>106</v>
      </c>
      <c r="I172" s="16">
        <v>242</v>
      </c>
      <c r="J172" s="32">
        <f t="shared" si="2"/>
        <v>242</v>
      </c>
      <c r="K172" s="37" t="str">
        <f>INDEX('Sector 3 digit codes'!$A:$A,MATCH('Trade Unions Table 3.2'!$A172,'Sector 3 digit codes'!$C:$C,0))</f>
        <v>502 Inland water transport</v>
      </c>
      <c r="L172" s="36" t="s">
        <v>25</v>
      </c>
      <c r="M172" s="29" t="s">
        <v>61</v>
      </c>
    </row>
    <row r="173" spans="1:43" s="12" customFormat="1" x14ac:dyDescent="0.5">
      <c r="A173" s="21">
        <v>51</v>
      </c>
      <c r="B173" s="20">
        <v>34</v>
      </c>
      <c r="C173" s="20">
        <v>2</v>
      </c>
      <c r="D173" s="20">
        <v>12267</v>
      </c>
      <c r="E173" s="20">
        <v>141</v>
      </c>
      <c r="F173" s="20">
        <v>440</v>
      </c>
      <c r="G173" s="20">
        <v>15</v>
      </c>
      <c r="H173" s="20">
        <v>12707</v>
      </c>
      <c r="I173" s="20">
        <v>156</v>
      </c>
      <c r="J173" s="32">
        <f t="shared" si="2"/>
        <v>12863</v>
      </c>
      <c r="K173" s="33"/>
      <c r="L173" s="34"/>
      <c r="M173" s="3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</row>
    <row r="174" spans="1:43" x14ac:dyDescent="0.5">
      <c r="A174" s="16">
        <v>511</v>
      </c>
      <c r="B174" s="16">
        <v>33</v>
      </c>
      <c r="C174" s="16">
        <v>2</v>
      </c>
      <c r="D174" s="16">
        <v>12147</v>
      </c>
      <c r="E174" s="16">
        <v>141</v>
      </c>
      <c r="F174" s="16">
        <v>440</v>
      </c>
      <c r="G174" s="16">
        <v>15</v>
      </c>
      <c r="H174" s="16">
        <v>12587</v>
      </c>
      <c r="I174" s="16">
        <v>156</v>
      </c>
      <c r="J174" s="32">
        <f t="shared" si="2"/>
        <v>12743</v>
      </c>
      <c r="K174" s="37" t="str">
        <f>INDEX('Sector 3 digit codes'!$A:$A,MATCH('Trade Unions Table 3.2'!$A174,'Sector 3 digit codes'!$C:$C,0))</f>
        <v>511 Passenger air transport</v>
      </c>
      <c r="L174" s="36" t="s">
        <v>25</v>
      </c>
      <c r="M174" s="29" t="s">
        <v>61</v>
      </c>
    </row>
    <row r="175" spans="1:43" x14ac:dyDescent="0.5">
      <c r="A175" s="16">
        <v>512</v>
      </c>
      <c r="B175" s="16">
        <v>1</v>
      </c>
      <c r="C175" s="16" t="s">
        <v>106</v>
      </c>
      <c r="D175" s="16">
        <v>120</v>
      </c>
      <c r="E175" s="16" t="s">
        <v>106</v>
      </c>
      <c r="F175" s="16" t="s">
        <v>106</v>
      </c>
      <c r="G175" s="16" t="s">
        <v>106</v>
      </c>
      <c r="H175" s="16">
        <v>120</v>
      </c>
      <c r="I175" s="16" t="s">
        <v>106</v>
      </c>
      <c r="J175" s="32">
        <f t="shared" si="2"/>
        <v>120</v>
      </c>
      <c r="K175" s="37" t="str">
        <f>INDEX('Sector 3 digit codes'!$A:$A,MATCH('Trade Unions Table 3.2'!$A175,'Sector 3 digit codes'!$C:$C,0))</f>
        <v>512 Freight air transport</v>
      </c>
      <c r="L175" s="36" t="s">
        <v>25</v>
      </c>
      <c r="M175" s="29" t="s">
        <v>61</v>
      </c>
    </row>
    <row r="176" spans="1:43" s="12" customFormat="1" x14ac:dyDescent="0.5">
      <c r="A176" s="21">
        <v>52</v>
      </c>
      <c r="B176" s="20">
        <v>62</v>
      </c>
      <c r="C176" s="20">
        <v>19</v>
      </c>
      <c r="D176" s="20">
        <v>23378</v>
      </c>
      <c r="E176" s="20">
        <v>14741</v>
      </c>
      <c r="F176" s="20">
        <v>2851</v>
      </c>
      <c r="G176" s="20">
        <v>658</v>
      </c>
      <c r="H176" s="20">
        <v>26229</v>
      </c>
      <c r="I176" s="20">
        <v>15399</v>
      </c>
      <c r="J176" s="32">
        <f t="shared" si="2"/>
        <v>41628</v>
      </c>
      <c r="K176" s="33"/>
      <c r="L176" s="34"/>
      <c r="M176" s="3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</row>
    <row r="177" spans="1:43" x14ac:dyDescent="0.5">
      <c r="A177" s="16">
        <v>521</v>
      </c>
      <c r="B177" s="16">
        <v>48</v>
      </c>
      <c r="C177" s="16">
        <v>15</v>
      </c>
      <c r="D177" s="16">
        <v>19096</v>
      </c>
      <c r="E177" s="16">
        <v>8511</v>
      </c>
      <c r="F177" s="16">
        <v>834</v>
      </c>
      <c r="G177" s="16">
        <v>140</v>
      </c>
      <c r="H177" s="16">
        <v>19930</v>
      </c>
      <c r="I177" s="16">
        <v>8651</v>
      </c>
      <c r="J177" s="32">
        <f t="shared" si="2"/>
        <v>28581</v>
      </c>
      <c r="K177" s="37" t="str">
        <f>INDEX('Sector 3 digit codes'!$A:$A,MATCH('Trade Unions Table 3.2'!$A177,'Sector 3 digit codes'!$C:$C,0))</f>
        <v>521 Warehousing and storage</v>
      </c>
      <c r="L177" s="36" t="s">
        <v>25</v>
      </c>
      <c r="M177" s="29" t="s">
        <v>61</v>
      </c>
    </row>
    <row r="178" spans="1:43" x14ac:dyDescent="0.5">
      <c r="A178" s="16">
        <v>522</v>
      </c>
      <c r="B178" s="16">
        <v>14</v>
      </c>
      <c r="C178" s="16">
        <v>4</v>
      </c>
      <c r="D178" s="16">
        <v>4282</v>
      </c>
      <c r="E178" s="16">
        <v>6230</v>
      </c>
      <c r="F178" s="16">
        <v>2017</v>
      </c>
      <c r="G178" s="16">
        <v>518</v>
      </c>
      <c r="H178" s="16">
        <v>6299</v>
      </c>
      <c r="I178" s="16">
        <v>6748</v>
      </c>
      <c r="J178" s="32">
        <f t="shared" si="2"/>
        <v>13047</v>
      </c>
      <c r="K178" s="37" t="str">
        <f>INDEX('Sector 3 digit codes'!$A:$A,MATCH('Trade Unions Table 3.2'!$A178,'Sector 3 digit codes'!$C:$C,0))</f>
        <v>522 Support activities for transportation</v>
      </c>
      <c r="L178" s="36" t="s">
        <v>25</v>
      </c>
      <c r="M178" s="29" t="s">
        <v>61</v>
      </c>
    </row>
    <row r="179" spans="1:43" s="12" customFormat="1" x14ac:dyDescent="0.5">
      <c r="A179" s="21">
        <v>53</v>
      </c>
      <c r="B179" s="20">
        <v>1</v>
      </c>
      <c r="C179" s="20">
        <v>1</v>
      </c>
      <c r="D179" s="20">
        <v>91</v>
      </c>
      <c r="E179" s="20">
        <v>160</v>
      </c>
      <c r="F179" s="20" t="s">
        <v>106</v>
      </c>
      <c r="G179" s="20">
        <v>10</v>
      </c>
      <c r="H179" s="20">
        <v>91</v>
      </c>
      <c r="I179" s="20">
        <v>170</v>
      </c>
      <c r="J179" s="32">
        <f t="shared" si="2"/>
        <v>261</v>
      </c>
      <c r="K179" s="33"/>
      <c r="L179" s="34"/>
      <c r="M179" s="3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</row>
    <row r="180" spans="1:43" x14ac:dyDescent="0.5">
      <c r="A180" s="16">
        <v>531</v>
      </c>
      <c r="B180" s="16" t="s">
        <v>106</v>
      </c>
      <c r="C180" s="16">
        <v>1</v>
      </c>
      <c r="D180" s="16" t="s">
        <v>106</v>
      </c>
      <c r="E180" s="16">
        <v>160</v>
      </c>
      <c r="F180" s="16" t="s">
        <v>106</v>
      </c>
      <c r="G180" s="16">
        <v>10</v>
      </c>
      <c r="H180" s="16" t="s">
        <v>106</v>
      </c>
      <c r="I180" s="16">
        <v>170</v>
      </c>
      <c r="J180" s="32">
        <f t="shared" si="2"/>
        <v>170</v>
      </c>
      <c r="K180" s="37" t="str">
        <f>INDEX('Sector 3 digit codes'!$A:$A,MATCH('Trade Unions Table 3.2'!$A180,'Sector 3 digit codes'!$C:$C,0))</f>
        <v>531 Postal activities</v>
      </c>
      <c r="L180" s="36" t="s">
        <v>25</v>
      </c>
      <c r="M180" s="29" t="s">
        <v>61</v>
      </c>
    </row>
    <row r="181" spans="1:43" x14ac:dyDescent="0.5">
      <c r="A181" s="16">
        <v>532</v>
      </c>
      <c r="B181" s="16">
        <v>1</v>
      </c>
      <c r="C181" s="16" t="s">
        <v>106</v>
      </c>
      <c r="D181" s="16">
        <v>91</v>
      </c>
      <c r="E181" s="16" t="s">
        <v>106</v>
      </c>
      <c r="F181" s="16" t="s">
        <v>106</v>
      </c>
      <c r="G181" s="16" t="s">
        <v>106</v>
      </c>
      <c r="H181" s="16">
        <v>91</v>
      </c>
      <c r="I181" s="16" t="s">
        <v>106</v>
      </c>
      <c r="J181" s="32">
        <f t="shared" si="2"/>
        <v>91</v>
      </c>
      <c r="K181" s="37" t="str">
        <f>INDEX('Sector 3 digit codes'!$A:$A,MATCH('Trade Unions Table 3.2'!$A181,'Sector 3 digit codes'!$C:$C,0))</f>
        <v>532 Courier activities</v>
      </c>
      <c r="L181" s="36" t="s">
        <v>25</v>
      </c>
      <c r="M181" s="29" t="s">
        <v>61</v>
      </c>
    </row>
    <row r="182" spans="1:43" s="12" customFormat="1" x14ac:dyDescent="0.5">
      <c r="A182" s="21" t="s">
        <v>87</v>
      </c>
      <c r="B182" s="20">
        <v>74</v>
      </c>
      <c r="C182" s="20">
        <v>1</v>
      </c>
      <c r="D182" s="20">
        <v>14421</v>
      </c>
      <c r="E182" s="20" t="s">
        <v>106</v>
      </c>
      <c r="F182" s="20">
        <v>3455</v>
      </c>
      <c r="G182" s="20">
        <v>18</v>
      </c>
      <c r="H182" s="20">
        <v>17876</v>
      </c>
      <c r="I182" s="20">
        <v>18</v>
      </c>
      <c r="J182" s="32">
        <f t="shared" si="2"/>
        <v>17894</v>
      </c>
      <c r="K182" s="33"/>
      <c r="L182" s="34"/>
      <c r="M182" s="3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</row>
    <row r="183" spans="1:43" s="12" customFormat="1" x14ac:dyDescent="0.5">
      <c r="A183" s="21">
        <v>55</v>
      </c>
      <c r="B183" s="20">
        <v>46</v>
      </c>
      <c r="C183" s="20" t="s">
        <v>106</v>
      </c>
      <c r="D183" s="20">
        <v>7388</v>
      </c>
      <c r="E183" s="20" t="s">
        <v>106</v>
      </c>
      <c r="F183" s="20">
        <v>1317</v>
      </c>
      <c r="G183" s="20" t="s">
        <v>106</v>
      </c>
      <c r="H183" s="20">
        <v>8705</v>
      </c>
      <c r="I183" s="20" t="s">
        <v>106</v>
      </c>
      <c r="J183" s="32">
        <f t="shared" si="2"/>
        <v>8705</v>
      </c>
      <c r="K183" s="33"/>
      <c r="L183" s="34"/>
      <c r="M183" s="3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</row>
    <row r="184" spans="1:43" x14ac:dyDescent="0.5">
      <c r="A184" s="16">
        <v>551</v>
      </c>
      <c r="B184" s="16">
        <v>43</v>
      </c>
      <c r="C184" s="16" t="s">
        <v>106</v>
      </c>
      <c r="D184" s="16">
        <v>6497</v>
      </c>
      <c r="E184" s="16" t="s">
        <v>106</v>
      </c>
      <c r="F184" s="16">
        <v>1317</v>
      </c>
      <c r="G184" s="16" t="s">
        <v>106</v>
      </c>
      <c r="H184" s="16">
        <v>7814</v>
      </c>
      <c r="I184" s="16" t="s">
        <v>106</v>
      </c>
      <c r="J184" s="32">
        <f t="shared" si="2"/>
        <v>7814</v>
      </c>
      <c r="K184" s="37" t="str">
        <f>INDEX('Sector 3 digit codes'!$A:$A,MATCH('Trade Unions Table 3.2'!$A184,'Sector 3 digit codes'!$C:$C,0))</f>
        <v>551 Short term accommodation activities</v>
      </c>
      <c r="L184" s="36" t="s">
        <v>26</v>
      </c>
      <c r="M184" s="29" t="s">
        <v>62</v>
      </c>
    </row>
    <row r="185" spans="1:43" x14ac:dyDescent="0.5">
      <c r="A185" s="16">
        <v>559</v>
      </c>
      <c r="B185" s="16">
        <v>3</v>
      </c>
      <c r="C185" s="16" t="s">
        <v>106</v>
      </c>
      <c r="D185" s="16">
        <v>891</v>
      </c>
      <c r="E185" s="16" t="s">
        <v>106</v>
      </c>
      <c r="F185" s="16" t="s">
        <v>106</v>
      </c>
      <c r="G185" s="16" t="s">
        <v>106</v>
      </c>
      <c r="H185" s="16">
        <v>891</v>
      </c>
      <c r="I185" s="16" t="s">
        <v>106</v>
      </c>
      <c r="J185" s="32">
        <f t="shared" si="2"/>
        <v>891</v>
      </c>
      <c r="K185" s="37" t="str">
        <f>INDEX('Sector 3 digit codes'!$A:$A,MATCH('Trade Unions Table 3.2'!$A185,'Sector 3 digit codes'!$C:$C,0))</f>
        <v>559 Other accommodation</v>
      </c>
      <c r="L185" s="36" t="s">
        <v>26</v>
      </c>
      <c r="M185" s="29" t="s">
        <v>62</v>
      </c>
    </row>
    <row r="186" spans="1:43" s="12" customFormat="1" x14ac:dyDescent="0.5">
      <c r="A186" s="21">
        <v>56</v>
      </c>
      <c r="B186" s="20">
        <v>28</v>
      </c>
      <c r="C186" s="20">
        <v>1</v>
      </c>
      <c r="D186" s="20">
        <v>7033</v>
      </c>
      <c r="E186" s="20" t="s">
        <v>106</v>
      </c>
      <c r="F186" s="20">
        <v>2138</v>
      </c>
      <c r="G186" s="20">
        <v>18</v>
      </c>
      <c r="H186" s="20">
        <v>9171</v>
      </c>
      <c r="I186" s="20">
        <v>18</v>
      </c>
      <c r="J186" s="32">
        <f t="shared" si="2"/>
        <v>9189</v>
      </c>
      <c r="K186" s="33"/>
      <c r="L186" s="34"/>
      <c r="M186" s="3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</row>
    <row r="187" spans="1:43" x14ac:dyDescent="0.5">
      <c r="A187" s="16">
        <v>561</v>
      </c>
      <c r="B187" s="16">
        <v>17</v>
      </c>
      <c r="C187" s="16" t="s">
        <v>106</v>
      </c>
      <c r="D187" s="16">
        <v>5163</v>
      </c>
      <c r="E187" s="16" t="s">
        <v>106</v>
      </c>
      <c r="F187" s="16">
        <v>135</v>
      </c>
      <c r="G187" s="16" t="s">
        <v>106</v>
      </c>
      <c r="H187" s="16">
        <v>5298</v>
      </c>
      <c r="I187" s="16" t="s">
        <v>106</v>
      </c>
      <c r="J187" s="32">
        <f t="shared" si="2"/>
        <v>5298</v>
      </c>
      <c r="K187" s="37" t="str">
        <f>INDEX('Sector 3 digit codes'!$A:$A,MATCH('Trade Unions Table 3.2'!$A187,'Sector 3 digit codes'!$C:$C,0))</f>
        <v>561 Restaurants and mobile food service activities</v>
      </c>
      <c r="L187" s="36" t="s">
        <v>26</v>
      </c>
      <c r="M187" s="29" t="s">
        <v>62</v>
      </c>
    </row>
    <row r="188" spans="1:43" x14ac:dyDescent="0.5">
      <c r="A188" s="16">
        <v>562</v>
      </c>
      <c r="B188" s="16">
        <v>8</v>
      </c>
      <c r="C188" s="16">
        <v>1</v>
      </c>
      <c r="D188" s="16">
        <v>1496</v>
      </c>
      <c r="E188" s="16" t="s">
        <v>106</v>
      </c>
      <c r="F188" s="16">
        <v>1953</v>
      </c>
      <c r="G188" s="16">
        <v>18</v>
      </c>
      <c r="H188" s="16">
        <v>3449</v>
      </c>
      <c r="I188" s="16">
        <v>18</v>
      </c>
      <c r="J188" s="32">
        <f t="shared" si="2"/>
        <v>3467</v>
      </c>
      <c r="K188" s="37" t="str">
        <f>INDEX('Sector 3 digit codes'!$A:$A,MATCH('Trade Unions Table 3.2'!$A188,'Sector 3 digit codes'!$C:$C,0))</f>
        <v>562 Event catering and other food service activities</v>
      </c>
      <c r="L188" s="36" t="s">
        <v>26</v>
      </c>
      <c r="M188" s="29" t="s">
        <v>62</v>
      </c>
    </row>
    <row r="189" spans="1:43" x14ac:dyDescent="0.5">
      <c r="A189" s="16">
        <v>563</v>
      </c>
      <c r="B189" s="16">
        <v>3</v>
      </c>
      <c r="C189" s="16" t="s">
        <v>106</v>
      </c>
      <c r="D189" s="16">
        <v>374</v>
      </c>
      <c r="E189" s="16" t="s">
        <v>106</v>
      </c>
      <c r="F189" s="16">
        <v>50</v>
      </c>
      <c r="G189" s="16" t="s">
        <v>106</v>
      </c>
      <c r="H189" s="16">
        <v>424</v>
      </c>
      <c r="I189" s="16" t="s">
        <v>106</v>
      </c>
      <c r="J189" s="32">
        <f t="shared" si="2"/>
        <v>424</v>
      </c>
      <c r="K189" s="37" t="str">
        <f>INDEX('Sector 3 digit codes'!$A:$A,MATCH('Trade Unions Table 3.2'!$A189,'Sector 3 digit codes'!$C:$C,0))</f>
        <v>563 Beverage serving activities</v>
      </c>
      <c r="L189" s="36" t="s">
        <v>26</v>
      </c>
      <c r="M189" s="29" t="s">
        <v>62</v>
      </c>
    </row>
    <row r="190" spans="1:43" s="12" customFormat="1" x14ac:dyDescent="0.5">
      <c r="A190" s="21" t="s">
        <v>88</v>
      </c>
      <c r="B190" s="20">
        <v>217</v>
      </c>
      <c r="C190" s="20" t="s">
        <v>106</v>
      </c>
      <c r="D190" s="20">
        <v>109822</v>
      </c>
      <c r="E190" s="20" t="s">
        <v>106</v>
      </c>
      <c r="F190" s="20">
        <v>4632</v>
      </c>
      <c r="G190" s="20" t="s">
        <v>106</v>
      </c>
      <c r="H190" s="20">
        <v>114454</v>
      </c>
      <c r="I190" s="20" t="s">
        <v>106</v>
      </c>
      <c r="J190" s="32">
        <f t="shared" si="2"/>
        <v>114454</v>
      </c>
      <c r="K190" s="33"/>
      <c r="L190" s="34"/>
      <c r="M190" s="3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spans="1:43" s="12" customFormat="1" x14ac:dyDescent="0.5">
      <c r="A191" s="21">
        <v>58</v>
      </c>
      <c r="B191" s="20">
        <v>8</v>
      </c>
      <c r="C191" s="20" t="s">
        <v>106</v>
      </c>
      <c r="D191" s="20">
        <v>283</v>
      </c>
      <c r="E191" s="20" t="s">
        <v>106</v>
      </c>
      <c r="F191" s="20">
        <v>7</v>
      </c>
      <c r="G191" s="20" t="s">
        <v>106</v>
      </c>
      <c r="H191" s="20">
        <v>290</v>
      </c>
      <c r="I191" s="20" t="s">
        <v>106</v>
      </c>
      <c r="J191" s="32">
        <f t="shared" si="2"/>
        <v>290</v>
      </c>
      <c r="K191" s="33"/>
      <c r="L191" s="34"/>
      <c r="M191" s="3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spans="1:43" x14ac:dyDescent="0.5">
      <c r="A192" s="16">
        <v>581</v>
      </c>
      <c r="B192" s="16">
        <v>8</v>
      </c>
      <c r="C192" s="16" t="s">
        <v>106</v>
      </c>
      <c r="D192" s="16">
        <v>283</v>
      </c>
      <c r="E192" s="16" t="s">
        <v>106</v>
      </c>
      <c r="F192" s="16">
        <v>7</v>
      </c>
      <c r="G192" s="16" t="s">
        <v>106</v>
      </c>
      <c r="H192" s="16">
        <v>290</v>
      </c>
      <c r="I192" s="16" t="s">
        <v>106</v>
      </c>
      <c r="J192" s="32">
        <f t="shared" si="2"/>
        <v>290</v>
      </c>
      <c r="K192" s="37" t="str">
        <f>INDEX('Sector 3 digit codes'!$A:$A,MATCH('Trade Unions Table 3.2'!$A192,'Sector 3 digit codes'!$C:$C,0))</f>
        <v>581 Publishing of books, periodicals and other publishing activities</v>
      </c>
      <c r="L192" s="36" t="s">
        <v>27</v>
      </c>
      <c r="M192" s="29" t="s">
        <v>63</v>
      </c>
    </row>
    <row r="193" spans="1:43" s="12" customFormat="1" x14ac:dyDescent="0.5">
      <c r="A193" s="21">
        <v>59</v>
      </c>
      <c r="B193" s="20">
        <v>18</v>
      </c>
      <c r="C193" s="20" t="s">
        <v>106</v>
      </c>
      <c r="D193" s="20">
        <v>2754</v>
      </c>
      <c r="E193" s="20" t="s">
        <v>106</v>
      </c>
      <c r="F193" s="20">
        <v>107</v>
      </c>
      <c r="G193" s="20" t="s">
        <v>106</v>
      </c>
      <c r="H193" s="20">
        <v>2861</v>
      </c>
      <c r="I193" s="20" t="s">
        <v>106</v>
      </c>
      <c r="J193" s="32">
        <f t="shared" si="2"/>
        <v>2861</v>
      </c>
      <c r="K193" s="33"/>
      <c r="L193" s="34"/>
      <c r="M193" s="3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spans="1:43" x14ac:dyDescent="0.5">
      <c r="A194" s="16">
        <v>591</v>
      </c>
      <c r="B194" s="16">
        <v>18</v>
      </c>
      <c r="C194" s="16" t="s">
        <v>106</v>
      </c>
      <c r="D194" s="16">
        <v>2754</v>
      </c>
      <c r="E194" s="16" t="s">
        <v>106</v>
      </c>
      <c r="F194" s="16">
        <v>107</v>
      </c>
      <c r="G194" s="16" t="s">
        <v>106</v>
      </c>
      <c r="H194" s="16">
        <v>2861</v>
      </c>
      <c r="I194" s="16" t="s">
        <v>106</v>
      </c>
      <c r="J194" s="32">
        <f t="shared" si="2"/>
        <v>2861</v>
      </c>
      <c r="K194" s="37" t="str">
        <f>INDEX('Sector 3 digit codes'!$A:$A,MATCH('Trade Unions Table 3.2'!$A194,'Sector 3 digit codes'!$C:$C,0))</f>
        <v>591 Motion picture, video and television programme activities</v>
      </c>
      <c r="L194" s="36" t="s">
        <v>27</v>
      </c>
      <c r="M194" s="29" t="s">
        <v>63</v>
      </c>
    </row>
    <row r="195" spans="1:43" s="12" customFormat="1" x14ac:dyDescent="0.5">
      <c r="A195" s="21">
        <v>60</v>
      </c>
      <c r="B195" s="20">
        <v>174</v>
      </c>
      <c r="C195" s="20" t="s">
        <v>106</v>
      </c>
      <c r="D195" s="20">
        <v>97805</v>
      </c>
      <c r="E195" s="20" t="s">
        <v>106</v>
      </c>
      <c r="F195" s="20">
        <v>3925</v>
      </c>
      <c r="G195" s="20" t="s">
        <v>106</v>
      </c>
      <c r="H195" s="20">
        <v>101730</v>
      </c>
      <c r="I195" s="20" t="s">
        <v>106</v>
      </c>
      <c r="J195" s="32">
        <f t="shared" si="2"/>
        <v>101730</v>
      </c>
      <c r="K195" s="33"/>
      <c r="L195" s="34"/>
      <c r="M195" s="3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spans="1:43" x14ac:dyDescent="0.5">
      <c r="A196" s="16">
        <v>601</v>
      </c>
      <c r="B196" s="16">
        <v>13</v>
      </c>
      <c r="C196" s="16" t="s">
        <v>106</v>
      </c>
      <c r="D196" s="16">
        <v>51154</v>
      </c>
      <c r="E196" s="16" t="s">
        <v>106</v>
      </c>
      <c r="F196" s="16">
        <v>3805</v>
      </c>
      <c r="G196" s="16" t="s">
        <v>106</v>
      </c>
      <c r="H196" s="16">
        <v>54959</v>
      </c>
      <c r="I196" s="16" t="s">
        <v>106</v>
      </c>
      <c r="J196" s="32">
        <f t="shared" si="2"/>
        <v>54959</v>
      </c>
      <c r="K196" s="37" t="str">
        <f>INDEX('Sector 3 digit codes'!$A:$A,MATCH('Trade Unions Table 3.2'!$A196,'Sector 3 digit codes'!$C:$C,0))</f>
        <v>601 Radio broadcasting</v>
      </c>
      <c r="L196" s="36" t="s">
        <v>27</v>
      </c>
      <c r="M196" s="29" t="s">
        <v>63</v>
      </c>
    </row>
    <row r="197" spans="1:43" x14ac:dyDescent="0.5">
      <c r="A197" s="16">
        <v>602</v>
      </c>
      <c r="B197" s="16">
        <v>161</v>
      </c>
      <c r="C197" s="16" t="s">
        <v>106</v>
      </c>
      <c r="D197" s="16">
        <v>46651</v>
      </c>
      <c r="E197" s="16" t="s">
        <v>106</v>
      </c>
      <c r="F197" s="16">
        <v>120</v>
      </c>
      <c r="G197" s="16" t="s">
        <v>106</v>
      </c>
      <c r="H197" s="16">
        <v>46771</v>
      </c>
      <c r="I197" s="16" t="s">
        <v>106</v>
      </c>
      <c r="J197" s="32">
        <f t="shared" si="2"/>
        <v>46771</v>
      </c>
      <c r="K197" s="37" t="str">
        <f>INDEX('Sector 3 digit codes'!$A:$A,MATCH('Trade Unions Table 3.2'!$A197,'Sector 3 digit codes'!$C:$C,0))</f>
        <v>602 Television programming and broadcasting activities</v>
      </c>
      <c r="L197" s="36" t="s">
        <v>27</v>
      </c>
      <c r="M197" s="29" t="s">
        <v>63</v>
      </c>
    </row>
    <row r="198" spans="1:43" s="12" customFormat="1" x14ac:dyDescent="0.5">
      <c r="A198" s="21">
        <v>61</v>
      </c>
      <c r="B198" s="20">
        <v>10</v>
      </c>
      <c r="C198" s="20" t="s">
        <v>106</v>
      </c>
      <c r="D198" s="20">
        <v>5538</v>
      </c>
      <c r="E198" s="20" t="s">
        <v>106</v>
      </c>
      <c r="F198" s="20">
        <v>491</v>
      </c>
      <c r="G198" s="20" t="s">
        <v>106</v>
      </c>
      <c r="H198" s="20">
        <v>6029</v>
      </c>
      <c r="I198" s="20" t="s">
        <v>106</v>
      </c>
      <c r="J198" s="32">
        <f t="shared" si="2"/>
        <v>6029</v>
      </c>
      <c r="K198" s="33"/>
      <c r="L198" s="34"/>
      <c r="M198" s="3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spans="1:43" x14ac:dyDescent="0.5">
      <c r="A199" s="16">
        <v>611</v>
      </c>
      <c r="B199" s="16">
        <v>5</v>
      </c>
      <c r="C199" s="16" t="s">
        <v>106</v>
      </c>
      <c r="D199" s="16">
        <v>1704</v>
      </c>
      <c r="E199" s="16" t="s">
        <v>106</v>
      </c>
      <c r="F199" s="16">
        <v>154</v>
      </c>
      <c r="G199" s="16" t="s">
        <v>106</v>
      </c>
      <c r="H199" s="16">
        <v>1858</v>
      </c>
      <c r="I199" s="16" t="s">
        <v>106</v>
      </c>
      <c r="J199" s="32">
        <f t="shared" ref="J199:J262" si="3">SUM(H199:I199)</f>
        <v>1858</v>
      </c>
      <c r="K199" s="37" t="str">
        <f>INDEX('Sector 3 digit codes'!$A:$A,MATCH('Trade Unions Table 3.2'!$A199,'Sector 3 digit codes'!$C:$C,0))</f>
        <v>611 Wired telecommunications activities</v>
      </c>
      <c r="L199" s="36" t="s">
        <v>28</v>
      </c>
      <c r="M199" s="29" t="s">
        <v>1</v>
      </c>
    </row>
    <row r="200" spans="1:43" x14ac:dyDescent="0.5">
      <c r="A200" s="16">
        <v>612</v>
      </c>
      <c r="B200" s="16">
        <v>5</v>
      </c>
      <c r="C200" s="16" t="s">
        <v>106</v>
      </c>
      <c r="D200" s="16">
        <v>3834</v>
      </c>
      <c r="E200" s="16" t="s">
        <v>106</v>
      </c>
      <c r="F200" s="16">
        <v>337</v>
      </c>
      <c r="G200" s="16" t="s">
        <v>106</v>
      </c>
      <c r="H200" s="16">
        <v>4171</v>
      </c>
      <c r="I200" s="16" t="s">
        <v>106</v>
      </c>
      <c r="J200" s="32">
        <f t="shared" si="3"/>
        <v>4171</v>
      </c>
      <c r="K200" s="37" t="str">
        <f>INDEX('Sector 3 digit codes'!$A:$A,MATCH('Trade Unions Table 3.2'!$A200,'Sector 3 digit codes'!$C:$C,0))</f>
        <v>612 Wireless telecommunications activities</v>
      </c>
      <c r="L200" s="36" t="s">
        <v>28</v>
      </c>
      <c r="M200" s="29" t="s">
        <v>1</v>
      </c>
    </row>
    <row r="201" spans="1:43" s="12" customFormat="1" x14ac:dyDescent="0.5">
      <c r="A201" s="21">
        <v>62</v>
      </c>
      <c r="B201" s="20">
        <v>1</v>
      </c>
      <c r="C201" s="20" t="s">
        <v>106</v>
      </c>
      <c r="D201" s="20">
        <v>94</v>
      </c>
      <c r="E201" s="20" t="s">
        <v>106</v>
      </c>
      <c r="F201" s="20" t="s">
        <v>106</v>
      </c>
      <c r="G201" s="20" t="s">
        <v>106</v>
      </c>
      <c r="H201" s="20">
        <v>94</v>
      </c>
      <c r="I201" s="20" t="s">
        <v>106</v>
      </c>
      <c r="J201" s="32">
        <f t="shared" si="3"/>
        <v>94</v>
      </c>
      <c r="K201" s="33"/>
      <c r="L201" s="34"/>
      <c r="M201" s="3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spans="1:43" x14ac:dyDescent="0.5">
      <c r="A202" s="16">
        <v>620</v>
      </c>
      <c r="B202" s="16">
        <v>1</v>
      </c>
      <c r="C202" s="16" t="s">
        <v>106</v>
      </c>
      <c r="D202" s="16">
        <v>94</v>
      </c>
      <c r="E202" s="16" t="s">
        <v>106</v>
      </c>
      <c r="F202" s="16" t="s">
        <v>106</v>
      </c>
      <c r="G202" s="16" t="s">
        <v>106</v>
      </c>
      <c r="H202" s="16">
        <v>94</v>
      </c>
      <c r="I202" s="16" t="s">
        <v>106</v>
      </c>
      <c r="J202" s="32">
        <f t="shared" si="3"/>
        <v>94</v>
      </c>
      <c r="K202" s="37" t="str">
        <f>INDEX('Sector 3 digit codes'!$A:$A,MATCH('Trade Unions Table 3.2'!$A202,'Sector 3 digit codes'!$C:$C,0))</f>
        <v>620 Computer programming, consultancy and related activities</v>
      </c>
      <c r="L202" s="36" t="s">
        <v>29</v>
      </c>
      <c r="M202" s="29" t="s">
        <v>64</v>
      </c>
    </row>
    <row r="203" spans="1:43" s="12" customFormat="1" x14ac:dyDescent="0.5">
      <c r="A203" s="21">
        <v>63</v>
      </c>
      <c r="B203" s="20">
        <v>6</v>
      </c>
      <c r="C203" s="20" t="s">
        <v>106</v>
      </c>
      <c r="D203" s="20">
        <v>3348</v>
      </c>
      <c r="E203" s="20" t="s">
        <v>106</v>
      </c>
      <c r="F203" s="20">
        <v>102</v>
      </c>
      <c r="G203" s="20" t="s">
        <v>106</v>
      </c>
      <c r="H203" s="20">
        <v>3450</v>
      </c>
      <c r="I203" s="20" t="s">
        <v>106</v>
      </c>
      <c r="J203" s="32">
        <f t="shared" si="3"/>
        <v>3450</v>
      </c>
      <c r="K203" s="33"/>
      <c r="L203" s="34"/>
      <c r="M203" s="3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spans="1:43" x14ac:dyDescent="0.5">
      <c r="A204" s="16">
        <v>631</v>
      </c>
      <c r="B204" s="16">
        <v>1</v>
      </c>
      <c r="C204" s="16" t="s">
        <v>106</v>
      </c>
      <c r="D204" s="16">
        <v>35</v>
      </c>
      <c r="E204" s="16" t="s">
        <v>106</v>
      </c>
      <c r="F204" s="16" t="s">
        <v>106</v>
      </c>
      <c r="G204" s="16" t="s">
        <v>106</v>
      </c>
      <c r="H204" s="16">
        <v>35</v>
      </c>
      <c r="I204" s="16" t="s">
        <v>106</v>
      </c>
      <c r="J204" s="32">
        <f t="shared" si="3"/>
        <v>35</v>
      </c>
      <c r="K204" s="37" t="str">
        <f>INDEX('Sector 3 digit codes'!$A:$A,MATCH('Trade Unions Table 3.2'!$A204,'Sector 3 digit codes'!$C:$C,0))</f>
        <v>631 Data processing, hosting and related activities; web portals</v>
      </c>
      <c r="L204" s="36" t="s">
        <v>29</v>
      </c>
      <c r="M204" s="29" t="s">
        <v>64</v>
      </c>
    </row>
    <row r="205" spans="1:43" x14ac:dyDescent="0.5">
      <c r="A205" s="16">
        <v>639</v>
      </c>
      <c r="B205" s="16">
        <v>5</v>
      </c>
      <c r="C205" s="16" t="s">
        <v>106</v>
      </c>
      <c r="D205" s="16">
        <v>3313</v>
      </c>
      <c r="E205" s="16" t="s">
        <v>106</v>
      </c>
      <c r="F205" s="16">
        <v>102</v>
      </c>
      <c r="G205" s="16" t="s">
        <v>106</v>
      </c>
      <c r="H205" s="16">
        <v>3415</v>
      </c>
      <c r="I205" s="16" t="s">
        <v>106</v>
      </c>
      <c r="J205" s="32">
        <f t="shared" si="3"/>
        <v>3415</v>
      </c>
      <c r="K205" s="37" t="str">
        <f>INDEX('Sector 3 digit codes'!$A:$A,MATCH('Trade Unions Table 3.2'!$A205,'Sector 3 digit codes'!$C:$C,0))</f>
        <v>639 Other information service activities</v>
      </c>
      <c r="L205" s="36" t="s">
        <v>29</v>
      </c>
      <c r="M205" s="29" t="s">
        <v>64</v>
      </c>
    </row>
    <row r="206" spans="1:43" s="12" customFormat="1" x14ac:dyDescent="0.5">
      <c r="A206" s="21" t="s">
        <v>89</v>
      </c>
      <c r="B206" s="20">
        <v>161</v>
      </c>
      <c r="C206" s="20">
        <v>55</v>
      </c>
      <c r="D206" s="20">
        <v>57019</v>
      </c>
      <c r="E206" s="20">
        <v>77872</v>
      </c>
      <c r="F206" s="20">
        <v>11538</v>
      </c>
      <c r="G206" s="20">
        <v>47536</v>
      </c>
      <c r="H206" s="20">
        <v>68557</v>
      </c>
      <c r="I206" s="20">
        <v>125408</v>
      </c>
      <c r="J206" s="32">
        <f t="shared" si="3"/>
        <v>193965</v>
      </c>
      <c r="K206" s="33"/>
      <c r="L206" s="34"/>
      <c r="M206" s="3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3" s="12" customFormat="1" x14ac:dyDescent="0.5">
      <c r="A207" s="21">
        <v>64</v>
      </c>
      <c r="B207" s="20">
        <v>98</v>
      </c>
      <c r="C207" s="20">
        <v>37</v>
      </c>
      <c r="D207" s="20">
        <v>33737</v>
      </c>
      <c r="E207" s="20">
        <v>39018</v>
      </c>
      <c r="F207" s="20">
        <v>6977</v>
      </c>
      <c r="G207" s="20">
        <v>10709</v>
      </c>
      <c r="H207" s="20">
        <v>40714</v>
      </c>
      <c r="I207" s="20">
        <v>49727</v>
      </c>
      <c r="J207" s="32">
        <f t="shared" si="3"/>
        <v>90441</v>
      </c>
      <c r="K207" s="33"/>
      <c r="L207" s="34"/>
      <c r="M207" s="3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spans="1:43" x14ac:dyDescent="0.5">
      <c r="A208" s="16">
        <v>641</v>
      </c>
      <c r="B208" s="16">
        <v>89</v>
      </c>
      <c r="C208" s="16">
        <v>37</v>
      </c>
      <c r="D208" s="16">
        <v>32033</v>
      </c>
      <c r="E208" s="16">
        <v>39018</v>
      </c>
      <c r="F208" s="16">
        <v>5969</v>
      </c>
      <c r="G208" s="16">
        <v>10709</v>
      </c>
      <c r="H208" s="16">
        <v>38002</v>
      </c>
      <c r="I208" s="16">
        <v>49727</v>
      </c>
      <c r="J208" s="32">
        <f t="shared" si="3"/>
        <v>87729</v>
      </c>
      <c r="K208" s="37" t="str">
        <f>INDEX('Sector 3 digit codes'!$A:$A,MATCH('Trade Unions Table 3.2'!$A208,'Sector 3 digit codes'!$C:$C,0))</f>
        <v>641 Monetary intermediation</v>
      </c>
      <c r="L208" s="36" t="s">
        <v>30</v>
      </c>
      <c r="M208" s="29" t="s">
        <v>65</v>
      </c>
    </row>
    <row r="209" spans="1:43" x14ac:dyDescent="0.5">
      <c r="A209" s="16">
        <v>649</v>
      </c>
      <c r="B209" s="16">
        <v>9</v>
      </c>
      <c r="C209" s="16" t="s">
        <v>106</v>
      </c>
      <c r="D209" s="16">
        <v>1704</v>
      </c>
      <c r="E209" s="16" t="s">
        <v>106</v>
      </c>
      <c r="F209" s="16">
        <v>1008</v>
      </c>
      <c r="G209" s="16" t="s">
        <v>106</v>
      </c>
      <c r="H209" s="16">
        <v>2712</v>
      </c>
      <c r="I209" s="16" t="s">
        <v>106</v>
      </c>
      <c r="J209" s="32">
        <f t="shared" si="3"/>
        <v>2712</v>
      </c>
      <c r="K209" s="37" t="str">
        <f>INDEX('Sector 3 digit codes'!$A:$A,MATCH('Trade Unions Table 3.2'!$A209,'Sector 3 digit codes'!$C:$C,0))</f>
        <v>649 Other financial service activities, except insurance and pension funding</v>
      </c>
      <c r="L209" s="36" t="s">
        <v>30</v>
      </c>
      <c r="M209" s="29" t="s">
        <v>65</v>
      </c>
    </row>
    <row r="210" spans="1:43" s="12" customFormat="1" x14ac:dyDescent="0.5">
      <c r="A210" s="21">
        <v>65</v>
      </c>
      <c r="B210" s="20">
        <v>49</v>
      </c>
      <c r="C210" s="20">
        <v>18</v>
      </c>
      <c r="D210" s="20">
        <v>19763</v>
      </c>
      <c r="E210" s="20">
        <v>38854</v>
      </c>
      <c r="F210" s="20">
        <v>3451</v>
      </c>
      <c r="G210" s="20">
        <v>36827</v>
      </c>
      <c r="H210" s="20">
        <v>23214</v>
      </c>
      <c r="I210" s="20">
        <v>75681</v>
      </c>
      <c r="J210" s="32">
        <f t="shared" si="3"/>
        <v>98895</v>
      </c>
      <c r="K210" s="33"/>
      <c r="L210" s="34"/>
      <c r="M210" s="3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spans="1:43" x14ac:dyDescent="0.5">
      <c r="A211" s="16">
        <v>651</v>
      </c>
      <c r="B211" s="16">
        <v>44</v>
      </c>
      <c r="C211" s="16">
        <v>14</v>
      </c>
      <c r="D211" s="16">
        <v>18763</v>
      </c>
      <c r="E211" s="16">
        <v>38352</v>
      </c>
      <c r="F211" s="16">
        <v>3262</v>
      </c>
      <c r="G211" s="16">
        <v>36773</v>
      </c>
      <c r="H211" s="16">
        <v>22025</v>
      </c>
      <c r="I211" s="16">
        <v>75125</v>
      </c>
      <c r="J211" s="32">
        <f t="shared" si="3"/>
        <v>97150</v>
      </c>
      <c r="K211" s="37" t="str">
        <f>INDEX('Sector 3 digit codes'!$A:$A,MATCH('Trade Unions Table 3.2'!$A211,'Sector 3 digit codes'!$C:$C,0))</f>
        <v>651 Insurance</v>
      </c>
      <c r="L211" s="36" t="s">
        <v>30</v>
      </c>
      <c r="M211" s="29" t="s">
        <v>65</v>
      </c>
    </row>
    <row r="212" spans="1:43" x14ac:dyDescent="0.5">
      <c r="A212" s="16">
        <v>653</v>
      </c>
      <c r="B212" s="16">
        <v>5</v>
      </c>
      <c r="C212" s="16">
        <v>4</v>
      </c>
      <c r="D212" s="16">
        <v>1000</v>
      </c>
      <c r="E212" s="16">
        <v>502</v>
      </c>
      <c r="F212" s="16">
        <v>189</v>
      </c>
      <c r="G212" s="16">
        <v>54</v>
      </c>
      <c r="H212" s="16">
        <v>1189</v>
      </c>
      <c r="I212" s="16">
        <v>556</v>
      </c>
      <c r="J212" s="32">
        <f t="shared" si="3"/>
        <v>1745</v>
      </c>
      <c r="K212" s="37" t="str">
        <f>INDEX('Sector 3 digit codes'!$A:$A,MATCH('Trade Unions Table 3.2'!$A212,'Sector 3 digit codes'!$C:$C,0))</f>
        <v>653 Pension funding</v>
      </c>
      <c r="L212" s="36" t="s">
        <v>30</v>
      </c>
      <c r="M212" s="29" t="s">
        <v>65</v>
      </c>
    </row>
    <row r="213" spans="1:43" s="12" customFormat="1" x14ac:dyDescent="0.5">
      <c r="A213" s="21">
        <v>66</v>
      </c>
      <c r="B213" s="20">
        <v>14</v>
      </c>
      <c r="C213" s="20" t="s">
        <v>106</v>
      </c>
      <c r="D213" s="20">
        <v>3519</v>
      </c>
      <c r="E213" s="20" t="s">
        <v>106</v>
      </c>
      <c r="F213" s="20">
        <v>1110</v>
      </c>
      <c r="G213" s="20" t="s">
        <v>106</v>
      </c>
      <c r="H213" s="20">
        <v>4629</v>
      </c>
      <c r="I213" s="20" t="s">
        <v>106</v>
      </c>
      <c r="J213" s="32">
        <f t="shared" si="3"/>
        <v>4629</v>
      </c>
      <c r="K213" s="33"/>
      <c r="L213" s="34"/>
      <c r="M213" s="3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3" x14ac:dyDescent="0.5">
      <c r="A214" s="16">
        <v>661</v>
      </c>
      <c r="B214" s="16">
        <v>14</v>
      </c>
      <c r="C214" s="16" t="s">
        <v>106</v>
      </c>
      <c r="D214" s="16">
        <v>3519</v>
      </c>
      <c r="E214" s="16" t="s">
        <v>106</v>
      </c>
      <c r="F214" s="16">
        <v>1110</v>
      </c>
      <c r="G214" s="16" t="s">
        <v>106</v>
      </c>
      <c r="H214" s="16">
        <v>4629</v>
      </c>
      <c r="I214" s="16" t="s">
        <v>106</v>
      </c>
      <c r="J214" s="32">
        <f t="shared" si="3"/>
        <v>4629</v>
      </c>
      <c r="K214" s="37" t="str">
        <f>INDEX('Sector 3 digit codes'!$A:$A,MATCH('Trade Unions Table 3.2'!$A214,'Sector 3 digit codes'!$C:$C,0))</f>
        <v>661 Activities auxiliary to financial service activities, except insurance and</v>
      </c>
      <c r="L214" s="36" t="s">
        <v>30</v>
      </c>
      <c r="M214" s="29" t="s">
        <v>65</v>
      </c>
    </row>
    <row r="215" spans="1:43" s="12" customFormat="1" x14ac:dyDescent="0.5">
      <c r="A215" s="21" t="s">
        <v>90</v>
      </c>
      <c r="B215" s="20">
        <v>133</v>
      </c>
      <c r="C215" s="20">
        <v>5</v>
      </c>
      <c r="D215" s="20">
        <v>74856</v>
      </c>
      <c r="E215" s="20">
        <v>7666</v>
      </c>
      <c r="F215" s="20">
        <v>68487</v>
      </c>
      <c r="G215" s="20">
        <v>3380</v>
      </c>
      <c r="H215" s="20">
        <v>143343</v>
      </c>
      <c r="I215" s="20">
        <v>11046</v>
      </c>
      <c r="J215" s="32">
        <f t="shared" si="3"/>
        <v>154389</v>
      </c>
      <c r="K215" s="33"/>
      <c r="L215" s="34"/>
      <c r="M215" s="3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spans="1:43" s="12" customFormat="1" x14ac:dyDescent="0.5">
      <c r="A216" s="21">
        <v>69</v>
      </c>
      <c r="B216" s="20">
        <v>1</v>
      </c>
      <c r="C216" s="20" t="s">
        <v>106</v>
      </c>
      <c r="D216" s="20">
        <v>129</v>
      </c>
      <c r="E216" s="20" t="s">
        <v>106</v>
      </c>
      <c r="F216" s="20" t="s">
        <v>106</v>
      </c>
      <c r="G216" s="20" t="s">
        <v>106</v>
      </c>
      <c r="H216" s="20">
        <v>129</v>
      </c>
      <c r="I216" s="20" t="s">
        <v>106</v>
      </c>
      <c r="J216" s="32">
        <f t="shared" si="3"/>
        <v>129</v>
      </c>
      <c r="K216" s="33"/>
      <c r="L216" s="34"/>
      <c r="M216" s="3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3" x14ac:dyDescent="0.5">
      <c r="A217" s="16">
        <v>691</v>
      </c>
      <c r="B217" s="16" t="s">
        <v>106</v>
      </c>
      <c r="C217" s="16" t="s">
        <v>106</v>
      </c>
      <c r="D217" s="16" t="s">
        <v>106</v>
      </c>
      <c r="E217" s="16" t="s">
        <v>106</v>
      </c>
      <c r="F217" s="16" t="s">
        <v>106</v>
      </c>
      <c r="G217" s="16" t="s">
        <v>106</v>
      </c>
      <c r="H217" s="16" t="s">
        <v>106</v>
      </c>
      <c r="I217" s="16" t="s">
        <v>106</v>
      </c>
      <c r="J217" s="32">
        <f t="shared" si="3"/>
        <v>0</v>
      </c>
      <c r="K217" s="37" t="str">
        <f>INDEX('Sector 3 digit codes'!$A:$A,MATCH('Trade Unions Table 3.2'!$A217,'Sector 3 digit codes'!$C:$C,0))</f>
        <v>691 Legal activities</v>
      </c>
      <c r="L217" s="36" t="s">
        <v>32</v>
      </c>
      <c r="M217" s="29" t="s">
        <v>67</v>
      </c>
    </row>
    <row r="218" spans="1:43" x14ac:dyDescent="0.5">
      <c r="A218" s="16">
        <v>692</v>
      </c>
      <c r="B218" s="16">
        <v>1</v>
      </c>
      <c r="C218" s="16" t="s">
        <v>106</v>
      </c>
      <c r="D218" s="16">
        <v>129</v>
      </c>
      <c r="E218" s="16" t="s">
        <v>106</v>
      </c>
      <c r="F218" s="16" t="s">
        <v>106</v>
      </c>
      <c r="G218" s="16" t="s">
        <v>106</v>
      </c>
      <c r="H218" s="16">
        <v>129</v>
      </c>
      <c r="I218" s="16" t="s">
        <v>106</v>
      </c>
      <c r="J218" s="32">
        <f t="shared" si="3"/>
        <v>129</v>
      </c>
      <c r="K218" s="37" t="str">
        <f>INDEX('Sector 3 digit codes'!$A:$A,MATCH('Trade Unions Table 3.2'!$A218,'Sector 3 digit codes'!$C:$C,0))</f>
        <v>692 Accounting, bookkeeping and auditing activities; tax consultancy</v>
      </c>
      <c r="L218" s="36" t="s">
        <v>32</v>
      </c>
      <c r="M218" s="29" t="s">
        <v>67</v>
      </c>
    </row>
    <row r="219" spans="1:43" s="12" customFormat="1" x14ac:dyDescent="0.5">
      <c r="A219" s="21">
        <v>70</v>
      </c>
      <c r="B219" s="20">
        <v>4</v>
      </c>
      <c r="C219" s="20" t="s">
        <v>106</v>
      </c>
      <c r="D219" s="20">
        <v>3822</v>
      </c>
      <c r="E219" s="20" t="s">
        <v>106</v>
      </c>
      <c r="F219" s="20">
        <v>45</v>
      </c>
      <c r="G219" s="20" t="s">
        <v>106</v>
      </c>
      <c r="H219" s="20">
        <v>3867</v>
      </c>
      <c r="I219" s="20" t="s">
        <v>106</v>
      </c>
      <c r="J219" s="32">
        <f t="shared" si="3"/>
        <v>3867</v>
      </c>
      <c r="K219" s="33"/>
      <c r="L219" s="34"/>
      <c r="M219" s="3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spans="1:43" x14ac:dyDescent="0.5">
      <c r="A220" s="16">
        <v>701</v>
      </c>
      <c r="B220" s="16">
        <v>4</v>
      </c>
      <c r="C220" s="16" t="s">
        <v>106</v>
      </c>
      <c r="D220" s="16">
        <v>3822</v>
      </c>
      <c r="E220" s="16" t="s">
        <v>106</v>
      </c>
      <c r="F220" s="16">
        <v>45</v>
      </c>
      <c r="G220" s="16" t="s">
        <v>106</v>
      </c>
      <c r="H220" s="16">
        <v>3867</v>
      </c>
      <c r="I220" s="16" t="s">
        <v>106</v>
      </c>
      <c r="J220" s="32">
        <f t="shared" si="3"/>
        <v>3867</v>
      </c>
      <c r="K220" s="37" t="str">
        <f>INDEX('Sector 3 digit codes'!$A:$A,MATCH('Trade Unions Table 3.2'!$A220,'Sector 3 digit codes'!$C:$C,0))</f>
        <v>701 Activities of head offices</v>
      </c>
      <c r="L220" s="36" t="s">
        <v>32</v>
      </c>
      <c r="M220" s="29" t="s">
        <v>67</v>
      </c>
    </row>
    <row r="221" spans="1:43" s="12" customFormat="1" x14ac:dyDescent="0.5">
      <c r="A221" s="21">
        <v>71</v>
      </c>
      <c r="B221" s="20">
        <v>2</v>
      </c>
      <c r="C221" s="20">
        <v>2</v>
      </c>
      <c r="D221" s="20">
        <v>980</v>
      </c>
      <c r="E221" s="20">
        <v>403</v>
      </c>
      <c r="F221" s="20">
        <v>18</v>
      </c>
      <c r="G221" s="20">
        <v>3</v>
      </c>
      <c r="H221" s="20">
        <v>998</v>
      </c>
      <c r="I221" s="20">
        <v>406</v>
      </c>
      <c r="J221" s="32">
        <f t="shared" si="3"/>
        <v>1404</v>
      </c>
      <c r="K221" s="33"/>
      <c r="L221" s="34"/>
      <c r="M221" s="3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3" x14ac:dyDescent="0.5">
      <c r="A222" s="16">
        <v>711</v>
      </c>
      <c r="B222" s="16">
        <v>2</v>
      </c>
      <c r="C222" s="16">
        <v>1</v>
      </c>
      <c r="D222" s="16">
        <v>980</v>
      </c>
      <c r="E222" s="16">
        <v>390</v>
      </c>
      <c r="F222" s="16">
        <v>18</v>
      </c>
      <c r="G222" s="16" t="s">
        <v>106</v>
      </c>
      <c r="H222" s="16">
        <v>998</v>
      </c>
      <c r="I222" s="16">
        <v>390</v>
      </c>
      <c r="J222" s="32">
        <f t="shared" si="3"/>
        <v>1388</v>
      </c>
      <c r="K222" s="37" t="str">
        <f>INDEX('Sector 3 digit codes'!$A:$A,MATCH('Trade Unions Table 3.2'!$A222,'Sector 3 digit codes'!$C:$C,0))</f>
        <v>711 Architectural and engineering activities and related technical consultancy</v>
      </c>
      <c r="L222" s="36" t="s">
        <v>32</v>
      </c>
      <c r="M222" s="29" t="s">
        <v>67</v>
      </c>
    </row>
    <row r="223" spans="1:43" x14ac:dyDescent="0.5">
      <c r="A223" s="16">
        <v>712</v>
      </c>
      <c r="B223" s="16" t="s">
        <v>106</v>
      </c>
      <c r="C223" s="16">
        <v>1</v>
      </c>
      <c r="D223" s="16" t="s">
        <v>106</v>
      </c>
      <c r="E223" s="16">
        <v>13</v>
      </c>
      <c r="F223" s="16" t="s">
        <v>106</v>
      </c>
      <c r="G223" s="16">
        <v>3</v>
      </c>
      <c r="H223" s="16" t="s">
        <v>106</v>
      </c>
      <c r="I223" s="16">
        <v>16</v>
      </c>
      <c r="J223" s="32">
        <f t="shared" si="3"/>
        <v>16</v>
      </c>
      <c r="K223" s="37" t="str">
        <f>INDEX('Sector 3 digit codes'!$A:$A,MATCH('Trade Unions Table 3.2'!$A223,'Sector 3 digit codes'!$C:$C,0))</f>
        <v>712 Technical testing and analysis</v>
      </c>
      <c r="L223" s="36" t="s">
        <v>32</v>
      </c>
      <c r="M223" s="29" t="s">
        <v>67</v>
      </c>
    </row>
    <row r="224" spans="1:43" s="12" customFormat="1" x14ac:dyDescent="0.5">
      <c r="A224" s="21">
        <v>72</v>
      </c>
      <c r="B224" s="20">
        <v>4</v>
      </c>
      <c r="C224" s="20" t="s">
        <v>106</v>
      </c>
      <c r="D224" s="20">
        <v>465</v>
      </c>
      <c r="E224" s="20" t="s">
        <v>106</v>
      </c>
      <c r="F224" s="20">
        <v>290</v>
      </c>
      <c r="G224" s="20" t="s">
        <v>106</v>
      </c>
      <c r="H224" s="20">
        <v>755</v>
      </c>
      <c r="I224" s="20" t="s">
        <v>106</v>
      </c>
      <c r="J224" s="32">
        <f t="shared" si="3"/>
        <v>755</v>
      </c>
      <c r="K224" s="33"/>
      <c r="L224" s="34"/>
      <c r="M224" s="3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</row>
    <row r="225" spans="1:43" x14ac:dyDescent="0.5">
      <c r="A225" s="16">
        <v>721</v>
      </c>
      <c r="B225" s="16">
        <v>3</v>
      </c>
      <c r="C225" s="16" t="s">
        <v>106</v>
      </c>
      <c r="D225" s="16">
        <v>418</v>
      </c>
      <c r="E225" s="16" t="s">
        <v>106</v>
      </c>
      <c r="F225" s="16">
        <v>283</v>
      </c>
      <c r="G225" s="16" t="s">
        <v>106</v>
      </c>
      <c r="H225" s="16">
        <v>701</v>
      </c>
      <c r="I225" s="16" t="s">
        <v>106</v>
      </c>
      <c r="J225" s="32">
        <f t="shared" si="3"/>
        <v>701</v>
      </c>
      <c r="K225" s="37" t="str">
        <f>INDEX('Sector 3 digit codes'!$A:$A,MATCH('Trade Unions Table 3.2'!$A225,'Sector 3 digit codes'!$C:$C,0))</f>
        <v>721 Research and experimental development on natural sciences and</v>
      </c>
      <c r="L225" s="36" t="s">
        <v>32</v>
      </c>
      <c r="M225" s="29" t="s">
        <v>67</v>
      </c>
    </row>
    <row r="226" spans="1:43" x14ac:dyDescent="0.5">
      <c r="A226" s="16">
        <v>722</v>
      </c>
      <c r="B226" s="16">
        <v>1</v>
      </c>
      <c r="C226" s="16" t="s">
        <v>106</v>
      </c>
      <c r="D226" s="16">
        <v>47</v>
      </c>
      <c r="E226" s="16" t="s">
        <v>106</v>
      </c>
      <c r="F226" s="16">
        <v>7</v>
      </c>
      <c r="G226" s="16" t="s">
        <v>106</v>
      </c>
      <c r="H226" s="16">
        <v>54</v>
      </c>
      <c r="I226" s="16" t="s">
        <v>106</v>
      </c>
      <c r="J226" s="32">
        <f t="shared" si="3"/>
        <v>54</v>
      </c>
      <c r="K226" s="37" t="str">
        <f>INDEX('Sector 3 digit codes'!$A:$A,MATCH('Trade Unions Table 3.2'!$A226,'Sector 3 digit codes'!$C:$C,0))</f>
        <v>722 Research and experimental development on social sciences and humanities</v>
      </c>
      <c r="L226" s="36" t="s">
        <v>32</v>
      </c>
      <c r="M226" s="29" t="s">
        <v>67</v>
      </c>
    </row>
    <row r="227" spans="1:43" s="12" customFormat="1" x14ac:dyDescent="0.5">
      <c r="A227" s="21">
        <v>74</v>
      </c>
      <c r="B227" s="20">
        <v>99</v>
      </c>
      <c r="C227" s="20">
        <v>3</v>
      </c>
      <c r="D227" s="20">
        <v>65339</v>
      </c>
      <c r="E227" s="20">
        <v>7263</v>
      </c>
      <c r="F227" s="20">
        <v>67980</v>
      </c>
      <c r="G227" s="20">
        <v>3377</v>
      </c>
      <c r="H227" s="20">
        <v>133319</v>
      </c>
      <c r="I227" s="20">
        <v>10640</v>
      </c>
      <c r="J227" s="32">
        <f t="shared" si="3"/>
        <v>143959</v>
      </c>
      <c r="K227" s="33"/>
      <c r="L227" s="34"/>
      <c r="M227" s="3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</row>
    <row r="228" spans="1:43" x14ac:dyDescent="0.5">
      <c r="A228" s="16">
        <v>741</v>
      </c>
      <c r="B228" s="16">
        <v>1</v>
      </c>
      <c r="C228" s="16" t="s">
        <v>106</v>
      </c>
      <c r="D228" s="16">
        <v>223</v>
      </c>
      <c r="E228" s="16" t="s">
        <v>106</v>
      </c>
      <c r="F228" s="16" t="s">
        <v>106</v>
      </c>
      <c r="G228" s="16" t="s">
        <v>106</v>
      </c>
      <c r="H228" s="16">
        <v>223</v>
      </c>
      <c r="I228" s="16" t="s">
        <v>106</v>
      </c>
      <c r="J228" s="32">
        <f t="shared" si="3"/>
        <v>223</v>
      </c>
      <c r="K228" s="37" t="str">
        <f>INDEX('Sector 3 digit codes'!$A:$A,MATCH('Trade Unions Table 3.2'!$A228,'Sector 3 digit codes'!$C:$C,0))</f>
        <v>741 Specialized design activities</v>
      </c>
      <c r="L228" s="36" t="s">
        <v>32</v>
      </c>
      <c r="M228" s="29" t="s">
        <v>67</v>
      </c>
    </row>
    <row r="229" spans="1:43" x14ac:dyDescent="0.5">
      <c r="A229" s="16">
        <v>742</v>
      </c>
      <c r="B229" s="16">
        <v>1</v>
      </c>
      <c r="C229" s="16" t="s">
        <v>106</v>
      </c>
      <c r="D229" s="16">
        <v>38</v>
      </c>
      <c r="E229" s="16" t="s">
        <v>106</v>
      </c>
      <c r="F229" s="16">
        <v>4</v>
      </c>
      <c r="G229" s="16" t="s">
        <v>106</v>
      </c>
      <c r="H229" s="16">
        <v>42</v>
      </c>
      <c r="I229" s="16" t="s">
        <v>106</v>
      </c>
      <c r="J229" s="32">
        <f t="shared" si="3"/>
        <v>42</v>
      </c>
      <c r="K229" s="37" t="str">
        <f>INDEX('Sector 3 digit codes'!$A:$A,MATCH('Trade Unions Table 3.2'!$A229,'Sector 3 digit codes'!$C:$C,0))</f>
        <v>742 Photographic activities</v>
      </c>
      <c r="L229" s="36" t="s">
        <v>32</v>
      </c>
      <c r="M229" s="29" t="s">
        <v>67</v>
      </c>
    </row>
    <row r="230" spans="1:43" x14ac:dyDescent="0.5">
      <c r="A230" s="16">
        <v>749</v>
      </c>
      <c r="B230" s="16">
        <v>97</v>
      </c>
      <c r="C230" s="16">
        <v>3</v>
      </c>
      <c r="D230" s="16">
        <v>65078</v>
      </c>
      <c r="E230" s="16">
        <v>7263</v>
      </c>
      <c r="F230" s="16">
        <v>67976</v>
      </c>
      <c r="G230" s="16">
        <v>3377</v>
      </c>
      <c r="H230" s="16">
        <v>133054</v>
      </c>
      <c r="I230" s="16">
        <v>10640</v>
      </c>
      <c r="J230" s="32">
        <f t="shared" si="3"/>
        <v>143694</v>
      </c>
      <c r="K230" s="37" t="str">
        <f>INDEX('Sector 3 digit codes'!$A:$A,MATCH('Trade Unions Table 3.2'!$A230,'Sector 3 digit codes'!$C:$C,0))</f>
        <v>749 Other professional, scientific and technical activities n.e.c.</v>
      </c>
      <c r="L230" s="36" t="s">
        <v>32</v>
      </c>
      <c r="M230" s="29" t="s">
        <v>67</v>
      </c>
    </row>
    <row r="231" spans="1:43" s="12" customFormat="1" x14ac:dyDescent="0.5">
      <c r="A231" s="21">
        <v>75</v>
      </c>
      <c r="B231" s="20">
        <v>23</v>
      </c>
      <c r="C231" s="20" t="s">
        <v>106</v>
      </c>
      <c r="D231" s="20">
        <v>4121</v>
      </c>
      <c r="E231" s="20" t="s">
        <v>106</v>
      </c>
      <c r="F231" s="20">
        <v>154</v>
      </c>
      <c r="G231" s="20" t="s">
        <v>106</v>
      </c>
      <c r="H231" s="20">
        <v>4275</v>
      </c>
      <c r="I231" s="20" t="s">
        <v>106</v>
      </c>
      <c r="J231" s="32">
        <f t="shared" si="3"/>
        <v>4275</v>
      </c>
      <c r="K231" s="33"/>
      <c r="L231" s="34"/>
      <c r="M231" s="3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</row>
    <row r="232" spans="1:43" x14ac:dyDescent="0.5">
      <c r="A232" s="16">
        <v>750</v>
      </c>
      <c r="B232" s="16">
        <v>23</v>
      </c>
      <c r="C232" s="16" t="s">
        <v>106</v>
      </c>
      <c r="D232" s="16">
        <v>4121</v>
      </c>
      <c r="E232" s="16" t="s">
        <v>106</v>
      </c>
      <c r="F232" s="16">
        <v>154</v>
      </c>
      <c r="G232" s="16" t="s">
        <v>106</v>
      </c>
      <c r="H232" s="16">
        <v>4275</v>
      </c>
      <c r="I232" s="16" t="s">
        <v>106</v>
      </c>
      <c r="J232" s="32">
        <f t="shared" si="3"/>
        <v>4275</v>
      </c>
      <c r="K232" s="37" t="str">
        <f>INDEX('Sector 3 digit codes'!$A:$A,MATCH('Trade Unions Table 3.2'!$A232,'Sector 3 digit codes'!$C:$C,0))</f>
        <v>750 Veterinary activities</v>
      </c>
      <c r="L232" s="36" t="s">
        <v>32</v>
      </c>
      <c r="M232" s="29" t="s">
        <v>67</v>
      </c>
    </row>
    <row r="233" spans="1:43" s="12" customFormat="1" x14ac:dyDescent="0.5">
      <c r="A233" s="21" t="s">
        <v>91</v>
      </c>
      <c r="B233" s="20">
        <v>40</v>
      </c>
      <c r="C233" s="20" t="s">
        <v>106</v>
      </c>
      <c r="D233" s="20">
        <v>44516</v>
      </c>
      <c r="E233" s="20" t="s">
        <v>106</v>
      </c>
      <c r="F233" s="20">
        <v>10456</v>
      </c>
      <c r="G233" s="20" t="s">
        <v>106</v>
      </c>
      <c r="H233" s="20">
        <v>54972</v>
      </c>
      <c r="I233" s="20" t="s">
        <v>106</v>
      </c>
      <c r="J233" s="32">
        <f t="shared" si="3"/>
        <v>54972</v>
      </c>
      <c r="K233" s="33"/>
      <c r="L233" s="34"/>
      <c r="M233" s="3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</row>
    <row r="234" spans="1:43" s="12" customFormat="1" x14ac:dyDescent="0.5">
      <c r="A234" s="21">
        <v>78</v>
      </c>
      <c r="B234" s="20">
        <v>1</v>
      </c>
      <c r="C234" s="20" t="s">
        <v>106</v>
      </c>
      <c r="D234" s="20" t="s">
        <v>106</v>
      </c>
      <c r="E234" s="20" t="s">
        <v>106</v>
      </c>
      <c r="F234" s="20">
        <v>1225</v>
      </c>
      <c r="G234" s="20" t="s">
        <v>106</v>
      </c>
      <c r="H234" s="20">
        <v>1225</v>
      </c>
      <c r="I234" s="20" t="s">
        <v>106</v>
      </c>
      <c r="J234" s="32">
        <f t="shared" si="3"/>
        <v>1225</v>
      </c>
      <c r="K234" s="33"/>
      <c r="L234" s="34"/>
      <c r="M234" s="3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</row>
    <row r="235" spans="1:43" x14ac:dyDescent="0.5">
      <c r="A235" s="16">
        <v>783</v>
      </c>
      <c r="B235" s="16">
        <v>1</v>
      </c>
      <c r="C235" s="16" t="s">
        <v>106</v>
      </c>
      <c r="D235" s="16" t="s">
        <v>106</v>
      </c>
      <c r="E235" s="16" t="s">
        <v>106</v>
      </c>
      <c r="F235" s="16">
        <v>1225</v>
      </c>
      <c r="G235" s="16" t="s">
        <v>106</v>
      </c>
      <c r="H235" s="16">
        <v>1225</v>
      </c>
      <c r="I235" s="16" t="s">
        <v>106</v>
      </c>
      <c r="J235" s="32">
        <f t="shared" si="3"/>
        <v>1225</v>
      </c>
      <c r="K235" s="37" t="str">
        <f>INDEX('Sector 3 digit codes'!$A:$A,MATCH('Trade Unions Table 3.2'!$A235,'Sector 3 digit codes'!$C:$C,0))</f>
        <v>783 Human resources provision and management of human resources functions</v>
      </c>
      <c r="L235" s="36" t="s">
        <v>32</v>
      </c>
      <c r="M235" s="29" t="s">
        <v>67</v>
      </c>
    </row>
    <row r="236" spans="1:43" s="12" customFormat="1" x14ac:dyDescent="0.5">
      <c r="A236" s="21">
        <v>79</v>
      </c>
      <c r="B236" s="20">
        <v>2</v>
      </c>
      <c r="C236" s="20" t="s">
        <v>106</v>
      </c>
      <c r="D236" s="20">
        <v>557</v>
      </c>
      <c r="E236" s="20" t="s">
        <v>106</v>
      </c>
      <c r="F236" s="20" t="s">
        <v>106</v>
      </c>
      <c r="G236" s="20" t="s">
        <v>106</v>
      </c>
      <c r="H236" s="20">
        <v>557</v>
      </c>
      <c r="I236" s="20" t="s">
        <v>106</v>
      </c>
      <c r="J236" s="32">
        <f t="shared" si="3"/>
        <v>557</v>
      </c>
      <c r="K236" s="33"/>
      <c r="L236" s="34"/>
      <c r="M236" s="3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</row>
    <row r="237" spans="1:43" x14ac:dyDescent="0.5">
      <c r="A237" s="16">
        <v>791</v>
      </c>
      <c r="B237" s="16">
        <v>2</v>
      </c>
      <c r="C237" s="16" t="s">
        <v>106</v>
      </c>
      <c r="D237" s="16">
        <v>557</v>
      </c>
      <c r="E237" s="16" t="s">
        <v>106</v>
      </c>
      <c r="F237" s="16" t="s">
        <v>106</v>
      </c>
      <c r="G237" s="16" t="s">
        <v>106</v>
      </c>
      <c r="H237" s="16">
        <v>557</v>
      </c>
      <c r="I237" s="16" t="s">
        <v>106</v>
      </c>
      <c r="J237" s="32">
        <f t="shared" si="3"/>
        <v>557</v>
      </c>
      <c r="K237" s="37" t="str">
        <f>INDEX('Sector 3 digit codes'!$A:$A,MATCH('Trade Unions Table 3.2'!$A237,'Sector 3 digit codes'!$C:$C,0))</f>
        <v>791 Travel agency and tour operator activities</v>
      </c>
      <c r="L237" s="36" t="s">
        <v>32</v>
      </c>
      <c r="M237" s="29" t="s">
        <v>67</v>
      </c>
    </row>
    <row r="238" spans="1:43" s="12" customFormat="1" x14ac:dyDescent="0.5">
      <c r="A238" s="21">
        <v>80</v>
      </c>
      <c r="B238" s="20">
        <v>13</v>
      </c>
      <c r="C238" s="20" t="s">
        <v>106</v>
      </c>
      <c r="D238" s="20">
        <v>31825</v>
      </c>
      <c r="E238" s="20" t="s">
        <v>106</v>
      </c>
      <c r="F238" s="20">
        <v>8424</v>
      </c>
      <c r="G238" s="20" t="s">
        <v>106</v>
      </c>
      <c r="H238" s="20">
        <v>40249</v>
      </c>
      <c r="I238" s="20" t="s">
        <v>106</v>
      </c>
      <c r="J238" s="32">
        <f t="shared" si="3"/>
        <v>40249</v>
      </c>
      <c r="K238" s="33"/>
      <c r="L238" s="34"/>
      <c r="M238" s="3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</row>
    <row r="239" spans="1:43" x14ac:dyDescent="0.5">
      <c r="A239" s="16">
        <v>801</v>
      </c>
      <c r="B239" s="16">
        <v>10</v>
      </c>
      <c r="C239" s="16" t="s">
        <v>106</v>
      </c>
      <c r="D239" s="16">
        <v>30394</v>
      </c>
      <c r="E239" s="16" t="s">
        <v>106</v>
      </c>
      <c r="F239" s="16">
        <v>8394</v>
      </c>
      <c r="G239" s="16" t="s">
        <v>106</v>
      </c>
      <c r="H239" s="16">
        <v>38788</v>
      </c>
      <c r="I239" s="16" t="s">
        <v>106</v>
      </c>
      <c r="J239" s="32">
        <f t="shared" si="3"/>
        <v>38788</v>
      </c>
      <c r="K239" s="37" t="str">
        <f>INDEX('Sector 3 digit codes'!$A:$A,MATCH('Trade Unions Table 3.2'!$A239,'Sector 3 digit codes'!$C:$C,0))</f>
        <v>801 Private security activities</v>
      </c>
      <c r="L239" s="36" t="s">
        <v>32</v>
      </c>
      <c r="M239" s="29" t="s">
        <v>67</v>
      </c>
    </row>
    <row r="240" spans="1:43" x14ac:dyDescent="0.5">
      <c r="A240" s="16">
        <v>802</v>
      </c>
      <c r="B240" s="16">
        <v>1</v>
      </c>
      <c r="C240" s="16" t="s">
        <v>106</v>
      </c>
      <c r="D240" s="16">
        <v>1272</v>
      </c>
      <c r="E240" s="16" t="s">
        <v>106</v>
      </c>
      <c r="F240" s="16" t="s">
        <v>106</v>
      </c>
      <c r="G240" s="16" t="s">
        <v>106</v>
      </c>
      <c r="H240" s="16">
        <v>1272</v>
      </c>
      <c r="I240" s="16" t="s">
        <v>106</v>
      </c>
      <c r="J240" s="32">
        <f t="shared" si="3"/>
        <v>1272</v>
      </c>
      <c r="K240" s="37" t="str">
        <f>INDEX('Sector 3 digit codes'!$A:$A,MATCH('Trade Unions Table 3.2'!$A240,'Sector 3 digit codes'!$C:$C,0))</f>
        <v>802 Security systems service activities</v>
      </c>
      <c r="L240" s="36" t="s">
        <v>32</v>
      </c>
      <c r="M240" s="29" t="s">
        <v>67</v>
      </c>
    </row>
    <row r="241" spans="1:43" x14ac:dyDescent="0.5">
      <c r="A241" s="16">
        <v>803</v>
      </c>
      <c r="B241" s="16">
        <v>2</v>
      </c>
      <c r="C241" s="16" t="s">
        <v>106</v>
      </c>
      <c r="D241" s="16">
        <v>159</v>
      </c>
      <c r="E241" s="16" t="s">
        <v>106</v>
      </c>
      <c r="F241" s="16">
        <v>30</v>
      </c>
      <c r="G241" s="16" t="s">
        <v>106</v>
      </c>
      <c r="H241" s="16">
        <v>189</v>
      </c>
      <c r="I241" s="16" t="s">
        <v>106</v>
      </c>
      <c r="J241" s="32">
        <f t="shared" si="3"/>
        <v>189</v>
      </c>
      <c r="K241" s="37" t="str">
        <f>INDEX('Sector 3 digit codes'!$A:$A,MATCH('Trade Unions Table 3.2'!$A241,'Sector 3 digit codes'!$C:$C,0))</f>
        <v>803 Investigation activities</v>
      </c>
      <c r="L241" s="36" t="s">
        <v>32</v>
      </c>
      <c r="M241" s="29" t="s">
        <v>67</v>
      </c>
    </row>
    <row r="242" spans="1:43" s="12" customFormat="1" x14ac:dyDescent="0.5">
      <c r="A242" s="21">
        <v>81</v>
      </c>
      <c r="B242" s="20">
        <v>12</v>
      </c>
      <c r="C242" s="20" t="s">
        <v>106</v>
      </c>
      <c r="D242" s="20">
        <v>8623</v>
      </c>
      <c r="E242" s="20" t="s">
        <v>106</v>
      </c>
      <c r="F242" s="20">
        <v>666</v>
      </c>
      <c r="G242" s="20" t="s">
        <v>106</v>
      </c>
      <c r="H242" s="20">
        <v>9289</v>
      </c>
      <c r="I242" s="20" t="s">
        <v>106</v>
      </c>
      <c r="J242" s="32">
        <f t="shared" si="3"/>
        <v>9289</v>
      </c>
      <c r="K242" s="33"/>
      <c r="L242" s="34"/>
      <c r="M242" s="3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</row>
    <row r="243" spans="1:43" x14ac:dyDescent="0.5">
      <c r="A243" s="16">
        <v>811</v>
      </c>
      <c r="B243" s="16">
        <v>2</v>
      </c>
      <c r="C243" s="16" t="s">
        <v>106</v>
      </c>
      <c r="D243" s="16">
        <v>6468</v>
      </c>
      <c r="E243" s="16" t="s">
        <v>106</v>
      </c>
      <c r="F243" s="16" t="s">
        <v>106</v>
      </c>
      <c r="G243" s="16" t="s">
        <v>106</v>
      </c>
      <c r="H243" s="16">
        <v>6468</v>
      </c>
      <c r="I243" s="16" t="s">
        <v>106</v>
      </c>
      <c r="J243" s="32">
        <f t="shared" si="3"/>
        <v>6468</v>
      </c>
      <c r="K243" s="37" t="str">
        <f>INDEX('Sector 3 digit codes'!$A:$A,MATCH('Trade Unions Table 3.2'!$A243,'Sector 3 digit codes'!$C:$C,0))</f>
        <v>811 Combined facilities support activities</v>
      </c>
      <c r="L243" s="36" t="s">
        <v>32</v>
      </c>
      <c r="M243" s="29" t="s">
        <v>67</v>
      </c>
    </row>
    <row r="244" spans="1:43" x14ac:dyDescent="0.5">
      <c r="A244" s="16">
        <v>812</v>
      </c>
      <c r="B244" s="16">
        <v>9</v>
      </c>
      <c r="C244" s="16" t="s">
        <v>106</v>
      </c>
      <c r="D244" s="16">
        <v>1801</v>
      </c>
      <c r="E244" s="16" t="s">
        <v>106</v>
      </c>
      <c r="F244" s="16">
        <v>570</v>
      </c>
      <c r="G244" s="16" t="s">
        <v>106</v>
      </c>
      <c r="H244" s="16">
        <v>2371</v>
      </c>
      <c r="I244" s="16" t="s">
        <v>106</v>
      </c>
      <c r="J244" s="32">
        <f t="shared" si="3"/>
        <v>2371</v>
      </c>
      <c r="K244" s="37" t="str">
        <f>INDEX('Sector 3 digit codes'!$A:$A,MATCH('Trade Unions Table 3.2'!$A244,'Sector 3 digit codes'!$C:$C,0))</f>
        <v>812 Cleaning activities</v>
      </c>
      <c r="L244" s="36" t="s">
        <v>32</v>
      </c>
      <c r="M244" s="29" t="s">
        <v>67</v>
      </c>
    </row>
    <row r="245" spans="1:43" x14ac:dyDescent="0.5">
      <c r="A245" s="16">
        <v>813</v>
      </c>
      <c r="B245" s="16">
        <v>1</v>
      </c>
      <c r="C245" s="16" t="s">
        <v>106</v>
      </c>
      <c r="D245" s="16">
        <v>354</v>
      </c>
      <c r="E245" s="16" t="s">
        <v>106</v>
      </c>
      <c r="F245" s="16">
        <v>96</v>
      </c>
      <c r="G245" s="16" t="s">
        <v>106</v>
      </c>
      <c r="H245" s="16">
        <v>450</v>
      </c>
      <c r="I245" s="16" t="s">
        <v>106</v>
      </c>
      <c r="J245" s="32">
        <f t="shared" si="3"/>
        <v>450</v>
      </c>
      <c r="K245" s="37" t="str">
        <f>INDEX('Sector 3 digit codes'!$A:$A,MATCH('Trade Unions Table 3.2'!$A245,'Sector 3 digit codes'!$C:$C,0))</f>
        <v>813 Landscape care and maintenance service activities</v>
      </c>
      <c r="L245" s="36" t="s">
        <v>32</v>
      </c>
      <c r="M245" s="29" t="s">
        <v>67</v>
      </c>
    </row>
    <row r="246" spans="1:43" s="12" customFormat="1" x14ac:dyDescent="0.5">
      <c r="A246" s="21">
        <v>82</v>
      </c>
      <c r="B246" s="20">
        <v>12</v>
      </c>
      <c r="C246" s="20" t="s">
        <v>106</v>
      </c>
      <c r="D246" s="20">
        <v>3511</v>
      </c>
      <c r="E246" s="20" t="s">
        <v>106</v>
      </c>
      <c r="F246" s="20">
        <v>141</v>
      </c>
      <c r="G246" s="20" t="s">
        <v>106</v>
      </c>
      <c r="H246" s="20">
        <v>3652</v>
      </c>
      <c r="I246" s="20" t="s">
        <v>106</v>
      </c>
      <c r="J246" s="32">
        <f t="shared" si="3"/>
        <v>3652</v>
      </c>
      <c r="K246" s="33"/>
      <c r="L246" s="34"/>
      <c r="M246" s="3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</row>
    <row r="247" spans="1:43" x14ac:dyDescent="0.5">
      <c r="A247" s="16">
        <v>821</v>
      </c>
      <c r="B247" s="16">
        <v>3</v>
      </c>
      <c r="C247" s="16" t="s">
        <v>106</v>
      </c>
      <c r="D247" s="16">
        <v>687</v>
      </c>
      <c r="E247" s="16" t="s">
        <v>106</v>
      </c>
      <c r="F247" s="16">
        <v>3</v>
      </c>
      <c r="G247" s="16" t="s">
        <v>106</v>
      </c>
      <c r="H247" s="16">
        <v>690</v>
      </c>
      <c r="I247" s="16" t="s">
        <v>106</v>
      </c>
      <c r="J247" s="32">
        <f t="shared" si="3"/>
        <v>690</v>
      </c>
      <c r="K247" s="37" t="str">
        <f>INDEX('Sector 3 digit codes'!$A:$A,MATCH('Trade Unions Table 3.2'!$A247,'Sector 3 digit codes'!$C:$C,0))</f>
        <v>821 Office administrative and support activities</v>
      </c>
      <c r="L247" s="36" t="s">
        <v>32</v>
      </c>
      <c r="M247" s="29" t="s">
        <v>67</v>
      </c>
    </row>
    <row r="248" spans="1:43" x14ac:dyDescent="0.5">
      <c r="A248" s="16">
        <v>823</v>
      </c>
      <c r="B248" s="16">
        <v>1</v>
      </c>
      <c r="C248" s="16" t="s">
        <v>106</v>
      </c>
      <c r="D248" s="16">
        <v>61</v>
      </c>
      <c r="E248" s="16" t="s">
        <v>106</v>
      </c>
      <c r="F248" s="16" t="s">
        <v>106</v>
      </c>
      <c r="G248" s="16" t="s">
        <v>106</v>
      </c>
      <c r="H248" s="16">
        <v>61</v>
      </c>
      <c r="I248" s="16" t="s">
        <v>106</v>
      </c>
      <c r="J248" s="32">
        <f t="shared" si="3"/>
        <v>61</v>
      </c>
      <c r="K248" s="37" t="str">
        <f>INDEX('Sector 3 digit codes'!$A:$A,MATCH('Trade Unions Table 3.2'!$A248,'Sector 3 digit codes'!$C:$C,0))</f>
        <v>823 Organization of conventions and trade shows</v>
      </c>
      <c r="L248" s="36" t="s">
        <v>32</v>
      </c>
      <c r="M248" s="29" t="s">
        <v>67</v>
      </c>
    </row>
    <row r="249" spans="1:43" x14ac:dyDescent="0.5">
      <c r="A249" s="16">
        <v>829</v>
      </c>
      <c r="B249" s="16">
        <v>8</v>
      </c>
      <c r="C249" s="16" t="s">
        <v>106</v>
      </c>
      <c r="D249" s="16">
        <v>2763</v>
      </c>
      <c r="E249" s="16" t="s">
        <v>106</v>
      </c>
      <c r="F249" s="16">
        <v>138</v>
      </c>
      <c r="G249" s="16" t="s">
        <v>106</v>
      </c>
      <c r="H249" s="16">
        <v>2901</v>
      </c>
      <c r="I249" s="16" t="s">
        <v>106</v>
      </c>
      <c r="J249" s="32">
        <f t="shared" si="3"/>
        <v>2901</v>
      </c>
      <c r="K249" s="37" t="str">
        <f>INDEX('Sector 3 digit codes'!$A:$A,MATCH('Trade Unions Table 3.2'!$A249,'Sector 3 digit codes'!$C:$C,0))</f>
        <v>829 Business support service activities n.e.c.</v>
      </c>
      <c r="L249" s="36" t="s">
        <v>32</v>
      </c>
      <c r="M249" s="29" t="s">
        <v>67</v>
      </c>
    </row>
    <row r="250" spans="1:43" s="12" customFormat="1" x14ac:dyDescent="0.5">
      <c r="A250" s="21" t="s">
        <v>92</v>
      </c>
      <c r="B250" s="20">
        <v>115</v>
      </c>
      <c r="C250" s="20">
        <v>66</v>
      </c>
      <c r="D250" s="20">
        <v>64734</v>
      </c>
      <c r="E250" s="20">
        <v>22722</v>
      </c>
      <c r="F250" s="20">
        <v>35778</v>
      </c>
      <c r="G250" s="20">
        <v>1262</v>
      </c>
      <c r="H250" s="20">
        <v>100512</v>
      </c>
      <c r="I250" s="20">
        <v>23984</v>
      </c>
      <c r="J250" s="32">
        <f t="shared" si="3"/>
        <v>124496</v>
      </c>
      <c r="K250" s="33"/>
      <c r="L250" s="34"/>
      <c r="M250" s="3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</row>
    <row r="251" spans="1:43" s="12" customFormat="1" x14ac:dyDescent="0.5">
      <c r="A251" s="21">
        <v>84</v>
      </c>
      <c r="B251" s="20">
        <v>115</v>
      </c>
      <c r="C251" s="20">
        <v>66</v>
      </c>
      <c r="D251" s="20">
        <v>64734</v>
      </c>
      <c r="E251" s="20">
        <v>22722</v>
      </c>
      <c r="F251" s="20">
        <v>35778</v>
      </c>
      <c r="G251" s="20">
        <v>1262</v>
      </c>
      <c r="H251" s="20">
        <v>100512</v>
      </c>
      <c r="I251" s="20">
        <v>23984</v>
      </c>
      <c r="J251" s="32">
        <f t="shared" si="3"/>
        <v>124496</v>
      </c>
      <c r="K251" s="33"/>
      <c r="L251" s="34"/>
      <c r="M251" s="3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</row>
    <row r="252" spans="1:43" x14ac:dyDescent="0.5">
      <c r="A252" s="16">
        <v>841</v>
      </c>
      <c r="B252" s="16">
        <v>104</v>
      </c>
      <c r="C252" s="16">
        <v>9</v>
      </c>
      <c r="D252" s="16">
        <v>61321</v>
      </c>
      <c r="E252" s="16">
        <v>2197</v>
      </c>
      <c r="F252" s="16">
        <v>35655</v>
      </c>
      <c r="G252" s="16">
        <v>345</v>
      </c>
      <c r="H252" s="16">
        <v>96976</v>
      </c>
      <c r="I252" s="16">
        <v>2542</v>
      </c>
      <c r="J252" s="32">
        <f t="shared" si="3"/>
        <v>99518</v>
      </c>
      <c r="K252" s="37" t="str">
        <f>INDEX('Sector 3 digit codes'!$A:$A,MATCH('Trade Unions Table 3.2'!$A252,'Sector 3 digit codes'!$C:$C,0))</f>
        <v>841 Administration of the State and the economic and social policy of the</v>
      </c>
      <c r="L252" s="36" t="s">
        <v>33</v>
      </c>
      <c r="M252" s="29" t="s">
        <v>68</v>
      </c>
    </row>
    <row r="253" spans="1:43" x14ac:dyDescent="0.5">
      <c r="A253" s="16">
        <v>842</v>
      </c>
      <c r="B253" s="16">
        <v>9</v>
      </c>
      <c r="C253" s="16">
        <v>57</v>
      </c>
      <c r="D253" s="16">
        <v>3197</v>
      </c>
      <c r="E253" s="16">
        <v>20525</v>
      </c>
      <c r="F253" s="16">
        <v>81</v>
      </c>
      <c r="G253" s="16">
        <v>917</v>
      </c>
      <c r="H253" s="16">
        <v>3278</v>
      </c>
      <c r="I253" s="16">
        <v>21442</v>
      </c>
      <c r="J253" s="32">
        <f t="shared" si="3"/>
        <v>24720</v>
      </c>
      <c r="K253" s="37" t="str">
        <f>INDEX('Sector 3 digit codes'!$A:$A,MATCH('Trade Unions Table 3.2'!$A253,'Sector 3 digit codes'!$C:$C,0))</f>
        <v>842 Provision of services to the community as a whole</v>
      </c>
      <c r="L253" s="36" t="s">
        <v>33</v>
      </c>
      <c r="M253" s="29" t="s">
        <v>68</v>
      </c>
    </row>
    <row r="254" spans="1:43" x14ac:dyDescent="0.5">
      <c r="A254" s="16">
        <v>843</v>
      </c>
      <c r="B254" s="16">
        <v>2</v>
      </c>
      <c r="C254" s="16" t="s">
        <v>106</v>
      </c>
      <c r="D254" s="16">
        <v>216</v>
      </c>
      <c r="E254" s="16" t="s">
        <v>106</v>
      </c>
      <c r="F254" s="16">
        <v>42</v>
      </c>
      <c r="G254" s="16" t="s">
        <v>106</v>
      </c>
      <c r="H254" s="16">
        <v>258</v>
      </c>
      <c r="I254" s="16" t="s">
        <v>106</v>
      </c>
      <c r="J254" s="32">
        <f t="shared" si="3"/>
        <v>258</v>
      </c>
      <c r="K254" s="37" t="str">
        <f>INDEX('Sector 3 digit codes'!$A:$A,MATCH('Trade Unions Table 3.2'!$A254,'Sector 3 digit codes'!$C:$C,0))</f>
        <v>843 Compulsory social security activities</v>
      </c>
      <c r="L254" s="36" t="s">
        <v>33</v>
      </c>
      <c r="M254" s="29" t="s">
        <v>68</v>
      </c>
    </row>
    <row r="255" spans="1:43" s="12" customFormat="1" x14ac:dyDescent="0.5">
      <c r="A255" s="21" t="s">
        <v>93</v>
      </c>
      <c r="B255" s="20">
        <v>51</v>
      </c>
      <c r="C255" s="20">
        <v>7</v>
      </c>
      <c r="D255" s="20">
        <v>6540</v>
      </c>
      <c r="E255" s="20">
        <v>616</v>
      </c>
      <c r="F255" s="20">
        <v>55137</v>
      </c>
      <c r="G255" s="20">
        <v>11089</v>
      </c>
      <c r="H255" s="20">
        <v>61677</v>
      </c>
      <c r="I255" s="20">
        <v>11705</v>
      </c>
      <c r="J255" s="32">
        <f t="shared" si="3"/>
        <v>73382</v>
      </c>
      <c r="K255" s="33"/>
      <c r="L255" s="34"/>
      <c r="M255" s="3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</row>
    <row r="256" spans="1:43" s="12" customFormat="1" x14ac:dyDescent="0.5">
      <c r="A256" s="21">
        <v>85</v>
      </c>
      <c r="B256" s="20">
        <v>51</v>
      </c>
      <c r="C256" s="20">
        <v>7</v>
      </c>
      <c r="D256" s="20">
        <v>6540</v>
      </c>
      <c r="E256" s="20">
        <v>616</v>
      </c>
      <c r="F256" s="20">
        <v>55137</v>
      </c>
      <c r="G256" s="20">
        <v>11089</v>
      </c>
      <c r="H256" s="20">
        <v>61677</v>
      </c>
      <c r="I256" s="20">
        <v>11705</v>
      </c>
      <c r="J256" s="32">
        <f t="shared" si="3"/>
        <v>73382</v>
      </c>
      <c r="K256" s="33"/>
      <c r="L256" s="34"/>
      <c r="M256" s="3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</row>
    <row r="257" spans="1:43" x14ac:dyDescent="0.5">
      <c r="A257" s="16">
        <v>851</v>
      </c>
      <c r="B257" s="16">
        <v>14</v>
      </c>
      <c r="C257" s="16">
        <v>6</v>
      </c>
      <c r="D257" s="16">
        <v>3371</v>
      </c>
      <c r="E257" s="16">
        <v>471</v>
      </c>
      <c r="F257" s="16">
        <v>54849</v>
      </c>
      <c r="G257" s="16">
        <v>11026</v>
      </c>
      <c r="H257" s="16">
        <v>58220</v>
      </c>
      <c r="I257" s="16">
        <v>11497</v>
      </c>
      <c r="J257" s="32">
        <f t="shared" si="3"/>
        <v>69717</v>
      </c>
      <c r="K257" s="37" t="str">
        <f>INDEX('Sector 3 digit codes'!$A:$A,MATCH('Trade Unions Table 3.2'!$A257,'Sector 3 digit codes'!$C:$C,0))</f>
        <v>851 Primary education</v>
      </c>
      <c r="L257" s="36" t="s">
        <v>34</v>
      </c>
      <c r="M257" s="29" t="s">
        <v>69</v>
      </c>
    </row>
    <row r="258" spans="1:43" x14ac:dyDescent="0.5">
      <c r="A258" s="16">
        <v>852</v>
      </c>
      <c r="B258" s="16">
        <v>23</v>
      </c>
      <c r="C258" s="16" t="s">
        <v>106</v>
      </c>
      <c r="D258" s="16">
        <v>1793</v>
      </c>
      <c r="E258" s="16" t="s">
        <v>106</v>
      </c>
      <c r="F258" s="16">
        <v>251</v>
      </c>
      <c r="G258" s="16" t="s">
        <v>106</v>
      </c>
      <c r="H258" s="16">
        <v>2044</v>
      </c>
      <c r="I258" s="16" t="s">
        <v>106</v>
      </c>
      <c r="J258" s="32">
        <f t="shared" si="3"/>
        <v>2044</v>
      </c>
      <c r="K258" s="37" t="str">
        <f>INDEX('Sector 3 digit codes'!$A:$A,MATCH('Trade Unions Table 3.2'!$A258,'Sector 3 digit codes'!$C:$C,0))</f>
        <v>852 Secondary education</v>
      </c>
      <c r="L258" s="36" t="s">
        <v>34</v>
      </c>
      <c r="M258" s="29" t="s">
        <v>69</v>
      </c>
    </row>
    <row r="259" spans="1:43" x14ac:dyDescent="0.5">
      <c r="A259" s="16">
        <v>853</v>
      </c>
      <c r="B259" s="16">
        <v>10</v>
      </c>
      <c r="C259" s="16">
        <v>1</v>
      </c>
      <c r="D259" s="16">
        <v>916</v>
      </c>
      <c r="E259" s="16">
        <v>145</v>
      </c>
      <c r="F259" s="16">
        <v>22</v>
      </c>
      <c r="G259" s="16">
        <v>63</v>
      </c>
      <c r="H259" s="16">
        <v>938</v>
      </c>
      <c r="I259" s="16">
        <v>208</v>
      </c>
      <c r="J259" s="32">
        <f t="shared" si="3"/>
        <v>1146</v>
      </c>
      <c r="K259" s="37" t="str">
        <f>INDEX('Sector 3 digit codes'!$A:$A,MATCH('Trade Unions Table 3.2'!$A259,'Sector 3 digit codes'!$C:$C,0))</f>
        <v>853 Higher education</v>
      </c>
      <c r="L259" s="36" t="s">
        <v>34</v>
      </c>
      <c r="M259" s="29" t="s">
        <v>69</v>
      </c>
    </row>
    <row r="260" spans="1:43" x14ac:dyDescent="0.5">
      <c r="A260" s="16">
        <v>855</v>
      </c>
      <c r="B260" s="16">
        <v>4</v>
      </c>
      <c r="C260" s="16" t="s">
        <v>106</v>
      </c>
      <c r="D260" s="16">
        <v>460</v>
      </c>
      <c r="E260" s="16" t="s">
        <v>106</v>
      </c>
      <c r="F260" s="16">
        <v>15</v>
      </c>
      <c r="G260" s="16" t="s">
        <v>106</v>
      </c>
      <c r="H260" s="16">
        <v>475</v>
      </c>
      <c r="I260" s="16" t="s">
        <v>106</v>
      </c>
      <c r="J260" s="32">
        <f t="shared" si="3"/>
        <v>475</v>
      </c>
      <c r="K260" s="37" t="str">
        <f>INDEX('Sector 3 digit codes'!$A:$A,MATCH('Trade Unions Table 3.2'!$A260,'Sector 3 digit codes'!$C:$C,0))</f>
        <v>855 Educational support services</v>
      </c>
      <c r="L260" s="36" t="s">
        <v>34</v>
      </c>
      <c r="M260" s="29" t="s">
        <v>69</v>
      </c>
    </row>
    <row r="261" spans="1:43" s="12" customFormat="1" x14ac:dyDescent="0.5">
      <c r="A261" s="21" t="s">
        <v>94</v>
      </c>
      <c r="B261" s="20">
        <v>77</v>
      </c>
      <c r="C261" s="20">
        <v>5</v>
      </c>
      <c r="D261" s="20">
        <v>58336</v>
      </c>
      <c r="E261" s="20">
        <v>168</v>
      </c>
      <c r="F261" s="20">
        <v>28723</v>
      </c>
      <c r="G261" s="20">
        <v>102</v>
      </c>
      <c r="H261" s="20">
        <v>87059</v>
      </c>
      <c r="I261" s="20">
        <v>270</v>
      </c>
      <c r="J261" s="32">
        <f t="shared" si="3"/>
        <v>87329</v>
      </c>
      <c r="K261" s="33"/>
      <c r="L261" s="34"/>
      <c r="M261" s="3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</row>
    <row r="262" spans="1:43" s="12" customFormat="1" x14ac:dyDescent="0.5">
      <c r="A262" s="21">
        <v>86</v>
      </c>
      <c r="B262" s="20">
        <v>52</v>
      </c>
      <c r="C262" s="20">
        <v>4</v>
      </c>
      <c r="D262" s="20">
        <v>18890</v>
      </c>
      <c r="E262" s="20">
        <v>155</v>
      </c>
      <c r="F262" s="20">
        <v>8897</v>
      </c>
      <c r="G262" s="20">
        <v>99</v>
      </c>
      <c r="H262" s="20">
        <v>27787</v>
      </c>
      <c r="I262" s="20">
        <v>254</v>
      </c>
      <c r="J262" s="32">
        <f t="shared" si="3"/>
        <v>28041</v>
      </c>
      <c r="K262" s="33"/>
      <c r="L262" s="34"/>
      <c r="M262" s="3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</row>
    <row r="263" spans="1:43" x14ac:dyDescent="0.5">
      <c r="A263" s="16">
        <v>861</v>
      </c>
      <c r="B263" s="16">
        <v>46</v>
      </c>
      <c r="C263" s="16">
        <v>4</v>
      </c>
      <c r="D263" s="16">
        <v>17166</v>
      </c>
      <c r="E263" s="16">
        <v>155</v>
      </c>
      <c r="F263" s="16">
        <v>8440</v>
      </c>
      <c r="G263" s="16">
        <v>99</v>
      </c>
      <c r="H263" s="16">
        <v>25606</v>
      </c>
      <c r="I263" s="16">
        <v>254</v>
      </c>
      <c r="J263" s="32">
        <f t="shared" ref="J263:J298" si="4">SUM(H263:I263)</f>
        <v>25860</v>
      </c>
      <c r="K263" s="37" t="str">
        <f>INDEX('Sector 3 digit codes'!$A:$A,MATCH('Trade Unions Table 3.2'!$A263,'Sector 3 digit codes'!$C:$C,0))</f>
        <v>861 Hospital activities</v>
      </c>
      <c r="L263" s="36" t="s">
        <v>35</v>
      </c>
      <c r="M263" s="29" t="s">
        <v>70</v>
      </c>
    </row>
    <row r="264" spans="1:43" x14ac:dyDescent="0.5">
      <c r="A264" s="16">
        <v>862</v>
      </c>
      <c r="B264" s="16">
        <v>5</v>
      </c>
      <c r="C264" s="16" t="s">
        <v>106</v>
      </c>
      <c r="D264" s="16">
        <v>1544</v>
      </c>
      <c r="E264" s="16" t="s">
        <v>106</v>
      </c>
      <c r="F264" s="16">
        <v>334</v>
      </c>
      <c r="G264" s="16" t="s">
        <v>106</v>
      </c>
      <c r="H264" s="16">
        <v>1878</v>
      </c>
      <c r="I264" s="16" t="s">
        <v>106</v>
      </c>
      <c r="J264" s="32">
        <f t="shared" si="4"/>
        <v>1878</v>
      </c>
      <c r="K264" s="37" t="str">
        <f>INDEX('Sector 3 digit codes'!$A:$A,MATCH('Trade Unions Table 3.2'!$A264,'Sector 3 digit codes'!$C:$C,0))</f>
        <v>862 Medical and dental practice activities</v>
      </c>
      <c r="L264" s="36" t="s">
        <v>35</v>
      </c>
      <c r="M264" s="29" t="s">
        <v>70</v>
      </c>
    </row>
    <row r="265" spans="1:43" x14ac:dyDescent="0.5">
      <c r="A265" s="16">
        <v>869</v>
      </c>
      <c r="B265" s="16">
        <v>1</v>
      </c>
      <c r="C265" s="16" t="s">
        <v>106</v>
      </c>
      <c r="D265" s="16">
        <v>180</v>
      </c>
      <c r="E265" s="16" t="s">
        <v>106</v>
      </c>
      <c r="F265" s="16">
        <v>123</v>
      </c>
      <c r="G265" s="16" t="s">
        <v>106</v>
      </c>
      <c r="H265" s="16">
        <v>303</v>
      </c>
      <c r="I265" s="16" t="s">
        <v>106</v>
      </c>
      <c r="J265" s="32">
        <f t="shared" si="4"/>
        <v>303</v>
      </c>
      <c r="K265" s="37" t="str">
        <f>INDEX('Sector 3 digit codes'!$A:$A,MATCH('Trade Unions Table 3.2'!$A265,'Sector 3 digit codes'!$C:$C,0))</f>
        <v>869 Other human health activities</v>
      </c>
      <c r="L265" s="36" t="s">
        <v>35</v>
      </c>
      <c r="M265" s="29" t="s">
        <v>70</v>
      </c>
    </row>
    <row r="266" spans="1:43" s="12" customFormat="1" x14ac:dyDescent="0.5">
      <c r="A266" s="21">
        <v>87</v>
      </c>
      <c r="B266" s="20">
        <v>5</v>
      </c>
      <c r="C266" s="20" t="s">
        <v>106</v>
      </c>
      <c r="D266" s="20">
        <v>271</v>
      </c>
      <c r="E266" s="20" t="s">
        <v>106</v>
      </c>
      <c r="F266" s="20">
        <v>6461</v>
      </c>
      <c r="G266" s="20" t="s">
        <v>106</v>
      </c>
      <c r="H266" s="20">
        <v>6732</v>
      </c>
      <c r="I266" s="20" t="s">
        <v>106</v>
      </c>
      <c r="J266" s="32">
        <f t="shared" si="4"/>
        <v>6732</v>
      </c>
      <c r="K266" s="33"/>
      <c r="L266" s="34"/>
      <c r="M266" s="3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</row>
    <row r="267" spans="1:43" x14ac:dyDescent="0.5">
      <c r="A267" s="16">
        <v>871</v>
      </c>
      <c r="B267" s="16">
        <v>4</v>
      </c>
      <c r="C267" s="16" t="s">
        <v>106</v>
      </c>
      <c r="D267" s="16">
        <v>56</v>
      </c>
      <c r="E267" s="16" t="s">
        <v>106</v>
      </c>
      <c r="F267" s="16">
        <v>5538</v>
      </c>
      <c r="G267" s="16" t="s">
        <v>106</v>
      </c>
      <c r="H267" s="16">
        <v>5594</v>
      </c>
      <c r="I267" s="16" t="s">
        <v>106</v>
      </c>
      <c r="J267" s="32">
        <f t="shared" si="4"/>
        <v>5594</v>
      </c>
      <c r="K267" s="37" t="str">
        <f>INDEX('Sector 3 digit codes'!$A:$A,MATCH('Trade Unions Table 3.2'!$A267,'Sector 3 digit codes'!$C:$C,0))</f>
        <v>871 Nursing care facilities</v>
      </c>
      <c r="L267" s="36" t="s">
        <v>35</v>
      </c>
      <c r="M267" s="29" t="s">
        <v>70</v>
      </c>
    </row>
    <row r="268" spans="1:43" x14ac:dyDescent="0.5">
      <c r="A268" s="16">
        <v>873</v>
      </c>
      <c r="B268" s="16">
        <v>1</v>
      </c>
      <c r="C268" s="16" t="s">
        <v>106</v>
      </c>
      <c r="D268" s="16">
        <v>215</v>
      </c>
      <c r="E268" s="16" t="s">
        <v>106</v>
      </c>
      <c r="F268" s="16">
        <v>923</v>
      </c>
      <c r="G268" s="16" t="s">
        <v>106</v>
      </c>
      <c r="H268" s="16">
        <v>1138</v>
      </c>
      <c r="I268" s="16" t="s">
        <v>106</v>
      </c>
      <c r="J268" s="32">
        <f t="shared" si="4"/>
        <v>1138</v>
      </c>
      <c r="K268" s="37" t="str">
        <f>INDEX('Sector 3 digit codes'!$A:$A,MATCH('Trade Unions Table 3.2'!$A268,'Sector 3 digit codes'!$C:$C,0))</f>
        <v>873 Residential care activities for the elderly and disabled</v>
      </c>
      <c r="L268" s="36" t="s">
        <v>35</v>
      </c>
      <c r="M268" s="29" t="s">
        <v>70</v>
      </c>
    </row>
    <row r="269" spans="1:43" s="12" customFormat="1" x14ac:dyDescent="0.5">
      <c r="A269" s="21">
        <v>88</v>
      </c>
      <c r="B269" s="20">
        <v>20</v>
      </c>
      <c r="C269" s="20">
        <v>1</v>
      </c>
      <c r="D269" s="20">
        <v>39175</v>
      </c>
      <c r="E269" s="20">
        <v>13</v>
      </c>
      <c r="F269" s="20">
        <v>13365</v>
      </c>
      <c r="G269" s="20">
        <v>3</v>
      </c>
      <c r="H269" s="20">
        <v>52540</v>
      </c>
      <c r="I269" s="20">
        <v>16</v>
      </c>
      <c r="J269" s="32">
        <f t="shared" si="4"/>
        <v>52556</v>
      </c>
      <c r="K269" s="33"/>
      <c r="L269" s="34"/>
      <c r="M269" s="3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</row>
    <row r="270" spans="1:43" x14ac:dyDescent="0.5">
      <c r="A270" s="16">
        <v>881</v>
      </c>
      <c r="B270" s="16">
        <v>6</v>
      </c>
      <c r="C270" s="16" t="s">
        <v>106</v>
      </c>
      <c r="D270" s="16">
        <v>38004</v>
      </c>
      <c r="E270" s="16" t="s">
        <v>106</v>
      </c>
      <c r="F270" s="16">
        <v>46</v>
      </c>
      <c r="G270" s="16" t="s">
        <v>106</v>
      </c>
      <c r="H270" s="16">
        <v>38050</v>
      </c>
      <c r="I270" s="16" t="s">
        <v>106</v>
      </c>
      <c r="J270" s="32">
        <f t="shared" si="4"/>
        <v>38050</v>
      </c>
      <c r="K270" s="37" t="str">
        <f>INDEX('Sector 3 digit codes'!$A:$A,MATCH('Trade Unions Table 3.2'!$A270,'Sector 3 digit codes'!$C:$C,0))</f>
        <v>881 Social work activities without accommodation for the elderly and disabled</v>
      </c>
      <c r="L270" s="36" t="s">
        <v>35</v>
      </c>
      <c r="M270" s="29" t="s">
        <v>70</v>
      </c>
    </row>
    <row r="271" spans="1:43" x14ac:dyDescent="0.5">
      <c r="A271" s="16">
        <v>889</v>
      </c>
      <c r="B271" s="16">
        <v>14</v>
      </c>
      <c r="C271" s="16">
        <v>1</v>
      </c>
      <c r="D271" s="16">
        <v>1171</v>
      </c>
      <c r="E271" s="16">
        <v>13</v>
      </c>
      <c r="F271" s="16">
        <v>13319</v>
      </c>
      <c r="G271" s="16">
        <v>3</v>
      </c>
      <c r="H271" s="16">
        <v>14490</v>
      </c>
      <c r="I271" s="16">
        <v>16</v>
      </c>
      <c r="J271" s="32">
        <f t="shared" si="4"/>
        <v>14506</v>
      </c>
      <c r="K271" s="37" t="str">
        <f>INDEX('Sector 3 digit codes'!$A:$A,MATCH('Trade Unions Table 3.2'!$A271,'Sector 3 digit codes'!$C:$C,0))</f>
        <v>889 Other social work activities without accommodation n.e.c.</v>
      </c>
      <c r="L271" s="36" t="s">
        <v>35</v>
      </c>
      <c r="M271" s="29" t="s">
        <v>70</v>
      </c>
    </row>
    <row r="272" spans="1:43" s="12" customFormat="1" x14ac:dyDescent="0.5">
      <c r="A272" s="21" t="s">
        <v>95</v>
      </c>
      <c r="B272" s="20">
        <v>54</v>
      </c>
      <c r="C272" s="20" t="s">
        <v>106</v>
      </c>
      <c r="D272" s="20">
        <v>25528</v>
      </c>
      <c r="E272" s="20" t="s">
        <v>106</v>
      </c>
      <c r="F272" s="20">
        <v>1963</v>
      </c>
      <c r="G272" s="20" t="s">
        <v>106</v>
      </c>
      <c r="H272" s="20">
        <v>27491</v>
      </c>
      <c r="I272" s="20" t="s">
        <v>106</v>
      </c>
      <c r="J272" s="32">
        <f t="shared" si="4"/>
        <v>27491</v>
      </c>
      <c r="K272" s="33"/>
      <c r="L272" s="34"/>
      <c r="M272" s="3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</row>
    <row r="273" spans="1:43" s="12" customFormat="1" x14ac:dyDescent="0.5">
      <c r="A273" s="21">
        <v>90</v>
      </c>
      <c r="B273" s="20">
        <v>32</v>
      </c>
      <c r="C273" s="20" t="s">
        <v>106</v>
      </c>
      <c r="D273" s="20">
        <v>9906</v>
      </c>
      <c r="E273" s="20" t="s">
        <v>106</v>
      </c>
      <c r="F273" s="20">
        <v>860</v>
      </c>
      <c r="G273" s="20" t="s">
        <v>106</v>
      </c>
      <c r="H273" s="20">
        <v>10766</v>
      </c>
      <c r="I273" s="20" t="s">
        <v>106</v>
      </c>
      <c r="J273" s="32">
        <f t="shared" si="4"/>
        <v>10766</v>
      </c>
      <c r="K273" s="33"/>
      <c r="L273" s="34"/>
      <c r="M273" s="3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</row>
    <row r="274" spans="1:43" x14ac:dyDescent="0.5">
      <c r="A274" s="16">
        <v>900</v>
      </c>
      <c r="B274" s="16">
        <v>32</v>
      </c>
      <c r="C274" s="16" t="s">
        <v>106</v>
      </c>
      <c r="D274" s="16">
        <v>9906</v>
      </c>
      <c r="E274" s="16" t="s">
        <v>106</v>
      </c>
      <c r="F274" s="16">
        <v>860</v>
      </c>
      <c r="G274" s="16" t="s">
        <v>106</v>
      </c>
      <c r="H274" s="16">
        <v>10766</v>
      </c>
      <c r="I274" s="16" t="s">
        <v>106</v>
      </c>
      <c r="J274" s="32">
        <f t="shared" si="4"/>
        <v>10766</v>
      </c>
      <c r="K274" s="37" t="str">
        <f>INDEX('Sector 3 digit codes'!$A:$A,MATCH('Trade Unions Table 3.2'!$A274,'Sector 3 digit codes'!$C:$C,0))</f>
        <v>900 Creative, arts and entertainment activities</v>
      </c>
      <c r="L274" s="36" t="s">
        <v>36</v>
      </c>
      <c r="M274" s="29" t="s">
        <v>71</v>
      </c>
    </row>
    <row r="275" spans="1:43" s="12" customFormat="1" x14ac:dyDescent="0.5">
      <c r="A275" s="21">
        <v>91</v>
      </c>
      <c r="B275" s="20">
        <v>6</v>
      </c>
      <c r="C275" s="20" t="s">
        <v>106</v>
      </c>
      <c r="D275" s="20">
        <v>1548</v>
      </c>
      <c r="E275" s="20" t="s">
        <v>106</v>
      </c>
      <c r="F275" s="20">
        <v>10</v>
      </c>
      <c r="G275" s="20" t="s">
        <v>106</v>
      </c>
      <c r="H275" s="20">
        <v>1558</v>
      </c>
      <c r="I275" s="20" t="s">
        <v>106</v>
      </c>
      <c r="J275" s="32">
        <f t="shared" si="4"/>
        <v>1558</v>
      </c>
      <c r="K275" s="33"/>
      <c r="L275" s="34"/>
      <c r="M275" s="3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</row>
    <row r="276" spans="1:43" x14ac:dyDescent="0.5">
      <c r="A276" s="16">
        <v>910</v>
      </c>
      <c r="B276" s="16">
        <v>6</v>
      </c>
      <c r="C276" s="16" t="s">
        <v>106</v>
      </c>
      <c r="D276" s="16">
        <v>1548</v>
      </c>
      <c r="E276" s="16" t="s">
        <v>106</v>
      </c>
      <c r="F276" s="16">
        <v>10</v>
      </c>
      <c r="G276" s="16" t="s">
        <v>106</v>
      </c>
      <c r="H276" s="16">
        <v>1558</v>
      </c>
      <c r="I276" s="16" t="s">
        <v>106</v>
      </c>
      <c r="J276" s="32">
        <f t="shared" si="4"/>
        <v>1558</v>
      </c>
      <c r="K276" s="37" t="str">
        <f>INDEX('Sector 3 digit codes'!$A:$A,MATCH('Trade Unions Table 3.2'!$A276,'Sector 3 digit codes'!$C:$C,0))</f>
        <v>910 Libraries, archives, museums and other cultural activities</v>
      </c>
      <c r="L276" s="36" t="s">
        <v>36</v>
      </c>
      <c r="M276" s="29" t="s">
        <v>71</v>
      </c>
    </row>
    <row r="277" spans="1:43" s="12" customFormat="1" x14ac:dyDescent="0.5">
      <c r="A277" s="21">
        <v>92</v>
      </c>
      <c r="B277" s="20">
        <v>13</v>
      </c>
      <c r="C277" s="20" t="s">
        <v>106</v>
      </c>
      <c r="D277" s="20">
        <v>13641</v>
      </c>
      <c r="E277" s="20" t="s">
        <v>106</v>
      </c>
      <c r="F277" s="20">
        <v>1078</v>
      </c>
      <c r="G277" s="20" t="s">
        <v>106</v>
      </c>
      <c r="H277" s="20">
        <v>14719</v>
      </c>
      <c r="I277" s="20" t="s">
        <v>106</v>
      </c>
      <c r="J277" s="32">
        <f t="shared" si="4"/>
        <v>14719</v>
      </c>
      <c r="K277" s="33"/>
      <c r="L277" s="34"/>
      <c r="M277" s="3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</row>
    <row r="278" spans="1:43" x14ac:dyDescent="0.5">
      <c r="A278" s="16">
        <v>920</v>
      </c>
      <c r="B278" s="16">
        <v>13</v>
      </c>
      <c r="C278" s="16" t="s">
        <v>106</v>
      </c>
      <c r="D278" s="16">
        <v>13641</v>
      </c>
      <c r="E278" s="16" t="s">
        <v>106</v>
      </c>
      <c r="F278" s="16">
        <v>1078</v>
      </c>
      <c r="G278" s="16" t="s">
        <v>106</v>
      </c>
      <c r="H278" s="16">
        <v>14719</v>
      </c>
      <c r="I278" s="16" t="s">
        <v>106</v>
      </c>
      <c r="J278" s="32">
        <f t="shared" si="4"/>
        <v>14719</v>
      </c>
      <c r="K278" s="37" t="str">
        <f>INDEX('Sector 3 digit codes'!$A:$A,MATCH('Trade Unions Table 3.2'!$A278,'Sector 3 digit codes'!$C:$C,0))</f>
        <v>920 Gambling and betting activities</v>
      </c>
      <c r="L278" s="36" t="s">
        <v>36</v>
      </c>
      <c r="M278" s="29" t="s">
        <v>71</v>
      </c>
    </row>
    <row r="279" spans="1:43" s="12" customFormat="1" x14ac:dyDescent="0.5">
      <c r="A279" s="21">
        <v>93</v>
      </c>
      <c r="B279" s="20">
        <v>3</v>
      </c>
      <c r="C279" s="20" t="s">
        <v>106</v>
      </c>
      <c r="D279" s="20">
        <v>433</v>
      </c>
      <c r="E279" s="20" t="s">
        <v>106</v>
      </c>
      <c r="F279" s="20">
        <v>15</v>
      </c>
      <c r="G279" s="20" t="s">
        <v>106</v>
      </c>
      <c r="H279" s="20">
        <v>448</v>
      </c>
      <c r="I279" s="20" t="s">
        <v>106</v>
      </c>
      <c r="J279" s="32">
        <f t="shared" si="4"/>
        <v>448</v>
      </c>
      <c r="K279" s="33"/>
      <c r="L279" s="34"/>
      <c r="M279" s="3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</row>
    <row r="280" spans="1:43" x14ac:dyDescent="0.5">
      <c r="A280" s="16">
        <v>931</v>
      </c>
      <c r="B280" s="16">
        <v>3</v>
      </c>
      <c r="C280" s="16" t="s">
        <v>106</v>
      </c>
      <c r="D280" s="16">
        <v>433</v>
      </c>
      <c r="E280" s="16" t="s">
        <v>106</v>
      </c>
      <c r="F280" s="16">
        <v>15</v>
      </c>
      <c r="G280" s="16" t="s">
        <v>106</v>
      </c>
      <c r="H280" s="16">
        <v>448</v>
      </c>
      <c r="I280" s="16" t="s">
        <v>106</v>
      </c>
      <c r="J280" s="32">
        <f t="shared" si="4"/>
        <v>448</v>
      </c>
      <c r="K280" s="37" t="str">
        <f>INDEX('Sector 3 digit codes'!$A:$A,MATCH('Trade Unions Table 3.2'!$A280,'Sector 3 digit codes'!$C:$C,0))</f>
        <v>931 Sports activities</v>
      </c>
      <c r="L280" s="36" t="s">
        <v>36</v>
      </c>
      <c r="M280" s="29" t="s">
        <v>71</v>
      </c>
    </row>
    <row r="281" spans="1:43" s="12" customFormat="1" x14ac:dyDescent="0.5">
      <c r="A281" s="21" t="s">
        <v>96</v>
      </c>
      <c r="B281" s="20">
        <v>270</v>
      </c>
      <c r="C281" s="20" t="s">
        <v>106</v>
      </c>
      <c r="D281" s="20">
        <v>218865</v>
      </c>
      <c r="E281" s="20" t="s">
        <v>106</v>
      </c>
      <c r="F281" s="20">
        <v>80774</v>
      </c>
      <c r="G281" s="20" t="s">
        <v>106</v>
      </c>
      <c r="H281" s="20">
        <v>299639</v>
      </c>
      <c r="I281" s="20" t="s">
        <v>106</v>
      </c>
      <c r="J281" s="32">
        <f t="shared" si="4"/>
        <v>299639</v>
      </c>
      <c r="K281" s="33"/>
      <c r="L281" s="34"/>
      <c r="M281" s="3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</row>
    <row r="282" spans="1:43" s="12" customFormat="1" x14ac:dyDescent="0.5">
      <c r="A282" s="21">
        <v>94</v>
      </c>
      <c r="B282" s="20">
        <v>94</v>
      </c>
      <c r="C282" s="20" t="s">
        <v>106</v>
      </c>
      <c r="D282" s="20">
        <v>175981</v>
      </c>
      <c r="E282" s="20" t="s">
        <v>106</v>
      </c>
      <c r="F282" s="20">
        <v>65726</v>
      </c>
      <c r="G282" s="20" t="s">
        <v>106</v>
      </c>
      <c r="H282" s="20">
        <v>241707</v>
      </c>
      <c r="I282" s="20" t="s">
        <v>106</v>
      </c>
      <c r="J282" s="32">
        <f t="shared" si="4"/>
        <v>241707</v>
      </c>
      <c r="K282" s="33"/>
      <c r="L282" s="34"/>
      <c r="M282" s="3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</row>
    <row r="283" spans="1:43" x14ac:dyDescent="0.5">
      <c r="A283" s="16">
        <v>941</v>
      </c>
      <c r="B283" s="16">
        <v>24</v>
      </c>
      <c r="C283" s="16" t="s">
        <v>106</v>
      </c>
      <c r="D283" s="16">
        <v>6156</v>
      </c>
      <c r="E283" s="16" t="s">
        <v>106</v>
      </c>
      <c r="F283" s="16">
        <v>46881</v>
      </c>
      <c r="G283" s="16" t="s">
        <v>106</v>
      </c>
      <c r="H283" s="16">
        <v>53037</v>
      </c>
      <c r="I283" s="16" t="s">
        <v>106</v>
      </c>
      <c r="J283" s="32">
        <f t="shared" si="4"/>
        <v>53037</v>
      </c>
      <c r="K283" s="37" t="str">
        <f>INDEX('Sector 3 digit codes'!$A:$A,MATCH('Trade Unions Table 3.2'!$A283,'Sector 3 digit codes'!$C:$C,0))</f>
        <v>941 Activities of business, employers and professional membership</v>
      </c>
      <c r="L283" s="36" t="s">
        <v>36</v>
      </c>
      <c r="M283" s="29" t="s">
        <v>71</v>
      </c>
    </row>
    <row r="284" spans="1:43" x14ac:dyDescent="0.5">
      <c r="A284" s="16">
        <v>942</v>
      </c>
      <c r="B284" s="16">
        <v>60</v>
      </c>
      <c r="C284" s="16" t="s">
        <v>106</v>
      </c>
      <c r="D284" s="16">
        <v>166623</v>
      </c>
      <c r="E284" s="16" t="s">
        <v>106</v>
      </c>
      <c r="F284" s="16">
        <v>18324</v>
      </c>
      <c r="G284" s="16" t="s">
        <v>106</v>
      </c>
      <c r="H284" s="16">
        <v>184947</v>
      </c>
      <c r="I284" s="16" t="s">
        <v>106</v>
      </c>
      <c r="J284" s="32">
        <f t="shared" si="4"/>
        <v>184947</v>
      </c>
      <c r="K284" s="37" t="str">
        <f>INDEX('Sector 3 digit codes'!$A:$A,MATCH('Trade Unions Table 3.2'!$A284,'Sector 3 digit codes'!$C:$C,0))</f>
        <v>942 Activities of trade unions</v>
      </c>
      <c r="L284" s="36" t="s">
        <v>36</v>
      </c>
      <c r="M284" s="29" t="s">
        <v>71</v>
      </c>
    </row>
    <row r="285" spans="1:43" x14ac:dyDescent="0.5">
      <c r="A285" s="16">
        <v>949</v>
      </c>
      <c r="B285" s="16">
        <v>10</v>
      </c>
      <c r="C285" s="16" t="s">
        <v>106</v>
      </c>
      <c r="D285" s="16">
        <v>3202</v>
      </c>
      <c r="E285" s="16" t="s">
        <v>106</v>
      </c>
      <c r="F285" s="16">
        <v>521</v>
      </c>
      <c r="G285" s="16" t="s">
        <v>106</v>
      </c>
      <c r="H285" s="16">
        <v>3723</v>
      </c>
      <c r="I285" s="16" t="s">
        <v>106</v>
      </c>
      <c r="J285" s="32">
        <f t="shared" si="4"/>
        <v>3723</v>
      </c>
      <c r="K285" s="37" t="str">
        <f>INDEX('Sector 3 digit codes'!$A:$A,MATCH('Trade Unions Table 3.2'!$A285,'Sector 3 digit codes'!$C:$C,0))</f>
        <v>949 Activities of other membership organizations</v>
      </c>
      <c r="L285" s="36" t="s">
        <v>36</v>
      </c>
      <c r="M285" s="29" t="s">
        <v>71</v>
      </c>
    </row>
    <row r="286" spans="1:43" s="12" customFormat="1" x14ac:dyDescent="0.5">
      <c r="A286" s="21">
        <v>95</v>
      </c>
      <c r="B286" s="20">
        <v>1</v>
      </c>
      <c r="C286" s="20" t="s">
        <v>106</v>
      </c>
      <c r="D286" s="20">
        <v>35</v>
      </c>
      <c r="E286" s="20" t="s">
        <v>106</v>
      </c>
      <c r="F286" s="20">
        <v>14</v>
      </c>
      <c r="G286" s="20" t="s">
        <v>106</v>
      </c>
      <c r="H286" s="20">
        <v>49</v>
      </c>
      <c r="I286" s="20" t="s">
        <v>106</v>
      </c>
      <c r="J286" s="32">
        <f t="shared" si="4"/>
        <v>49</v>
      </c>
      <c r="K286" s="33"/>
      <c r="L286" s="34"/>
      <c r="M286" s="3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</row>
    <row r="287" spans="1:43" x14ac:dyDescent="0.5">
      <c r="A287" s="16">
        <v>951</v>
      </c>
      <c r="B287" s="16" t="s">
        <v>106</v>
      </c>
      <c r="C287" s="16" t="s">
        <v>106</v>
      </c>
      <c r="D287" s="16" t="s">
        <v>106</v>
      </c>
      <c r="E287" s="16" t="s">
        <v>106</v>
      </c>
      <c r="F287" s="16" t="s">
        <v>106</v>
      </c>
      <c r="G287" s="16" t="s">
        <v>106</v>
      </c>
      <c r="H287" s="16" t="s">
        <v>106</v>
      </c>
      <c r="I287" s="16" t="s">
        <v>106</v>
      </c>
      <c r="J287" s="32">
        <f t="shared" si="4"/>
        <v>0</v>
      </c>
      <c r="K287" s="37" t="str">
        <f>INDEX('Sector 3 digit codes'!$A:$A,MATCH('Trade Unions Table 3.2'!$A287,'Sector 3 digit codes'!$C:$C,0))</f>
        <v>951 Repair of computers and communication equipment</v>
      </c>
      <c r="L287" s="36" t="s">
        <v>36</v>
      </c>
      <c r="M287" s="29" t="s">
        <v>71</v>
      </c>
    </row>
    <row r="288" spans="1:43" x14ac:dyDescent="0.5">
      <c r="A288" s="16">
        <v>952</v>
      </c>
      <c r="B288" s="16">
        <v>1</v>
      </c>
      <c r="C288" s="16" t="s">
        <v>106</v>
      </c>
      <c r="D288" s="16">
        <v>35</v>
      </c>
      <c r="E288" s="16" t="s">
        <v>106</v>
      </c>
      <c r="F288" s="16">
        <v>14</v>
      </c>
      <c r="G288" s="16" t="s">
        <v>106</v>
      </c>
      <c r="H288" s="16">
        <v>49</v>
      </c>
      <c r="I288" s="16" t="s">
        <v>106</v>
      </c>
      <c r="J288" s="32">
        <f t="shared" si="4"/>
        <v>49</v>
      </c>
      <c r="K288" s="37" t="str">
        <f>INDEX('Sector 3 digit codes'!$A:$A,MATCH('Trade Unions Table 3.2'!$A288,'Sector 3 digit codes'!$C:$C,0))</f>
        <v>952 Repair of personal and household goods</v>
      </c>
      <c r="L288" s="36" t="s">
        <v>36</v>
      </c>
      <c r="M288" s="29" t="s">
        <v>71</v>
      </c>
    </row>
    <row r="289" spans="1:43" s="12" customFormat="1" x14ac:dyDescent="0.5">
      <c r="A289" s="21">
        <v>96</v>
      </c>
      <c r="B289" s="20">
        <v>175</v>
      </c>
      <c r="C289" s="20" t="s">
        <v>106</v>
      </c>
      <c r="D289" s="20">
        <v>42849</v>
      </c>
      <c r="E289" s="20" t="s">
        <v>106</v>
      </c>
      <c r="F289" s="20">
        <v>15034</v>
      </c>
      <c r="G289" s="20" t="s">
        <v>106</v>
      </c>
      <c r="H289" s="20">
        <v>57883</v>
      </c>
      <c r="I289" s="20" t="s">
        <v>106</v>
      </c>
      <c r="J289" s="32">
        <f t="shared" si="4"/>
        <v>57883</v>
      </c>
      <c r="K289" s="33"/>
      <c r="L289" s="34"/>
      <c r="M289" s="3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</row>
    <row r="290" spans="1:43" x14ac:dyDescent="0.5">
      <c r="A290" s="16">
        <v>960</v>
      </c>
      <c r="B290" s="16">
        <v>175</v>
      </c>
      <c r="C290" s="16" t="s">
        <v>106</v>
      </c>
      <c r="D290" s="16">
        <v>42849</v>
      </c>
      <c r="E290" s="16" t="s">
        <v>106</v>
      </c>
      <c r="F290" s="16">
        <v>15034</v>
      </c>
      <c r="G290" s="16" t="s">
        <v>106</v>
      </c>
      <c r="H290" s="16">
        <v>57883</v>
      </c>
      <c r="I290" s="16" t="s">
        <v>106</v>
      </c>
      <c r="J290" s="32">
        <f t="shared" si="4"/>
        <v>57883</v>
      </c>
      <c r="K290" s="37" t="str">
        <f>INDEX('Sector 3 digit codes'!$A:$A,MATCH('Trade Unions Table 3.2'!$A290,'Sector 3 digit codes'!$C:$C,0))</f>
        <v>960 Other personal service activities</v>
      </c>
      <c r="L290" s="36" t="s">
        <v>36</v>
      </c>
      <c r="M290" s="29" t="s">
        <v>71</v>
      </c>
    </row>
    <row r="291" spans="1:43" s="12" customFormat="1" x14ac:dyDescent="0.5">
      <c r="A291" s="21" t="s">
        <v>97</v>
      </c>
      <c r="B291" s="20">
        <v>12</v>
      </c>
      <c r="C291" s="20" t="s">
        <v>106</v>
      </c>
      <c r="D291" s="20">
        <v>579</v>
      </c>
      <c r="E291" s="20" t="s">
        <v>106</v>
      </c>
      <c r="F291" s="20">
        <v>852</v>
      </c>
      <c r="G291" s="20" t="s">
        <v>106</v>
      </c>
      <c r="H291" s="20">
        <v>1431</v>
      </c>
      <c r="I291" s="20" t="s">
        <v>106</v>
      </c>
      <c r="J291" s="32">
        <f t="shared" si="4"/>
        <v>1431</v>
      </c>
      <c r="K291" s="33"/>
      <c r="L291" s="34"/>
      <c r="M291" s="3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</row>
    <row r="292" spans="1:43" s="12" customFormat="1" x14ac:dyDescent="0.5">
      <c r="A292" s="21">
        <v>97</v>
      </c>
      <c r="B292" s="20">
        <v>9</v>
      </c>
      <c r="C292" s="20" t="s">
        <v>106</v>
      </c>
      <c r="D292" s="20">
        <v>380</v>
      </c>
      <c r="E292" s="20" t="s">
        <v>106</v>
      </c>
      <c r="F292" s="20">
        <v>777</v>
      </c>
      <c r="G292" s="20" t="s">
        <v>106</v>
      </c>
      <c r="H292" s="20">
        <v>1157</v>
      </c>
      <c r="I292" s="20" t="s">
        <v>106</v>
      </c>
      <c r="J292" s="32">
        <f t="shared" si="4"/>
        <v>1157</v>
      </c>
      <c r="K292" s="33"/>
      <c r="L292" s="34"/>
      <c r="M292" s="3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</row>
    <row r="293" spans="1:43" x14ac:dyDescent="0.5">
      <c r="A293" s="16">
        <v>970</v>
      </c>
      <c r="B293" s="16">
        <v>9</v>
      </c>
      <c r="C293" s="16" t="s">
        <v>106</v>
      </c>
      <c r="D293" s="16">
        <v>380</v>
      </c>
      <c r="E293" s="16" t="s">
        <v>106</v>
      </c>
      <c r="F293" s="16">
        <v>777</v>
      </c>
      <c r="G293" s="16" t="s">
        <v>106</v>
      </c>
      <c r="H293" s="16">
        <v>1157</v>
      </c>
      <c r="I293" s="16" t="s">
        <v>106</v>
      </c>
      <c r="J293" s="32">
        <f t="shared" si="4"/>
        <v>1157</v>
      </c>
      <c r="K293" s="37" t="str">
        <f>INDEX('Sector 3 digit codes'!$A:$A,MATCH('Trade Unions Table 3.2'!$A293,'Sector 3 digit codes'!$C:$C,0))</f>
        <v>970 Activities of households as employers of domestic personnel</v>
      </c>
      <c r="L293" s="36" t="s">
        <v>37</v>
      </c>
      <c r="M293" s="29" t="s">
        <v>72</v>
      </c>
    </row>
    <row r="294" spans="1:43" s="12" customFormat="1" x14ac:dyDescent="0.5">
      <c r="A294" s="21">
        <v>98</v>
      </c>
      <c r="B294" s="20">
        <v>3</v>
      </c>
      <c r="C294" s="20" t="s">
        <v>106</v>
      </c>
      <c r="D294" s="20">
        <v>199</v>
      </c>
      <c r="E294" s="20" t="s">
        <v>106</v>
      </c>
      <c r="F294" s="20">
        <v>75</v>
      </c>
      <c r="G294" s="20" t="s">
        <v>106</v>
      </c>
      <c r="H294" s="20">
        <v>274</v>
      </c>
      <c r="I294" s="20" t="s">
        <v>106</v>
      </c>
      <c r="J294" s="32">
        <f t="shared" si="4"/>
        <v>274</v>
      </c>
      <c r="K294" s="33"/>
      <c r="L294" s="34"/>
      <c r="M294" s="3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</row>
    <row r="295" spans="1:43" x14ac:dyDescent="0.5">
      <c r="A295" s="16">
        <v>981</v>
      </c>
      <c r="B295" s="16">
        <v>3</v>
      </c>
      <c r="C295" s="16" t="s">
        <v>106</v>
      </c>
      <c r="D295" s="16">
        <v>199</v>
      </c>
      <c r="E295" s="16" t="s">
        <v>106</v>
      </c>
      <c r="F295" s="16">
        <v>75</v>
      </c>
      <c r="G295" s="16" t="s">
        <v>106</v>
      </c>
      <c r="H295" s="16">
        <v>274</v>
      </c>
      <c r="I295" s="16" t="s">
        <v>106</v>
      </c>
      <c r="J295" s="32">
        <f t="shared" si="4"/>
        <v>274</v>
      </c>
      <c r="K295" s="37" t="str">
        <f>INDEX('Sector 3 digit codes'!$A:$A,MATCH('Trade Unions Table 3.2'!$A295,'Sector 3 digit codes'!$C:$C,0))</f>
        <v>981 Undifferentiated goods-producing activities of private households for own</v>
      </c>
      <c r="L295" s="36" t="s">
        <v>37</v>
      </c>
      <c r="M295" s="29" t="s">
        <v>72</v>
      </c>
    </row>
    <row r="296" spans="1:43" s="12" customFormat="1" x14ac:dyDescent="0.5">
      <c r="A296" s="21" t="s">
        <v>98</v>
      </c>
      <c r="B296" s="20">
        <v>46</v>
      </c>
      <c r="C296" s="20" t="s">
        <v>106</v>
      </c>
      <c r="D296" s="20">
        <v>371146</v>
      </c>
      <c r="E296" s="20" t="s">
        <v>106</v>
      </c>
      <c r="F296" s="20">
        <v>200582</v>
      </c>
      <c r="G296" s="20" t="s">
        <v>106</v>
      </c>
      <c r="H296" s="20">
        <v>571728</v>
      </c>
      <c r="I296" s="20" t="s">
        <v>106</v>
      </c>
      <c r="J296" s="32">
        <f t="shared" si="4"/>
        <v>571728</v>
      </c>
      <c r="K296" s="33"/>
      <c r="L296" s="34"/>
      <c r="M296" s="3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</row>
    <row r="297" spans="1:43" s="12" customFormat="1" x14ac:dyDescent="0.5">
      <c r="A297" s="21">
        <v>99</v>
      </c>
      <c r="B297" s="20">
        <v>46</v>
      </c>
      <c r="C297" s="20" t="s">
        <v>106</v>
      </c>
      <c r="D297" s="20">
        <v>371146</v>
      </c>
      <c r="E297" s="20" t="s">
        <v>106</v>
      </c>
      <c r="F297" s="20">
        <v>200582</v>
      </c>
      <c r="G297" s="20" t="s">
        <v>106</v>
      </c>
      <c r="H297" s="20">
        <v>571728</v>
      </c>
      <c r="I297" s="20" t="s">
        <v>106</v>
      </c>
      <c r="J297" s="32">
        <f t="shared" si="4"/>
        <v>571728</v>
      </c>
      <c r="K297" s="33"/>
      <c r="L297" s="34"/>
      <c r="M297" s="3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</row>
    <row r="298" spans="1:43" x14ac:dyDescent="0.5">
      <c r="A298" s="16">
        <v>990</v>
      </c>
      <c r="B298" s="16">
        <v>46</v>
      </c>
      <c r="C298" s="16" t="s">
        <v>106</v>
      </c>
      <c r="D298" s="16">
        <v>371146</v>
      </c>
      <c r="E298" s="16" t="s">
        <v>106</v>
      </c>
      <c r="F298" s="16">
        <v>200582</v>
      </c>
      <c r="G298" s="16" t="s">
        <v>106</v>
      </c>
      <c r="H298" s="16">
        <v>571728</v>
      </c>
      <c r="I298" s="16" t="s">
        <v>106</v>
      </c>
      <c r="J298" s="32">
        <f t="shared" si="4"/>
        <v>571728</v>
      </c>
      <c r="K298" s="37" t="str">
        <f>INDEX('Sector 3 digit codes'!$A:$A,MATCH('Trade Unions Table 3.2'!$A298,'Sector 3 digit codes'!$C:$C,0))</f>
        <v>990 Activities of extraterritorial organizations and bodies</v>
      </c>
      <c r="L298" s="36" t="s">
        <v>37</v>
      </c>
      <c r="M298" s="29" t="s">
        <v>72</v>
      </c>
    </row>
    <row r="299" spans="1:43" s="13" customFormat="1" x14ac:dyDescent="0.5">
      <c r="A299" s="23"/>
      <c r="B299" s="23"/>
      <c r="C299" s="23"/>
      <c r="D299" s="23"/>
      <c r="E299" s="23"/>
      <c r="F299" s="23"/>
      <c r="G299" s="23"/>
      <c r="H299" s="23"/>
      <c r="I299" s="23"/>
      <c r="J299" s="25"/>
      <c r="K299" s="25"/>
      <c r="L299" s="25"/>
      <c r="M299" s="25"/>
    </row>
    <row r="300" spans="1:43" s="13" customFormat="1" x14ac:dyDescent="0.5">
      <c r="A300" s="23"/>
      <c r="B300" s="23"/>
      <c r="C300" s="23"/>
      <c r="D300" s="23"/>
      <c r="E300" s="23"/>
      <c r="F300" s="23"/>
      <c r="G300" s="23"/>
      <c r="H300" s="23"/>
      <c r="I300" s="23"/>
      <c r="J300" s="25"/>
      <c r="K300" s="25"/>
      <c r="L300" s="25"/>
      <c r="M300" s="25"/>
    </row>
    <row r="301" spans="1:43" s="13" customFormat="1" x14ac:dyDescent="0.5">
      <c r="A301" s="23"/>
      <c r="B301" s="23"/>
      <c r="C301" s="23"/>
      <c r="D301" s="23"/>
      <c r="E301" s="23"/>
      <c r="F301" s="23"/>
      <c r="G301" s="23"/>
      <c r="H301" s="23"/>
      <c r="I301" s="23"/>
      <c r="J301" s="25"/>
      <c r="K301" s="25"/>
      <c r="L301" s="25"/>
      <c r="M301" s="25"/>
    </row>
    <row r="302" spans="1:43" s="13" customFormat="1" x14ac:dyDescent="0.5">
      <c r="A302" s="23"/>
      <c r="B302" s="23"/>
      <c r="C302" s="23"/>
      <c r="D302" s="23"/>
      <c r="E302" s="23"/>
      <c r="F302" s="23"/>
      <c r="G302" s="23"/>
      <c r="H302" s="23"/>
      <c r="I302" s="23"/>
      <c r="J302" s="25"/>
      <c r="K302" s="25"/>
      <c r="L302" s="25"/>
      <c r="M302" s="25"/>
    </row>
    <row r="303" spans="1:43" s="13" customFormat="1" x14ac:dyDescent="0.5">
      <c r="A303" s="23"/>
      <c r="B303" s="23"/>
      <c r="C303" s="23"/>
      <c r="D303" s="23"/>
      <c r="E303" s="23"/>
      <c r="F303" s="23"/>
      <c r="G303" s="23"/>
      <c r="H303" s="23"/>
      <c r="I303" s="23"/>
      <c r="J303" s="25"/>
      <c r="K303" s="25"/>
      <c r="L303" s="25"/>
      <c r="M303" s="25"/>
    </row>
    <row r="304" spans="1:43" s="13" customFormat="1" x14ac:dyDescent="0.5">
      <c r="A304" s="23"/>
      <c r="B304" s="23"/>
      <c r="C304" s="23"/>
      <c r="D304" s="23"/>
      <c r="E304" s="23"/>
      <c r="F304" s="23"/>
      <c r="G304" s="23"/>
      <c r="H304" s="23"/>
      <c r="I304" s="23"/>
      <c r="J304" s="25"/>
      <c r="K304" s="25"/>
      <c r="L304" s="25"/>
      <c r="M304" s="25"/>
    </row>
    <row r="305" spans="1:13" s="13" customFormat="1" x14ac:dyDescent="0.5">
      <c r="A305" s="23"/>
      <c r="B305" s="23"/>
      <c r="C305" s="23"/>
      <c r="D305" s="23"/>
      <c r="E305" s="23"/>
      <c r="F305" s="23"/>
      <c r="G305" s="23"/>
      <c r="H305" s="23"/>
      <c r="I305" s="23"/>
      <c r="J305" s="25"/>
      <c r="K305" s="25"/>
      <c r="L305" s="25"/>
      <c r="M305" s="25"/>
    </row>
    <row r="306" spans="1:13" s="13" customFormat="1" x14ac:dyDescent="0.5">
      <c r="A306" s="23"/>
      <c r="B306" s="23"/>
      <c r="C306" s="23"/>
      <c r="D306" s="23"/>
      <c r="E306" s="23"/>
      <c r="F306" s="23"/>
      <c r="G306" s="23"/>
      <c r="H306" s="23"/>
      <c r="I306" s="23"/>
      <c r="J306" s="25"/>
      <c r="K306" s="25"/>
      <c r="L306" s="25"/>
      <c r="M306" s="25"/>
    </row>
    <row r="307" spans="1:13" s="13" customFormat="1" x14ac:dyDescent="0.5">
      <c r="A307" s="23"/>
      <c r="B307" s="23"/>
      <c r="C307" s="23"/>
      <c r="D307" s="23"/>
      <c r="E307" s="23"/>
      <c r="F307" s="23"/>
      <c r="G307" s="23"/>
      <c r="H307" s="23"/>
      <c r="I307" s="23"/>
      <c r="J307" s="25"/>
      <c r="K307" s="25"/>
      <c r="L307" s="25"/>
      <c r="M307" s="25"/>
    </row>
    <row r="308" spans="1:13" s="13" customFormat="1" x14ac:dyDescent="0.5">
      <c r="A308" s="23"/>
      <c r="B308" s="23"/>
      <c r="C308" s="23"/>
      <c r="D308" s="23"/>
      <c r="E308" s="23"/>
      <c r="F308" s="23"/>
      <c r="G308" s="23"/>
      <c r="H308" s="23"/>
      <c r="I308" s="23"/>
      <c r="J308" s="25"/>
      <c r="K308" s="25"/>
      <c r="L308" s="25"/>
      <c r="M308" s="25"/>
    </row>
    <row r="309" spans="1:13" s="13" customFormat="1" x14ac:dyDescent="0.5">
      <c r="A309" s="23"/>
      <c r="B309" s="23"/>
      <c r="C309" s="23"/>
      <c r="D309" s="23"/>
      <c r="E309" s="23"/>
      <c r="F309" s="23"/>
      <c r="G309" s="23"/>
      <c r="H309" s="23"/>
      <c r="I309" s="23"/>
      <c r="J309" s="25"/>
      <c r="K309" s="25"/>
      <c r="L309" s="25"/>
      <c r="M309" s="25"/>
    </row>
    <row r="310" spans="1:13" s="13" customFormat="1" x14ac:dyDescent="0.5">
      <c r="A310" s="23"/>
      <c r="B310" s="23"/>
      <c r="C310" s="23"/>
      <c r="D310" s="23"/>
      <c r="E310" s="23"/>
      <c r="F310" s="23"/>
      <c r="G310" s="23"/>
      <c r="H310" s="23"/>
      <c r="I310" s="23"/>
      <c r="J310" s="25"/>
      <c r="K310" s="25"/>
      <c r="L310" s="25"/>
      <c r="M310" s="25"/>
    </row>
    <row r="311" spans="1:13" s="13" customFormat="1" x14ac:dyDescent="0.5">
      <c r="A311" s="23"/>
      <c r="B311" s="23"/>
      <c r="C311" s="23"/>
      <c r="D311" s="23"/>
      <c r="E311" s="23"/>
      <c r="F311" s="23"/>
      <c r="G311" s="23"/>
      <c r="H311" s="23"/>
      <c r="I311" s="23"/>
      <c r="J311" s="25"/>
      <c r="K311" s="25"/>
      <c r="L311" s="25"/>
      <c r="M311" s="25"/>
    </row>
    <row r="312" spans="1:13" s="13" customFormat="1" x14ac:dyDescent="0.5">
      <c r="A312" s="23"/>
      <c r="B312" s="23"/>
      <c r="C312" s="23"/>
      <c r="D312" s="23"/>
      <c r="E312" s="23"/>
      <c r="F312" s="23"/>
      <c r="G312" s="23"/>
      <c r="H312" s="23"/>
      <c r="I312" s="23"/>
      <c r="J312" s="25"/>
      <c r="K312" s="25"/>
      <c r="L312" s="25"/>
      <c r="M312" s="25"/>
    </row>
  </sheetData>
  <phoneticPr fontId="8" type="noConversion"/>
  <pageMargins left="0.7" right="0.7" top="0.75" bottom="0.75" header="0.3" footer="0.3"/>
  <ignoredErrors>
    <ignoredError sqref="J6:J29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opLeftCell="A28" workbookViewId="0">
      <selection activeCell="D1" sqref="D1"/>
    </sheetView>
  </sheetViews>
  <sheetFormatPr defaultRowHeight="14.25" x14ac:dyDescent="0.45"/>
  <cols>
    <col min="1" max="1" width="35.73046875" customWidth="1"/>
  </cols>
  <sheetData>
    <row r="1" spans="1:3" x14ac:dyDescent="0.45">
      <c r="A1" t="s">
        <v>107</v>
      </c>
      <c r="B1" t="str">
        <f>LEFT(A1,3)</f>
        <v>011</v>
      </c>
      <c r="C1">
        <v>11</v>
      </c>
    </row>
    <row r="2" spans="1:3" x14ac:dyDescent="0.45">
      <c r="A2" t="s">
        <v>108</v>
      </c>
      <c r="B2" t="str">
        <f t="shared" ref="B2:B65" si="0">LEFT(A2,3)</f>
        <v>012</v>
      </c>
      <c r="C2">
        <v>12</v>
      </c>
    </row>
    <row r="3" spans="1:3" x14ac:dyDescent="0.45">
      <c r="A3" t="s">
        <v>109</v>
      </c>
      <c r="B3" t="str">
        <f t="shared" si="0"/>
        <v>013</v>
      </c>
      <c r="C3">
        <v>13</v>
      </c>
    </row>
    <row r="4" spans="1:3" x14ac:dyDescent="0.45">
      <c r="A4" t="s">
        <v>110</v>
      </c>
      <c r="B4" t="str">
        <f t="shared" si="0"/>
        <v>014</v>
      </c>
      <c r="C4">
        <v>14</v>
      </c>
    </row>
    <row r="5" spans="1:3" x14ac:dyDescent="0.45">
      <c r="A5" t="s">
        <v>111</v>
      </c>
      <c r="B5" t="str">
        <f t="shared" si="0"/>
        <v>015</v>
      </c>
      <c r="C5">
        <v>15</v>
      </c>
    </row>
    <row r="6" spans="1:3" x14ac:dyDescent="0.45">
      <c r="A6" t="s">
        <v>112</v>
      </c>
      <c r="B6" t="str">
        <f t="shared" si="0"/>
        <v>016</v>
      </c>
      <c r="C6">
        <v>16</v>
      </c>
    </row>
    <row r="7" spans="1:3" x14ac:dyDescent="0.45">
      <c r="A7" t="s">
        <v>113</v>
      </c>
      <c r="B7" t="str">
        <f t="shared" si="0"/>
        <v>017</v>
      </c>
      <c r="C7">
        <v>17</v>
      </c>
    </row>
    <row r="8" spans="1:3" x14ac:dyDescent="0.45">
      <c r="A8" t="s">
        <v>114</v>
      </c>
      <c r="B8" t="str">
        <f t="shared" si="0"/>
        <v>021</v>
      </c>
      <c r="C8">
        <v>21</v>
      </c>
    </row>
    <row r="9" spans="1:3" x14ac:dyDescent="0.45">
      <c r="A9" t="s">
        <v>115</v>
      </c>
      <c r="B9" t="str">
        <f t="shared" si="0"/>
        <v>022</v>
      </c>
      <c r="C9">
        <v>22</v>
      </c>
    </row>
    <row r="10" spans="1:3" x14ac:dyDescent="0.45">
      <c r="A10" t="s">
        <v>116</v>
      </c>
      <c r="B10" t="str">
        <f t="shared" si="0"/>
        <v>023</v>
      </c>
      <c r="C10">
        <v>23</v>
      </c>
    </row>
    <row r="11" spans="1:3" x14ac:dyDescent="0.45">
      <c r="A11" t="s">
        <v>117</v>
      </c>
      <c r="B11" t="str">
        <f t="shared" si="0"/>
        <v>024</v>
      </c>
      <c r="C11">
        <v>24</v>
      </c>
    </row>
    <row r="12" spans="1:3" x14ac:dyDescent="0.45">
      <c r="A12" t="s">
        <v>118</v>
      </c>
      <c r="B12" t="str">
        <f t="shared" si="0"/>
        <v>031</v>
      </c>
      <c r="C12">
        <v>31</v>
      </c>
    </row>
    <row r="13" spans="1:3" x14ac:dyDescent="0.45">
      <c r="A13" t="s">
        <v>119</v>
      </c>
      <c r="B13" t="str">
        <f t="shared" si="0"/>
        <v>032</v>
      </c>
      <c r="C13">
        <v>32</v>
      </c>
    </row>
    <row r="14" spans="1:3" x14ac:dyDescent="0.45">
      <c r="A14" t="s">
        <v>120</v>
      </c>
      <c r="B14" t="str">
        <f t="shared" si="0"/>
        <v>051</v>
      </c>
      <c r="C14">
        <v>51</v>
      </c>
    </row>
    <row r="15" spans="1:3" x14ac:dyDescent="0.45">
      <c r="A15" t="s">
        <v>121</v>
      </c>
      <c r="B15" t="str">
        <f t="shared" si="0"/>
        <v>052</v>
      </c>
      <c r="C15">
        <v>52</v>
      </c>
    </row>
    <row r="16" spans="1:3" x14ac:dyDescent="0.45">
      <c r="A16" t="s">
        <v>122</v>
      </c>
      <c r="B16" t="str">
        <f t="shared" si="0"/>
        <v>061</v>
      </c>
      <c r="C16">
        <v>61</v>
      </c>
    </row>
    <row r="17" spans="1:3" x14ac:dyDescent="0.45">
      <c r="A17" t="s">
        <v>123</v>
      </c>
      <c r="B17" t="str">
        <f t="shared" si="0"/>
        <v>062</v>
      </c>
      <c r="C17">
        <v>62</v>
      </c>
    </row>
    <row r="18" spans="1:3" x14ac:dyDescent="0.45">
      <c r="A18" t="s">
        <v>124</v>
      </c>
      <c r="B18" t="str">
        <f t="shared" si="0"/>
        <v>071</v>
      </c>
      <c r="C18">
        <v>71</v>
      </c>
    </row>
    <row r="19" spans="1:3" x14ac:dyDescent="0.45">
      <c r="A19" t="s">
        <v>125</v>
      </c>
      <c r="B19" t="str">
        <f t="shared" si="0"/>
        <v>072</v>
      </c>
      <c r="C19">
        <v>72</v>
      </c>
    </row>
    <row r="20" spans="1:3" x14ac:dyDescent="0.45">
      <c r="A20" t="s">
        <v>126</v>
      </c>
      <c r="B20" t="str">
        <f t="shared" si="0"/>
        <v>081</v>
      </c>
      <c r="C20">
        <v>81</v>
      </c>
    </row>
    <row r="21" spans="1:3" x14ac:dyDescent="0.45">
      <c r="A21" t="s">
        <v>127</v>
      </c>
      <c r="B21" t="str">
        <f t="shared" si="0"/>
        <v>089</v>
      </c>
      <c r="C21">
        <v>89</v>
      </c>
    </row>
    <row r="22" spans="1:3" x14ac:dyDescent="0.45">
      <c r="A22" t="s">
        <v>128</v>
      </c>
      <c r="B22" t="str">
        <f t="shared" si="0"/>
        <v>091</v>
      </c>
      <c r="C22">
        <v>91</v>
      </c>
    </row>
    <row r="23" spans="1:3" x14ac:dyDescent="0.45">
      <c r="A23" t="s">
        <v>129</v>
      </c>
      <c r="B23" t="str">
        <f t="shared" si="0"/>
        <v>099</v>
      </c>
      <c r="C23">
        <v>99</v>
      </c>
    </row>
    <row r="24" spans="1:3" x14ac:dyDescent="0.45">
      <c r="A24" t="s">
        <v>130</v>
      </c>
      <c r="B24" t="str">
        <f t="shared" si="0"/>
        <v>101</v>
      </c>
      <c r="C24" s="15">
        <v>101</v>
      </c>
    </row>
    <row r="25" spans="1:3" x14ac:dyDescent="0.45">
      <c r="A25" t="s">
        <v>131</v>
      </c>
      <c r="B25" t="str">
        <f t="shared" si="0"/>
        <v>102</v>
      </c>
      <c r="C25" s="15">
        <v>102</v>
      </c>
    </row>
    <row r="26" spans="1:3" x14ac:dyDescent="0.45">
      <c r="A26" t="s">
        <v>132</v>
      </c>
      <c r="B26" t="str">
        <f t="shared" si="0"/>
        <v>103</v>
      </c>
      <c r="C26" s="15">
        <v>103</v>
      </c>
    </row>
    <row r="27" spans="1:3" x14ac:dyDescent="0.45">
      <c r="A27" t="s">
        <v>133</v>
      </c>
      <c r="B27" t="str">
        <f t="shared" si="0"/>
        <v>104</v>
      </c>
      <c r="C27" s="15">
        <v>104</v>
      </c>
    </row>
    <row r="28" spans="1:3" x14ac:dyDescent="0.45">
      <c r="A28" t="s">
        <v>134</v>
      </c>
      <c r="B28" t="str">
        <f t="shared" si="0"/>
        <v>105</v>
      </c>
      <c r="C28" s="15">
        <v>105</v>
      </c>
    </row>
    <row r="29" spans="1:3" x14ac:dyDescent="0.45">
      <c r="A29" t="s">
        <v>135</v>
      </c>
      <c r="B29" t="str">
        <f t="shared" si="0"/>
        <v>106</v>
      </c>
      <c r="C29" s="15">
        <v>106</v>
      </c>
    </row>
    <row r="30" spans="1:3" x14ac:dyDescent="0.45">
      <c r="A30" t="s">
        <v>136</v>
      </c>
      <c r="B30" t="str">
        <f t="shared" si="0"/>
        <v>107</v>
      </c>
      <c r="C30" s="15">
        <v>107</v>
      </c>
    </row>
    <row r="31" spans="1:3" x14ac:dyDescent="0.45">
      <c r="A31" t="s">
        <v>137</v>
      </c>
      <c r="B31" t="str">
        <f t="shared" si="0"/>
        <v>108</v>
      </c>
      <c r="C31" s="15">
        <v>108</v>
      </c>
    </row>
    <row r="32" spans="1:3" x14ac:dyDescent="0.45">
      <c r="A32" t="s">
        <v>138</v>
      </c>
      <c r="B32" t="str">
        <f t="shared" si="0"/>
        <v>110</v>
      </c>
      <c r="C32" s="15">
        <v>110</v>
      </c>
    </row>
    <row r="33" spans="1:3" x14ac:dyDescent="0.45">
      <c r="A33" t="s">
        <v>139</v>
      </c>
      <c r="B33" t="str">
        <f t="shared" si="0"/>
        <v>120</v>
      </c>
      <c r="C33" s="15">
        <v>120</v>
      </c>
    </row>
    <row r="34" spans="1:3" x14ac:dyDescent="0.45">
      <c r="A34" t="s">
        <v>140</v>
      </c>
      <c r="B34" t="str">
        <f t="shared" si="0"/>
        <v>131</v>
      </c>
      <c r="C34" s="15">
        <v>131</v>
      </c>
    </row>
    <row r="35" spans="1:3" x14ac:dyDescent="0.45">
      <c r="A35" t="s">
        <v>141</v>
      </c>
      <c r="B35" t="str">
        <f t="shared" si="0"/>
        <v>139</v>
      </c>
      <c r="C35" s="15">
        <v>139</v>
      </c>
    </row>
    <row r="36" spans="1:3" x14ac:dyDescent="0.45">
      <c r="A36" t="s">
        <v>142</v>
      </c>
      <c r="B36" t="str">
        <f t="shared" si="0"/>
        <v>141</v>
      </c>
      <c r="C36" s="15">
        <v>141</v>
      </c>
    </row>
    <row r="37" spans="1:3" x14ac:dyDescent="0.45">
      <c r="A37" t="s">
        <v>143</v>
      </c>
      <c r="B37" t="str">
        <f t="shared" si="0"/>
        <v>142</v>
      </c>
      <c r="C37" s="15">
        <v>142</v>
      </c>
    </row>
    <row r="38" spans="1:3" x14ac:dyDescent="0.45">
      <c r="A38" t="s">
        <v>144</v>
      </c>
      <c r="B38" t="str">
        <f t="shared" si="0"/>
        <v>143</v>
      </c>
      <c r="C38" s="15">
        <v>143</v>
      </c>
    </row>
    <row r="39" spans="1:3" x14ac:dyDescent="0.45">
      <c r="A39" t="s">
        <v>145</v>
      </c>
      <c r="B39" t="str">
        <f t="shared" si="0"/>
        <v>151</v>
      </c>
      <c r="C39" s="15">
        <v>151</v>
      </c>
    </row>
    <row r="40" spans="1:3" x14ac:dyDescent="0.45">
      <c r="A40" t="s">
        <v>146</v>
      </c>
      <c r="B40" t="str">
        <f t="shared" si="0"/>
        <v>152</v>
      </c>
      <c r="C40" s="15">
        <v>152</v>
      </c>
    </row>
    <row r="41" spans="1:3" x14ac:dyDescent="0.45">
      <c r="A41" t="s">
        <v>147</v>
      </c>
      <c r="B41" t="str">
        <f t="shared" si="0"/>
        <v>161</v>
      </c>
      <c r="C41" s="15">
        <v>161</v>
      </c>
    </row>
    <row r="42" spans="1:3" x14ac:dyDescent="0.45">
      <c r="A42" t="s">
        <v>148</v>
      </c>
      <c r="B42" t="str">
        <f t="shared" si="0"/>
        <v>162</v>
      </c>
      <c r="C42" s="15">
        <v>162</v>
      </c>
    </row>
    <row r="43" spans="1:3" x14ac:dyDescent="0.45">
      <c r="A43" t="s">
        <v>149</v>
      </c>
      <c r="B43" t="str">
        <f t="shared" si="0"/>
        <v>170</v>
      </c>
      <c r="C43" s="15">
        <v>170</v>
      </c>
    </row>
    <row r="44" spans="1:3" x14ac:dyDescent="0.45">
      <c r="A44" t="s">
        <v>150</v>
      </c>
      <c r="B44" t="str">
        <f t="shared" si="0"/>
        <v>181</v>
      </c>
      <c r="C44" s="15">
        <v>181</v>
      </c>
    </row>
    <row r="45" spans="1:3" x14ac:dyDescent="0.45">
      <c r="A45" t="s">
        <v>151</v>
      </c>
      <c r="B45" t="str">
        <f t="shared" si="0"/>
        <v>182</v>
      </c>
      <c r="C45" s="15">
        <v>182</v>
      </c>
    </row>
    <row r="46" spans="1:3" x14ac:dyDescent="0.45">
      <c r="A46" t="s">
        <v>152</v>
      </c>
      <c r="B46" t="str">
        <f t="shared" si="0"/>
        <v>191</v>
      </c>
      <c r="C46" s="15">
        <v>191</v>
      </c>
    </row>
    <row r="47" spans="1:3" x14ac:dyDescent="0.45">
      <c r="A47" t="s">
        <v>153</v>
      </c>
      <c r="B47" t="str">
        <f t="shared" si="0"/>
        <v>192</v>
      </c>
      <c r="C47" s="15">
        <v>192</v>
      </c>
    </row>
    <row r="48" spans="1:3" x14ac:dyDescent="0.45">
      <c r="A48" t="s">
        <v>154</v>
      </c>
      <c r="B48" t="str">
        <f t="shared" si="0"/>
        <v>201</v>
      </c>
      <c r="C48" s="15">
        <v>201</v>
      </c>
    </row>
    <row r="49" spans="1:3" x14ac:dyDescent="0.45">
      <c r="A49" t="s">
        <v>155</v>
      </c>
      <c r="B49" t="str">
        <f t="shared" si="0"/>
        <v>202</v>
      </c>
      <c r="C49" s="15">
        <v>202</v>
      </c>
    </row>
    <row r="50" spans="1:3" x14ac:dyDescent="0.45">
      <c r="A50" t="s">
        <v>156</v>
      </c>
      <c r="B50" t="str">
        <f t="shared" si="0"/>
        <v>203</v>
      </c>
      <c r="C50" s="15">
        <v>203</v>
      </c>
    </row>
    <row r="51" spans="1:3" x14ac:dyDescent="0.45">
      <c r="A51" t="s">
        <v>189</v>
      </c>
      <c r="B51" t="str">
        <f t="shared" si="0"/>
        <v>210</v>
      </c>
      <c r="C51" s="15">
        <v>210</v>
      </c>
    </row>
    <row r="52" spans="1:3" x14ac:dyDescent="0.45">
      <c r="A52" t="s">
        <v>157</v>
      </c>
      <c r="B52" t="str">
        <f t="shared" si="0"/>
        <v>221</v>
      </c>
      <c r="C52" s="15">
        <v>221</v>
      </c>
    </row>
    <row r="53" spans="1:3" x14ac:dyDescent="0.45">
      <c r="A53" t="s">
        <v>158</v>
      </c>
      <c r="B53" t="str">
        <f t="shared" si="0"/>
        <v>222</v>
      </c>
      <c r="C53" s="15">
        <v>222</v>
      </c>
    </row>
    <row r="54" spans="1:3" x14ac:dyDescent="0.45">
      <c r="A54" t="s">
        <v>159</v>
      </c>
      <c r="B54" t="str">
        <f t="shared" si="0"/>
        <v>231</v>
      </c>
      <c r="C54" s="15">
        <v>231</v>
      </c>
    </row>
    <row r="55" spans="1:3" x14ac:dyDescent="0.45">
      <c r="A55" t="s">
        <v>160</v>
      </c>
      <c r="B55" t="str">
        <f t="shared" si="0"/>
        <v>239</v>
      </c>
      <c r="C55" s="15">
        <v>239</v>
      </c>
    </row>
    <row r="56" spans="1:3" x14ac:dyDescent="0.45">
      <c r="A56" t="s">
        <v>161</v>
      </c>
      <c r="B56" t="str">
        <f t="shared" si="0"/>
        <v>241</v>
      </c>
      <c r="C56" s="15">
        <v>241</v>
      </c>
    </row>
    <row r="57" spans="1:3" x14ac:dyDescent="0.45">
      <c r="A57" t="s">
        <v>162</v>
      </c>
      <c r="B57" t="str">
        <f t="shared" si="0"/>
        <v>242</v>
      </c>
      <c r="C57" s="15">
        <v>242</v>
      </c>
    </row>
    <row r="58" spans="1:3" x14ac:dyDescent="0.45">
      <c r="A58" t="s">
        <v>163</v>
      </c>
      <c r="B58" t="str">
        <f t="shared" si="0"/>
        <v>243</v>
      </c>
      <c r="C58" s="15">
        <v>243</v>
      </c>
    </row>
    <row r="59" spans="1:3" x14ac:dyDescent="0.45">
      <c r="A59" t="s">
        <v>164</v>
      </c>
      <c r="B59" t="str">
        <f t="shared" si="0"/>
        <v>251</v>
      </c>
      <c r="C59" s="15">
        <v>251</v>
      </c>
    </row>
    <row r="60" spans="1:3" x14ac:dyDescent="0.45">
      <c r="A60" t="s">
        <v>165</v>
      </c>
      <c r="B60" t="str">
        <f t="shared" si="0"/>
        <v>252</v>
      </c>
      <c r="C60" s="15">
        <v>252</v>
      </c>
    </row>
    <row r="61" spans="1:3" x14ac:dyDescent="0.45">
      <c r="A61" t="s">
        <v>166</v>
      </c>
      <c r="B61" t="str">
        <f t="shared" si="0"/>
        <v>259</v>
      </c>
      <c r="C61" s="15">
        <v>259</v>
      </c>
    </row>
    <row r="62" spans="1:3" x14ac:dyDescent="0.45">
      <c r="A62" t="s">
        <v>167</v>
      </c>
      <c r="B62" t="str">
        <f t="shared" si="0"/>
        <v>261</v>
      </c>
      <c r="C62" s="15">
        <v>261</v>
      </c>
    </row>
    <row r="63" spans="1:3" x14ac:dyDescent="0.45">
      <c r="A63" t="s">
        <v>168</v>
      </c>
      <c r="B63" t="str">
        <f t="shared" si="0"/>
        <v>262</v>
      </c>
      <c r="C63" s="15">
        <v>262</v>
      </c>
    </row>
    <row r="64" spans="1:3" x14ac:dyDescent="0.45">
      <c r="A64" t="s">
        <v>169</v>
      </c>
      <c r="B64" t="str">
        <f t="shared" si="0"/>
        <v>263</v>
      </c>
      <c r="C64" s="15">
        <v>263</v>
      </c>
    </row>
    <row r="65" spans="1:3" x14ac:dyDescent="0.45">
      <c r="A65" t="s">
        <v>170</v>
      </c>
      <c r="B65" t="str">
        <f t="shared" si="0"/>
        <v>264</v>
      </c>
      <c r="C65" s="15">
        <v>264</v>
      </c>
    </row>
    <row r="66" spans="1:3" x14ac:dyDescent="0.45">
      <c r="A66" t="s">
        <v>171</v>
      </c>
      <c r="B66" t="str">
        <f t="shared" ref="B66:B127" si="1">LEFT(A66,3)</f>
        <v>265</v>
      </c>
      <c r="C66" s="15">
        <v>265</v>
      </c>
    </row>
    <row r="67" spans="1:3" x14ac:dyDescent="0.45">
      <c r="A67" t="s">
        <v>172</v>
      </c>
      <c r="B67" t="str">
        <f t="shared" si="1"/>
        <v>266</v>
      </c>
      <c r="C67" s="15">
        <v>266</v>
      </c>
    </row>
    <row r="68" spans="1:3" x14ac:dyDescent="0.45">
      <c r="A68" t="s">
        <v>173</v>
      </c>
      <c r="B68" t="str">
        <f t="shared" si="1"/>
        <v>267</v>
      </c>
      <c r="C68" s="15">
        <v>267</v>
      </c>
    </row>
    <row r="69" spans="1:3" x14ac:dyDescent="0.45">
      <c r="A69" t="s">
        <v>174</v>
      </c>
      <c r="B69" t="str">
        <f t="shared" si="1"/>
        <v>268</v>
      </c>
      <c r="C69" s="15">
        <v>268</v>
      </c>
    </row>
    <row r="70" spans="1:3" x14ac:dyDescent="0.45">
      <c r="A70" t="s">
        <v>175</v>
      </c>
      <c r="B70" t="str">
        <f t="shared" si="1"/>
        <v>271</v>
      </c>
      <c r="C70" s="15">
        <v>271</v>
      </c>
    </row>
    <row r="71" spans="1:3" x14ac:dyDescent="0.45">
      <c r="A71" t="s">
        <v>176</v>
      </c>
      <c r="B71" t="str">
        <f t="shared" si="1"/>
        <v>272</v>
      </c>
      <c r="C71" s="15">
        <v>272</v>
      </c>
    </row>
    <row r="72" spans="1:3" x14ac:dyDescent="0.45">
      <c r="A72" t="s">
        <v>177</v>
      </c>
      <c r="B72" t="str">
        <f t="shared" si="1"/>
        <v>273</v>
      </c>
      <c r="C72" s="15">
        <v>273</v>
      </c>
    </row>
    <row r="73" spans="1:3" x14ac:dyDescent="0.45">
      <c r="A73" t="s">
        <v>178</v>
      </c>
      <c r="B73" t="str">
        <f t="shared" si="1"/>
        <v>274</v>
      </c>
      <c r="C73" s="15">
        <v>274</v>
      </c>
    </row>
    <row r="74" spans="1:3" x14ac:dyDescent="0.45">
      <c r="A74" t="s">
        <v>179</v>
      </c>
      <c r="B74" t="str">
        <f t="shared" si="1"/>
        <v>275</v>
      </c>
      <c r="C74" s="15">
        <v>275</v>
      </c>
    </row>
    <row r="75" spans="1:3" x14ac:dyDescent="0.45">
      <c r="A75" t="s">
        <v>180</v>
      </c>
      <c r="B75" t="str">
        <f t="shared" si="1"/>
        <v>279</v>
      </c>
      <c r="C75" s="15">
        <v>279</v>
      </c>
    </row>
    <row r="76" spans="1:3" x14ac:dyDescent="0.45">
      <c r="A76" t="s">
        <v>181</v>
      </c>
      <c r="B76" t="str">
        <f t="shared" si="1"/>
        <v>281</v>
      </c>
      <c r="C76" s="15">
        <v>281</v>
      </c>
    </row>
    <row r="77" spans="1:3" x14ac:dyDescent="0.45">
      <c r="A77" t="s">
        <v>182</v>
      </c>
      <c r="B77" t="str">
        <f t="shared" si="1"/>
        <v>282</v>
      </c>
      <c r="C77" s="15">
        <v>282</v>
      </c>
    </row>
    <row r="78" spans="1:3" x14ac:dyDescent="0.45">
      <c r="A78" t="s">
        <v>183</v>
      </c>
      <c r="B78" t="str">
        <f t="shared" si="1"/>
        <v>291</v>
      </c>
      <c r="C78" s="15">
        <v>291</v>
      </c>
    </row>
    <row r="79" spans="1:3" x14ac:dyDescent="0.45">
      <c r="A79" t="s">
        <v>184</v>
      </c>
      <c r="B79" t="str">
        <f t="shared" si="1"/>
        <v>292</v>
      </c>
      <c r="C79" s="15">
        <v>292</v>
      </c>
    </row>
    <row r="80" spans="1:3" x14ac:dyDescent="0.45">
      <c r="A80" t="s">
        <v>185</v>
      </c>
      <c r="B80" t="str">
        <f t="shared" si="1"/>
        <v>293</v>
      </c>
      <c r="C80" s="15">
        <v>293</v>
      </c>
    </row>
    <row r="81" spans="1:3" x14ac:dyDescent="0.45">
      <c r="A81" t="s">
        <v>186</v>
      </c>
      <c r="B81" t="str">
        <f t="shared" si="1"/>
        <v>301</v>
      </c>
      <c r="C81" s="15">
        <v>301</v>
      </c>
    </row>
    <row r="82" spans="1:3" x14ac:dyDescent="0.45">
      <c r="A82" t="s">
        <v>187</v>
      </c>
      <c r="B82" t="str">
        <f t="shared" si="1"/>
        <v>302</v>
      </c>
      <c r="C82" s="15">
        <v>302</v>
      </c>
    </row>
    <row r="83" spans="1:3" x14ac:dyDescent="0.45">
      <c r="A83" t="s">
        <v>188</v>
      </c>
      <c r="B83" t="str">
        <f t="shared" si="1"/>
        <v>303</v>
      </c>
      <c r="C83" s="15">
        <v>303</v>
      </c>
    </row>
    <row r="84" spans="1:3" x14ac:dyDescent="0.45">
      <c r="A84" t="s">
        <v>190</v>
      </c>
      <c r="B84" t="str">
        <f t="shared" si="1"/>
        <v>304</v>
      </c>
      <c r="C84" s="15">
        <v>304</v>
      </c>
    </row>
    <row r="85" spans="1:3" x14ac:dyDescent="0.45">
      <c r="A85" t="s">
        <v>191</v>
      </c>
      <c r="B85" t="str">
        <f t="shared" si="1"/>
        <v>309</v>
      </c>
      <c r="C85" s="15">
        <v>309</v>
      </c>
    </row>
    <row r="86" spans="1:3" x14ac:dyDescent="0.45">
      <c r="A86" t="s">
        <v>192</v>
      </c>
      <c r="B86" t="str">
        <f t="shared" si="1"/>
        <v>310</v>
      </c>
      <c r="C86" s="15">
        <v>310</v>
      </c>
    </row>
    <row r="87" spans="1:3" x14ac:dyDescent="0.45">
      <c r="A87" t="s">
        <v>193</v>
      </c>
      <c r="B87" t="str">
        <f t="shared" si="1"/>
        <v>321</v>
      </c>
      <c r="C87" s="15">
        <v>321</v>
      </c>
    </row>
    <row r="88" spans="1:3" x14ac:dyDescent="0.45">
      <c r="A88" t="s">
        <v>194</v>
      </c>
      <c r="B88" t="str">
        <f t="shared" si="1"/>
        <v>322</v>
      </c>
      <c r="C88" s="15">
        <v>322</v>
      </c>
    </row>
    <row r="89" spans="1:3" x14ac:dyDescent="0.45">
      <c r="A89" t="s">
        <v>195</v>
      </c>
      <c r="B89" t="str">
        <f t="shared" si="1"/>
        <v>323</v>
      </c>
      <c r="C89" s="15">
        <v>323</v>
      </c>
    </row>
    <row r="90" spans="1:3" x14ac:dyDescent="0.45">
      <c r="A90" t="s">
        <v>196</v>
      </c>
      <c r="B90" t="str">
        <f t="shared" si="1"/>
        <v>324</v>
      </c>
      <c r="C90" s="15">
        <v>324</v>
      </c>
    </row>
    <row r="91" spans="1:3" x14ac:dyDescent="0.45">
      <c r="A91" t="s">
        <v>197</v>
      </c>
      <c r="B91" t="str">
        <f t="shared" si="1"/>
        <v>325</v>
      </c>
      <c r="C91" s="15">
        <v>325</v>
      </c>
    </row>
    <row r="92" spans="1:3" x14ac:dyDescent="0.45">
      <c r="A92" t="s">
        <v>198</v>
      </c>
      <c r="B92" t="str">
        <f t="shared" si="1"/>
        <v>329</v>
      </c>
      <c r="C92" s="15">
        <v>329</v>
      </c>
    </row>
    <row r="93" spans="1:3" x14ac:dyDescent="0.45">
      <c r="A93" t="s">
        <v>199</v>
      </c>
      <c r="B93" t="str">
        <f t="shared" si="1"/>
        <v>331</v>
      </c>
      <c r="C93" s="15">
        <v>331</v>
      </c>
    </row>
    <row r="94" spans="1:3" x14ac:dyDescent="0.45">
      <c r="A94" t="s">
        <v>200</v>
      </c>
      <c r="B94" t="str">
        <f t="shared" si="1"/>
        <v>332</v>
      </c>
      <c r="C94" s="15">
        <v>332</v>
      </c>
    </row>
    <row r="95" spans="1:3" x14ac:dyDescent="0.45">
      <c r="A95" t="s">
        <v>201</v>
      </c>
      <c r="B95" t="str">
        <f t="shared" si="1"/>
        <v>351</v>
      </c>
      <c r="C95" s="15">
        <v>351</v>
      </c>
    </row>
    <row r="96" spans="1:3" x14ac:dyDescent="0.45">
      <c r="A96" t="s">
        <v>202</v>
      </c>
      <c r="B96" t="str">
        <f t="shared" si="1"/>
        <v>352</v>
      </c>
      <c r="C96" s="15">
        <v>352</v>
      </c>
    </row>
    <row r="97" spans="1:3" x14ac:dyDescent="0.45">
      <c r="A97" t="s">
        <v>203</v>
      </c>
      <c r="B97" t="str">
        <f t="shared" si="1"/>
        <v>353</v>
      </c>
      <c r="C97" s="15">
        <v>353</v>
      </c>
    </row>
    <row r="98" spans="1:3" x14ac:dyDescent="0.45">
      <c r="A98" t="s">
        <v>204</v>
      </c>
      <c r="B98" t="str">
        <f t="shared" si="1"/>
        <v>360</v>
      </c>
      <c r="C98" s="15">
        <v>360</v>
      </c>
    </row>
    <row r="99" spans="1:3" x14ac:dyDescent="0.45">
      <c r="A99" t="s">
        <v>205</v>
      </c>
      <c r="B99" t="str">
        <f t="shared" si="1"/>
        <v>370</v>
      </c>
      <c r="C99" s="15">
        <v>370</v>
      </c>
    </row>
    <row r="100" spans="1:3" x14ac:dyDescent="0.45">
      <c r="A100" t="s">
        <v>206</v>
      </c>
      <c r="B100" t="str">
        <f t="shared" si="1"/>
        <v>381</v>
      </c>
      <c r="C100" s="15">
        <v>381</v>
      </c>
    </row>
    <row r="101" spans="1:3" x14ac:dyDescent="0.45">
      <c r="A101" t="s">
        <v>207</v>
      </c>
      <c r="B101" t="str">
        <f t="shared" si="1"/>
        <v>382</v>
      </c>
      <c r="C101" s="15">
        <v>382</v>
      </c>
    </row>
    <row r="102" spans="1:3" x14ac:dyDescent="0.45">
      <c r="A102" t="s">
        <v>208</v>
      </c>
      <c r="B102" t="str">
        <f t="shared" si="1"/>
        <v>383</v>
      </c>
      <c r="C102" s="15">
        <v>383</v>
      </c>
    </row>
    <row r="103" spans="1:3" x14ac:dyDescent="0.45">
      <c r="A103" t="s">
        <v>209</v>
      </c>
      <c r="B103" t="str">
        <f t="shared" si="1"/>
        <v>390</v>
      </c>
      <c r="C103" s="15">
        <v>390</v>
      </c>
    </row>
    <row r="104" spans="1:3" x14ac:dyDescent="0.45">
      <c r="A104" t="s">
        <v>210</v>
      </c>
      <c r="B104" t="str">
        <f t="shared" si="1"/>
        <v>410</v>
      </c>
      <c r="C104" s="15">
        <v>410</v>
      </c>
    </row>
    <row r="105" spans="1:3" x14ac:dyDescent="0.45">
      <c r="A105" t="s">
        <v>211</v>
      </c>
      <c r="B105" t="str">
        <f t="shared" si="1"/>
        <v>421</v>
      </c>
      <c r="C105" s="15">
        <v>421</v>
      </c>
    </row>
    <row r="106" spans="1:3" x14ac:dyDescent="0.45">
      <c r="A106" t="s">
        <v>212</v>
      </c>
      <c r="B106" t="str">
        <f t="shared" si="1"/>
        <v>422</v>
      </c>
      <c r="C106" s="15">
        <v>422</v>
      </c>
    </row>
    <row r="107" spans="1:3" x14ac:dyDescent="0.45">
      <c r="A107" t="s">
        <v>213</v>
      </c>
      <c r="B107" t="str">
        <f t="shared" si="1"/>
        <v>429</v>
      </c>
      <c r="C107" s="15">
        <v>429</v>
      </c>
    </row>
    <row r="108" spans="1:3" x14ac:dyDescent="0.45">
      <c r="A108" t="s">
        <v>214</v>
      </c>
      <c r="B108" t="str">
        <f t="shared" si="1"/>
        <v>431</v>
      </c>
      <c r="C108" s="15">
        <v>431</v>
      </c>
    </row>
    <row r="109" spans="1:3" x14ac:dyDescent="0.45">
      <c r="A109" t="s">
        <v>215</v>
      </c>
      <c r="B109" t="str">
        <f t="shared" si="1"/>
        <v>432</v>
      </c>
      <c r="C109" s="15">
        <v>432</v>
      </c>
    </row>
    <row r="110" spans="1:3" x14ac:dyDescent="0.45">
      <c r="A110" t="s">
        <v>216</v>
      </c>
      <c r="B110" t="str">
        <f t="shared" si="1"/>
        <v>433</v>
      </c>
      <c r="C110" s="15">
        <v>433</v>
      </c>
    </row>
    <row r="111" spans="1:3" x14ac:dyDescent="0.45">
      <c r="A111" t="s">
        <v>217</v>
      </c>
      <c r="B111" t="str">
        <f t="shared" si="1"/>
        <v>439</v>
      </c>
      <c r="C111" s="15">
        <v>439</v>
      </c>
    </row>
    <row r="112" spans="1:3" x14ac:dyDescent="0.45">
      <c r="A112" t="s">
        <v>218</v>
      </c>
      <c r="B112" t="str">
        <f t="shared" si="1"/>
        <v>451</v>
      </c>
      <c r="C112" s="15">
        <v>451</v>
      </c>
    </row>
    <row r="113" spans="1:3" x14ac:dyDescent="0.45">
      <c r="A113" t="s">
        <v>219</v>
      </c>
      <c r="B113" t="str">
        <f t="shared" si="1"/>
        <v>452</v>
      </c>
      <c r="C113" s="15">
        <v>452</v>
      </c>
    </row>
    <row r="114" spans="1:3" x14ac:dyDescent="0.45">
      <c r="A114" t="s">
        <v>220</v>
      </c>
      <c r="B114" t="str">
        <f t="shared" si="1"/>
        <v>453</v>
      </c>
      <c r="C114" s="15">
        <v>453</v>
      </c>
    </row>
    <row r="115" spans="1:3" x14ac:dyDescent="0.45">
      <c r="A115" t="s">
        <v>221</v>
      </c>
      <c r="B115" t="str">
        <f t="shared" si="1"/>
        <v>454</v>
      </c>
      <c r="C115" s="15">
        <v>454</v>
      </c>
    </row>
    <row r="116" spans="1:3" x14ac:dyDescent="0.45">
      <c r="A116" t="s">
        <v>222</v>
      </c>
      <c r="B116" t="str">
        <f t="shared" si="1"/>
        <v>461</v>
      </c>
      <c r="C116" s="15">
        <v>461</v>
      </c>
    </row>
    <row r="117" spans="1:3" x14ac:dyDescent="0.45">
      <c r="A117" t="s">
        <v>223</v>
      </c>
      <c r="B117" t="str">
        <f t="shared" si="1"/>
        <v>462</v>
      </c>
      <c r="C117" s="15">
        <v>462</v>
      </c>
    </row>
    <row r="118" spans="1:3" x14ac:dyDescent="0.45">
      <c r="A118" t="s">
        <v>224</v>
      </c>
      <c r="B118" t="str">
        <f t="shared" si="1"/>
        <v>463</v>
      </c>
      <c r="C118" s="15">
        <v>463</v>
      </c>
    </row>
    <row r="119" spans="1:3" x14ac:dyDescent="0.45">
      <c r="A119" t="s">
        <v>225</v>
      </c>
      <c r="B119" t="str">
        <f t="shared" si="1"/>
        <v>464</v>
      </c>
      <c r="C119" s="15">
        <v>464</v>
      </c>
    </row>
    <row r="120" spans="1:3" x14ac:dyDescent="0.45">
      <c r="A120" t="s">
        <v>226</v>
      </c>
      <c r="B120" t="str">
        <f t="shared" si="1"/>
        <v>465</v>
      </c>
      <c r="C120" s="15">
        <v>465</v>
      </c>
    </row>
    <row r="121" spans="1:3" x14ac:dyDescent="0.45">
      <c r="A121" t="s">
        <v>227</v>
      </c>
      <c r="B121" t="str">
        <f t="shared" si="1"/>
        <v>466</v>
      </c>
      <c r="C121" s="15">
        <v>466</v>
      </c>
    </row>
    <row r="122" spans="1:3" x14ac:dyDescent="0.45">
      <c r="A122" t="s">
        <v>228</v>
      </c>
      <c r="B122" t="str">
        <f t="shared" si="1"/>
        <v>469</v>
      </c>
      <c r="C122" s="15">
        <v>469</v>
      </c>
    </row>
    <row r="123" spans="1:3" x14ac:dyDescent="0.45">
      <c r="A123" t="s">
        <v>229</v>
      </c>
      <c r="B123" t="str">
        <f t="shared" si="1"/>
        <v>471</v>
      </c>
      <c r="C123" s="15">
        <v>471</v>
      </c>
    </row>
    <row r="124" spans="1:3" x14ac:dyDescent="0.45">
      <c r="A124" t="s">
        <v>230</v>
      </c>
      <c r="B124" t="str">
        <f t="shared" si="1"/>
        <v>472</v>
      </c>
      <c r="C124" s="15">
        <v>472</v>
      </c>
    </row>
    <row r="125" spans="1:3" x14ac:dyDescent="0.45">
      <c r="A125" t="s">
        <v>231</v>
      </c>
      <c r="B125" t="str">
        <f t="shared" si="1"/>
        <v>473</v>
      </c>
      <c r="C125" s="15">
        <v>473</v>
      </c>
    </row>
    <row r="126" spans="1:3" x14ac:dyDescent="0.45">
      <c r="A126" t="s">
        <v>232</v>
      </c>
      <c r="B126" t="str">
        <f t="shared" si="1"/>
        <v>474</v>
      </c>
      <c r="C126" s="15">
        <v>474</v>
      </c>
    </row>
    <row r="127" spans="1:3" x14ac:dyDescent="0.45">
      <c r="A127" t="s">
        <v>233</v>
      </c>
      <c r="B127" t="str">
        <f t="shared" si="1"/>
        <v>475</v>
      </c>
      <c r="C127" s="15">
        <v>475</v>
      </c>
    </row>
    <row r="128" spans="1:3" x14ac:dyDescent="0.45">
      <c r="A128" t="s">
        <v>234</v>
      </c>
      <c r="B128" t="str">
        <f t="shared" ref="B128:B188" si="2">LEFT(A128,3)</f>
        <v>476</v>
      </c>
      <c r="C128" s="15">
        <v>476</v>
      </c>
    </row>
    <row r="129" spans="1:3" x14ac:dyDescent="0.45">
      <c r="A129" t="s">
        <v>235</v>
      </c>
      <c r="B129" t="str">
        <f t="shared" si="2"/>
        <v>477</v>
      </c>
      <c r="C129" s="15">
        <v>477</v>
      </c>
    </row>
    <row r="130" spans="1:3" x14ac:dyDescent="0.45">
      <c r="A130" t="s">
        <v>236</v>
      </c>
      <c r="B130" t="str">
        <f t="shared" si="2"/>
        <v>478</v>
      </c>
      <c r="C130" s="15">
        <v>478</v>
      </c>
    </row>
    <row r="131" spans="1:3" x14ac:dyDescent="0.45">
      <c r="A131" t="s">
        <v>237</v>
      </c>
      <c r="B131" t="str">
        <f t="shared" si="2"/>
        <v>479</v>
      </c>
      <c r="C131" s="15">
        <v>479</v>
      </c>
    </row>
    <row r="132" spans="1:3" x14ac:dyDescent="0.45">
      <c r="A132" t="s">
        <v>238</v>
      </c>
      <c r="B132" t="str">
        <f t="shared" si="2"/>
        <v>491</v>
      </c>
      <c r="C132" s="15">
        <v>491</v>
      </c>
    </row>
    <row r="133" spans="1:3" x14ac:dyDescent="0.45">
      <c r="A133" t="s">
        <v>239</v>
      </c>
      <c r="B133" t="str">
        <f t="shared" si="2"/>
        <v>492</v>
      </c>
      <c r="C133" s="15">
        <v>492</v>
      </c>
    </row>
    <row r="134" spans="1:3" x14ac:dyDescent="0.45">
      <c r="A134" t="s">
        <v>240</v>
      </c>
      <c r="B134" t="str">
        <f t="shared" si="2"/>
        <v>493</v>
      </c>
      <c r="C134" s="15">
        <v>493</v>
      </c>
    </row>
    <row r="135" spans="1:3" x14ac:dyDescent="0.45">
      <c r="A135" t="s">
        <v>241</v>
      </c>
      <c r="B135" t="str">
        <f t="shared" si="2"/>
        <v>501</v>
      </c>
      <c r="C135" s="15">
        <v>501</v>
      </c>
    </row>
    <row r="136" spans="1:3" x14ac:dyDescent="0.45">
      <c r="A136" t="s">
        <v>242</v>
      </c>
      <c r="B136" t="str">
        <f t="shared" si="2"/>
        <v>502</v>
      </c>
      <c r="C136" s="15">
        <v>502</v>
      </c>
    </row>
    <row r="137" spans="1:3" x14ac:dyDescent="0.45">
      <c r="A137" t="s">
        <v>243</v>
      </c>
      <c r="B137" t="str">
        <f t="shared" si="2"/>
        <v>511</v>
      </c>
      <c r="C137" s="15">
        <v>511</v>
      </c>
    </row>
    <row r="138" spans="1:3" x14ac:dyDescent="0.45">
      <c r="A138" t="s">
        <v>244</v>
      </c>
      <c r="B138" t="str">
        <f t="shared" si="2"/>
        <v>512</v>
      </c>
      <c r="C138" s="15">
        <v>512</v>
      </c>
    </row>
    <row r="139" spans="1:3" x14ac:dyDescent="0.45">
      <c r="A139" t="s">
        <v>245</v>
      </c>
      <c r="B139" t="str">
        <f t="shared" si="2"/>
        <v>521</v>
      </c>
      <c r="C139" s="15">
        <v>521</v>
      </c>
    </row>
    <row r="140" spans="1:3" x14ac:dyDescent="0.45">
      <c r="A140" t="s">
        <v>246</v>
      </c>
      <c r="B140" t="str">
        <f t="shared" si="2"/>
        <v>522</v>
      </c>
      <c r="C140" s="15">
        <v>522</v>
      </c>
    </row>
    <row r="141" spans="1:3" x14ac:dyDescent="0.45">
      <c r="A141" t="s">
        <v>247</v>
      </c>
      <c r="B141" t="str">
        <f t="shared" si="2"/>
        <v>531</v>
      </c>
      <c r="C141" s="15">
        <v>531</v>
      </c>
    </row>
    <row r="142" spans="1:3" x14ac:dyDescent="0.45">
      <c r="A142" t="s">
        <v>248</v>
      </c>
      <c r="B142" t="str">
        <f t="shared" si="2"/>
        <v>532</v>
      </c>
      <c r="C142" s="15">
        <v>532</v>
      </c>
    </row>
    <row r="143" spans="1:3" x14ac:dyDescent="0.45">
      <c r="A143" t="s">
        <v>249</v>
      </c>
      <c r="B143" t="str">
        <f t="shared" si="2"/>
        <v>551</v>
      </c>
      <c r="C143" s="15">
        <v>551</v>
      </c>
    </row>
    <row r="144" spans="1:3" x14ac:dyDescent="0.45">
      <c r="A144" t="s">
        <v>250</v>
      </c>
      <c r="B144" t="str">
        <f t="shared" si="2"/>
        <v>552</v>
      </c>
      <c r="C144" s="15">
        <v>552</v>
      </c>
    </row>
    <row r="145" spans="1:5" x14ac:dyDescent="0.45">
      <c r="A145" t="s">
        <v>251</v>
      </c>
      <c r="B145" t="str">
        <f t="shared" si="2"/>
        <v>559</v>
      </c>
      <c r="C145" s="15">
        <v>559</v>
      </c>
    </row>
    <row r="146" spans="1:5" x14ac:dyDescent="0.45">
      <c r="A146" t="s">
        <v>252</v>
      </c>
      <c r="B146" t="str">
        <f t="shared" si="2"/>
        <v>561</v>
      </c>
      <c r="C146" s="15">
        <v>561</v>
      </c>
      <c r="E146" s="2"/>
    </row>
    <row r="147" spans="1:5" x14ac:dyDescent="0.45">
      <c r="A147" t="s">
        <v>253</v>
      </c>
      <c r="B147" t="str">
        <f t="shared" si="2"/>
        <v>562</v>
      </c>
      <c r="C147" s="15">
        <v>562</v>
      </c>
    </row>
    <row r="148" spans="1:5" x14ac:dyDescent="0.45">
      <c r="A148" t="s">
        <v>254</v>
      </c>
      <c r="B148" t="str">
        <f t="shared" si="2"/>
        <v>563</v>
      </c>
      <c r="C148" s="15">
        <v>563</v>
      </c>
    </row>
    <row r="149" spans="1:5" x14ac:dyDescent="0.45">
      <c r="A149" t="s">
        <v>255</v>
      </c>
      <c r="B149" t="str">
        <f t="shared" si="2"/>
        <v>581</v>
      </c>
      <c r="C149" s="15">
        <v>581</v>
      </c>
    </row>
    <row r="150" spans="1:5" x14ac:dyDescent="0.45">
      <c r="A150" t="s">
        <v>256</v>
      </c>
      <c r="B150" t="str">
        <f t="shared" si="2"/>
        <v>582</v>
      </c>
      <c r="C150" s="15">
        <v>582</v>
      </c>
    </row>
    <row r="151" spans="1:5" x14ac:dyDescent="0.45">
      <c r="A151" t="s">
        <v>257</v>
      </c>
      <c r="B151" t="str">
        <f t="shared" si="2"/>
        <v>591</v>
      </c>
      <c r="C151" s="15">
        <v>591</v>
      </c>
    </row>
    <row r="152" spans="1:5" x14ac:dyDescent="0.45">
      <c r="A152" t="s">
        <v>258</v>
      </c>
      <c r="B152" t="str">
        <f t="shared" si="2"/>
        <v>592</v>
      </c>
      <c r="C152" s="15">
        <v>592</v>
      </c>
    </row>
    <row r="153" spans="1:5" x14ac:dyDescent="0.45">
      <c r="A153" t="s">
        <v>259</v>
      </c>
      <c r="B153" t="str">
        <f t="shared" si="2"/>
        <v>601</v>
      </c>
      <c r="C153" s="15">
        <v>601</v>
      </c>
    </row>
    <row r="154" spans="1:5" x14ac:dyDescent="0.45">
      <c r="A154" t="s">
        <v>260</v>
      </c>
      <c r="B154" t="str">
        <f t="shared" si="2"/>
        <v>602</v>
      </c>
      <c r="C154" s="15">
        <v>602</v>
      </c>
    </row>
    <row r="155" spans="1:5" x14ac:dyDescent="0.45">
      <c r="A155" t="s">
        <v>261</v>
      </c>
      <c r="B155" t="str">
        <f t="shared" si="2"/>
        <v>611</v>
      </c>
      <c r="C155" s="15">
        <v>611</v>
      </c>
    </row>
    <row r="156" spans="1:5" x14ac:dyDescent="0.45">
      <c r="A156" t="s">
        <v>262</v>
      </c>
      <c r="B156" t="str">
        <f t="shared" si="2"/>
        <v>612</v>
      </c>
      <c r="C156" s="15">
        <v>612</v>
      </c>
    </row>
    <row r="157" spans="1:5" x14ac:dyDescent="0.45">
      <c r="A157" t="s">
        <v>263</v>
      </c>
      <c r="B157" t="str">
        <f t="shared" si="2"/>
        <v>613</v>
      </c>
      <c r="C157" s="15">
        <v>613</v>
      </c>
    </row>
    <row r="158" spans="1:5" x14ac:dyDescent="0.45">
      <c r="A158" t="s">
        <v>264</v>
      </c>
      <c r="B158" t="str">
        <f t="shared" si="2"/>
        <v>619</v>
      </c>
      <c r="C158" s="15">
        <v>619</v>
      </c>
    </row>
    <row r="159" spans="1:5" x14ac:dyDescent="0.45">
      <c r="A159" t="s">
        <v>265</v>
      </c>
      <c r="B159" t="str">
        <f t="shared" si="2"/>
        <v>620</v>
      </c>
      <c r="C159" s="15">
        <v>620</v>
      </c>
    </row>
    <row r="160" spans="1:5" x14ac:dyDescent="0.45">
      <c r="A160" t="s">
        <v>266</v>
      </c>
      <c r="B160" t="str">
        <f t="shared" si="2"/>
        <v>631</v>
      </c>
      <c r="C160" s="15">
        <v>631</v>
      </c>
    </row>
    <row r="161" spans="1:3" x14ac:dyDescent="0.45">
      <c r="A161" t="s">
        <v>267</v>
      </c>
      <c r="B161" t="str">
        <f t="shared" si="2"/>
        <v>639</v>
      </c>
      <c r="C161" s="15">
        <v>639</v>
      </c>
    </row>
    <row r="162" spans="1:3" x14ac:dyDescent="0.45">
      <c r="A162" t="s">
        <v>268</v>
      </c>
      <c r="B162" t="str">
        <f t="shared" si="2"/>
        <v>641</v>
      </c>
      <c r="C162" s="15">
        <v>641</v>
      </c>
    </row>
    <row r="163" spans="1:3" x14ac:dyDescent="0.45">
      <c r="A163" t="s">
        <v>269</v>
      </c>
      <c r="B163" t="str">
        <f t="shared" si="2"/>
        <v>642</v>
      </c>
      <c r="C163" s="15">
        <v>642</v>
      </c>
    </row>
    <row r="164" spans="1:3" x14ac:dyDescent="0.45">
      <c r="A164" t="s">
        <v>270</v>
      </c>
      <c r="B164" t="str">
        <f t="shared" si="2"/>
        <v>643</v>
      </c>
      <c r="C164" s="15">
        <v>643</v>
      </c>
    </row>
    <row r="165" spans="1:3" x14ac:dyDescent="0.45">
      <c r="A165" t="s">
        <v>271</v>
      </c>
      <c r="B165" t="str">
        <f t="shared" si="2"/>
        <v>649</v>
      </c>
      <c r="C165" s="15">
        <v>649</v>
      </c>
    </row>
    <row r="166" spans="1:3" x14ac:dyDescent="0.45">
      <c r="A166" t="s">
        <v>272</v>
      </c>
      <c r="B166" t="str">
        <f t="shared" si="2"/>
        <v>651</v>
      </c>
      <c r="C166" s="15">
        <v>651</v>
      </c>
    </row>
    <row r="167" spans="1:3" x14ac:dyDescent="0.45">
      <c r="A167" t="s">
        <v>273</v>
      </c>
      <c r="B167" t="str">
        <f t="shared" si="2"/>
        <v>652</v>
      </c>
      <c r="C167" s="15">
        <v>652</v>
      </c>
    </row>
    <row r="168" spans="1:3" x14ac:dyDescent="0.45">
      <c r="A168" t="s">
        <v>274</v>
      </c>
      <c r="B168" t="str">
        <f t="shared" si="2"/>
        <v>653</v>
      </c>
      <c r="C168" s="15">
        <v>653</v>
      </c>
    </row>
    <row r="169" spans="1:3" x14ac:dyDescent="0.45">
      <c r="A169" t="s">
        <v>275</v>
      </c>
      <c r="B169" t="str">
        <f t="shared" si="2"/>
        <v>661</v>
      </c>
      <c r="C169" s="15">
        <v>661</v>
      </c>
    </row>
    <row r="170" spans="1:3" x14ac:dyDescent="0.45">
      <c r="A170" t="s">
        <v>276</v>
      </c>
      <c r="B170" t="str">
        <f t="shared" si="2"/>
        <v>662</v>
      </c>
      <c r="C170" s="15">
        <v>662</v>
      </c>
    </row>
    <row r="171" spans="1:3" x14ac:dyDescent="0.45">
      <c r="A171" t="s">
        <v>277</v>
      </c>
      <c r="B171" t="str">
        <f t="shared" si="2"/>
        <v>663</v>
      </c>
      <c r="C171" s="15">
        <v>663</v>
      </c>
    </row>
    <row r="172" spans="1:3" x14ac:dyDescent="0.45">
      <c r="A172" t="s">
        <v>278</v>
      </c>
      <c r="B172" t="str">
        <f t="shared" si="2"/>
        <v>681</v>
      </c>
      <c r="C172" s="15">
        <v>681</v>
      </c>
    </row>
    <row r="173" spans="1:3" x14ac:dyDescent="0.45">
      <c r="A173" t="s">
        <v>279</v>
      </c>
      <c r="B173" t="str">
        <f t="shared" si="2"/>
        <v>682</v>
      </c>
      <c r="C173" s="15">
        <v>682</v>
      </c>
    </row>
    <row r="174" spans="1:3" x14ac:dyDescent="0.45">
      <c r="A174" t="s">
        <v>280</v>
      </c>
      <c r="B174" t="str">
        <f t="shared" si="2"/>
        <v>691</v>
      </c>
      <c r="C174" s="15">
        <v>691</v>
      </c>
    </row>
    <row r="175" spans="1:3" x14ac:dyDescent="0.45">
      <c r="A175" t="s">
        <v>281</v>
      </c>
      <c r="B175" t="str">
        <f t="shared" si="2"/>
        <v>692</v>
      </c>
      <c r="C175" s="15">
        <v>692</v>
      </c>
    </row>
    <row r="176" spans="1:3" x14ac:dyDescent="0.45">
      <c r="A176" t="s">
        <v>282</v>
      </c>
      <c r="B176" t="str">
        <f t="shared" si="2"/>
        <v>701</v>
      </c>
      <c r="C176" s="15">
        <v>701</v>
      </c>
    </row>
    <row r="177" spans="1:3" x14ac:dyDescent="0.45">
      <c r="A177" t="s">
        <v>283</v>
      </c>
      <c r="B177" t="str">
        <f t="shared" si="2"/>
        <v>702</v>
      </c>
      <c r="C177" s="15">
        <v>702</v>
      </c>
    </row>
    <row r="178" spans="1:3" x14ac:dyDescent="0.45">
      <c r="A178" t="s">
        <v>284</v>
      </c>
      <c r="B178" t="str">
        <f t="shared" si="2"/>
        <v>711</v>
      </c>
      <c r="C178" s="15">
        <v>711</v>
      </c>
    </row>
    <row r="179" spans="1:3" x14ac:dyDescent="0.45">
      <c r="A179" t="s">
        <v>285</v>
      </c>
      <c r="B179" t="str">
        <f t="shared" si="2"/>
        <v>712</v>
      </c>
      <c r="C179" s="15">
        <v>712</v>
      </c>
    </row>
    <row r="180" spans="1:3" x14ac:dyDescent="0.45">
      <c r="A180" t="s">
        <v>286</v>
      </c>
      <c r="B180" t="str">
        <f t="shared" si="2"/>
        <v>721</v>
      </c>
      <c r="C180" s="15">
        <v>721</v>
      </c>
    </row>
    <row r="181" spans="1:3" x14ac:dyDescent="0.45">
      <c r="A181" t="s">
        <v>287</v>
      </c>
      <c r="B181" t="str">
        <f t="shared" si="2"/>
        <v>722</v>
      </c>
      <c r="C181" s="15">
        <v>722</v>
      </c>
    </row>
    <row r="182" spans="1:3" x14ac:dyDescent="0.45">
      <c r="A182" t="s">
        <v>288</v>
      </c>
      <c r="B182" t="str">
        <f t="shared" si="2"/>
        <v>731</v>
      </c>
      <c r="C182" s="15">
        <v>731</v>
      </c>
    </row>
    <row r="183" spans="1:3" x14ac:dyDescent="0.45">
      <c r="A183" t="s">
        <v>289</v>
      </c>
      <c r="B183" t="str">
        <f t="shared" si="2"/>
        <v>732</v>
      </c>
      <c r="C183" s="15">
        <v>732</v>
      </c>
    </row>
    <row r="184" spans="1:3" x14ac:dyDescent="0.45">
      <c r="A184" t="s">
        <v>290</v>
      </c>
      <c r="B184" t="str">
        <f t="shared" si="2"/>
        <v>741</v>
      </c>
      <c r="C184" s="15">
        <v>741</v>
      </c>
    </row>
    <row r="185" spans="1:3" x14ac:dyDescent="0.45">
      <c r="A185" t="s">
        <v>291</v>
      </c>
      <c r="B185" t="str">
        <f t="shared" si="2"/>
        <v>742</v>
      </c>
      <c r="C185" s="15">
        <v>742</v>
      </c>
    </row>
    <row r="186" spans="1:3" x14ac:dyDescent="0.45">
      <c r="A186" t="s">
        <v>292</v>
      </c>
      <c r="B186" t="str">
        <f t="shared" si="2"/>
        <v>749</v>
      </c>
      <c r="C186" s="15">
        <v>749</v>
      </c>
    </row>
    <row r="187" spans="1:3" x14ac:dyDescent="0.45">
      <c r="A187" t="s">
        <v>293</v>
      </c>
      <c r="B187" t="str">
        <f t="shared" si="2"/>
        <v>750</v>
      </c>
      <c r="C187" s="15">
        <v>750</v>
      </c>
    </row>
    <row r="188" spans="1:3" x14ac:dyDescent="0.45">
      <c r="A188" t="s">
        <v>294</v>
      </c>
      <c r="B188" t="str">
        <f t="shared" si="2"/>
        <v>771</v>
      </c>
      <c r="C188" s="15">
        <v>771</v>
      </c>
    </row>
    <row r="189" spans="1:3" x14ac:dyDescent="0.45">
      <c r="A189" t="s">
        <v>295</v>
      </c>
      <c r="B189" t="str">
        <f t="shared" ref="B189:B238" si="3">LEFT(A189,3)</f>
        <v>772</v>
      </c>
      <c r="C189" s="15">
        <v>772</v>
      </c>
    </row>
    <row r="190" spans="1:3" x14ac:dyDescent="0.45">
      <c r="A190" t="s">
        <v>296</v>
      </c>
      <c r="B190" t="str">
        <f t="shared" si="3"/>
        <v>773</v>
      </c>
      <c r="C190" s="15">
        <v>773</v>
      </c>
    </row>
    <row r="191" spans="1:3" x14ac:dyDescent="0.45">
      <c r="A191" t="s">
        <v>297</v>
      </c>
      <c r="B191" t="str">
        <f t="shared" si="3"/>
        <v>774</v>
      </c>
      <c r="C191" s="15">
        <v>774</v>
      </c>
    </row>
    <row r="192" spans="1:3" x14ac:dyDescent="0.45">
      <c r="A192" t="s">
        <v>298</v>
      </c>
      <c r="B192" t="str">
        <f t="shared" si="3"/>
        <v>781</v>
      </c>
      <c r="C192" s="15">
        <v>781</v>
      </c>
    </row>
    <row r="193" spans="1:3" x14ac:dyDescent="0.45">
      <c r="A193" t="s">
        <v>299</v>
      </c>
      <c r="B193" t="str">
        <f t="shared" si="3"/>
        <v>782</v>
      </c>
      <c r="C193" s="15">
        <v>782</v>
      </c>
    </row>
    <row r="194" spans="1:3" x14ac:dyDescent="0.45">
      <c r="A194" t="s">
        <v>300</v>
      </c>
      <c r="B194" t="str">
        <f t="shared" si="3"/>
        <v>783</v>
      </c>
      <c r="C194" s="15">
        <v>783</v>
      </c>
    </row>
    <row r="195" spans="1:3" x14ac:dyDescent="0.45">
      <c r="A195" t="s">
        <v>301</v>
      </c>
      <c r="B195" t="str">
        <f t="shared" si="3"/>
        <v>791</v>
      </c>
      <c r="C195" s="15">
        <v>791</v>
      </c>
    </row>
    <row r="196" spans="1:3" x14ac:dyDescent="0.45">
      <c r="A196" t="s">
        <v>302</v>
      </c>
      <c r="B196" t="str">
        <f t="shared" si="3"/>
        <v>799</v>
      </c>
      <c r="C196" s="15">
        <v>799</v>
      </c>
    </row>
    <row r="197" spans="1:3" x14ac:dyDescent="0.45">
      <c r="A197" t="s">
        <v>303</v>
      </c>
      <c r="B197" t="str">
        <f t="shared" si="3"/>
        <v>801</v>
      </c>
      <c r="C197" s="15">
        <v>801</v>
      </c>
    </row>
    <row r="198" spans="1:3" x14ac:dyDescent="0.45">
      <c r="A198" t="s">
        <v>304</v>
      </c>
      <c r="B198" t="str">
        <f t="shared" si="3"/>
        <v>802</v>
      </c>
      <c r="C198" s="15">
        <v>802</v>
      </c>
    </row>
    <row r="199" spans="1:3" x14ac:dyDescent="0.45">
      <c r="A199" t="s">
        <v>305</v>
      </c>
      <c r="B199" t="str">
        <f t="shared" si="3"/>
        <v>803</v>
      </c>
      <c r="C199" s="15">
        <v>803</v>
      </c>
    </row>
    <row r="200" spans="1:3" x14ac:dyDescent="0.45">
      <c r="A200" t="s">
        <v>306</v>
      </c>
      <c r="B200" t="str">
        <f t="shared" si="3"/>
        <v>811</v>
      </c>
      <c r="C200" s="15">
        <v>811</v>
      </c>
    </row>
    <row r="201" spans="1:3" x14ac:dyDescent="0.45">
      <c r="A201" t="s">
        <v>307</v>
      </c>
      <c r="B201" t="str">
        <f t="shared" si="3"/>
        <v>812</v>
      </c>
      <c r="C201" s="15">
        <v>812</v>
      </c>
    </row>
    <row r="202" spans="1:3" x14ac:dyDescent="0.45">
      <c r="A202" t="s">
        <v>308</v>
      </c>
      <c r="B202" t="str">
        <f t="shared" si="3"/>
        <v>813</v>
      </c>
      <c r="C202" s="15">
        <v>813</v>
      </c>
    </row>
    <row r="203" spans="1:3" x14ac:dyDescent="0.45">
      <c r="A203" t="s">
        <v>309</v>
      </c>
      <c r="B203" t="str">
        <f t="shared" si="3"/>
        <v>821</v>
      </c>
      <c r="C203" s="15">
        <v>821</v>
      </c>
    </row>
    <row r="204" spans="1:3" x14ac:dyDescent="0.45">
      <c r="A204" t="s">
        <v>310</v>
      </c>
      <c r="B204" t="str">
        <f t="shared" si="3"/>
        <v>822</v>
      </c>
      <c r="C204" s="15">
        <v>822</v>
      </c>
    </row>
    <row r="205" spans="1:3" x14ac:dyDescent="0.45">
      <c r="A205" t="s">
        <v>311</v>
      </c>
      <c r="B205" t="str">
        <f t="shared" si="3"/>
        <v>823</v>
      </c>
      <c r="C205" s="15">
        <v>823</v>
      </c>
    </row>
    <row r="206" spans="1:3" x14ac:dyDescent="0.45">
      <c r="A206" t="s">
        <v>312</v>
      </c>
      <c r="B206" t="str">
        <f t="shared" si="3"/>
        <v>829</v>
      </c>
      <c r="C206" s="15">
        <v>829</v>
      </c>
    </row>
    <row r="207" spans="1:3" x14ac:dyDescent="0.45">
      <c r="A207" t="s">
        <v>313</v>
      </c>
      <c r="B207" t="str">
        <f t="shared" si="3"/>
        <v>841</v>
      </c>
      <c r="C207" s="15">
        <v>841</v>
      </c>
    </row>
    <row r="208" spans="1:3" x14ac:dyDescent="0.45">
      <c r="A208" t="s">
        <v>314</v>
      </c>
      <c r="B208" t="str">
        <f t="shared" si="3"/>
        <v>842</v>
      </c>
      <c r="C208" s="15">
        <v>842</v>
      </c>
    </row>
    <row r="209" spans="1:3" x14ac:dyDescent="0.45">
      <c r="A209" t="s">
        <v>315</v>
      </c>
      <c r="B209" t="str">
        <f t="shared" si="3"/>
        <v>843</v>
      </c>
      <c r="C209" s="15">
        <v>843</v>
      </c>
    </row>
    <row r="210" spans="1:3" x14ac:dyDescent="0.45">
      <c r="A210" t="s">
        <v>316</v>
      </c>
      <c r="B210" t="str">
        <f t="shared" si="3"/>
        <v>851</v>
      </c>
      <c r="C210" s="15">
        <v>851</v>
      </c>
    </row>
    <row r="211" spans="1:3" x14ac:dyDescent="0.45">
      <c r="A211" t="s">
        <v>317</v>
      </c>
      <c r="B211" t="str">
        <f t="shared" si="3"/>
        <v>852</v>
      </c>
      <c r="C211" s="15">
        <v>852</v>
      </c>
    </row>
    <row r="212" spans="1:3" x14ac:dyDescent="0.45">
      <c r="A212" t="s">
        <v>318</v>
      </c>
      <c r="B212" t="str">
        <f t="shared" si="3"/>
        <v>853</v>
      </c>
      <c r="C212" s="15">
        <v>853</v>
      </c>
    </row>
    <row r="213" spans="1:3" x14ac:dyDescent="0.45">
      <c r="A213" t="s">
        <v>319</v>
      </c>
      <c r="B213" t="str">
        <f t="shared" si="3"/>
        <v>854</v>
      </c>
      <c r="C213" s="15">
        <v>854</v>
      </c>
    </row>
    <row r="214" spans="1:3" x14ac:dyDescent="0.45">
      <c r="A214" t="s">
        <v>320</v>
      </c>
      <c r="B214" t="str">
        <f t="shared" si="3"/>
        <v>855</v>
      </c>
      <c r="C214" s="15">
        <v>855</v>
      </c>
    </row>
    <row r="215" spans="1:3" x14ac:dyDescent="0.45">
      <c r="A215" t="s">
        <v>321</v>
      </c>
      <c r="B215" t="str">
        <f t="shared" si="3"/>
        <v>861</v>
      </c>
      <c r="C215" s="15">
        <v>861</v>
      </c>
    </row>
    <row r="216" spans="1:3" x14ac:dyDescent="0.45">
      <c r="A216" t="s">
        <v>322</v>
      </c>
      <c r="B216" t="str">
        <f t="shared" si="3"/>
        <v>862</v>
      </c>
      <c r="C216" s="15">
        <v>862</v>
      </c>
    </row>
    <row r="217" spans="1:3" x14ac:dyDescent="0.45">
      <c r="A217" t="s">
        <v>323</v>
      </c>
      <c r="B217" t="str">
        <f t="shared" si="3"/>
        <v>869</v>
      </c>
      <c r="C217" s="15">
        <v>869</v>
      </c>
    </row>
    <row r="218" spans="1:3" x14ac:dyDescent="0.45">
      <c r="A218" t="s">
        <v>324</v>
      </c>
      <c r="B218" t="str">
        <f t="shared" si="3"/>
        <v>871</v>
      </c>
      <c r="C218" s="15">
        <v>871</v>
      </c>
    </row>
    <row r="219" spans="1:3" x14ac:dyDescent="0.45">
      <c r="A219" t="s">
        <v>325</v>
      </c>
      <c r="B219" t="str">
        <f t="shared" si="3"/>
        <v>872</v>
      </c>
      <c r="C219" s="15">
        <v>872</v>
      </c>
    </row>
    <row r="220" spans="1:3" x14ac:dyDescent="0.45">
      <c r="A220" t="s">
        <v>326</v>
      </c>
      <c r="B220" t="str">
        <f t="shared" si="3"/>
        <v>873</v>
      </c>
      <c r="C220" s="15">
        <v>873</v>
      </c>
    </row>
    <row r="221" spans="1:3" x14ac:dyDescent="0.45">
      <c r="A221" t="s">
        <v>327</v>
      </c>
      <c r="B221" t="str">
        <f t="shared" si="3"/>
        <v>879</v>
      </c>
      <c r="C221" s="15">
        <v>879</v>
      </c>
    </row>
    <row r="222" spans="1:3" x14ac:dyDescent="0.45">
      <c r="A222" t="s">
        <v>328</v>
      </c>
      <c r="B222" t="str">
        <f t="shared" si="3"/>
        <v>881</v>
      </c>
      <c r="C222" s="15">
        <v>881</v>
      </c>
    </row>
    <row r="223" spans="1:3" x14ac:dyDescent="0.45">
      <c r="A223" t="s">
        <v>329</v>
      </c>
      <c r="B223" t="str">
        <f t="shared" si="3"/>
        <v>889</v>
      </c>
      <c r="C223" s="15">
        <v>889</v>
      </c>
    </row>
    <row r="224" spans="1:3" x14ac:dyDescent="0.45">
      <c r="A224" t="s">
        <v>330</v>
      </c>
      <c r="B224" t="str">
        <f t="shared" si="3"/>
        <v>900</v>
      </c>
      <c r="C224" s="15">
        <v>900</v>
      </c>
    </row>
    <row r="225" spans="1:3" x14ac:dyDescent="0.45">
      <c r="A225" t="s">
        <v>331</v>
      </c>
      <c r="B225" t="str">
        <f t="shared" si="3"/>
        <v>910</v>
      </c>
      <c r="C225" s="15">
        <v>910</v>
      </c>
    </row>
    <row r="226" spans="1:3" x14ac:dyDescent="0.45">
      <c r="A226" t="s">
        <v>332</v>
      </c>
      <c r="B226" t="str">
        <f t="shared" si="3"/>
        <v>920</v>
      </c>
      <c r="C226" s="15">
        <v>920</v>
      </c>
    </row>
    <row r="227" spans="1:3" x14ac:dyDescent="0.45">
      <c r="A227" t="s">
        <v>333</v>
      </c>
      <c r="B227" t="str">
        <f t="shared" si="3"/>
        <v>931</v>
      </c>
      <c r="C227" s="15">
        <v>931</v>
      </c>
    </row>
    <row r="228" spans="1:3" x14ac:dyDescent="0.45">
      <c r="A228" t="s">
        <v>334</v>
      </c>
      <c r="B228" t="str">
        <f t="shared" si="3"/>
        <v>932</v>
      </c>
      <c r="C228" s="15">
        <v>932</v>
      </c>
    </row>
    <row r="229" spans="1:3" x14ac:dyDescent="0.45">
      <c r="A229" t="s">
        <v>335</v>
      </c>
      <c r="B229" t="str">
        <f t="shared" si="3"/>
        <v>941</v>
      </c>
      <c r="C229" s="15">
        <v>941</v>
      </c>
    </row>
    <row r="230" spans="1:3" x14ac:dyDescent="0.45">
      <c r="A230" t="s">
        <v>336</v>
      </c>
      <c r="B230" t="str">
        <f t="shared" si="3"/>
        <v>942</v>
      </c>
      <c r="C230" s="15">
        <v>942</v>
      </c>
    </row>
    <row r="231" spans="1:3" x14ac:dyDescent="0.45">
      <c r="A231" t="s">
        <v>337</v>
      </c>
      <c r="B231" t="str">
        <f t="shared" si="3"/>
        <v>949</v>
      </c>
      <c r="C231" s="15">
        <v>949</v>
      </c>
    </row>
    <row r="232" spans="1:3" x14ac:dyDescent="0.45">
      <c r="A232" t="s">
        <v>338</v>
      </c>
      <c r="B232" t="str">
        <f t="shared" si="3"/>
        <v>951</v>
      </c>
      <c r="C232" s="15">
        <v>951</v>
      </c>
    </row>
    <row r="233" spans="1:3" x14ac:dyDescent="0.45">
      <c r="A233" t="s">
        <v>339</v>
      </c>
      <c r="B233" t="str">
        <f t="shared" si="3"/>
        <v>952</v>
      </c>
      <c r="C233" s="15">
        <v>952</v>
      </c>
    </row>
    <row r="234" spans="1:3" x14ac:dyDescent="0.45">
      <c r="A234" t="s">
        <v>340</v>
      </c>
      <c r="B234" t="str">
        <f t="shared" si="3"/>
        <v>960</v>
      </c>
      <c r="C234" s="15">
        <v>960</v>
      </c>
    </row>
    <row r="235" spans="1:3" x14ac:dyDescent="0.45">
      <c r="A235" t="s">
        <v>341</v>
      </c>
      <c r="B235" t="str">
        <f t="shared" si="3"/>
        <v>970</v>
      </c>
      <c r="C235" s="15">
        <v>970</v>
      </c>
    </row>
    <row r="236" spans="1:3" x14ac:dyDescent="0.45">
      <c r="A236" t="s">
        <v>342</v>
      </c>
      <c r="B236" t="str">
        <f t="shared" si="3"/>
        <v>981</v>
      </c>
      <c r="C236" s="15">
        <v>981</v>
      </c>
    </row>
    <row r="237" spans="1:3" x14ac:dyDescent="0.45">
      <c r="A237" t="s">
        <v>343</v>
      </c>
      <c r="B237" t="str">
        <f t="shared" si="3"/>
        <v>982</v>
      </c>
      <c r="C237" s="15">
        <v>982</v>
      </c>
    </row>
    <row r="238" spans="1:3" x14ac:dyDescent="0.45">
      <c r="A238" t="s">
        <v>344</v>
      </c>
      <c r="B238" t="str">
        <f t="shared" si="3"/>
        <v>990</v>
      </c>
      <c r="C238" s="15">
        <v>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3" sqref="C3:E4"/>
    </sheetView>
  </sheetViews>
  <sheetFormatPr defaultRowHeight="14.25" x14ac:dyDescent="0.45"/>
  <cols>
    <col min="1" max="1" width="13.265625" style="3" customWidth="1"/>
    <col min="2" max="2" width="68.3984375" customWidth="1"/>
    <col min="3" max="3" width="44.86328125" customWidth="1"/>
    <col min="4" max="4" width="24.3984375" customWidth="1"/>
    <col min="5" max="5" width="18.3984375" style="39" customWidth="1"/>
  </cols>
  <sheetData>
    <row r="1" spans="1:5" x14ac:dyDescent="0.45">
      <c r="A1" s="6" t="s">
        <v>40</v>
      </c>
      <c r="B1" s="2" t="s">
        <v>73</v>
      </c>
      <c r="C1" s="2" t="s">
        <v>351</v>
      </c>
      <c r="D1" s="7" t="s">
        <v>353</v>
      </c>
      <c r="E1" s="39" t="s">
        <v>354</v>
      </c>
    </row>
    <row r="2" spans="1:5" x14ac:dyDescent="0.45">
      <c r="A2" s="6" t="s">
        <v>4</v>
      </c>
      <c r="B2" s="2" t="s">
        <v>41</v>
      </c>
      <c r="C2" s="8">
        <f>SUMIFS('Trade Unions Table 3.2'!$J$6:$J$298,'Trade Unions Table 3.2'!$L$6:$L$298,'ISIC and Emp'!$A2)</f>
        <v>2898511</v>
      </c>
      <c r="D2" s="38">
        <f>INDEX(BEbIC!$2:$2,MATCH('ISIC and Emp'!$A2,BEbIC!$1:$1,0))</f>
        <v>224863500</v>
      </c>
      <c r="E2" s="39">
        <f>C2/D2</f>
        <v>1.2890091099711603E-2</v>
      </c>
    </row>
    <row r="3" spans="1:5" x14ac:dyDescent="0.45">
      <c r="A3" s="6" t="s">
        <v>362</v>
      </c>
      <c r="B3" s="2" t="s">
        <v>364</v>
      </c>
      <c r="C3" s="8">
        <f>SUMIFS('Trade Unions Table 3.2'!$J$6:$J$298,'Trade Unions Table 3.2'!$L$6:$L$298,'ISIC and Emp'!$A3)</f>
        <v>65036</v>
      </c>
      <c r="D3" s="38">
        <f>INDEX(BEbIC!$2:$2,MATCH('ISIC and Emp'!$A3,BEbIC!$1:$1,0))</f>
        <v>767099.64935738023</v>
      </c>
      <c r="E3" s="39">
        <f t="shared" ref="E3:E39" si="0">C3/D3</f>
        <v>8.4781683910926553E-2</v>
      </c>
    </row>
    <row r="4" spans="1:5" x14ac:dyDescent="0.45">
      <c r="A4" s="6" t="s">
        <v>363</v>
      </c>
      <c r="B4" s="2" t="s">
        <v>365</v>
      </c>
      <c r="C4" s="8">
        <f>SUMIFS('Trade Unions Table 3.2'!$J$6:$J$298,'Trade Unions Table 3.2'!$L$6:$L$298,'ISIC and Emp'!$A4)</f>
        <v>1070</v>
      </c>
      <c r="D4" s="38">
        <f>INDEX(BEbIC!$2:$2,MATCH('ISIC and Emp'!$A4,BEbIC!$1:$1,0))</f>
        <v>103700.35064261973</v>
      </c>
      <c r="E4" s="39">
        <f t="shared" ref="E4" si="1">C4/D4</f>
        <v>1.0318190761837612E-2</v>
      </c>
    </row>
    <row r="5" spans="1:5" x14ac:dyDescent="0.45">
      <c r="A5" s="6" t="s">
        <v>5</v>
      </c>
      <c r="B5" s="2" t="s">
        <v>42</v>
      </c>
      <c r="C5" s="8">
        <f>SUMIFS('Trade Unions Table 3.2'!$J$6:$J$298,'Trade Unions Table 3.2'!$L$6:$L$298,'ISIC and Emp'!$A5)</f>
        <v>25996</v>
      </c>
      <c r="D5" s="38">
        <f>INDEX(BEbIC!$2:$2,MATCH('ISIC and Emp'!$A5,BEbIC!$1:$1,0))</f>
        <v>1780700</v>
      </c>
      <c r="E5" s="39">
        <f t="shared" si="0"/>
        <v>1.4598753299264335E-2</v>
      </c>
    </row>
    <row r="6" spans="1:5" x14ac:dyDescent="0.45">
      <c r="A6" s="6" t="s">
        <v>6</v>
      </c>
      <c r="B6" s="2" t="s">
        <v>43</v>
      </c>
      <c r="C6" s="8">
        <f>SUMIFS('Trade Unions Table 3.2'!$J$6:$J$298,'Trade Unions Table 3.2'!$L$6:$L$298,'ISIC and Emp'!$A6)</f>
        <v>0</v>
      </c>
      <c r="D6" s="38">
        <f>INDEX(BEbIC!$2:$2,MATCH('ISIC and Emp'!$A6,BEbIC!$1:$1,0))</f>
        <v>46400</v>
      </c>
      <c r="E6" s="39">
        <f t="shared" si="0"/>
        <v>0</v>
      </c>
    </row>
    <row r="7" spans="1:5" x14ac:dyDescent="0.45">
      <c r="A7" s="6" t="s">
        <v>7</v>
      </c>
      <c r="B7" s="2" t="s">
        <v>44</v>
      </c>
      <c r="C7" s="8">
        <f>SUMIFS('Trade Unions Table 3.2'!$J$6:$J$298,'Trade Unions Table 3.2'!$L$6:$L$298,'ISIC and Emp'!$A7)</f>
        <v>319357</v>
      </c>
      <c r="D7" s="38">
        <f>INDEX(BEbIC!$2:$2,MATCH('ISIC and Emp'!$A7,BEbIC!$1:$1,0))</f>
        <v>9028000</v>
      </c>
      <c r="E7" s="39">
        <f t="shared" si="0"/>
        <v>3.537405848471422E-2</v>
      </c>
    </row>
    <row r="8" spans="1:5" x14ac:dyDescent="0.45">
      <c r="A8" s="6" t="s">
        <v>8</v>
      </c>
      <c r="B8" s="2" t="s">
        <v>45</v>
      </c>
      <c r="C8" s="8">
        <f>SUMIFS('Trade Unions Table 3.2'!$J$6:$J$298,'Trade Unions Table 3.2'!$L$6:$L$298,'ISIC and Emp'!$A8)</f>
        <v>411536</v>
      </c>
      <c r="D8" s="38">
        <f>INDEX(BEbIC!$2:$2,MATCH('ISIC and Emp'!$A8,BEbIC!$1:$1,0))</f>
        <v>13949800</v>
      </c>
      <c r="E8" s="39">
        <f t="shared" si="0"/>
        <v>2.9501211486903038E-2</v>
      </c>
    </row>
    <row r="9" spans="1:5" x14ac:dyDescent="0.45">
      <c r="A9" s="6" t="s">
        <v>9</v>
      </c>
      <c r="B9" s="2" t="s">
        <v>46</v>
      </c>
      <c r="C9" s="8">
        <f>SUMIFS('Trade Unions Table 3.2'!$J$6:$J$298,'Trade Unions Table 3.2'!$L$6:$L$298,'ISIC and Emp'!$A9)</f>
        <v>31652</v>
      </c>
      <c r="D9" s="38">
        <f>INDEX(BEbIC!$2:$2,MATCH('ISIC and Emp'!$A9,BEbIC!$1:$1,0))</f>
        <v>3089100</v>
      </c>
      <c r="E9" s="39">
        <f t="shared" si="0"/>
        <v>1.024635006959956E-2</v>
      </c>
    </row>
    <row r="10" spans="1:5" x14ac:dyDescent="0.45">
      <c r="A10" s="6" t="s">
        <v>10</v>
      </c>
      <c r="B10" s="2" t="s">
        <v>47</v>
      </c>
      <c r="C10" s="8">
        <f>SUMIFS('Trade Unions Table 3.2'!$J$6:$J$298,'Trade Unions Table 3.2'!$L$6:$L$298,'ISIC and Emp'!$A10)</f>
        <v>45417</v>
      </c>
      <c r="D10" s="38">
        <f>INDEX(BEbIC!$2:$2,MATCH('ISIC and Emp'!$A10,BEbIC!$1:$1,0))</f>
        <v>1033900.0000000001</v>
      </c>
      <c r="E10" s="39">
        <f t="shared" si="0"/>
        <v>4.3927846019924555E-2</v>
      </c>
    </row>
    <row r="11" spans="1:5" x14ac:dyDescent="0.45">
      <c r="A11" s="6" t="s">
        <v>11</v>
      </c>
      <c r="B11" s="2" t="s">
        <v>48</v>
      </c>
      <c r="C11" s="8">
        <f>SUMIFS('Trade Unions Table 3.2'!$J$6:$J$298,'Trade Unions Table 3.2'!$L$6:$L$298,'ISIC and Emp'!$A11)</f>
        <v>1142</v>
      </c>
      <c r="D11" s="38">
        <f>INDEX(BEbIC!$2:$2,MATCH('ISIC and Emp'!$A11,BEbIC!$1:$1,0))</f>
        <v>171800</v>
      </c>
      <c r="E11" s="39">
        <f t="shared" si="0"/>
        <v>6.6472642607683357E-3</v>
      </c>
    </row>
    <row r="12" spans="1:5" x14ac:dyDescent="0.45">
      <c r="A12" s="6" t="s">
        <v>356</v>
      </c>
      <c r="B12" s="2" t="s">
        <v>358</v>
      </c>
      <c r="C12" s="8">
        <f>SUMIFS('Trade Unions Table 3.2'!$J$6:$J$298,'Trade Unions Table 3.2'!$L$6:$L$298,'ISIC and Emp'!$A12)</f>
        <v>27414</v>
      </c>
      <c r="D12" s="38">
        <f>INDEX(BEbIC!$2:$2,MATCH('ISIC and Emp'!$A12,BEbIC!$1:$1,0))</f>
        <v>1246376.463201894</v>
      </c>
      <c r="E12" s="39">
        <f t="shared" si="0"/>
        <v>2.1994959636492551E-2</v>
      </c>
    </row>
    <row r="13" spans="1:5" x14ac:dyDescent="0.45">
      <c r="A13" s="6" t="s">
        <v>357</v>
      </c>
      <c r="B13" s="2" t="s">
        <v>359</v>
      </c>
      <c r="C13" s="8">
        <f>SUMIFS('Trade Unions Table 3.2'!$J$6:$J$298,'Trade Unions Table 3.2'!$L$6:$L$298,'ISIC and Emp'!$A13)</f>
        <v>8051</v>
      </c>
      <c r="D13" s="38">
        <f>INDEX(BEbIC!$2:$2,MATCH('ISIC and Emp'!$A13,BEbIC!$1:$1,0))</f>
        <v>330823.5367981061</v>
      </c>
      <c r="E13" s="39">
        <f t="shared" ref="E13" si="2">C13/D13</f>
        <v>2.4336237009984382E-2</v>
      </c>
    </row>
    <row r="14" spans="1:5" x14ac:dyDescent="0.45">
      <c r="A14" s="6" t="s">
        <v>12</v>
      </c>
      <c r="B14" s="2" t="s">
        <v>49</v>
      </c>
      <c r="C14" s="8">
        <f>SUMIFS('Trade Unions Table 3.2'!$J$6:$J$298,'Trade Unions Table 3.2'!$L$6:$L$298,'ISIC and Emp'!$A14)</f>
        <v>26446</v>
      </c>
      <c r="D14" s="38">
        <f>INDEX(BEbIC!$2:$2,MATCH('ISIC and Emp'!$A14,BEbIC!$1:$1,0))</f>
        <v>800100</v>
      </c>
      <c r="E14" s="39">
        <f t="shared" si="0"/>
        <v>3.3053368328958881E-2</v>
      </c>
    </row>
    <row r="15" spans="1:5" x14ac:dyDescent="0.45">
      <c r="A15" s="6" t="s">
        <v>13</v>
      </c>
      <c r="B15" s="2" t="s">
        <v>50</v>
      </c>
      <c r="C15" s="8">
        <f>SUMIFS('Trade Unions Table 3.2'!$J$6:$J$298,'Trade Unions Table 3.2'!$L$6:$L$298,'ISIC and Emp'!$A15)</f>
        <v>230280</v>
      </c>
      <c r="D15" s="38">
        <f>INDEX(BEbIC!$2:$2,MATCH('ISIC and Emp'!$A15,BEbIC!$1:$1,0))</f>
        <v>4634100</v>
      </c>
      <c r="E15" s="39">
        <f t="shared" si="0"/>
        <v>4.969249692496925E-2</v>
      </c>
    </row>
    <row r="16" spans="1:5" x14ac:dyDescent="0.45">
      <c r="A16" s="6" t="s">
        <v>14</v>
      </c>
      <c r="B16" s="2" t="s">
        <v>51</v>
      </c>
      <c r="C16" s="8">
        <f>SUMIFS('Trade Unions Table 3.2'!$J$6:$J$298,'Trade Unions Table 3.2'!$L$6:$L$298,'ISIC and Emp'!$A16)</f>
        <v>216429</v>
      </c>
      <c r="D16" s="38">
        <f>INDEX(BEbIC!$2:$2,MATCH('ISIC and Emp'!$A16,BEbIC!$1:$1,0))</f>
        <v>2140400</v>
      </c>
      <c r="E16" s="39">
        <f t="shared" si="0"/>
        <v>0.10111614651467016</v>
      </c>
    </row>
    <row r="17" spans="1:5" x14ac:dyDescent="0.45">
      <c r="A17" s="6" t="s">
        <v>15</v>
      </c>
      <c r="B17" s="2" t="s">
        <v>52</v>
      </c>
      <c r="C17" s="8">
        <f>SUMIFS('Trade Unions Table 3.2'!$J$6:$J$298,'Trade Unions Table 3.2'!$L$6:$L$298,'ISIC and Emp'!$A17)</f>
        <v>56558</v>
      </c>
      <c r="D17" s="38">
        <f>INDEX(BEbIC!$2:$2,MATCH('ISIC and Emp'!$A17,BEbIC!$1:$1,0))</f>
        <v>3219700</v>
      </c>
      <c r="E17" s="39">
        <f t="shared" si="0"/>
        <v>1.7566232878839644E-2</v>
      </c>
    </row>
    <row r="18" spans="1:5" x14ac:dyDescent="0.45">
      <c r="A18" s="6" t="s">
        <v>16</v>
      </c>
      <c r="B18" s="2" t="s">
        <v>53</v>
      </c>
      <c r="C18" s="8">
        <f>SUMIFS('Trade Unions Table 3.2'!$J$6:$J$298,'Trade Unions Table 3.2'!$L$6:$L$298,'ISIC and Emp'!$A18)</f>
        <v>11715</v>
      </c>
      <c r="D18" s="38">
        <f>INDEX(BEbIC!$2:$2,MATCH('ISIC and Emp'!$A18,BEbIC!$1:$1,0))</f>
        <v>399300</v>
      </c>
      <c r="E18" s="39">
        <f t="shared" si="0"/>
        <v>2.933884297520661E-2</v>
      </c>
    </row>
    <row r="19" spans="1:5" x14ac:dyDescent="0.45">
      <c r="A19" s="6" t="s">
        <v>17</v>
      </c>
      <c r="B19" s="2" t="s">
        <v>54</v>
      </c>
      <c r="C19" s="8">
        <f>SUMIFS('Trade Unions Table 3.2'!$J$6:$J$298,'Trade Unions Table 3.2'!$L$6:$L$298,'ISIC and Emp'!$A19)</f>
        <v>12204</v>
      </c>
      <c r="D19" s="38">
        <f>INDEX(BEbIC!$2:$2,MATCH('ISIC and Emp'!$A19,BEbIC!$1:$1,0))</f>
        <v>787400</v>
      </c>
      <c r="E19" s="39">
        <f t="shared" si="0"/>
        <v>1.5499110998221996E-2</v>
      </c>
    </row>
    <row r="20" spans="1:5" x14ac:dyDescent="0.45">
      <c r="A20" s="6" t="s">
        <v>18</v>
      </c>
      <c r="B20" s="2" t="s">
        <v>55</v>
      </c>
      <c r="C20" s="8">
        <f>SUMIFS('Trade Unions Table 3.2'!$J$6:$J$298,'Trade Unions Table 3.2'!$L$6:$L$298,'ISIC and Emp'!$A20)</f>
        <v>11480</v>
      </c>
      <c r="D20" s="38">
        <f>INDEX(BEbIC!$2:$2,MATCH('ISIC and Emp'!$A20,BEbIC!$1:$1,0))</f>
        <v>707700</v>
      </c>
      <c r="E20" s="39">
        <f t="shared" si="0"/>
        <v>1.62215628090999E-2</v>
      </c>
    </row>
    <row r="21" spans="1:5" x14ac:dyDescent="0.45">
      <c r="A21" s="6" t="s">
        <v>19</v>
      </c>
      <c r="B21" s="2" t="s">
        <v>56</v>
      </c>
      <c r="C21" s="8">
        <f>SUMIFS('Trade Unions Table 3.2'!$J$6:$J$298,'Trade Unions Table 3.2'!$L$6:$L$298,'ISIC and Emp'!$A21)</f>
        <v>45245</v>
      </c>
      <c r="D21" s="38">
        <f>INDEX(BEbIC!$2:$2,MATCH('ISIC and Emp'!$A21,BEbIC!$1:$1,0))</f>
        <v>291600</v>
      </c>
      <c r="E21" s="39">
        <f t="shared" si="0"/>
        <v>0.15516117969821674</v>
      </c>
    </row>
    <row r="22" spans="1:5" x14ac:dyDescent="0.45">
      <c r="A22" s="6" t="s">
        <v>20</v>
      </c>
      <c r="B22" s="2" t="s">
        <v>57</v>
      </c>
      <c r="C22" s="8">
        <f>SUMIFS('Trade Unions Table 3.2'!$J$6:$J$298,'Trade Unions Table 3.2'!$L$6:$L$298,'ISIC and Emp'!$A22)</f>
        <v>505</v>
      </c>
      <c r="D22" s="38">
        <f>INDEX(BEbIC!$2:$2,MATCH('ISIC and Emp'!$A22,BEbIC!$1:$1,0))</f>
        <v>622900</v>
      </c>
      <c r="E22" s="39">
        <f t="shared" si="0"/>
        <v>8.1072403275004017E-4</v>
      </c>
    </row>
    <row r="23" spans="1:5" x14ac:dyDescent="0.45">
      <c r="A23" s="6" t="s">
        <v>21</v>
      </c>
      <c r="B23" s="2" t="s">
        <v>58</v>
      </c>
      <c r="C23" s="8">
        <f>SUMIFS('Trade Unions Table 3.2'!$J$6:$J$298,'Trade Unions Table 3.2'!$L$6:$L$298,'ISIC and Emp'!$A23)</f>
        <v>163956</v>
      </c>
      <c r="D23" s="38">
        <f>INDEX(BEbIC!$2:$2,MATCH('ISIC and Emp'!$A23,BEbIC!$1:$1,0))</f>
        <v>11761600</v>
      </c>
      <c r="E23" s="39">
        <f t="shared" si="0"/>
        <v>1.3939940144198068E-2</v>
      </c>
    </row>
    <row r="24" spans="1:5" x14ac:dyDescent="0.45">
      <c r="A24" s="6" t="s">
        <v>22</v>
      </c>
      <c r="B24" s="2" t="s">
        <v>59</v>
      </c>
      <c r="C24" s="8">
        <f>SUMIFS('Trade Unions Table 3.2'!$J$6:$J$298,'Trade Unions Table 3.2'!$L$6:$L$298,'ISIC and Emp'!$A24)</f>
        <v>213960</v>
      </c>
      <c r="D24" s="38">
        <f>INDEX(BEbIC!$2:$2,MATCH('ISIC and Emp'!$A24,BEbIC!$1:$1,0))</f>
        <v>2704500</v>
      </c>
      <c r="E24" s="39">
        <f t="shared" si="0"/>
        <v>7.9112590127565163E-2</v>
      </c>
    </row>
    <row r="25" spans="1:5" x14ac:dyDescent="0.45">
      <c r="A25" s="6" t="s">
        <v>23</v>
      </c>
      <c r="B25" s="2" t="s">
        <v>0</v>
      </c>
      <c r="C25" s="8">
        <f>SUMIFS('Trade Unions Table 3.2'!$J$6:$J$298,'Trade Unions Table 3.2'!$L$6:$L$298,'ISIC and Emp'!$A25)</f>
        <v>1225317</v>
      </c>
      <c r="D25" s="38">
        <f>INDEX(BEbIC!$2:$2,MATCH('ISIC and Emp'!$A25,BEbIC!$1:$1,0))</f>
        <v>48199800</v>
      </c>
      <c r="E25" s="39">
        <f t="shared" si="0"/>
        <v>2.5421620006722021E-2</v>
      </c>
    </row>
    <row r="26" spans="1:5" x14ac:dyDescent="0.45">
      <c r="A26" s="6" t="s">
        <v>24</v>
      </c>
      <c r="B26" s="2" t="s">
        <v>60</v>
      </c>
      <c r="C26" s="8">
        <f>SUMIFS('Trade Unions Table 3.2'!$J$6:$J$298,'Trade Unions Table 3.2'!$L$6:$L$298,'ISIC and Emp'!$A26)</f>
        <v>233579</v>
      </c>
      <c r="D26" s="38">
        <f>INDEX(BEbIC!$2:$2,MATCH('ISIC and Emp'!$A26,BEbIC!$1:$1,0))</f>
        <v>34636300</v>
      </c>
      <c r="E26" s="39">
        <f t="shared" si="0"/>
        <v>6.7437630462838117E-3</v>
      </c>
    </row>
    <row r="27" spans="1:5" x14ac:dyDescent="0.45">
      <c r="A27" s="6" t="s">
        <v>25</v>
      </c>
      <c r="B27" s="2" t="s">
        <v>61</v>
      </c>
      <c r="C27" s="8">
        <f>SUMIFS('Trade Unions Table 3.2'!$J$6:$J$298,'Trade Unions Table 3.2'!$L$6:$L$298,'ISIC and Emp'!$A27)</f>
        <v>1168725</v>
      </c>
      <c r="D27" s="38">
        <f>INDEX(BEbIC!$2:$2,MATCH('ISIC and Emp'!$A27,BEbIC!$1:$1,0))</f>
        <v>19576600</v>
      </c>
      <c r="E27" s="39">
        <f t="shared" si="0"/>
        <v>5.970010114115832E-2</v>
      </c>
    </row>
    <row r="28" spans="1:5" x14ac:dyDescent="0.45">
      <c r="A28" s="6" t="s">
        <v>26</v>
      </c>
      <c r="B28" s="2" t="s">
        <v>62</v>
      </c>
      <c r="C28" s="8">
        <f>SUMIFS('Trade Unions Table 3.2'!$J$6:$J$298,'Trade Unions Table 3.2'!$L$6:$L$298,'ISIC and Emp'!$A28)</f>
        <v>17894</v>
      </c>
      <c r="D28" s="38">
        <f>INDEX(BEbIC!$2:$2,MATCH('ISIC and Emp'!$A28,BEbIC!$1:$1,0))</f>
        <v>5096500</v>
      </c>
      <c r="E28" s="39">
        <f t="shared" si="0"/>
        <v>3.5110369861669774E-3</v>
      </c>
    </row>
    <row r="29" spans="1:5" x14ac:dyDescent="0.45">
      <c r="A29" s="6" t="s">
        <v>27</v>
      </c>
      <c r="B29" s="2" t="s">
        <v>63</v>
      </c>
      <c r="C29" s="8">
        <f>SUMIFS('Trade Unions Table 3.2'!$J$6:$J$298,'Trade Unions Table 3.2'!$L$6:$L$298,'ISIC and Emp'!$A29)</f>
        <v>104881</v>
      </c>
      <c r="D29" s="38">
        <f>INDEX(BEbIC!$2:$2,MATCH('ISIC and Emp'!$A29,BEbIC!$1:$1,0))</f>
        <v>635000</v>
      </c>
      <c r="E29" s="39">
        <f t="shared" si="0"/>
        <v>0.16516692913385828</v>
      </c>
    </row>
    <row r="30" spans="1:5" x14ac:dyDescent="0.45">
      <c r="A30" s="6" t="s">
        <v>28</v>
      </c>
      <c r="B30" s="2" t="s">
        <v>1</v>
      </c>
      <c r="C30" s="8">
        <f>SUMIFS('Trade Unions Table 3.2'!$J$6:$J$298,'Trade Unions Table 3.2'!$L$6:$L$298,'ISIC and Emp'!$A30)</f>
        <v>6029</v>
      </c>
      <c r="D30" s="38">
        <f>INDEX(BEbIC!$2:$2,MATCH('ISIC and Emp'!$A30,BEbIC!$1:$1,0))</f>
        <v>979400</v>
      </c>
      <c r="E30" s="39">
        <f t="shared" si="0"/>
        <v>6.1558096793955484E-3</v>
      </c>
    </row>
    <row r="31" spans="1:5" x14ac:dyDescent="0.45">
      <c r="A31" s="6" t="s">
        <v>29</v>
      </c>
      <c r="B31" s="2" t="s">
        <v>64</v>
      </c>
      <c r="C31" s="8">
        <f>SUMIFS('Trade Unions Table 3.2'!$J$6:$J$298,'Trade Unions Table 3.2'!$L$6:$L$298,'ISIC and Emp'!$A31)</f>
        <v>3544</v>
      </c>
      <c r="D31" s="38">
        <f>INDEX(BEbIC!$2:$2,MATCH('ISIC and Emp'!$A31,BEbIC!$1:$1,0))</f>
        <v>2304100</v>
      </c>
      <c r="E31" s="39">
        <f t="shared" si="0"/>
        <v>1.53812768543032E-3</v>
      </c>
    </row>
    <row r="32" spans="1:5" x14ac:dyDescent="0.45">
      <c r="A32" s="6" t="s">
        <v>30</v>
      </c>
      <c r="B32" s="2" t="s">
        <v>65</v>
      </c>
      <c r="C32" s="8">
        <f>SUMIFS('Trade Unions Table 3.2'!$J$6:$J$298,'Trade Unions Table 3.2'!$L$6:$L$298,'ISIC and Emp'!$A32)</f>
        <v>193965</v>
      </c>
      <c r="D32" s="38">
        <f>INDEX(BEbIC!$2:$2,MATCH('ISIC and Emp'!$A32,BEbIC!$1:$1,0))</f>
        <v>4160300</v>
      </c>
      <c r="E32" s="39">
        <f t="shared" si="0"/>
        <v>4.6622839699060163E-2</v>
      </c>
    </row>
    <row r="33" spans="1:5" x14ac:dyDescent="0.45">
      <c r="A33" s="3" t="s">
        <v>31</v>
      </c>
      <c r="B33" t="s">
        <v>66</v>
      </c>
      <c r="C33" s="8">
        <f>SUMIFS('Trade Unions Table 3.2'!$J$6:$J$298,'Trade Unions Table 3.2'!$L$6:$L$298,'ISIC and Emp'!$A33)</f>
        <v>0</v>
      </c>
      <c r="D33" s="38">
        <f>INDEX(BEbIC!$2:$2,MATCH('ISIC and Emp'!$A33,BEbIC!$1:$1,0))</f>
        <v>518500</v>
      </c>
      <c r="E33" s="39">
        <f t="shared" si="0"/>
        <v>0</v>
      </c>
    </row>
    <row r="34" spans="1:5" x14ac:dyDescent="0.45">
      <c r="A34" s="3" t="s">
        <v>32</v>
      </c>
      <c r="B34" t="s">
        <v>67</v>
      </c>
      <c r="C34" s="8">
        <f>SUMIFS('Trade Unions Table 3.2'!$J$6:$J$298,'Trade Unions Table 3.2'!$L$6:$L$298,'ISIC and Emp'!$A34)</f>
        <v>209361</v>
      </c>
      <c r="D34" s="38">
        <f>INDEX(BEbIC!$2:$2,MATCH('ISIC and Emp'!$A34,BEbIC!$1:$1,0))</f>
        <v>11896000</v>
      </c>
      <c r="E34" s="39">
        <f t="shared" si="0"/>
        <v>1.7599277067921991E-2</v>
      </c>
    </row>
    <row r="35" spans="1:5" x14ac:dyDescent="0.45">
      <c r="A35" s="3" t="s">
        <v>33</v>
      </c>
      <c r="B35" t="s">
        <v>68</v>
      </c>
      <c r="C35" s="8">
        <f>SUMIFS('Trade Unions Table 3.2'!$J$6:$J$298,'Trade Unions Table 3.2'!$L$6:$L$298,'ISIC and Emp'!$A35)</f>
        <v>124496</v>
      </c>
      <c r="D35" s="38">
        <f>INDEX(BEbIC!$2:$2,MATCH('ISIC and Emp'!$A35,BEbIC!$1:$1,0))</f>
        <v>11408800</v>
      </c>
      <c r="E35" s="39">
        <f t="shared" si="0"/>
        <v>1.0912278241357548E-2</v>
      </c>
    </row>
    <row r="36" spans="1:5" x14ac:dyDescent="0.45">
      <c r="A36" s="3" t="s">
        <v>34</v>
      </c>
      <c r="B36" t="s">
        <v>69</v>
      </c>
      <c r="C36" s="8">
        <f>SUMIFS('Trade Unions Table 3.2'!$J$6:$J$298,'Trade Unions Table 3.2'!$L$6:$L$298,'ISIC and Emp'!$A36)</f>
        <v>73382</v>
      </c>
      <c r="D36" s="38">
        <f>INDEX(BEbIC!$2:$2,MATCH('ISIC and Emp'!$A36,BEbIC!$1:$1,0))</f>
        <v>15056800</v>
      </c>
      <c r="E36" s="39">
        <f t="shared" si="0"/>
        <v>4.873678338026672E-3</v>
      </c>
    </row>
    <row r="37" spans="1:5" x14ac:dyDescent="0.45">
      <c r="A37" s="3" t="s">
        <v>35</v>
      </c>
      <c r="B37" t="s">
        <v>70</v>
      </c>
      <c r="C37" s="8">
        <f>SUMIFS('Trade Unions Table 3.2'!$J$6:$J$298,'Trade Unions Table 3.2'!$L$6:$L$298,'ISIC and Emp'!$A37)</f>
        <v>87329</v>
      </c>
      <c r="D37" s="38">
        <f>INDEX(BEbIC!$2:$2,MATCH('ISIC and Emp'!$A37,BEbIC!$1:$1,0))</f>
        <v>6618800</v>
      </c>
      <c r="E37" s="39">
        <f t="shared" si="0"/>
        <v>1.3194083519671239E-2</v>
      </c>
    </row>
    <row r="38" spans="1:5" x14ac:dyDescent="0.45">
      <c r="A38" s="3" t="s">
        <v>36</v>
      </c>
      <c r="B38" t="s">
        <v>71</v>
      </c>
      <c r="C38" s="8">
        <f>SUMIFS('Trade Unions Table 3.2'!$J$6:$J$298,'Trade Unions Table 3.2'!$L$6:$L$298,'ISIC and Emp'!$A38)</f>
        <v>327130</v>
      </c>
      <c r="D38" s="38">
        <f>INDEX(BEbIC!$2:$2,MATCH('ISIC and Emp'!$A38,BEbIC!$1:$1,0))</f>
        <v>31208500</v>
      </c>
      <c r="E38" s="39">
        <f t="shared" si="0"/>
        <v>1.0482080202508931E-2</v>
      </c>
    </row>
    <row r="39" spans="1:5" x14ac:dyDescent="0.45">
      <c r="A39" s="3" t="s">
        <v>37</v>
      </c>
      <c r="B39" t="s">
        <v>72</v>
      </c>
      <c r="C39" s="8">
        <f>SUMIFS('Trade Unions Table 3.2'!$J$6:$J$298,'Trade Unions Table 3.2'!$L$6:$L$298,'ISIC and Emp'!$A39)</f>
        <v>573159</v>
      </c>
      <c r="D39" s="38">
        <f>INDEX(BEbIC!$2:$2,MATCH('ISIC and Emp'!$A39,BEbIC!$1:$1,0))</f>
        <v>5924700</v>
      </c>
      <c r="E39" s="39">
        <f t="shared" si="0"/>
        <v>9.6740594460479015E-2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M2"/>
  <sheetViews>
    <sheetView workbookViewId="0">
      <selection activeCell="C2" sqref="C2:D2"/>
    </sheetView>
  </sheetViews>
  <sheetFormatPr defaultRowHeight="14.25" x14ac:dyDescent="0.45"/>
  <cols>
    <col min="1" max="1" width="33.265625" customWidth="1"/>
    <col min="2" max="39" width="11.59765625" customWidth="1"/>
  </cols>
  <sheetData>
    <row r="1" spans="1:39" s="5" customFormat="1" x14ac:dyDescent="0.45">
      <c r="A1" s="4" t="s">
        <v>38</v>
      </c>
      <c r="B1" s="5" t="s">
        <v>4</v>
      </c>
      <c r="C1" s="5" t="s">
        <v>362</v>
      </c>
      <c r="D1" s="5" t="s">
        <v>363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356</v>
      </c>
      <c r="M1" s="5" t="s">
        <v>357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45">
      <c r="A2" t="s">
        <v>39</v>
      </c>
      <c r="B2">
        <f>INDEX('ISIC and Emp'!$E$2:$E$39,MATCH(B$1,'ISIC and Emp'!$A$2:$A$39,0))</f>
        <v>1.2890091099711603E-2</v>
      </c>
      <c r="C2">
        <f>INDEX('ISIC and Emp'!$E$2:$E$39,MATCH(C$1,'ISIC and Emp'!$A$2:$A$39,0))</f>
        <v>8.4781683910926553E-2</v>
      </c>
      <c r="D2">
        <f>INDEX('ISIC and Emp'!$E$2:$E$39,MATCH(D$1,'ISIC and Emp'!$A$2:$A$39,0))</f>
        <v>1.0318190761837612E-2</v>
      </c>
      <c r="E2">
        <f>INDEX('ISIC and Emp'!$E$2:$E$39,MATCH(E$1,'ISIC and Emp'!$A$2:$A$39,0))</f>
        <v>1.4598753299264335E-2</v>
      </c>
      <c r="F2">
        <f>INDEX('ISIC and Emp'!$E$2:$E$39,MATCH(F$1,'ISIC and Emp'!$A$2:$A$39,0))</f>
        <v>0</v>
      </c>
      <c r="G2">
        <f>INDEX('ISIC and Emp'!$E$2:$E$39,MATCH(G$1,'ISIC and Emp'!$A$2:$A$39,0))</f>
        <v>3.537405848471422E-2</v>
      </c>
      <c r="H2">
        <f>INDEX('ISIC and Emp'!$E$2:$E$39,MATCH(H$1,'ISIC and Emp'!$A$2:$A$39,0))</f>
        <v>2.9501211486903038E-2</v>
      </c>
      <c r="I2">
        <f>INDEX('ISIC and Emp'!$E$2:$E$39,MATCH(I$1,'ISIC and Emp'!$A$2:$A$39,0))</f>
        <v>1.024635006959956E-2</v>
      </c>
      <c r="J2">
        <f>INDEX('ISIC and Emp'!$E$2:$E$39,MATCH(J$1,'ISIC and Emp'!$A$2:$A$39,0))</f>
        <v>4.3927846019924555E-2</v>
      </c>
      <c r="K2">
        <f>INDEX('ISIC and Emp'!$E$2:$E$39,MATCH(K$1,'ISIC and Emp'!$A$2:$A$39,0))</f>
        <v>6.6472642607683357E-3</v>
      </c>
      <c r="L2">
        <f>INDEX('ISIC and Emp'!$E$2:$E$39,MATCH(L$1,'ISIC and Emp'!$A$2:$A$39,0))</f>
        <v>2.1994959636492551E-2</v>
      </c>
      <c r="M2">
        <f>INDEX('ISIC and Emp'!$E$2:$E$39,MATCH(M$1,'ISIC and Emp'!$A$2:$A$39,0))</f>
        <v>2.4336237009984382E-2</v>
      </c>
      <c r="N2">
        <f>INDEX('ISIC and Emp'!$E$2:$E$39,MATCH(N$1,'ISIC and Emp'!$A$2:$A$39,0))</f>
        <v>3.3053368328958881E-2</v>
      </c>
      <c r="O2">
        <f>INDEX('ISIC and Emp'!$E$2:$E$39,MATCH(O$1,'ISIC and Emp'!$A$2:$A$39,0))</f>
        <v>4.969249692496925E-2</v>
      </c>
      <c r="P2">
        <f>INDEX('ISIC and Emp'!$E$2:$E$39,MATCH(P$1,'ISIC and Emp'!$A$2:$A$39,0))</f>
        <v>0.10111614651467016</v>
      </c>
      <c r="Q2">
        <f>INDEX('ISIC and Emp'!$E$2:$E$39,MATCH(Q$1,'ISIC and Emp'!$A$2:$A$39,0))</f>
        <v>1.7566232878839644E-2</v>
      </c>
      <c r="R2">
        <f>INDEX('ISIC and Emp'!$E$2:$E$39,MATCH(R$1,'ISIC and Emp'!$A$2:$A$39,0))</f>
        <v>2.933884297520661E-2</v>
      </c>
      <c r="S2">
        <f>INDEX('ISIC and Emp'!$E$2:$E$39,MATCH(S$1,'ISIC and Emp'!$A$2:$A$39,0))</f>
        <v>1.5499110998221996E-2</v>
      </c>
      <c r="T2">
        <f>INDEX('ISIC and Emp'!$E$2:$E$39,MATCH(T$1,'ISIC and Emp'!$A$2:$A$39,0))</f>
        <v>1.62215628090999E-2</v>
      </c>
      <c r="U2">
        <f>INDEX('ISIC and Emp'!$E$2:$E$39,MATCH(U$1,'ISIC and Emp'!$A$2:$A$39,0))</f>
        <v>0.15516117969821674</v>
      </c>
      <c r="V2">
        <f>INDEX('ISIC and Emp'!$E$2:$E$39,MATCH(V$1,'ISIC and Emp'!$A$2:$A$39,0))</f>
        <v>8.1072403275004017E-4</v>
      </c>
      <c r="W2">
        <f>INDEX('ISIC and Emp'!$E$2:$E$39,MATCH(W$1,'ISIC and Emp'!$A$2:$A$39,0))</f>
        <v>1.3939940144198068E-2</v>
      </c>
      <c r="X2">
        <f>INDEX('ISIC and Emp'!$E$2:$E$39,MATCH(X$1,'ISIC and Emp'!$A$2:$A$39,0))</f>
        <v>7.9112590127565163E-2</v>
      </c>
      <c r="Y2">
        <f>INDEX('ISIC and Emp'!$E$2:$E$39,MATCH(Y$1,'ISIC and Emp'!$A$2:$A$39,0))</f>
        <v>2.5421620006722021E-2</v>
      </c>
      <c r="Z2">
        <f>INDEX('ISIC and Emp'!$E$2:$E$39,MATCH(Z$1,'ISIC and Emp'!$A$2:$A$39,0))</f>
        <v>6.7437630462838117E-3</v>
      </c>
      <c r="AA2">
        <f>INDEX('ISIC and Emp'!$E$2:$E$39,MATCH(AA$1,'ISIC and Emp'!$A$2:$A$39,0))</f>
        <v>5.970010114115832E-2</v>
      </c>
      <c r="AB2">
        <f>INDEX('ISIC and Emp'!$E$2:$E$39,MATCH(AB$1,'ISIC and Emp'!$A$2:$A$39,0))</f>
        <v>3.5110369861669774E-3</v>
      </c>
      <c r="AC2">
        <f>INDEX('ISIC and Emp'!$E$2:$E$39,MATCH(AC$1,'ISIC and Emp'!$A$2:$A$39,0))</f>
        <v>0.16516692913385828</v>
      </c>
      <c r="AD2">
        <f>INDEX('ISIC and Emp'!$E$2:$E$39,MATCH(AD$1,'ISIC and Emp'!$A$2:$A$39,0))</f>
        <v>6.1558096793955484E-3</v>
      </c>
      <c r="AE2">
        <f>INDEX('ISIC and Emp'!$E$2:$E$39,MATCH(AE$1,'ISIC and Emp'!$A$2:$A$39,0))</f>
        <v>1.53812768543032E-3</v>
      </c>
      <c r="AF2">
        <f>INDEX('ISIC and Emp'!$E$2:$E$39,MATCH(AF$1,'ISIC and Emp'!$A$2:$A$39,0))</f>
        <v>4.6622839699060163E-2</v>
      </c>
      <c r="AG2">
        <f>INDEX('ISIC and Emp'!$E$2:$E$39,MATCH(AG$1,'ISIC and Emp'!$A$2:$A$39,0))</f>
        <v>0</v>
      </c>
      <c r="AH2">
        <f>INDEX('ISIC and Emp'!$E$2:$E$39,MATCH(AH$1,'ISIC and Emp'!$A$2:$A$39,0))</f>
        <v>1.7599277067921991E-2</v>
      </c>
      <c r="AI2">
        <f>INDEX('ISIC and Emp'!$E$2:$E$39,MATCH(AI$1,'ISIC and Emp'!$A$2:$A$39,0))</f>
        <v>1.0912278241357548E-2</v>
      </c>
      <c r="AJ2">
        <f>INDEX('ISIC and Emp'!$E$2:$E$39,MATCH(AJ$1,'ISIC and Emp'!$A$2:$A$39,0))</f>
        <v>4.873678338026672E-3</v>
      </c>
      <c r="AK2">
        <f>INDEX('ISIC and Emp'!$E$2:$E$39,MATCH(AK$1,'ISIC and Emp'!$A$2:$A$39,0))</f>
        <v>1.3194083519671239E-2</v>
      </c>
      <c r="AL2">
        <f>INDEX('ISIC and Emp'!$E$2:$E$39,MATCH(AL$1,'ISIC and Emp'!$A$2:$A$39,0))</f>
        <v>1.0482080202508931E-2</v>
      </c>
      <c r="AM2">
        <f>INDEX('ISIC and Emp'!$E$2:$E$39,MATCH(AM$1,'ISIC and Emp'!$A$2:$A$39,0))</f>
        <v>9.6740594460479015E-2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BEbIC</vt:lpstr>
      <vt:lpstr>Trade Unions Table 3.2</vt:lpstr>
      <vt:lpstr>Sector 3 digit codes</vt:lpstr>
      <vt:lpstr>ISIC and Emp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2020-06-11T23:16:37Z</dcterms:created>
  <dcterms:modified xsi:type="dcterms:W3CDTF">2021-01-09T22:18:56Z</dcterms:modified>
</cp:coreProperties>
</file>