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trans\BLP\"/>
    </mc:Choice>
  </mc:AlternateContent>
  <xr:revisionPtr revIDLastSave="0" documentId="13_ncr:1_{D7173092-5FB4-4FD2-B0A2-7C1FEDF6715D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India Data" sheetId="6" r:id="rId2"/>
    <sheet name="BLP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0" i="6" l="1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B19" i="6" l="1"/>
  <c r="C19" i="6"/>
  <c r="B8" i="6"/>
  <c r="E20" i="6" s="1"/>
  <c r="E21" i="6" s="1"/>
  <c r="K4" i="6"/>
  <c r="K5" i="6" s="1"/>
  <c r="K6" i="6" s="1"/>
  <c r="K7" i="6" s="1"/>
  <c r="K8" i="6" s="1"/>
  <c r="K9" i="6" s="1"/>
  <c r="K10" i="6" s="1"/>
  <c r="K11" i="6" s="1"/>
  <c r="K12" i="6" s="1"/>
  <c r="C21" i="6" l="1"/>
  <c r="L14" i="6"/>
  <c r="I20" i="6" s="1"/>
  <c r="I21" i="6" s="1"/>
  <c r="L15" i="6"/>
  <c r="J20" i="6" s="1"/>
  <c r="L13" i="6"/>
  <c r="H20" i="6" s="1"/>
  <c r="H21" i="6" s="1"/>
  <c r="D20" i="6"/>
  <c r="D21" i="6" s="1"/>
  <c r="F20" i="6"/>
  <c r="F21" i="6" s="1"/>
  <c r="L12" i="6"/>
  <c r="G20" i="6" s="1"/>
  <c r="G21" i="6" s="1"/>
  <c r="B20" i="6"/>
  <c r="B21" i="6" s="1"/>
  <c r="C20" i="6"/>
  <c r="K13" i="6"/>
  <c r="K14" i="6" s="1"/>
  <c r="K15" i="6" s="1"/>
  <c r="J21" i="6" l="1"/>
  <c r="D2" i="3"/>
  <c r="B2" i="3"/>
  <c r="C2" i="3"/>
  <c r="K21" i="6" l="1"/>
  <c r="K2" i="3" s="1"/>
  <c r="G2" i="3"/>
  <c r="H2" i="3"/>
  <c r="J2" i="3"/>
  <c r="I2" i="3"/>
  <c r="E2" i="3"/>
  <c r="F2" i="3"/>
  <c r="L21" i="6" l="1"/>
  <c r="L2" i="3" s="1"/>
  <c r="M21" i="6" l="1"/>
  <c r="M2" i="3" s="1"/>
  <c r="N21" i="6" l="1"/>
  <c r="N2" i="3" s="1"/>
  <c r="O21" i="6" l="1"/>
  <c r="O2" i="3" s="1"/>
  <c r="P21" i="6" l="1"/>
  <c r="P2" i="3" s="1"/>
  <c r="Q21" i="6" l="1"/>
  <c r="Q2" i="3" s="1"/>
  <c r="R21" i="6" l="1"/>
  <c r="R2" i="3" s="1"/>
  <c r="S21" i="6" l="1"/>
  <c r="S2" i="3" s="1"/>
  <c r="T21" i="6" l="1"/>
  <c r="T2" i="3" s="1"/>
  <c r="U21" i="6" l="1"/>
  <c r="U2" i="3" s="1"/>
  <c r="V21" i="6" l="1"/>
  <c r="V2" i="3" s="1"/>
  <c r="W21" i="6" l="1"/>
  <c r="W2" i="3" s="1"/>
  <c r="X21" i="6" l="1"/>
  <c r="X2" i="3" s="1"/>
  <c r="Y21" i="6" l="1"/>
  <c r="Y2" i="3" s="1"/>
  <c r="Z21" i="6" l="1"/>
  <c r="Z2" i="3" s="1"/>
  <c r="AA21" i="6" l="1"/>
  <c r="AA2" i="3" s="1"/>
  <c r="AB21" i="6" l="1"/>
  <c r="AB2" i="3" s="1"/>
  <c r="AC21" i="6" l="1"/>
  <c r="AC2" i="3" s="1"/>
  <c r="AD21" i="6" l="1"/>
  <c r="AD2" i="3" s="1"/>
  <c r="AE21" i="6" l="1"/>
  <c r="AE2" i="3" s="1"/>
  <c r="AF21" i="6" l="1"/>
  <c r="AF2" i="3" s="1"/>
  <c r="AG21" i="6" l="1"/>
  <c r="AG2" i="3" s="1"/>
  <c r="AI21" i="6" l="1"/>
  <c r="AI2" i="3" s="1"/>
  <c r="AH21" i="6"/>
  <c r="AH2" i="3" s="1"/>
</calcChain>
</file>

<file path=xl/sharedStrings.xml><?xml version="1.0" encoding="utf-8"?>
<sst xmlns="http://schemas.openxmlformats.org/spreadsheetml/2006/main" count="58" uniqueCount="47">
  <si>
    <t>BLP BAU LCFS Percentage</t>
  </si>
  <si>
    <t>Source:</t>
  </si>
  <si>
    <t>India National Biofuel blending requirement</t>
  </si>
  <si>
    <t>Current Progress on India's Ethanol Blending Program</t>
  </si>
  <si>
    <t>Ministry of Petroleum and Natural Gas/ Press Information Bureau</t>
  </si>
  <si>
    <t>NITI Aayog / Ministry of Petroleum and Natural Gas</t>
  </si>
  <si>
    <t>National Policy on Biofuel</t>
  </si>
  <si>
    <t>Roadmap for Ethanol Blending in India 2020-25</t>
  </si>
  <si>
    <t>https://pib.gov.in/PressReleasePage.aspx?PRID=1575404</t>
  </si>
  <si>
    <t>https://www.niti.gov.in/sites/default/files/2021-06/EthanolBlendingInIndia_compressed.pdf</t>
  </si>
  <si>
    <t>Table 4.2, Pg. 25</t>
  </si>
  <si>
    <t>Advancement of Ethanol blending target</t>
  </si>
  <si>
    <t>LCFS Achieved Before Fuel Shifts</t>
  </si>
  <si>
    <t>Press Information Bureau, Govt. of India</t>
  </si>
  <si>
    <t>Data from Vensim variable for BAU scenario</t>
  </si>
  <si>
    <t>Variable name: "Achieved LCFS Percentage before Fuel Shifts"</t>
  </si>
  <si>
    <t>https://pib.gov.in/PressReleseDetailm.aspx?PRID=1724642</t>
  </si>
  <si>
    <t>Notes</t>
  </si>
  <si>
    <t xml:space="preserve">MoPNG has announced the National Policy on Biofuels in 2018 with a target of </t>
  </si>
  <si>
    <t xml:space="preserve">20% blending of ethanol in petrol and 5% blending of bio-diesel in diesel by 2030. </t>
  </si>
  <si>
    <t>In 2021, the target for petrol was advanced to 2025 from 2030.</t>
  </si>
  <si>
    <t>Due to feedstock supply procurement and land availability constraints, we</t>
  </si>
  <si>
    <t xml:space="preserve">adjust this target to a more realistic level by extrapolating </t>
  </si>
  <si>
    <t>the historical trend in target progress between 2014-2021 until 2025.</t>
  </si>
  <si>
    <t xml:space="preserve"> We estimate the carbon intensity of the biofuel </t>
  </si>
  <si>
    <t>per litre, relative to conventional petrol (using values from model input file fuels/PEI), to estimate the LCFS percentage.</t>
  </si>
  <si>
    <t>Beyond 2025, we hold the values constant due to lack of credible projections</t>
  </si>
  <si>
    <t>and long-term uncertaintly associated with bio-ethanol feedstock availability.</t>
  </si>
  <si>
    <t>We do not consider the target for diesel as its blending staus as of 2021 is at less than 0.1%</t>
  </si>
  <si>
    <t xml:space="preserve">Since the model includes electricity as a carbon-free source in the LCFS policy, </t>
  </si>
  <si>
    <t xml:space="preserve">the LCFS policy setting should specify an LCFS percentage for biofuels in addition to </t>
  </si>
  <si>
    <t xml:space="preserve">what is already achieved through electricity-use in the transport sector for this policy to take effect for biofuel blending mandates. </t>
  </si>
  <si>
    <t>Ethanol supply and Blending status since 2012-'13</t>
  </si>
  <si>
    <t>Year</t>
  </si>
  <si>
    <t>Blending %</t>
  </si>
  <si>
    <t>|</t>
  </si>
  <si>
    <t>CO2 emissions intensity (from file fuels/PEI)</t>
  </si>
  <si>
    <t>Petroleum gasoline</t>
  </si>
  <si>
    <t>g/BTU</t>
  </si>
  <si>
    <t>Biofuel gasoline</t>
  </si>
  <si>
    <t>|&lt;-- Historic progress</t>
  </si>
  <si>
    <t>Carbon intensity ratio</t>
  </si>
  <si>
    <t>|&lt;-- Trend based (2017-21) projections</t>
  </si>
  <si>
    <t>LCFS achieved from biofuel gasoline shift</t>
  </si>
  <si>
    <t>India LCFS %</t>
  </si>
  <si>
    <t>BAU LCFS Perc (dimensionless)</t>
  </si>
  <si>
    <t>Achieved LCFS Percentage before Fuel Shifts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</si>
</sst>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53"/>
      </patternFill>
    </fill>
  </fills>
  <borders count="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8" fillId="0" borderId="0"/>
    <xf numFmtId="0" fontId="8" fillId="0" borderId="7"/>
    <xf numFmtId="0" fontId="9" fillId="4" borderId="0" applyNumberFormat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64" fontId="0" fillId="0" borderId="0" xfId="0" applyNumberFormat="1"/>
    <xf numFmtId="0" fontId="1" fillId="2" borderId="0" xfId="0" applyFont="1" applyFill="1" applyAlignment="1">
      <alignment horizontal="left"/>
    </xf>
    <xf numFmtId="0" fontId="0" fillId="0" borderId="0" xfId="0" applyAlignment="1">
      <alignment wrapText="1"/>
    </xf>
    <xf numFmtId="0" fontId="5" fillId="0" borderId="0" xfId="8"/>
    <xf numFmtId="0" fontId="0" fillId="0" borderId="5" xfId="0" applyBorder="1" applyAlignment="1">
      <alignment horizontal="left"/>
    </xf>
    <xf numFmtId="0" fontId="5" fillId="0" borderId="0" xfId="8" applyAlignment="1">
      <alignment horizontal="left"/>
    </xf>
    <xf numFmtId="0" fontId="6" fillId="0" borderId="0" xfId="8" applyFont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right"/>
    </xf>
    <xf numFmtId="0" fontId="0" fillId="0" borderId="6" xfId="0" applyBorder="1" applyAlignment="1">
      <alignment horizontal="left"/>
    </xf>
    <xf numFmtId="2" fontId="0" fillId="0" borderId="0" xfId="0" applyNumberFormat="1"/>
    <xf numFmtId="0" fontId="6" fillId="0" borderId="0" xfId="0" applyFont="1"/>
    <xf numFmtId="10" fontId="0" fillId="0" borderId="0" xfId="13" applyNumberFormat="1" applyFont="1"/>
    <xf numFmtId="10" fontId="0" fillId="3" borderId="6" xfId="13" applyNumberFormat="1" applyFont="1" applyFill="1" applyBorder="1"/>
  </cellXfs>
  <cellStyles count="14">
    <cellStyle name="Accent6 2" xfId="11" xr:uid="{083580D2-BB25-4950-82FB-4BC359D4A0E5}"/>
    <cellStyle name="Body: normal cell" xfId="4" xr:uid="{00000000-0005-0000-0000-000000000000}"/>
    <cellStyle name="Currency 2" xfId="12" xr:uid="{20BBCCF1-3D23-4A36-8C96-FCD451D876E5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Normal 21" xfId="9" xr:uid="{9F217A59-D2EE-4C1B-9F31-1653AE4AAB35}"/>
    <cellStyle name="Normal 40" xfId="10" xr:uid="{78145A7C-3AF0-46B4-B6E0-786B85EC70E5}"/>
    <cellStyle name="Parent row" xfId="3" xr:uid="{00000000-0005-0000-0000-000007000000}"/>
    <cellStyle name="Percent" xfId="13" builtinId="5"/>
    <cellStyle name="Table title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iti.gov.in/sites/default/files/2021-06/EthanolBlendingInIndia_compressed.pdf" TargetMode="External"/><Relationship Id="rId2" Type="http://schemas.openxmlformats.org/officeDocument/2006/relationships/hyperlink" Target="https://pib.gov.in/PressReleseDetailm.aspx?PRID=1724642" TargetMode="External"/><Relationship Id="rId1" Type="http://schemas.openxmlformats.org/officeDocument/2006/relationships/hyperlink" Target="https://pib.gov.in/PressReleasePage.aspx?PRID=1575404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E12" sqref="E12"/>
    </sheetView>
  </sheetViews>
  <sheetFormatPr defaultRowHeight="14.5" x14ac:dyDescent="0.35"/>
  <cols>
    <col min="2" max="2" width="56.7265625" customWidth="1"/>
    <col min="5" max="5" width="53.54296875" customWidth="1"/>
  </cols>
  <sheetData>
    <row r="1" spans="1:5" x14ac:dyDescent="0.35">
      <c r="A1" s="1" t="s">
        <v>0</v>
      </c>
    </row>
    <row r="3" spans="1:5" x14ac:dyDescent="0.35">
      <c r="A3" s="1" t="s">
        <v>1</v>
      </c>
      <c r="B3" s="3" t="s">
        <v>2</v>
      </c>
      <c r="E3" s="5" t="s">
        <v>3</v>
      </c>
    </row>
    <row r="4" spans="1:5" x14ac:dyDescent="0.35">
      <c r="B4" t="s">
        <v>4</v>
      </c>
      <c r="E4" t="s">
        <v>5</v>
      </c>
    </row>
    <row r="5" spans="1:5" x14ac:dyDescent="0.35">
      <c r="B5" s="2">
        <v>2019</v>
      </c>
      <c r="E5" s="2">
        <v>2021</v>
      </c>
    </row>
    <row r="6" spans="1:5" x14ac:dyDescent="0.35">
      <c r="B6" t="s">
        <v>6</v>
      </c>
      <c r="E6" t="s">
        <v>7</v>
      </c>
    </row>
    <row r="7" spans="1:5" x14ac:dyDescent="0.35">
      <c r="B7" s="7" t="s">
        <v>8</v>
      </c>
      <c r="E7" s="7" t="s">
        <v>9</v>
      </c>
    </row>
    <row r="8" spans="1:5" x14ac:dyDescent="0.35">
      <c r="B8" s="7"/>
      <c r="E8" t="s">
        <v>10</v>
      </c>
    </row>
    <row r="10" spans="1:5" x14ac:dyDescent="0.35">
      <c r="B10" s="3" t="s">
        <v>11</v>
      </c>
      <c r="E10" s="3" t="s">
        <v>12</v>
      </c>
    </row>
    <row r="11" spans="1:5" x14ac:dyDescent="0.35">
      <c r="B11" t="s">
        <v>13</v>
      </c>
      <c r="E11" t="s">
        <v>14</v>
      </c>
    </row>
    <row r="12" spans="1:5" x14ac:dyDescent="0.35">
      <c r="B12" s="10">
        <v>2021</v>
      </c>
      <c r="E12" s="10" t="s">
        <v>15</v>
      </c>
    </row>
    <row r="13" spans="1:5" x14ac:dyDescent="0.35">
      <c r="B13" s="9" t="s">
        <v>16</v>
      </c>
    </row>
    <row r="15" spans="1:5" x14ac:dyDescent="0.35">
      <c r="A15" s="1" t="s">
        <v>17</v>
      </c>
    </row>
    <row r="17" spans="1:1" x14ac:dyDescent="0.35">
      <c r="A17" t="s">
        <v>18</v>
      </c>
    </row>
    <row r="18" spans="1:1" x14ac:dyDescent="0.35">
      <c r="A18" t="s">
        <v>19</v>
      </c>
    </row>
    <row r="19" spans="1:1" x14ac:dyDescent="0.35">
      <c r="A19" t="s">
        <v>20</v>
      </c>
    </row>
    <row r="20" spans="1:1" x14ac:dyDescent="0.35">
      <c r="A20" t="s">
        <v>21</v>
      </c>
    </row>
    <row r="21" spans="1:1" x14ac:dyDescent="0.35">
      <c r="A21" t="s">
        <v>22</v>
      </c>
    </row>
    <row r="22" spans="1:1" x14ac:dyDescent="0.35">
      <c r="A22" t="s">
        <v>23</v>
      </c>
    </row>
    <row r="23" spans="1:1" x14ac:dyDescent="0.35">
      <c r="A23" t="s">
        <v>24</v>
      </c>
    </row>
    <row r="24" spans="1:1" x14ac:dyDescent="0.35">
      <c r="A24" t="s">
        <v>25</v>
      </c>
    </row>
    <row r="25" spans="1:1" x14ac:dyDescent="0.35">
      <c r="A25" t="s">
        <v>26</v>
      </c>
    </row>
    <row r="26" spans="1:1" x14ac:dyDescent="0.35">
      <c r="A26" t="s">
        <v>27</v>
      </c>
    </row>
    <row r="27" spans="1:1" x14ac:dyDescent="0.35">
      <c r="A27" t="s">
        <v>28</v>
      </c>
    </row>
    <row r="28" spans="1:1" x14ac:dyDescent="0.35">
      <c r="A28" s="15" t="s">
        <v>29</v>
      </c>
    </row>
    <row r="29" spans="1:1" x14ac:dyDescent="0.35">
      <c r="A29" t="s">
        <v>30</v>
      </c>
    </row>
    <row r="30" spans="1:1" x14ac:dyDescent="0.35">
      <c r="A30" t="s">
        <v>31</v>
      </c>
    </row>
  </sheetData>
  <hyperlinks>
    <hyperlink ref="B7" r:id="rId1" xr:uid="{FB89C71C-543B-4451-B50F-90BB3D3CC750}"/>
    <hyperlink ref="B13" r:id="rId2" xr:uid="{DB2C66A2-500E-4EC9-85DD-D3844ACC5F91}"/>
    <hyperlink ref="E7" r:id="rId3" xr:uid="{DCCA8351-BB79-43B5-BBBE-AEF82B49DE3B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1"/>
  <sheetViews>
    <sheetView topLeftCell="A7" workbookViewId="0">
      <selection activeCell="A24" sqref="A24:AG30"/>
    </sheetView>
  </sheetViews>
  <sheetFormatPr defaultRowHeight="14.5" x14ac:dyDescent="0.35"/>
  <cols>
    <col min="1" max="1" width="32.1796875" customWidth="1"/>
    <col min="12" max="12" width="10.81640625" bestFit="1" customWidth="1"/>
  </cols>
  <sheetData>
    <row r="1" spans="1:13" x14ac:dyDescent="0.35">
      <c r="K1" s="1" t="s">
        <v>32</v>
      </c>
    </row>
    <row r="2" spans="1:13" x14ac:dyDescent="0.35">
      <c r="K2" s="11" t="s">
        <v>33</v>
      </c>
      <c r="L2" s="12" t="s">
        <v>34</v>
      </c>
    </row>
    <row r="3" spans="1:13" x14ac:dyDescent="0.35">
      <c r="K3" s="13">
        <v>2013</v>
      </c>
      <c r="L3" s="16">
        <v>6.7000000000000002E-3</v>
      </c>
      <c r="M3" t="s">
        <v>35</v>
      </c>
    </row>
    <row r="4" spans="1:13" x14ac:dyDescent="0.35">
      <c r="A4" t="s">
        <v>36</v>
      </c>
      <c r="K4" s="13">
        <f>K3+1</f>
        <v>2014</v>
      </c>
      <c r="L4" s="16">
        <v>1.5300000000000001E-2</v>
      </c>
      <c r="M4" t="s">
        <v>35</v>
      </c>
    </row>
    <row r="5" spans="1:13" x14ac:dyDescent="0.35">
      <c r="A5" t="s">
        <v>37</v>
      </c>
      <c r="B5" s="14">
        <v>7.3115370610735544E-2</v>
      </c>
      <c r="C5" t="s">
        <v>38</v>
      </c>
      <c r="K5" s="13">
        <f t="shared" ref="K5:K6" si="0">K4+1</f>
        <v>2015</v>
      </c>
      <c r="L5" s="16">
        <v>2.3300000000000001E-2</v>
      </c>
      <c r="M5" t="s">
        <v>35</v>
      </c>
    </row>
    <row r="6" spans="1:13" x14ac:dyDescent="0.35">
      <c r="A6" t="s">
        <v>39</v>
      </c>
      <c r="B6" s="14">
        <v>4.2344979857895045E-2</v>
      </c>
      <c r="C6" t="s">
        <v>38</v>
      </c>
      <c r="K6" s="13">
        <f t="shared" si="0"/>
        <v>2016</v>
      </c>
      <c r="L6" s="16">
        <v>3.5099999999999999E-2</v>
      </c>
      <c r="M6" t="s">
        <v>35</v>
      </c>
    </row>
    <row r="7" spans="1:13" x14ac:dyDescent="0.35">
      <c r="K7" s="13">
        <f>K6+1</f>
        <v>2017</v>
      </c>
      <c r="L7" s="16">
        <v>2.07E-2</v>
      </c>
      <c r="M7" t="s">
        <v>40</v>
      </c>
    </row>
    <row r="8" spans="1:13" x14ac:dyDescent="0.35">
      <c r="A8" t="s">
        <v>41</v>
      </c>
      <c r="B8">
        <f>B6/B5</f>
        <v>0.57915291277587433</v>
      </c>
      <c r="K8" s="13">
        <f>K7+1</f>
        <v>2018</v>
      </c>
      <c r="L8" s="16">
        <v>4.2199999999999994E-2</v>
      </c>
      <c r="M8" t="s">
        <v>35</v>
      </c>
    </row>
    <row r="9" spans="1:13" x14ac:dyDescent="0.35">
      <c r="K9" s="13">
        <f>K8+1</f>
        <v>2019</v>
      </c>
      <c r="L9" s="16">
        <v>0.05</v>
      </c>
      <c r="M9" t="s">
        <v>35</v>
      </c>
    </row>
    <row r="10" spans="1:13" x14ac:dyDescent="0.35">
      <c r="K10" s="13">
        <f t="shared" ref="K10:K15" si="1">K9+1</f>
        <v>2020</v>
      </c>
      <c r="L10" s="16">
        <v>0.05</v>
      </c>
      <c r="M10" t="s">
        <v>35</v>
      </c>
    </row>
    <row r="11" spans="1:13" x14ac:dyDescent="0.35">
      <c r="K11" s="13">
        <f t="shared" si="1"/>
        <v>2021</v>
      </c>
      <c r="L11" s="16">
        <v>8.5000000000000006E-2</v>
      </c>
      <c r="M11" t="s">
        <v>35</v>
      </c>
    </row>
    <row r="12" spans="1:13" x14ac:dyDescent="0.35">
      <c r="K12" s="13">
        <f t="shared" si="1"/>
        <v>2022</v>
      </c>
      <c r="L12" s="17">
        <f>TREND($L$7:$L$11,$K$7:$K$11,K12)</f>
        <v>9.0499999999998693E-2</v>
      </c>
      <c r="M12" t="s">
        <v>35</v>
      </c>
    </row>
    <row r="13" spans="1:13" x14ac:dyDescent="0.35">
      <c r="K13" s="13">
        <f t="shared" si="1"/>
        <v>2023</v>
      </c>
      <c r="L13" s="17">
        <f t="shared" ref="L13:L15" si="2">TREND($L$7:$L$11,$K$7:$K$11,K13)</f>
        <v>0.10413999999999746</v>
      </c>
      <c r="M13" t="s">
        <v>35</v>
      </c>
    </row>
    <row r="14" spans="1:13" x14ac:dyDescent="0.35">
      <c r="K14" s="13">
        <f t="shared" si="1"/>
        <v>2024</v>
      </c>
      <c r="L14" s="17">
        <f t="shared" si="2"/>
        <v>0.11777999999999977</v>
      </c>
      <c r="M14" t="s">
        <v>35</v>
      </c>
    </row>
    <row r="15" spans="1:13" x14ac:dyDescent="0.35">
      <c r="K15" s="8">
        <f t="shared" si="1"/>
        <v>2025</v>
      </c>
      <c r="L15" s="17">
        <f t="shared" si="2"/>
        <v>0.13141999999999854</v>
      </c>
      <c r="M15" t="s">
        <v>42</v>
      </c>
    </row>
    <row r="18" spans="1:35" x14ac:dyDescent="0.35">
      <c r="B18" s="1">
        <v>2017</v>
      </c>
      <c r="C18" s="1">
        <v>2018</v>
      </c>
      <c r="D18" s="1">
        <v>2019</v>
      </c>
      <c r="E18" s="1">
        <v>2020</v>
      </c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1:35" x14ac:dyDescent="0.35">
      <c r="A19" t="s">
        <v>46</v>
      </c>
      <c r="B19" s="14">
        <f>D19</f>
        <v>8.7927999999999999E-3</v>
      </c>
      <c r="C19" s="14">
        <f>D19</f>
        <v>8.7927999999999999E-3</v>
      </c>
      <c r="D19">
        <v>8.7927999999999999E-3</v>
      </c>
      <c r="E19">
        <v>9.6548399999999996E-3</v>
      </c>
      <c r="F19">
        <v>1.1037699999999999E-2</v>
      </c>
      <c r="G19">
        <v>1.30384E-2</v>
      </c>
      <c r="H19">
        <v>1.5729699999999999E-2</v>
      </c>
      <c r="I19">
        <v>1.92914E-2</v>
      </c>
      <c r="J19">
        <v>2.3074399999999998E-2</v>
      </c>
      <c r="K19">
        <v>2.7817000000000001E-2</v>
      </c>
      <c r="L19">
        <v>3.35646E-2</v>
      </c>
      <c r="M19">
        <v>3.9949800000000001E-2</v>
      </c>
      <c r="N19">
        <v>4.6915900000000003E-2</v>
      </c>
      <c r="O19">
        <v>5.45567E-2</v>
      </c>
      <c r="P19">
        <v>6.31771E-2</v>
      </c>
      <c r="Q19">
        <v>7.2533299999999995E-2</v>
      </c>
      <c r="R19">
        <v>8.2414799999999996E-2</v>
      </c>
      <c r="S19">
        <v>9.2526499999999998E-2</v>
      </c>
      <c r="T19">
        <v>0.10312</v>
      </c>
      <c r="U19">
        <v>0.11357</v>
      </c>
      <c r="V19">
        <v>0.123498</v>
      </c>
      <c r="W19">
        <v>0.13272900000000001</v>
      </c>
      <c r="X19">
        <v>0.14150499999999999</v>
      </c>
      <c r="Y19">
        <v>0.14960799999999999</v>
      </c>
      <c r="Z19">
        <v>0.157028</v>
      </c>
      <c r="AA19">
        <v>0.163794</v>
      </c>
      <c r="AB19">
        <v>0.16993800000000001</v>
      </c>
      <c r="AC19">
        <v>0.17538999999999999</v>
      </c>
      <c r="AD19">
        <v>0.18020900000000001</v>
      </c>
      <c r="AE19">
        <v>0.184387</v>
      </c>
      <c r="AF19">
        <v>0.18806300000000001</v>
      </c>
      <c r="AG19">
        <v>0.19123200000000001</v>
      </c>
      <c r="AH19">
        <v>0.19394700000000001</v>
      </c>
      <c r="AI19">
        <v>0.19626399999999999</v>
      </c>
    </row>
    <row r="20" spans="1:35" x14ac:dyDescent="0.35">
      <c r="A20" t="s">
        <v>43</v>
      </c>
      <c r="B20" s="14">
        <f>L7*(1-$B$8)</f>
        <v>8.7115347055394012E-3</v>
      </c>
      <c r="C20" s="14">
        <f>L8*(1-$B$8)</f>
        <v>1.7759747080858101E-2</v>
      </c>
      <c r="D20" s="14">
        <f>L9*(1-$B$8)</f>
        <v>2.1042354361206286E-2</v>
      </c>
      <c r="E20" s="14">
        <f>L10*(1-$B$8)</f>
        <v>2.1042354361206286E-2</v>
      </c>
      <c r="F20" s="14">
        <f>L11*(1-$B$8)</f>
        <v>3.5772002414050687E-2</v>
      </c>
      <c r="G20" s="14">
        <f>L12*(1-$B$8)</f>
        <v>3.808666139378282E-2</v>
      </c>
      <c r="H20" s="14">
        <f>L13*(1-$B$8)</f>
        <v>4.3827015663519375E-2</v>
      </c>
      <c r="I20" s="14">
        <f>L14*(1-$B$8)</f>
        <v>4.956736993325743E-2</v>
      </c>
      <c r="J20" s="14">
        <f>L15*(1-$B$8)</f>
        <v>5.5307724202993978E-2</v>
      </c>
      <c r="K20" s="14">
        <f>$J20</f>
        <v>5.5307724202993978E-2</v>
      </c>
      <c r="L20" s="14">
        <f t="shared" ref="L20:AI20" si="3">$J20</f>
        <v>5.5307724202993978E-2</v>
      </c>
      <c r="M20" s="14">
        <f t="shared" si="3"/>
        <v>5.5307724202993978E-2</v>
      </c>
      <c r="N20" s="14">
        <f t="shared" si="3"/>
        <v>5.5307724202993978E-2</v>
      </c>
      <c r="O20" s="14">
        <f t="shared" si="3"/>
        <v>5.5307724202993978E-2</v>
      </c>
      <c r="P20" s="14">
        <f t="shared" si="3"/>
        <v>5.5307724202993978E-2</v>
      </c>
      <c r="Q20" s="14">
        <f t="shared" si="3"/>
        <v>5.5307724202993978E-2</v>
      </c>
      <c r="R20" s="14">
        <f t="shared" si="3"/>
        <v>5.5307724202993978E-2</v>
      </c>
      <c r="S20" s="14">
        <f t="shared" si="3"/>
        <v>5.5307724202993978E-2</v>
      </c>
      <c r="T20" s="14">
        <f t="shared" si="3"/>
        <v>5.5307724202993978E-2</v>
      </c>
      <c r="U20" s="14">
        <f t="shared" si="3"/>
        <v>5.5307724202993978E-2</v>
      </c>
      <c r="V20" s="14">
        <f t="shared" si="3"/>
        <v>5.5307724202993978E-2</v>
      </c>
      <c r="W20" s="14">
        <f t="shared" si="3"/>
        <v>5.5307724202993978E-2</v>
      </c>
      <c r="X20" s="14">
        <f t="shared" si="3"/>
        <v>5.5307724202993978E-2</v>
      </c>
      <c r="Y20" s="14">
        <f t="shared" si="3"/>
        <v>5.5307724202993978E-2</v>
      </c>
      <c r="Z20" s="14">
        <f t="shared" si="3"/>
        <v>5.5307724202993978E-2</v>
      </c>
      <c r="AA20" s="14">
        <f t="shared" si="3"/>
        <v>5.5307724202993978E-2</v>
      </c>
      <c r="AB20" s="14">
        <f t="shared" si="3"/>
        <v>5.5307724202993978E-2</v>
      </c>
      <c r="AC20" s="14">
        <f t="shared" si="3"/>
        <v>5.5307724202993978E-2</v>
      </c>
      <c r="AD20" s="14">
        <f t="shared" si="3"/>
        <v>5.5307724202993978E-2</v>
      </c>
      <c r="AE20" s="14">
        <f t="shared" si="3"/>
        <v>5.5307724202993978E-2</v>
      </c>
      <c r="AF20" s="14">
        <f t="shared" si="3"/>
        <v>5.5307724202993978E-2</v>
      </c>
      <c r="AG20" s="14">
        <f t="shared" si="3"/>
        <v>5.5307724202993978E-2</v>
      </c>
      <c r="AH20" s="14">
        <f t="shared" si="3"/>
        <v>5.5307724202993978E-2</v>
      </c>
      <c r="AI20" s="14">
        <f t="shared" si="3"/>
        <v>5.5307724202993978E-2</v>
      </c>
    </row>
    <row r="21" spans="1:35" x14ac:dyDescent="0.35">
      <c r="A21" s="1" t="s">
        <v>44</v>
      </c>
      <c r="B21" s="4">
        <f>B19+B20</f>
        <v>1.7504334705539401E-2</v>
      </c>
      <c r="C21" s="4">
        <f t="shared" ref="C21:AI21" si="4">C19+C20</f>
        <v>2.6552547080858101E-2</v>
      </c>
      <c r="D21" s="4">
        <f t="shared" si="4"/>
        <v>2.9835154361206286E-2</v>
      </c>
      <c r="E21" s="4">
        <f t="shared" si="4"/>
        <v>3.0697194361206284E-2</v>
      </c>
      <c r="F21" s="4">
        <f t="shared" si="4"/>
        <v>4.6809702414050684E-2</v>
      </c>
      <c r="G21" s="4">
        <f t="shared" si="4"/>
        <v>5.1125061393782818E-2</v>
      </c>
      <c r="H21" s="4">
        <f t="shared" si="4"/>
        <v>5.9556715663519375E-2</v>
      </c>
      <c r="I21" s="4">
        <f t="shared" si="4"/>
        <v>6.885876993325743E-2</v>
      </c>
      <c r="J21" s="4">
        <f t="shared" si="4"/>
        <v>7.838212420299398E-2</v>
      </c>
      <c r="K21" s="4">
        <f t="shared" si="4"/>
        <v>8.312472420299398E-2</v>
      </c>
      <c r="L21" s="4">
        <f t="shared" si="4"/>
        <v>8.8872324202993985E-2</v>
      </c>
      <c r="M21" s="4">
        <f t="shared" si="4"/>
        <v>9.5257524202993979E-2</v>
      </c>
      <c r="N21" s="4">
        <f t="shared" si="4"/>
        <v>0.10222362420299398</v>
      </c>
      <c r="O21" s="4">
        <f t="shared" si="4"/>
        <v>0.10986442420299397</v>
      </c>
      <c r="P21" s="4">
        <f t="shared" si="4"/>
        <v>0.11848482420299397</v>
      </c>
      <c r="Q21" s="4">
        <f t="shared" si="4"/>
        <v>0.12784102420299398</v>
      </c>
      <c r="R21" s="4">
        <f t="shared" si="4"/>
        <v>0.13772252420299397</v>
      </c>
      <c r="S21" s="4">
        <f t="shared" si="4"/>
        <v>0.14783422420299397</v>
      </c>
      <c r="T21" s="4">
        <f t="shared" si="4"/>
        <v>0.15842772420299397</v>
      </c>
      <c r="U21" s="4">
        <f t="shared" si="4"/>
        <v>0.16887772420299399</v>
      </c>
      <c r="V21" s="4">
        <f t="shared" si="4"/>
        <v>0.17880572420299398</v>
      </c>
      <c r="W21" s="4">
        <f t="shared" si="4"/>
        <v>0.188036724202994</v>
      </c>
      <c r="X21" s="4">
        <f t="shared" si="4"/>
        <v>0.19681272420299398</v>
      </c>
      <c r="Y21" s="4">
        <f t="shared" si="4"/>
        <v>0.20491572420299398</v>
      </c>
      <c r="Z21" s="4">
        <f t="shared" si="4"/>
        <v>0.21233572420299399</v>
      </c>
      <c r="AA21" s="4">
        <f t="shared" si="4"/>
        <v>0.21910172420299398</v>
      </c>
      <c r="AB21" s="4">
        <f t="shared" si="4"/>
        <v>0.22524572420299399</v>
      </c>
      <c r="AC21" s="4">
        <f t="shared" si="4"/>
        <v>0.23069772420299398</v>
      </c>
      <c r="AD21" s="4">
        <f t="shared" si="4"/>
        <v>0.23551672420299399</v>
      </c>
      <c r="AE21" s="4">
        <f t="shared" si="4"/>
        <v>0.23969472420299398</v>
      </c>
      <c r="AF21" s="4">
        <f t="shared" si="4"/>
        <v>0.24337072420299399</v>
      </c>
      <c r="AG21" s="4">
        <f t="shared" si="4"/>
        <v>0.246539724202994</v>
      </c>
      <c r="AH21" s="4">
        <f t="shared" si="4"/>
        <v>0.24925472420299399</v>
      </c>
      <c r="AI21" s="4">
        <f t="shared" si="4"/>
        <v>0.25157172420299395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I2"/>
  <sheetViews>
    <sheetView workbookViewId="0">
      <selection activeCell="B2" sqref="B2"/>
    </sheetView>
  </sheetViews>
  <sheetFormatPr defaultRowHeight="14.5" x14ac:dyDescent="0.35"/>
  <cols>
    <col min="1" max="1" width="15.81640625" customWidth="1"/>
  </cols>
  <sheetData>
    <row r="1" spans="1:35" x14ac:dyDescent="0.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ht="29" x14ac:dyDescent="0.35">
      <c r="A2" s="6" t="s">
        <v>45</v>
      </c>
      <c r="B2" s="4">
        <f>'India Data'!B21</f>
        <v>1.7504334705539401E-2</v>
      </c>
      <c r="C2" s="4">
        <f>'India Data'!C21</f>
        <v>2.6552547080858101E-2</v>
      </c>
      <c r="D2" s="4">
        <f>'India Data'!D21</f>
        <v>2.9835154361206286E-2</v>
      </c>
      <c r="E2" s="4">
        <f>'India Data'!E21</f>
        <v>3.0697194361206284E-2</v>
      </c>
      <c r="F2" s="4">
        <f>'India Data'!F21</f>
        <v>4.6809702414050684E-2</v>
      </c>
      <c r="G2" s="4">
        <f>'India Data'!G21</f>
        <v>5.1125061393782818E-2</v>
      </c>
      <c r="H2" s="4">
        <f>'India Data'!H21</f>
        <v>5.9556715663519375E-2</v>
      </c>
      <c r="I2" s="4">
        <f>'India Data'!I21</f>
        <v>6.885876993325743E-2</v>
      </c>
      <c r="J2" s="4">
        <f>'India Data'!J21</f>
        <v>7.838212420299398E-2</v>
      </c>
      <c r="K2" s="4">
        <f>'India Data'!K21</f>
        <v>8.312472420299398E-2</v>
      </c>
      <c r="L2" s="4">
        <f>'India Data'!L21</f>
        <v>8.8872324202993985E-2</v>
      </c>
      <c r="M2" s="4">
        <f>'India Data'!M21</f>
        <v>9.5257524202993979E-2</v>
      </c>
      <c r="N2" s="4">
        <f>'India Data'!N21</f>
        <v>0.10222362420299398</v>
      </c>
      <c r="O2" s="4">
        <f>'India Data'!O21</f>
        <v>0.10986442420299397</v>
      </c>
      <c r="P2" s="4">
        <f>'India Data'!P21</f>
        <v>0.11848482420299397</v>
      </c>
      <c r="Q2" s="4">
        <f>'India Data'!Q21</f>
        <v>0.12784102420299398</v>
      </c>
      <c r="R2" s="4">
        <f>'India Data'!R21</f>
        <v>0.13772252420299397</v>
      </c>
      <c r="S2" s="4">
        <f>'India Data'!S21</f>
        <v>0.14783422420299397</v>
      </c>
      <c r="T2" s="4">
        <f>'India Data'!T21</f>
        <v>0.15842772420299397</v>
      </c>
      <c r="U2" s="4">
        <f>'India Data'!U21</f>
        <v>0.16887772420299399</v>
      </c>
      <c r="V2" s="4">
        <f>'India Data'!V21</f>
        <v>0.17880572420299398</v>
      </c>
      <c r="W2" s="4">
        <f>'India Data'!W21</f>
        <v>0.188036724202994</v>
      </c>
      <c r="X2" s="4">
        <f>'India Data'!X21</f>
        <v>0.19681272420299398</v>
      </c>
      <c r="Y2" s="4">
        <f>'India Data'!Y21</f>
        <v>0.20491572420299398</v>
      </c>
      <c r="Z2" s="4">
        <f>'India Data'!Z21</f>
        <v>0.21233572420299399</v>
      </c>
      <c r="AA2" s="4">
        <f>'India Data'!AA21</f>
        <v>0.21910172420299398</v>
      </c>
      <c r="AB2" s="4">
        <f>'India Data'!AB21</f>
        <v>0.22524572420299399</v>
      </c>
      <c r="AC2" s="4">
        <f>'India Data'!AC21</f>
        <v>0.23069772420299398</v>
      </c>
      <c r="AD2" s="4">
        <f>'India Data'!AD21</f>
        <v>0.23551672420299399</v>
      </c>
      <c r="AE2" s="4">
        <f>'India Data'!AE21</f>
        <v>0.23969472420299398</v>
      </c>
      <c r="AF2" s="4">
        <f>'India Data'!AF21</f>
        <v>0.24337072420299399</v>
      </c>
      <c r="AG2" s="4">
        <f>'India Data'!AG21</f>
        <v>0.246539724202994</v>
      </c>
      <c r="AH2" s="4">
        <f>'India Data'!AH21</f>
        <v>0.24925472420299399</v>
      </c>
      <c r="AI2" s="4">
        <f>'India Data'!AI21</f>
        <v>0.25157172420299395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India Data</vt:lpstr>
      <vt:lpstr>BLP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2017-06-17T02:28:17Z</dcterms:created>
  <dcterms:modified xsi:type="dcterms:W3CDTF">2022-06-08T18:15:13Z</dcterms:modified>
  <cp:category/>
  <cp:contentStatus/>
</cp:coreProperties>
</file>