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N\elec\BGDPbES\"/>
    </mc:Choice>
  </mc:AlternateContent>
  <xr:revisionPtr revIDLastSave="0" documentId="8_{A30F6E9E-0664-4277-BED1-1968E8A47FE3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D31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E28" i="4" s="1"/>
  <c r="C5" i="4" s="1"/>
  <c r="D5" i="4" s="1"/>
  <c r="G3" i="2" s="1"/>
  <c r="D32" i="4"/>
  <c r="D28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C32" i="4" l="1"/>
  <c r="E32" i="4" s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<sst xmlns="http://schemas.openxmlformats.org/spreadsheetml/2006/main" count="4985" uniqueCount="142">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</sst>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93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IN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IN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0.35818712000000003</v>
      </c>
      <c r="D4" s="13">
        <f>MIN(C4/SUMIFS(PTCF!B:B,PTCF!A:A,calcs!B4),1)</f>
        <v>0.39798568888888891</v>
      </c>
      <c r="E4" s="12">
        <f>SUMIFS('all_csv_BECF-pre-ret'!$E:$E,'all_csv_BECF-pre-ret'!$B:$B,$B4,'all_csv_BECF-pre-ret'!$AI:$AI,$C$1)</f>
        <v>0.44934382899999997</v>
      </c>
      <c r="F4" s="13">
        <f>MIN(E4/SUMIFS(PTCF!B:B,PTCF!A:A,calcs!B4),1)</f>
        <v>0.49927092111111104</v>
      </c>
    </row>
    <row r="5" spans="1:6" x14ac:dyDescent="0.25">
      <c r="A5" t="s">
        <v>141</v>
      </c>
      <c r="B5" t="s">
        <v>10</v>
      </c>
      <c r="C5" s="12">
        <f>E28</f>
        <v>0.71522322017789974</v>
      </c>
      <c r="D5" s="13">
        <f>MIN(C5/SUMIFS(PTCF!B:B,PTCF!A:A,calcs!B5),1)</f>
        <v>0.79469246686433304</v>
      </c>
      <c r="E5" s="12">
        <f>E32</f>
        <v>0.71326765198207731</v>
      </c>
      <c r="F5" s="13">
        <f>MIN(E5/SUMIFS(PTCF!B:B,PTCF!A:A,calcs!B5),1)</f>
        <v>0.79251961331341925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0.02</v>
      </c>
      <c r="D6" s="13">
        <f>MIN(C6/SUMIFS(PTCF!B:B,PTCF!A:A,calcs!B6),1)</f>
        <v>2.2222222222222223E-2</v>
      </c>
      <c r="E6" s="12">
        <f>SUMIFS('all_csv_BECF-pre-ret'!$E:$E,'all_csv_BECF-pre-ret'!$B:$B,$B6,'all_csv_BECF-pre-ret'!$AI:$AI,$C$1)</f>
        <v>0.02</v>
      </c>
      <c r="F6" s="13">
        <f>MIN(E6/SUMIFS(PTCF!B:B,PTCF!A:A,calcs!B6),1)</f>
        <v>2.2222222222222223E-2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0.466862214</v>
      </c>
      <c r="D7" s="14">
        <f>MIN(C7/SUMIFS(PTCF!B:B,PTCF!A:A,calcs!B7),1)</f>
        <v>0.99756883333333324</v>
      </c>
      <c r="E7" s="12">
        <f>SUMIFS('all_csv_BECF-pre-ret'!$E:$E,'all_csv_BECF-pre-ret'!$B:$B,$B7,'all_csv_BECF-pre-ret'!$AI:$AI,$C$1)</f>
        <v>0.63938504799999996</v>
      </c>
      <c r="F7" s="14">
        <f>MIN(E7/SUMIFS(PTCF!B:B,PTCF!A:A,calcs!B7),1)</f>
        <v>1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0.24418473899999901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0.25981753099999999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0.14681002900000001</v>
      </c>
      <c r="D9" s="14">
        <f>MIN(C9/SUMIFS(PTCF!B:B,PTCF!A:A,calcs!B9),1)</f>
        <v>0.82523906127037661</v>
      </c>
      <c r="E9" s="12">
        <f>SUMIFS('all_csv_BECF-pre-ret'!$E:$E,'all_csv_BECF-pre-ret'!$B:$B,$B9,'all_csv_BECF-pre-ret'!$AI:$AI,$C$1)</f>
        <v>0.107526183</v>
      </c>
      <c r="F9" s="14">
        <f>MIN(E9/SUMIFS(PTCF!B:B,PTCF!A:A,calcs!B9),1)</f>
        <v>0.60441924114671164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0.73060767599999998</v>
      </c>
      <c r="D11" s="13">
        <f>MIN(C11/SUMIFS(PTCF!B:B,PTCF!A:A,calcs!B11),1)</f>
        <v>0.81178630666666662</v>
      </c>
      <c r="E11" s="12">
        <f>SUMIFS('all_csv_BECF-pre-ret'!$E:$E,'all_csv_BECF-pre-ret'!$B:$B,$B11,'all_csv_BECF-pre-ret'!$AI:$AI,$C$1)</f>
        <v>0.70433990899999999</v>
      </c>
      <c r="F11" s="13">
        <f>MIN(E11/SUMIFS(PTCF!B:B,PTCF!A:A,calcs!B11),1)</f>
        <v>0.78259989888888881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0.212804892</v>
      </c>
      <c r="D13" s="14">
        <f>MIN(C13/SUMIFS(PTCF!B:B,PTCF!A:A,calcs!B13),1)</f>
        <v>0.23644988</v>
      </c>
      <c r="E13" s="12">
        <f>SUMIFS('all_csv_BECF-pre-ret'!$E:$E,'all_csv_BECF-pre-ret'!$B:$B,$B13,'all_csv_BECF-pre-ret'!$AI:$AI,$C$1)</f>
        <v>0.24456731700000001</v>
      </c>
      <c r="F13" s="14">
        <f>MIN(E13/SUMIFS(PTCF!B:B,PTCF!A:A,calcs!B13),1)</f>
        <v>0.27174146333333332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6.0364617000000002E-2</v>
      </c>
      <c r="D14" s="13">
        <f>MIN(C14/SUMIFS(PTCF!B:B,PTCF!A:A,calcs!B14),1)</f>
        <v>6.7071796666666669E-2</v>
      </c>
      <c r="E14" s="12">
        <f>SUMIFS('all_csv_BECF-pre-ret'!$E:$E,'all_csv_BECF-pre-ret'!$B:$B,$B14,'all_csv_BECF-pre-ret'!$AI:$AI,$C$1)</f>
        <v>8.0548875999999894E-2</v>
      </c>
      <c r="F14" s="13">
        <f>MIN(E14/SUMIFS(PTCF!B:B,PTCF!A:A,calcs!B14),1)</f>
        <v>8.9498751111110997E-2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0.02</v>
      </c>
      <c r="D17" s="13">
        <f>MIN(C17/SUMIFS(PTCF!B:B,PTCF!A:A,calcs!B17),1)</f>
        <v>2.2222222222222223E-2</v>
      </c>
      <c r="E17" s="12">
        <f>SUMIFS('all_csv_BECF-pre-ret'!$E:$E,'all_csv_BECF-pre-ret'!$B:$B,$B17,'all_csv_BECF-pre-ret'!$AI:$AI,$C$1)</f>
        <v>0.02</v>
      </c>
      <c r="F17" s="13">
        <f>MIN(E17/SUMIFS(PTCF!B:B,PTCF!A:A,calcs!B17),1)</f>
        <v>2.2222222222222223E-2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653.4</v>
      </c>
      <c r="D24">
        <f>SUMIFS('all_csv_SYC-SYEGC'!D:D,'all_csv_SYC-SYEGC'!$B:$B,calcs!$B$24,'all_csv_SYC-SYEGC'!$F:$F,calcs!$C$1)</f>
        <v>3866</v>
      </c>
      <c r="E24">
        <f>SUM(C24:D24)</f>
        <v>4519.3999999999996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0.27349557000000002</v>
      </c>
      <c r="D27">
        <f>SUMIFS('all_csv_BECF-pre-nonret'!$D:$D,'all_csv_BECF-pre-nonret'!B:B,calcs!B27,'all_csv_BECF-pre-nonret'!AI:AI,calcs!C1)</f>
        <v>0.78988044899999998</v>
      </c>
    </row>
    <row r="28" spans="1:6" x14ac:dyDescent="0.25">
      <c r="C28">
        <f>$C$27*($C$24/$E$24)</f>
        <v>3.954109072841528E-2</v>
      </c>
      <c r="D28">
        <f>$D$27*($D$24/$E$24)</f>
        <v>0.67568212944948447</v>
      </c>
      <c r="E28" s="9">
        <f>SUM(C28:D28)</f>
        <v>0.71522322017789974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0.25996940699999999</v>
      </c>
      <c r="D31">
        <f>SUMIFS('all_csv_BECF-pre-nonret'!$D:$D,'all_csv_BECF-pre-nonret'!B:B,calcs!B31,'all_csv_BECF-pre-nonret'!AI:AI,calcs!C1)</f>
        <v>0.78988044899999998</v>
      </c>
    </row>
    <row r="32" spans="1:6" x14ac:dyDescent="0.25">
      <c r="C32">
        <f>$C$31*($C$24/$E$24)</f>
        <v>3.758552253259282E-2</v>
      </c>
      <c r="D32">
        <f>$D$31*($D$24/$E$24)</f>
        <v>0.67568212944948447</v>
      </c>
      <c r="E32" s="9">
        <f>SUM(C32:D32)</f>
        <v>0.71326765198207731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0.39798568888888891</v>
      </c>
      <c r="H2" s="8">
        <f>SUMIFS(calcs!$F$4:$F$19,calcs!$B$4:$B$19,$A2)</f>
        <v>0.49927092111111104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0.79469246686433304</v>
      </c>
      <c r="H3" s="8">
        <f>SUMIFS(calcs!$F$4:$F$19,calcs!$B$4:$B$19,$A3)</f>
        <v>0.79251961331341925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2.2222222222222223E-2</v>
      </c>
      <c r="H4" s="8">
        <f>SUMIFS(calcs!$F$4:$F$19,calcs!$B$4:$B$19,$A4)</f>
        <v>2.2222222222222223E-2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0.81178630666666662</v>
      </c>
      <c r="H9" s="8">
        <f>SUMIFS(calcs!$F$4:$F$19,calcs!$B$4:$B$19,$A9)</f>
        <v>0.78259989888888881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6.7071796666666669E-2</v>
      </c>
      <c r="H12" s="8">
        <f>SUMIFS(calcs!$F$4:$F$19,calcs!$B$4:$B$19,$A12)</f>
        <v>8.9498751111110997E-2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2.2222222222222223E-2</v>
      </c>
      <c r="H15" s="8">
        <f>SUMIFS(calcs!$F$4:$F$19,calcs!$B$4:$B$19,$A15)</f>
        <v>2.2222222222222223E-2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2022-11-30T00:42:40Z</dcterms:modified>
</cp:coreProperties>
</file>