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bldgs\CiDESCTY\"/>
    </mc:Choice>
  </mc:AlternateContent>
  <xr:revisionPtr revIDLastSave="0" documentId="8_{7394DEEB-FDCF-4E08-B299-B4546A2642E8}"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E8" i="19"/>
  <c r="C8" i="18"/>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A8" i="7" l="1"/>
  <c r="E8" i="6"/>
  <c r="AA8" i="6"/>
  <c r="Y8" i="7"/>
  <c r="E8" i="10"/>
  <c r="Q8" i="7"/>
  <c r="S30" i="22"/>
  <c r="AE8" i="10"/>
  <c r="S18" i="22"/>
  <c r="O8" i="7"/>
  <c r="AC8" i="7"/>
  <c r="I8" i="7"/>
  <c r="W8" i="6"/>
  <c r="U8" i="6"/>
  <c r="S8" i="10"/>
  <c r="Q8" i="6"/>
  <c r="AC8" i="6"/>
  <c r="K8" i="6"/>
  <c r="I8" i="6"/>
  <c r="U8" i="10"/>
  <c r="C8" i="7"/>
  <c r="W8" i="7"/>
  <c r="S30" i="14"/>
  <c r="S18" i="14"/>
  <c r="M8" i="7"/>
  <c r="AC8" i="10"/>
  <c r="K8" i="10"/>
  <c r="I8" i="10"/>
  <c r="C8" i="6"/>
  <c r="G8" i="7"/>
  <c r="G8" i="10"/>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<sst xmlns="http://schemas.openxmlformats.org/spreadsheetml/2006/main" count="55111" uniqueCount="1381">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</sst>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1285</v>
      </c>
      <c r="C1" s="71">
        <v>45686</v>
      </c>
      <c r="D1" s="13"/>
      <c r="E1" s="13"/>
      <c r="F1" s="72" t="s">
        <v>59</v>
      </c>
      <c r="G1" s="72" t="s">
        <v>59</v>
      </c>
    </row>
    <row r="2" spans="1:7" x14ac:dyDescent="0.75">
      <c r="B2" t="str">
        <f>LOOKUP(B1,F2:G51,G2:G51)</f>
        <v>IN</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b">
        <f>IF(A18=About!$B$1,SUM('BDESC-rural-residential'!$AF$8,'BDESC-urban-residential'!$AF$8,'BDESC-commercial'!$AF$8)='REEDS calc'!Q18,"NA")</f>
        <v>1</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b">
        <f>IF(A18=About!$B$1,SUM('DESC-rural-residential'!$AF$8,'DESC-urban-residential'!$AF$8,'DESC-commercial'!$AF$8)='REEDS calc-noIRA'!Q18,"NA")</f>
        <v>1</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INDIANA</v>
      </c>
    </row>
    <row r="3" spans="1:7" x14ac:dyDescent="0.65">
      <c r="A3" s="52" t="s">
        <v>1327</v>
      </c>
      <c r="B3" s="52">
        <v>0.59</v>
      </c>
      <c r="C3" s="52">
        <v>0.41</v>
      </c>
      <c r="F3" s="52" t="s">
        <v>10</v>
      </c>
      <c r="G3" s="52">
        <f>SUMIFS(B:B,A:A,G2)</f>
        <v>0.72399999999999998</v>
      </c>
    </row>
    <row r="4" spans="1:7" x14ac:dyDescent="0.65">
      <c r="A4" s="52" t="s">
        <v>1328</v>
      </c>
      <c r="B4" s="52">
        <v>0.66</v>
      </c>
      <c r="C4" s="52">
        <v>0.33999999999999903</v>
      </c>
      <c r="F4" s="52" t="s">
        <v>11</v>
      </c>
      <c r="G4" s="52">
        <f>SUMIFS(C:C,A:A,G2)</f>
        <v>0.27599999999999902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20.879512436119867</v>
      </c>
      <c r="C8" s="65">
        <f>INDEX('REEDS calc'!$C$64:$AG$113,MATCH(About!$B$2,'REEDS calc'!$B$64:$B$113,0),MATCH(C$1,'REEDS calc'!$C$63:$AG$63,0))*SUMIFS('res v com'!$E$3:$E$52,'res v com'!$B$3:$B$52,About!$B$2)*SUMIFS('Urban and Rural'!$C$2:$C$53,'Urban and Rural'!$A$2:$A$53,About!$B$1)</f>
        <v>20.879512436119867</v>
      </c>
      <c r="D8" s="65">
        <f>INDEX('REEDS calc'!$C$64:$AG$113,MATCH(About!$B$2,'REEDS calc'!$B$64:$B$113,0),MATCH(D$1,'REEDS calc'!$C$63:$AG$63,0))*SUMIFS('res v com'!$E$3:$E$52,'res v com'!$B$3:$B$52,About!$B$2)*SUMIFS('Urban and Rural'!$C$2:$C$53,'Urban and Rural'!$A$2:$A$53,About!$B$1)</f>
        <v>20.879512436119867</v>
      </c>
      <c r="E8" s="65">
        <f>INDEX('REEDS calc'!$C$64:$AG$113,MATCH(About!$B$2,'REEDS calc'!$B$64:$B$113,0),MATCH(E$1,'REEDS calc'!$C$63:$AG$63,0))*SUMIFS('res v com'!$E$3:$E$52,'res v com'!$B$3:$B$52,About!$B$2)*SUMIFS('Urban and Rural'!$C$2:$C$53,'Urban and Rural'!$A$2:$A$53,About!$B$1)</f>
        <v>24.654478938603038</v>
      </c>
      <c r="F8" s="65">
        <f>INDEX('REEDS calc'!$C$64:$AG$113,MATCH(About!$B$2,'REEDS calc'!$B$64:$B$113,0),MATCH(F$1,'REEDS calc'!$C$63:$AG$63,0))*SUMIFS('res v com'!$E$3:$E$52,'res v com'!$B$3:$B$52,About!$B$2)*SUMIFS('Urban and Rural'!$C$2:$C$53,'Urban and Rural'!$A$2:$A$53,About!$B$1)</f>
        <v>28.429445441086205</v>
      </c>
      <c r="G8" s="65">
        <f>INDEX('REEDS calc'!$C$64:$AG$113,MATCH(About!$B$2,'REEDS calc'!$B$64:$B$113,0),MATCH(G$1,'REEDS calc'!$C$63:$AG$63,0))*SUMIFS('res v com'!$E$3:$E$52,'res v com'!$B$3:$B$52,About!$B$2)*SUMIFS('Urban and Rural'!$C$2:$C$53,'Urban and Rural'!$A$2:$A$53,About!$B$1)</f>
        <v>36.384940615232644</v>
      </c>
      <c r="H8" s="65">
        <f>INDEX('REEDS calc'!$C$64:$AG$113,MATCH(About!$B$2,'REEDS calc'!$B$64:$B$113,0),MATCH(H$1,'REEDS calc'!$C$63:$AG$63,0))*SUMIFS('res v com'!$E$3:$E$52,'res v com'!$B$3:$B$52,About!$B$2)*SUMIFS('Urban and Rural'!$C$2:$C$53,'Urban and Rural'!$A$2:$A$53,About!$B$1)</f>
        <v>44.340435789379086</v>
      </c>
      <c r="I8" s="65">
        <f>INDEX('REEDS calc'!$C$64:$AG$113,MATCH(About!$B$2,'REEDS calc'!$B$64:$B$113,0),MATCH(I$1,'REEDS calc'!$C$63:$AG$63,0))*SUMIFS('res v com'!$E$3:$E$52,'res v com'!$B$3:$B$52,About!$B$2)*SUMIFS('Urban and Rural'!$C$2:$C$53,'Urban and Rural'!$A$2:$A$53,About!$B$1)</f>
        <v>58.990533867711299</v>
      </c>
      <c r="J8" s="65">
        <f>INDEX('REEDS calc'!$C$64:$AG$113,MATCH(About!$B$2,'REEDS calc'!$B$64:$B$113,0),MATCH(J$1,'REEDS calc'!$C$63:$AG$63,0))*SUMIFS('res v com'!$E$3:$E$52,'res v com'!$B$3:$B$52,About!$B$2)*SUMIFS('Urban and Rural'!$C$2:$C$53,'Urban and Rural'!$A$2:$A$53,About!$B$1)</f>
        <v>73.640631946043513</v>
      </c>
      <c r="K8" s="65">
        <f>INDEX('REEDS calc'!$C$64:$AG$113,MATCH(About!$B$2,'REEDS calc'!$B$64:$B$113,0),MATCH(K$1,'REEDS calc'!$C$63:$AG$63,0))*SUMIFS('res v com'!$E$3:$E$52,'res v com'!$B$3:$B$52,About!$B$2)*SUMIFS('Urban and Rural'!$C$2:$C$53,'Urban and Rural'!$A$2:$A$53,About!$B$1)</f>
        <v>99.853621020203335</v>
      </c>
      <c r="L8" s="65">
        <f>INDEX('REEDS calc'!$C$64:$AG$113,MATCH(About!$B$2,'REEDS calc'!$B$64:$B$113,0),MATCH(L$1,'REEDS calc'!$C$63:$AG$63,0))*SUMIFS('res v com'!$E$3:$E$52,'res v com'!$B$3:$B$52,About!$B$2)*SUMIFS('Urban and Rural'!$C$2:$C$53,'Urban and Rural'!$A$2:$A$53,About!$B$1)</f>
        <v>126.06661009436317</v>
      </c>
      <c r="M8" s="65">
        <f>INDEX('REEDS calc'!$C$64:$AG$113,MATCH(About!$B$2,'REEDS calc'!$B$64:$B$113,0),MATCH(M$1,'REEDS calc'!$C$63:$AG$63,0))*SUMIFS('res v com'!$E$3:$E$52,'res v com'!$B$3:$B$52,About!$B$2)*SUMIFS('Urban and Rural'!$C$2:$C$53,'Urban and Rural'!$A$2:$A$53,About!$B$1)</f>
        <v>156.88779289057658</v>
      </c>
      <c r="N8" s="65">
        <f>INDEX('REEDS calc'!$C$64:$AG$113,MATCH(About!$B$2,'REEDS calc'!$B$64:$B$113,0),MATCH(N$1,'REEDS calc'!$C$63:$AG$63,0))*SUMIFS('res v com'!$E$3:$E$52,'res v com'!$B$3:$B$52,About!$B$2)*SUMIFS('Urban and Rural'!$C$2:$C$53,'Urban and Rural'!$A$2:$A$53,About!$B$1)</f>
        <v>187.70897568678993</v>
      </c>
      <c r="O8" s="65">
        <f>INDEX('REEDS calc'!$C$64:$AG$113,MATCH(About!$B$2,'REEDS calc'!$B$64:$B$113,0),MATCH(O$1,'REEDS calc'!$C$63:$AG$63,0))*SUMIFS('res v com'!$E$3:$E$52,'res v com'!$B$3:$B$52,About!$B$2)*SUMIFS('Urban and Rural'!$C$2:$C$53,'Urban and Rural'!$A$2:$A$53,About!$B$1)</f>
        <v>218.33791481852501</v>
      </c>
      <c r="P8" s="65">
        <f>INDEX('REEDS calc'!$C$64:$AG$113,MATCH(About!$B$2,'REEDS calc'!$B$64:$B$113,0),MATCH(P$1,'REEDS calc'!$C$63:$AG$63,0))*SUMIFS('res v com'!$E$3:$E$52,'res v com'!$B$3:$B$52,About!$B$2)*SUMIFS('Urban and Rural'!$C$2:$C$53,'Urban and Rural'!$A$2:$A$53,About!$B$1)</f>
        <v>248.96685395026012</v>
      </c>
      <c r="Q8" s="65">
        <f>INDEX('REEDS calc'!$C$64:$AG$113,MATCH(About!$B$2,'REEDS calc'!$B$64:$B$113,0),MATCH(Q$1,'REEDS calc'!$C$63:$AG$63,0))*SUMIFS('res v com'!$E$3:$E$52,'res v com'!$B$3:$B$52,About!$B$2)*SUMIFS('Urban and Rural'!$C$2:$C$53,'Urban and Rural'!$A$2:$A$53,About!$B$1)</f>
        <v>262.5200322959808</v>
      </c>
      <c r="R8" s="65">
        <f>INDEX('REEDS calc'!$C$64:$AG$113,MATCH(About!$B$2,'REEDS calc'!$B$64:$B$113,0),MATCH(R$1,'REEDS calc'!$C$63:$AG$63,0))*SUMIFS('res v com'!$E$3:$E$52,'res v com'!$B$3:$B$52,About!$B$2)*SUMIFS('Urban and Rural'!$C$2:$C$53,'Urban and Rural'!$A$2:$A$53,About!$B$1)</f>
        <v>276.07321064170151</v>
      </c>
      <c r="S8" s="65">
        <f>INDEX('REEDS calc'!$C$64:$AG$113,MATCH(About!$B$2,'REEDS calc'!$B$64:$B$113,0),MATCH(S$1,'REEDS calc'!$C$63:$AG$63,0))*SUMIFS('res v com'!$E$3:$E$52,'res v com'!$B$3:$B$52,About!$B$2)*SUMIFS('Urban and Rural'!$C$2:$C$53,'Urban and Rural'!$A$2:$A$53,About!$B$1)</f>
        <v>286.73707979482174</v>
      </c>
      <c r="T8" s="65">
        <f>INDEX('REEDS calc'!$C$64:$AG$113,MATCH(About!$B$2,'REEDS calc'!$B$64:$B$113,0),MATCH(T$1,'REEDS calc'!$C$63:$AG$63,0))*SUMIFS('res v com'!$E$3:$E$52,'res v com'!$B$3:$B$52,About!$B$2)*SUMIFS('Urban and Rural'!$C$2:$C$53,'Urban and Rural'!$A$2:$A$53,About!$B$1)</f>
        <v>297.40094894794197</v>
      </c>
      <c r="U8" s="65">
        <f>INDEX('REEDS calc'!$C$64:$AG$113,MATCH(About!$B$2,'REEDS calc'!$B$64:$B$113,0),MATCH(U$1,'REEDS calc'!$C$63:$AG$63,0))*SUMIFS('res v com'!$E$3:$E$52,'res v com'!$B$3:$B$52,About!$B$2)*SUMIFS('Urban and Rural'!$C$2:$C$53,'Urban and Rural'!$A$2:$A$53,About!$B$1)</f>
        <v>306.49294343268076</v>
      </c>
      <c r="V8" s="65">
        <f>INDEX('REEDS calc'!$C$64:$AG$113,MATCH(About!$B$2,'REEDS calc'!$B$64:$B$113,0),MATCH(V$1,'REEDS calc'!$C$63:$AG$63,0))*SUMIFS('res v com'!$E$3:$E$52,'res v com'!$B$3:$B$52,About!$B$2)*SUMIFS('Urban and Rural'!$C$2:$C$53,'Urban and Rural'!$A$2:$A$53,About!$B$1)</f>
        <v>315.5849379174195</v>
      </c>
      <c r="W8" s="65">
        <f>INDEX('REEDS calc'!$C$64:$AG$113,MATCH(About!$B$2,'REEDS calc'!$B$64:$B$113,0),MATCH(W$1,'REEDS calc'!$C$63:$AG$63,0))*SUMIFS('res v com'!$E$3:$E$52,'res v com'!$B$3:$B$52,About!$B$2)*SUMIFS('Urban and Rural'!$C$2:$C$53,'Urban and Rural'!$A$2:$A$53,About!$B$1)</f>
        <v>323.9418830968001</v>
      </c>
      <c r="X8" s="65">
        <f>INDEX('REEDS calc'!$C$64:$AG$113,MATCH(About!$B$2,'REEDS calc'!$B$64:$B$113,0),MATCH(X$1,'REEDS calc'!$C$63:$AG$63,0))*SUMIFS('res v com'!$E$3:$E$52,'res v com'!$B$3:$B$52,About!$B$2)*SUMIFS('Urban and Rural'!$C$2:$C$53,'Urban and Rural'!$A$2:$A$53,About!$B$1)</f>
        <v>332.29882827618064</v>
      </c>
      <c r="Y8" s="65">
        <f>INDEX('REEDS calc'!$C$64:$AG$113,MATCH(About!$B$2,'REEDS calc'!$B$64:$B$113,0),MATCH(Y$1,'REEDS calc'!$C$63:$AG$63,0))*SUMIFS('res v com'!$E$3:$E$52,'res v com'!$B$3:$B$52,About!$B$2)*SUMIFS('Urban and Rural'!$C$2:$C$53,'Urban and Rural'!$A$2:$A$53,About!$B$1)</f>
        <v>341.16465374388616</v>
      </c>
      <c r="Z8" s="65">
        <f>INDEX('REEDS calc'!$C$64:$AG$113,MATCH(About!$B$2,'REEDS calc'!$B$64:$B$113,0),MATCH(Z$1,'REEDS calc'!$C$63:$AG$63,0))*SUMIFS('res v com'!$E$3:$E$52,'res v com'!$B$3:$B$52,About!$B$2)*SUMIFS('Urban and Rural'!$C$2:$C$53,'Urban and Rural'!$A$2:$A$53,About!$B$1)</f>
        <v>350.03047921159168</v>
      </c>
      <c r="AA8" s="65">
        <f>INDEX('REEDS calc'!$C$64:$AG$113,MATCH(About!$B$2,'REEDS calc'!$B$64:$B$113,0),MATCH(AA$1,'REEDS calc'!$C$63:$AG$63,0))*SUMIFS('res v com'!$E$3:$E$52,'res v com'!$B$3:$B$52,About!$B$2)*SUMIFS('Urban and Rural'!$C$2:$C$53,'Urban and Rural'!$A$2:$A$53,About!$B$1)</f>
        <v>358.52878002661794</v>
      </c>
      <c r="AB8" s="65">
        <f>INDEX('REEDS calc'!$C$64:$AG$113,MATCH(About!$B$2,'REEDS calc'!$B$64:$B$113,0),MATCH(AB$1,'REEDS calc'!$C$63:$AG$63,0))*SUMIFS('res v com'!$E$3:$E$52,'res v com'!$B$3:$B$52,About!$B$2)*SUMIFS('Urban and Rural'!$C$2:$C$53,'Urban and Rural'!$A$2:$A$53,About!$B$1)</f>
        <v>367.02708084164431</v>
      </c>
      <c r="AC8" s="65">
        <f>INDEX('REEDS calc'!$C$64:$AG$113,MATCH(About!$B$2,'REEDS calc'!$B$64:$B$113,0),MATCH(AC$1,'REEDS calc'!$C$63:$AG$63,0))*SUMIFS('res v com'!$E$3:$E$52,'res v com'!$B$3:$B$52,About!$B$2)*SUMIFS('Urban and Rural'!$C$2:$C$53,'Urban and Rural'!$A$2:$A$53,About!$B$1)</f>
        <v>376.73538589779884</v>
      </c>
      <c r="AD8" s="65">
        <f>INDEX('REEDS calc'!$C$64:$AG$113,MATCH(About!$B$2,'REEDS calc'!$B$64:$B$113,0),MATCH(AD$1,'REEDS calc'!$C$63:$AG$63,0))*SUMIFS('res v com'!$E$3:$E$52,'res v com'!$B$3:$B$52,About!$B$2)*SUMIFS('Urban and Rural'!$C$2:$C$53,'Urban and Rural'!$A$2:$A$53,About!$B$1)</f>
        <v>386.44369095395342</v>
      </c>
      <c r="AE8" s="65">
        <f>INDEX('REEDS calc'!$C$64:$AG$113,MATCH(About!$B$2,'REEDS calc'!$B$64:$B$113,0),MATCH(AE$1,'REEDS calc'!$C$63:$AG$63,0))*SUMIFS('res v com'!$E$3:$E$52,'res v com'!$B$3:$B$52,About!$B$2)*SUMIFS('Urban and Rural'!$C$2:$C$53,'Urban and Rural'!$A$2:$A$53,About!$B$1)</f>
        <v>398.79251928397173</v>
      </c>
      <c r="AF8" s="65">
        <f>INDEX('REEDS calc'!$C$64:$AG$113,MATCH(About!$B$2,'REEDS calc'!$B$64:$B$113,0),MATCH(AF$1,'REEDS calc'!$C$63:$AG$63,0))*SUMIFS('res v com'!$E$3:$E$52,'res v com'!$B$3:$B$52,About!$B$2)*SUMIFS('Urban and Rural'!$C$2:$C$53,'Urban and Rural'!$A$2:$A$53,About!$B$1)</f>
        <v>411.14134761399009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54.770894941126222</v>
      </c>
      <c r="C8" s="65">
        <f>INDEX('REEDS calc'!$C$64:$AG$113,MATCH(About!$B$2,'REEDS calc'!$B$64:$B$113,0),MATCH(C$1,'REEDS calc'!$C$63:$AG$63,0))*SUMIFS('res v com'!$E$3:$E$52,'res v com'!$B$3:$B$52,About!$B$2)*SUMIFS('Urban and Rural'!$B$2:$B$53,'Urban and Rural'!$A$2:$A$53,About!$B$1)</f>
        <v>54.770894941126222</v>
      </c>
      <c r="D8" s="65">
        <f>INDEX('REEDS calc'!$C$64:$AG$113,MATCH(About!$B$2,'REEDS calc'!$B$64:$B$113,0),MATCH(D$1,'REEDS calc'!$C$63:$AG$63,0))*SUMIFS('res v com'!$E$3:$E$52,'res v com'!$B$3:$B$52,About!$B$2)*SUMIFS('Urban and Rural'!$B$2:$B$53,'Urban and Rural'!$A$2:$A$53,About!$B$1)</f>
        <v>54.770894941126222</v>
      </c>
      <c r="E8" s="65">
        <f>INDEX('REEDS calc'!$C$64:$AG$113,MATCH(About!$B$2,'REEDS calc'!$B$64:$B$113,0),MATCH(E$1,'REEDS calc'!$C$63:$AG$63,0))*SUMIFS('res v com'!$E$3:$E$52,'res v com'!$B$3:$B$52,About!$B$2)*SUMIFS('Urban and Rural'!$B$2:$B$53,'Urban and Rural'!$A$2:$A$53,About!$B$1)</f>
        <v>64.673343302712539</v>
      </c>
      <c r="F8" s="65">
        <f>INDEX('REEDS calc'!$C$64:$AG$113,MATCH(About!$B$2,'REEDS calc'!$B$64:$B$113,0),MATCH(F$1,'REEDS calc'!$C$63:$AG$63,0))*SUMIFS('res v com'!$E$3:$E$52,'res v com'!$B$3:$B$52,About!$B$2)*SUMIFS('Urban and Rural'!$B$2:$B$53,'Urban and Rural'!$A$2:$A$53,About!$B$1)</f>
        <v>74.575791664298862</v>
      </c>
      <c r="G8" s="65">
        <f>INDEX('REEDS calc'!$C$64:$AG$113,MATCH(About!$B$2,'REEDS calc'!$B$64:$B$113,0),MATCH(G$1,'REEDS calc'!$C$63:$AG$63,0))*SUMIFS('res v com'!$E$3:$E$52,'res v com'!$B$3:$B$52,About!$B$2)*SUMIFS('Urban and Rural'!$B$2:$B$53,'Urban and Rural'!$A$2:$A$53,About!$B$1)</f>
        <v>95.444554367494646</v>
      </c>
      <c r="H8" s="65">
        <f>INDEX('REEDS calc'!$C$64:$AG$113,MATCH(About!$B$2,'REEDS calc'!$B$64:$B$113,0),MATCH(H$1,'REEDS calc'!$C$63:$AG$63,0))*SUMIFS('res v com'!$E$3:$E$52,'res v com'!$B$3:$B$52,About!$B$2)*SUMIFS('Urban and Rural'!$B$2:$B$53,'Urban and Rural'!$A$2:$A$53,About!$B$1)</f>
        <v>116.31331707069047</v>
      </c>
      <c r="I8" s="65">
        <f>INDEX('REEDS calc'!$C$64:$AG$113,MATCH(About!$B$2,'REEDS calc'!$B$64:$B$113,0),MATCH(I$1,'REEDS calc'!$C$63:$AG$63,0))*SUMIFS('res v com'!$E$3:$E$52,'res v com'!$B$3:$B$52,About!$B$2)*SUMIFS('Urban and Rural'!$B$2:$B$53,'Urban and Rural'!$A$2:$A$53,About!$B$1)</f>
        <v>154.74328449356207</v>
      </c>
      <c r="J8" s="65">
        <f>INDEX('REEDS calc'!$C$64:$AG$113,MATCH(About!$B$2,'REEDS calc'!$B$64:$B$113,0),MATCH(J$1,'REEDS calc'!$C$63:$AG$63,0))*SUMIFS('res v com'!$E$3:$E$52,'res v com'!$B$3:$B$52,About!$B$2)*SUMIFS('Urban and Rural'!$B$2:$B$53,'Urban and Rural'!$A$2:$A$53,About!$B$1)</f>
        <v>193.17325191643366</v>
      </c>
      <c r="K8" s="65">
        <f>INDEX('REEDS calc'!$C$64:$AG$113,MATCH(About!$B$2,'REEDS calc'!$B$64:$B$113,0),MATCH(K$1,'REEDS calc'!$C$63:$AG$63,0))*SUMIFS('res v com'!$E$3:$E$52,'res v com'!$B$3:$B$52,About!$B$2)*SUMIFS('Urban and Rural'!$B$2:$B$53,'Urban and Rural'!$A$2:$A$53,About!$B$1)</f>
        <v>261.93486093705604</v>
      </c>
      <c r="L8" s="65">
        <f>INDEX('REEDS calc'!$C$64:$AG$113,MATCH(About!$B$2,'REEDS calc'!$B$64:$B$113,0),MATCH(L$1,'REEDS calc'!$C$63:$AG$63,0))*SUMIFS('res v com'!$E$3:$E$52,'res v com'!$B$3:$B$52,About!$B$2)*SUMIFS('Urban and Rural'!$B$2:$B$53,'Urban and Rural'!$A$2:$A$53,About!$B$1)</f>
        <v>330.69646995767846</v>
      </c>
      <c r="M8" s="65">
        <f>INDEX('REEDS calc'!$C$64:$AG$113,MATCH(About!$B$2,'REEDS calc'!$B$64:$B$113,0),MATCH(M$1,'REEDS calc'!$C$63:$AG$63,0))*SUMIFS('res v com'!$E$3:$E$52,'res v com'!$B$3:$B$52,About!$B$2)*SUMIFS('Urban and Rural'!$B$2:$B$53,'Urban and Rural'!$A$2:$A$53,About!$B$1)</f>
        <v>411.54623932165879</v>
      </c>
      <c r="N8" s="65">
        <f>INDEX('REEDS calc'!$C$64:$AG$113,MATCH(About!$B$2,'REEDS calc'!$B$64:$B$113,0),MATCH(N$1,'REEDS calc'!$C$63:$AG$63,0))*SUMIFS('res v com'!$E$3:$E$52,'res v com'!$B$3:$B$52,About!$B$2)*SUMIFS('Urban and Rural'!$B$2:$B$53,'Urban and Rural'!$A$2:$A$53,About!$B$1)</f>
        <v>492.39600868563912</v>
      </c>
      <c r="O8" s="65">
        <f>INDEX('REEDS calc'!$C$64:$AG$113,MATCH(About!$B$2,'REEDS calc'!$B$64:$B$113,0),MATCH(O$1,'REEDS calc'!$C$63:$AG$63,0))*SUMIFS('res v com'!$E$3:$E$52,'res v com'!$B$3:$B$52,About!$B$2)*SUMIFS('Urban and Rural'!$B$2:$B$53,'Urban and Rural'!$A$2:$A$53,About!$B$1)</f>
        <v>572.74148669787201</v>
      </c>
      <c r="P8" s="65">
        <f>INDEX('REEDS calc'!$C$64:$AG$113,MATCH(About!$B$2,'REEDS calc'!$B$64:$B$113,0),MATCH(P$1,'REEDS calc'!$C$63:$AG$63,0))*SUMIFS('res v com'!$E$3:$E$52,'res v com'!$B$3:$B$52,About!$B$2)*SUMIFS('Urban and Rural'!$B$2:$B$53,'Urban and Rural'!$A$2:$A$53,About!$B$1)</f>
        <v>653.08696471010489</v>
      </c>
      <c r="Q8" s="65">
        <f>INDEX('REEDS calc'!$C$64:$AG$113,MATCH(About!$B$2,'REEDS calc'!$B$64:$B$113,0),MATCH(Q$1,'REEDS calc'!$C$63:$AG$63,0))*SUMIFS('res v com'!$E$3:$E$52,'res v com'!$B$3:$B$52,About!$B$2)*SUMIFS('Urban and Rural'!$B$2:$B$53,'Urban and Rural'!$A$2:$A$53,About!$B$1)</f>
        <v>688.63950500829981</v>
      </c>
      <c r="R8" s="65">
        <f>INDEX('REEDS calc'!$C$64:$AG$113,MATCH(About!$B$2,'REEDS calc'!$B$64:$B$113,0),MATCH(R$1,'REEDS calc'!$C$63:$AG$63,0))*SUMIFS('res v com'!$E$3:$E$52,'res v com'!$B$3:$B$52,About!$B$2)*SUMIFS('Urban and Rural'!$B$2:$B$53,'Urban and Rural'!$A$2:$A$53,About!$B$1)</f>
        <v>724.19204530649483</v>
      </c>
      <c r="S8" s="65">
        <f>INDEX('REEDS calc'!$C$64:$AG$113,MATCH(About!$B$2,'REEDS calc'!$B$64:$B$113,0),MATCH(S$1,'REEDS calc'!$C$63:$AG$63,0))*SUMIFS('res v com'!$E$3:$E$52,'res v com'!$B$3:$B$52,About!$B$2)*SUMIFS('Urban and Rural'!$B$2:$B$53,'Urban and Rural'!$A$2:$A$53,About!$B$1)</f>
        <v>752.16538322989743</v>
      </c>
      <c r="T8" s="65">
        <f>INDEX('REEDS calc'!$C$64:$AG$113,MATCH(About!$B$2,'REEDS calc'!$B$64:$B$113,0),MATCH(T$1,'REEDS calc'!$C$63:$AG$63,0))*SUMIFS('res v com'!$E$3:$E$52,'res v com'!$B$3:$B$52,About!$B$2)*SUMIFS('Urban and Rural'!$B$2:$B$53,'Urban and Rural'!$A$2:$A$53,About!$B$1)</f>
        <v>780.1387211532998</v>
      </c>
      <c r="U8" s="65">
        <f>INDEX('REEDS calc'!$C$64:$AG$113,MATCH(About!$B$2,'REEDS calc'!$B$64:$B$113,0),MATCH(U$1,'REEDS calc'!$C$63:$AG$63,0))*SUMIFS('res v com'!$E$3:$E$52,'res v com'!$B$3:$B$52,About!$B$2)*SUMIFS('Urban and Rural'!$B$2:$B$53,'Urban and Rural'!$A$2:$A$53,About!$B$1)</f>
        <v>803.98873567123792</v>
      </c>
      <c r="V8" s="65">
        <f>INDEX('REEDS calc'!$C$64:$AG$113,MATCH(About!$B$2,'REEDS calc'!$B$64:$B$113,0),MATCH(V$1,'REEDS calc'!$C$63:$AG$63,0))*SUMIFS('res v com'!$E$3:$E$52,'res v com'!$B$3:$B$52,About!$B$2)*SUMIFS('Urban and Rural'!$B$2:$B$53,'Urban and Rural'!$A$2:$A$53,About!$B$1)</f>
        <v>827.83875018917581</v>
      </c>
      <c r="W8" s="65">
        <f>INDEX('REEDS calc'!$C$64:$AG$113,MATCH(About!$B$2,'REEDS calc'!$B$64:$B$113,0),MATCH(W$1,'REEDS calc'!$C$63:$AG$63,0))*SUMIFS('res v com'!$E$3:$E$52,'res v com'!$B$3:$B$52,About!$B$2)*SUMIFS('Urban and Rural'!$B$2:$B$53,'Urban and Rural'!$A$2:$A$53,About!$B$1)</f>
        <v>849.76059189160912</v>
      </c>
      <c r="X8" s="65">
        <f>INDEX('REEDS calc'!$C$64:$AG$113,MATCH(About!$B$2,'REEDS calc'!$B$64:$B$113,0),MATCH(X$1,'REEDS calc'!$C$63:$AG$63,0))*SUMIFS('res v com'!$E$3:$E$52,'res v com'!$B$3:$B$52,About!$B$2)*SUMIFS('Urban and Rural'!$B$2:$B$53,'Urban and Rural'!$A$2:$A$53,About!$B$1)</f>
        <v>871.6824335940421</v>
      </c>
      <c r="Y8" s="65">
        <f>INDEX('REEDS calc'!$C$64:$AG$113,MATCH(About!$B$2,'REEDS calc'!$B$64:$B$113,0),MATCH(Y$1,'REEDS calc'!$C$63:$AG$63,0))*SUMIFS('res v com'!$E$3:$E$52,'res v com'!$B$3:$B$52,About!$B$2)*SUMIFS('Urban and Rural'!$B$2:$B$53,'Urban and Rural'!$A$2:$A$53,About!$B$1)</f>
        <v>894.93916416874799</v>
      </c>
      <c r="Z8" s="65">
        <f>INDEX('REEDS calc'!$C$64:$AG$113,MATCH(About!$B$2,'REEDS calc'!$B$64:$B$113,0),MATCH(Z$1,'REEDS calc'!$C$63:$AG$63,0))*SUMIFS('res v com'!$E$3:$E$52,'res v com'!$B$3:$B$52,About!$B$2)*SUMIFS('Urban and Rural'!$B$2:$B$53,'Urban and Rural'!$A$2:$A$53,About!$B$1)</f>
        <v>918.19589474345378</v>
      </c>
      <c r="AA8" s="65">
        <f>INDEX('REEDS calc'!$C$64:$AG$113,MATCH(About!$B$2,'REEDS calc'!$B$64:$B$113,0),MATCH(AA$1,'REEDS calc'!$C$63:$AG$63,0))*SUMIFS('res v com'!$E$3:$E$52,'res v com'!$B$3:$B$52,About!$B$2)*SUMIFS('Urban and Rural'!$B$2:$B$53,'Urban and Rural'!$A$2:$A$53,About!$B$1)</f>
        <v>940.48853891040687</v>
      </c>
      <c r="AB8" s="65">
        <f>INDEX('REEDS calc'!$C$64:$AG$113,MATCH(About!$B$2,'REEDS calc'!$B$64:$B$113,0),MATCH(AB$1,'REEDS calc'!$C$63:$AG$63,0))*SUMIFS('res v com'!$E$3:$E$52,'res v com'!$B$3:$B$52,About!$B$2)*SUMIFS('Urban and Rural'!$B$2:$B$53,'Urban and Rural'!$A$2:$A$53,About!$B$1)</f>
        <v>962.7811830773602</v>
      </c>
      <c r="AC8" s="65">
        <f>INDEX('REEDS calc'!$C$64:$AG$113,MATCH(About!$B$2,'REEDS calc'!$B$64:$B$113,0),MATCH(AC$1,'REEDS calc'!$C$63:$AG$63,0))*SUMIFS('res v com'!$E$3:$E$52,'res v com'!$B$3:$B$52,About!$B$2)*SUMIFS('Urban and Rural'!$B$2:$B$53,'Urban and Rural'!$A$2:$A$53,About!$B$1)</f>
        <v>988.24789634060619</v>
      </c>
      <c r="AD8" s="65">
        <f>INDEX('REEDS calc'!$C$64:$AG$113,MATCH(About!$B$2,'REEDS calc'!$B$64:$B$113,0),MATCH(AD$1,'REEDS calc'!$C$63:$AG$63,0))*SUMIFS('res v com'!$E$3:$E$52,'res v com'!$B$3:$B$52,About!$B$2)*SUMIFS('Urban and Rural'!$B$2:$B$53,'Urban and Rural'!$A$2:$A$53,About!$B$1)</f>
        <v>1013.7146096038524</v>
      </c>
      <c r="AE8" s="65">
        <f>INDEX('REEDS calc'!$C$64:$AG$113,MATCH(About!$B$2,'REEDS calc'!$B$64:$B$113,0),MATCH(AE$1,'REEDS calc'!$C$63:$AG$63,0))*SUMIFS('res v com'!$E$3:$E$52,'res v com'!$B$3:$B$52,About!$B$2)*SUMIFS('Urban and Rural'!$B$2:$B$53,'Urban and Rural'!$A$2:$A$53,About!$B$1)</f>
        <v>1046.1079129043353</v>
      </c>
      <c r="AF8" s="65">
        <f>INDEX('REEDS calc'!$C$64:$AG$113,MATCH(About!$B$2,'REEDS calc'!$B$64:$B$113,0),MATCH(AF$1,'REEDS calc'!$C$63:$AG$63,0))*SUMIFS('res v com'!$E$3:$E$52,'res v com'!$B$3:$B$52,About!$B$2)*SUMIFS('Urban and Rural'!$B$2:$B$53,'Urban and Rural'!$A$2:$A$53,About!$B$1)</f>
        <v>1078.5012162048183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108.98595625911683</v>
      </c>
      <c r="C8" s="65">
        <f>INDEX('REEDS calc'!$C$64:$AG$113,MATCH(About!$B$2,'REEDS calc'!$B$64:$B$113,0),MATCH(C$1,'REEDS calc'!$C$63:$AG$63,0))*SUMIFS('res v com'!$F$3:$F$52,'res v com'!$B$3:$B$52,About!$B$2)</f>
        <v>108.98595625911683</v>
      </c>
      <c r="D8" s="65">
        <f>INDEX('REEDS calc'!$C$64:$AG$113,MATCH(About!$B$2,'REEDS calc'!$B$64:$B$113,0),MATCH(D$1,'REEDS calc'!$C$63:$AG$63,0))*SUMIFS('res v com'!$F$3:$F$52,'res v com'!$B$3:$B$52,About!$B$2)</f>
        <v>108.98595625911683</v>
      </c>
      <c r="E8" s="65">
        <f>INDEX('REEDS calc'!$C$64:$AG$113,MATCH(About!$B$2,'REEDS calc'!$B$64:$B$113,0),MATCH(E$1,'REEDS calc'!$C$63:$AG$63,0))*SUMIFS('res v com'!$F$3:$F$52,'res v com'!$B$3:$B$52,About!$B$2)</f>
        <v>128.69035957686583</v>
      </c>
      <c r="F8" s="65">
        <f>INDEX('REEDS calc'!$C$64:$AG$113,MATCH(About!$B$2,'REEDS calc'!$B$64:$B$113,0),MATCH(F$1,'REEDS calc'!$C$63:$AG$63,0))*SUMIFS('res v com'!$F$3:$F$52,'res v com'!$B$3:$B$52,About!$B$2)</f>
        <v>148.39476289461484</v>
      </c>
      <c r="G8" s="65">
        <f>INDEX('REEDS calc'!$C$64:$AG$113,MATCH(About!$B$2,'REEDS calc'!$B$64:$B$113,0),MATCH(G$1,'REEDS calc'!$C$63:$AG$63,0))*SUMIFS('res v com'!$F$3:$F$52,'res v com'!$B$3:$B$52,About!$B$2)</f>
        <v>189.92050501727257</v>
      </c>
      <c r="H8" s="65">
        <f>INDEX('REEDS calc'!$C$64:$AG$113,MATCH(About!$B$2,'REEDS calc'!$B$64:$B$113,0),MATCH(H$1,'REEDS calc'!$C$63:$AG$63,0))*SUMIFS('res v com'!$F$3:$F$52,'res v com'!$B$3:$B$52,About!$B$2)</f>
        <v>231.44624713993031</v>
      </c>
      <c r="I8" s="65">
        <f>INDEX('REEDS calc'!$C$64:$AG$113,MATCH(About!$B$2,'REEDS calc'!$B$64:$B$113,0),MATCH(I$1,'REEDS calc'!$C$63:$AG$63,0))*SUMIFS('res v com'!$F$3:$F$52,'res v com'!$B$3:$B$52,About!$B$2)</f>
        <v>307.91618163872647</v>
      </c>
      <c r="J8" s="65">
        <f>INDEX('REEDS calc'!$C$64:$AG$113,MATCH(About!$B$2,'REEDS calc'!$B$64:$B$113,0),MATCH(J$1,'REEDS calc'!$C$63:$AG$63,0))*SUMIFS('res v com'!$F$3:$F$52,'res v com'!$B$3:$B$52,About!$B$2)</f>
        <v>384.38611613752261</v>
      </c>
      <c r="K8" s="65">
        <f>INDEX('REEDS calc'!$C$64:$AG$113,MATCH(About!$B$2,'REEDS calc'!$B$64:$B$113,0),MATCH(K$1,'REEDS calc'!$C$63:$AG$63,0))*SUMIFS('res v com'!$F$3:$F$52,'res v com'!$B$3:$B$52,About!$B$2)</f>
        <v>521.21151804274029</v>
      </c>
      <c r="L8" s="65">
        <f>INDEX('REEDS calc'!$C$64:$AG$113,MATCH(About!$B$2,'REEDS calc'!$B$64:$B$113,0),MATCH(L$1,'REEDS calc'!$C$63:$AG$63,0))*SUMIFS('res v com'!$F$3:$F$52,'res v com'!$B$3:$B$52,About!$B$2)</f>
        <v>658.03691994795793</v>
      </c>
      <c r="M8" s="65">
        <f>INDEX('REEDS calc'!$C$64:$AG$113,MATCH(About!$B$2,'REEDS calc'!$B$64:$B$113,0),MATCH(M$1,'REEDS calc'!$C$63:$AG$63,0))*SUMIFS('res v com'!$F$3:$F$52,'res v com'!$B$3:$B$52,About!$B$2)</f>
        <v>818.91596778776398</v>
      </c>
      <c r="N8" s="65">
        <f>INDEX('REEDS calc'!$C$64:$AG$113,MATCH(About!$B$2,'REEDS calc'!$B$64:$B$113,0),MATCH(N$1,'REEDS calc'!$C$63:$AG$63,0))*SUMIFS('res v com'!$F$3:$F$52,'res v com'!$B$3:$B$52,About!$B$2)</f>
        <v>979.79501562757036</v>
      </c>
      <c r="O8" s="65">
        <f>INDEX('REEDS calc'!$C$64:$AG$113,MATCH(About!$B$2,'REEDS calc'!$B$64:$B$113,0),MATCH(O$1,'REEDS calc'!$C$63:$AG$63,0))*SUMIFS('res v com'!$F$3:$F$52,'res v com'!$B$3:$B$52,About!$B$2)</f>
        <v>1139.6705984836021</v>
      </c>
      <c r="P8" s="65">
        <f>INDEX('REEDS calc'!$C$64:$AG$113,MATCH(About!$B$2,'REEDS calc'!$B$64:$B$113,0),MATCH(P$1,'REEDS calc'!$C$63:$AG$63,0))*SUMIFS('res v com'!$F$3:$F$52,'res v com'!$B$3:$B$52,About!$B$2)</f>
        <v>1299.5461813396341</v>
      </c>
      <c r="Q8" s="65">
        <f>INDEX('REEDS calc'!$C$64:$AG$113,MATCH(About!$B$2,'REEDS calc'!$B$64:$B$113,0),MATCH(Q$1,'REEDS calc'!$C$63:$AG$63,0))*SUMIFS('res v com'!$F$3:$F$52,'res v com'!$B$3:$B$52,About!$B$2)</f>
        <v>1370.2904626957184</v>
      </c>
      <c r="R8" s="65">
        <f>INDEX('REEDS calc'!$C$64:$AG$113,MATCH(About!$B$2,'REEDS calc'!$B$64:$B$113,0),MATCH(R$1,'REEDS calc'!$C$63:$AG$63,0))*SUMIFS('res v com'!$F$3:$F$52,'res v com'!$B$3:$B$52,About!$B$2)</f>
        <v>1441.0347440518028</v>
      </c>
      <c r="S8" s="65">
        <f>INDEX('REEDS calc'!$C$64:$AG$113,MATCH(About!$B$2,'REEDS calc'!$B$64:$B$113,0),MATCH(S$1,'REEDS calc'!$C$63:$AG$63,0))*SUMIFS('res v com'!$F$3:$F$52,'res v com'!$B$3:$B$52,About!$B$2)</f>
        <v>1496.6975369752802</v>
      </c>
      <c r="T8" s="65">
        <f>INDEX('REEDS calc'!$C$64:$AG$113,MATCH(About!$B$2,'REEDS calc'!$B$64:$B$113,0),MATCH(T$1,'REEDS calc'!$C$63:$AG$63,0))*SUMIFS('res v com'!$F$3:$F$52,'res v com'!$B$3:$B$52,About!$B$2)</f>
        <v>1552.3603298987573</v>
      </c>
      <c r="U8" s="65">
        <f>INDEX('REEDS calc'!$C$64:$AG$113,MATCH(About!$B$2,'REEDS calc'!$B$64:$B$113,0),MATCH(U$1,'REEDS calc'!$C$63:$AG$63,0))*SUMIFS('res v com'!$F$3:$F$52,'res v com'!$B$3:$B$52,About!$B$2)</f>
        <v>1599.8183208960804</v>
      </c>
      <c r="V8" s="65">
        <f>INDEX('REEDS calc'!$C$64:$AG$113,MATCH(About!$B$2,'REEDS calc'!$B$64:$B$113,0),MATCH(V$1,'REEDS calc'!$C$63:$AG$63,0))*SUMIFS('res v com'!$F$3:$F$52,'res v com'!$B$3:$B$52,About!$B$2)</f>
        <v>1647.2763118934033</v>
      </c>
      <c r="W8" s="65">
        <f>INDEX('REEDS calc'!$C$64:$AG$113,MATCH(About!$B$2,'REEDS calc'!$B$64:$B$113,0),MATCH(W$1,'REEDS calc'!$C$63:$AG$63,0))*SUMIFS('res v com'!$F$3:$F$52,'res v com'!$B$3:$B$52,About!$B$2)</f>
        <v>1690.8975250115896</v>
      </c>
      <c r="X8" s="65">
        <f>INDEX('REEDS calc'!$C$64:$AG$113,MATCH(About!$B$2,'REEDS calc'!$B$64:$B$113,0),MATCH(X$1,'REEDS calc'!$C$63:$AG$63,0))*SUMIFS('res v com'!$F$3:$F$52,'res v com'!$B$3:$B$52,About!$B$2)</f>
        <v>1734.518738129776</v>
      </c>
      <c r="Y8" s="65">
        <f>INDEX('REEDS calc'!$C$64:$AG$113,MATCH(About!$B$2,'REEDS calc'!$B$64:$B$113,0),MATCH(Y$1,'REEDS calc'!$C$63:$AG$63,0))*SUMIFS('res v com'!$F$3:$F$52,'res v com'!$B$3:$B$52,About!$B$2)</f>
        <v>1780.7961820873647</v>
      </c>
      <c r="Z8" s="65">
        <f>INDEX('REEDS calc'!$C$64:$AG$113,MATCH(About!$B$2,'REEDS calc'!$B$64:$B$113,0),MATCH(Z$1,'REEDS calc'!$C$63:$AG$63,0))*SUMIFS('res v com'!$F$3:$F$52,'res v com'!$B$3:$B$52,About!$B$2)</f>
        <v>1827.0736260449535</v>
      </c>
      <c r="AA8" s="65">
        <f>INDEX('REEDS calc'!$C$64:$AG$113,MATCH(About!$B$2,'REEDS calc'!$B$64:$B$113,0),MATCH(AA$1,'REEDS calc'!$C$63:$AG$63,0))*SUMIFS('res v com'!$F$3:$F$52,'res v com'!$B$3:$B$52,About!$B$2)</f>
        <v>1871.4326810629736</v>
      </c>
      <c r="AB8" s="65">
        <f>INDEX('REEDS calc'!$C$64:$AG$113,MATCH(About!$B$2,'REEDS calc'!$B$64:$B$113,0),MATCH(AB$1,'REEDS calc'!$C$63:$AG$63,0))*SUMIFS('res v com'!$F$3:$F$52,'res v com'!$B$3:$B$52,About!$B$2)</f>
        <v>1915.791736080994</v>
      </c>
      <c r="AC8" s="65">
        <f>INDEX('REEDS calc'!$C$64:$AG$113,MATCH(About!$B$2,'REEDS calc'!$B$64:$B$113,0),MATCH(AC$1,'REEDS calc'!$C$63:$AG$63,0))*SUMIFS('res v com'!$F$3:$F$52,'res v com'!$B$3:$B$52,About!$B$2)</f>
        <v>1966.4667177615934</v>
      </c>
      <c r="AD8" s="65">
        <f>INDEX('REEDS calc'!$C$64:$AG$113,MATCH(About!$B$2,'REEDS calc'!$B$64:$B$113,0),MATCH(AD$1,'REEDS calc'!$C$63:$AG$63,0))*SUMIFS('res v com'!$F$3:$F$52,'res v com'!$B$3:$B$52,About!$B$2)</f>
        <v>2017.1416994421929</v>
      </c>
      <c r="AE8" s="65">
        <f>INDEX('REEDS calc'!$C$64:$AG$113,MATCH(About!$B$2,'REEDS calc'!$B$64:$B$113,0),MATCH(AE$1,'REEDS calc'!$C$63:$AG$63,0))*SUMIFS('res v com'!$F$3:$F$52,'res v com'!$B$3:$B$52,About!$B$2)</f>
        <v>2081.5995678116915</v>
      </c>
      <c r="AF8" s="65">
        <f>INDEX('REEDS calc'!$C$64:$AG$113,MATCH(About!$B$2,'REEDS calc'!$B$64:$B$113,0),MATCH(AF$1,'REEDS calc'!$C$63:$AG$63,0))*SUMIFS('res v com'!$F$3:$F$52,'res v com'!$B$3:$B$52,About!$B$2)</f>
        <v>2146.05743618119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20.879512436119867</v>
      </c>
      <c r="C8" s="65">
        <f>INDEX('REEDS calc-noIRA'!$C$64:$AG$113,MATCH(About!$B$2,'REEDS calc-noIRA'!$B$64:$B$113,0),MATCH(C$1,'REEDS calc-noIRA'!$C$63:$AG$63,0))*SUMIFS('res v com'!$E$3:$E$52,'res v com'!$B$3:$B$52,About!$B$2)*SUMIFS('Urban and Rural'!$C$2:$C$53,'Urban and Rural'!$A$2:$A$53,About!$B$1)</f>
        <v>20.879512436119867</v>
      </c>
      <c r="D8" s="65">
        <f>INDEX('REEDS calc-noIRA'!$C$64:$AG$113,MATCH(About!$B$2,'REEDS calc-noIRA'!$B$64:$B$113,0),MATCH(D$1,'REEDS calc-noIRA'!$C$63:$AG$63,0))*SUMIFS('res v com'!$E$3:$E$52,'res v com'!$B$3:$B$52,About!$B$2)*SUMIFS('Urban and Rural'!$C$2:$C$53,'Urban and Rural'!$A$2:$A$53,About!$B$1)</f>
        <v>20.879512436119867</v>
      </c>
      <c r="E8" s="65">
        <f>INDEX('REEDS calc-noIRA'!$C$64:$AG$113,MATCH(About!$B$2,'REEDS calc-noIRA'!$B$64:$B$113,0),MATCH(E$1,'REEDS calc-noIRA'!$C$63:$AG$63,0))*SUMIFS('res v com'!$E$3:$E$52,'res v com'!$B$3:$B$52,About!$B$2)*SUMIFS('Urban and Rural'!$C$2:$C$53,'Urban and Rural'!$A$2:$A$53,About!$B$1)</f>
        <v>22.508957399746173</v>
      </c>
      <c r="F8" s="65">
        <f>INDEX('REEDS calc-noIRA'!$C$64:$AG$113,MATCH(About!$B$2,'REEDS calc-noIRA'!$B$64:$B$113,0),MATCH(F$1,'REEDS calc-noIRA'!$C$63:$AG$63,0))*SUMIFS('res v com'!$E$3:$E$52,'res v com'!$B$3:$B$52,About!$B$2)*SUMIFS('Urban and Rural'!$C$2:$C$53,'Urban and Rural'!$A$2:$A$53,About!$B$1)</f>
        <v>24.138402363372485</v>
      </c>
      <c r="G8" s="65">
        <f>INDEX('REEDS calc-noIRA'!$C$64:$AG$113,MATCH(About!$B$2,'REEDS calc-noIRA'!$B$64:$B$113,0),MATCH(G$1,'REEDS calc-noIRA'!$C$63:$AG$63,0))*SUMIFS('res v com'!$E$3:$E$52,'res v com'!$B$3:$B$52,About!$B$2)*SUMIFS('Urban and Rural'!$C$2:$C$53,'Urban and Rural'!$A$2:$A$53,About!$B$1)</f>
        <v>27.525797413939458</v>
      </c>
      <c r="H8" s="65">
        <f>INDEX('REEDS calc-noIRA'!$C$64:$AG$113,MATCH(About!$B$2,'REEDS calc-noIRA'!$B$64:$B$113,0),MATCH(H$1,'REEDS calc-noIRA'!$C$63:$AG$63,0))*SUMIFS('res v com'!$E$3:$E$52,'res v com'!$B$3:$B$52,About!$B$2)*SUMIFS('Urban and Rural'!$C$2:$C$53,'Urban and Rural'!$A$2:$A$53,About!$B$1)</f>
        <v>30.913192464506434</v>
      </c>
      <c r="I8" s="65">
        <f>INDEX('REEDS calc-noIRA'!$C$64:$AG$113,MATCH(About!$B$2,'REEDS calc-noIRA'!$B$64:$B$113,0),MATCH(I$1,'REEDS calc-noIRA'!$C$63:$AG$63,0))*SUMIFS('res v com'!$E$3:$E$52,'res v com'!$B$3:$B$52,About!$B$2)*SUMIFS('Urban and Rural'!$C$2:$C$53,'Urban and Rural'!$A$2:$A$53,About!$B$1)</f>
        <v>37.441252728876812</v>
      </c>
      <c r="J8" s="65">
        <f>INDEX('REEDS calc-noIRA'!$C$64:$AG$113,MATCH(About!$B$2,'REEDS calc-noIRA'!$B$64:$B$113,0),MATCH(J$1,'REEDS calc-noIRA'!$C$63:$AG$63,0))*SUMIFS('res v com'!$E$3:$E$52,'res v com'!$B$3:$B$52,About!$B$2)*SUMIFS('Urban and Rural'!$C$2:$C$53,'Urban and Rural'!$A$2:$A$53,About!$B$1)</f>
        <v>43.969312993247186</v>
      </c>
      <c r="K8" s="65">
        <f>INDEX('REEDS calc-noIRA'!$C$64:$AG$113,MATCH(About!$B$2,'REEDS calc-noIRA'!$B$64:$B$113,0),MATCH(K$1,'REEDS calc-noIRA'!$C$63:$AG$63,0))*SUMIFS('res v com'!$E$3:$E$52,'res v com'!$B$3:$B$52,About!$B$2)*SUMIFS('Urban and Rural'!$C$2:$C$53,'Urban and Rural'!$A$2:$A$53,About!$B$1)</f>
        <v>57.333845817942347</v>
      </c>
      <c r="L8" s="65">
        <f>INDEX('REEDS calc-noIRA'!$C$64:$AG$113,MATCH(About!$B$2,'REEDS calc-noIRA'!$B$64:$B$113,0),MATCH(L$1,'REEDS calc-noIRA'!$C$63:$AG$63,0))*SUMIFS('res v com'!$E$3:$E$52,'res v com'!$B$3:$B$52,About!$B$2)*SUMIFS('Urban and Rural'!$C$2:$C$53,'Urban and Rural'!$A$2:$A$53,About!$B$1)</f>
        <v>70.698378642637508</v>
      </c>
      <c r="M8" s="65">
        <f>INDEX('REEDS calc-noIRA'!$C$64:$AG$113,MATCH(About!$B$2,'REEDS calc-noIRA'!$B$64:$B$113,0),MATCH(M$1,'REEDS calc-noIRA'!$C$63:$AG$63,0))*SUMIFS('res v com'!$E$3:$E$52,'res v com'!$B$3:$B$52,About!$B$2)*SUMIFS('Urban and Rural'!$C$2:$C$53,'Urban and Rural'!$A$2:$A$53,About!$B$1)</f>
        <v>85.908245038127149</v>
      </c>
      <c r="N8" s="65">
        <f>INDEX('REEDS calc-noIRA'!$C$64:$AG$113,MATCH(About!$B$2,'REEDS calc-noIRA'!$B$64:$B$113,0),MATCH(N$1,'REEDS calc-noIRA'!$C$63:$AG$63,0))*SUMIFS('res v com'!$E$3:$E$52,'res v com'!$B$3:$B$52,About!$B$2)*SUMIFS('Urban and Rural'!$C$2:$C$53,'Urban and Rural'!$A$2:$A$53,About!$B$1)</f>
        <v>101.11811143361678</v>
      </c>
      <c r="O8" s="65">
        <f>INDEX('REEDS calc-noIRA'!$C$64:$AG$113,MATCH(About!$B$2,'REEDS calc-noIRA'!$B$64:$B$113,0),MATCH(O$1,'REEDS calc-noIRA'!$C$63:$AG$63,0))*SUMIFS('res v com'!$E$3:$E$52,'res v com'!$B$3:$B$52,About!$B$2)*SUMIFS('Urban and Rural'!$C$2:$C$53,'Urban and Rural'!$A$2:$A$53,About!$B$1)</f>
        <v>116.50274479681356</v>
      </c>
      <c r="P8" s="65">
        <f>INDEX('REEDS calc-noIRA'!$C$64:$AG$113,MATCH(About!$B$2,'REEDS calc-noIRA'!$B$64:$B$113,0),MATCH(P$1,'REEDS calc-noIRA'!$C$63:$AG$63,0))*SUMIFS('res v com'!$E$3:$E$52,'res v com'!$B$3:$B$52,About!$B$2)*SUMIFS('Urban and Rural'!$C$2:$C$53,'Urban and Rural'!$A$2:$A$53,About!$B$1)</f>
        <v>131.88737816001034</v>
      </c>
      <c r="Q8" s="65">
        <f>INDEX('REEDS calc-noIRA'!$C$64:$AG$113,MATCH(About!$B$2,'REEDS calc-noIRA'!$B$64:$B$113,0),MATCH(Q$1,'REEDS calc-noIRA'!$C$63:$AG$63,0))*SUMIFS('res v com'!$E$3:$E$52,'res v com'!$B$3:$B$52,About!$B$2)*SUMIFS('Urban and Rural'!$C$2:$C$53,'Urban and Rural'!$A$2:$A$53,About!$B$1)</f>
        <v>147.22060947388192</v>
      </c>
      <c r="R8" s="65">
        <f>INDEX('REEDS calc-noIRA'!$C$64:$AG$113,MATCH(About!$B$2,'REEDS calc-noIRA'!$B$64:$B$113,0),MATCH(R$1,'REEDS calc-noIRA'!$C$63:$AG$63,0))*SUMIFS('res v com'!$E$3:$E$52,'res v com'!$B$3:$B$52,About!$B$2)*SUMIFS('Urban and Rural'!$C$2:$C$53,'Urban and Rural'!$A$2:$A$53,About!$B$1)</f>
        <v>162.55384078775344</v>
      </c>
      <c r="S8" s="65">
        <f>INDEX('REEDS calc-noIRA'!$C$64:$AG$113,MATCH(About!$B$2,'REEDS calc-noIRA'!$B$64:$B$113,0),MATCH(S$1,'REEDS calc-noIRA'!$C$63:$AG$63,0))*SUMIFS('res v com'!$E$3:$E$52,'res v com'!$B$3:$B$52,About!$B$2)*SUMIFS('Urban and Rural'!$C$2:$C$53,'Urban and Rural'!$A$2:$A$53,About!$B$1)</f>
        <v>178.07211947919782</v>
      </c>
      <c r="T8" s="65">
        <f>INDEX('REEDS calc-noIRA'!$C$64:$AG$113,MATCH(About!$B$2,'REEDS calc-noIRA'!$B$64:$B$113,0),MATCH(T$1,'REEDS calc-noIRA'!$C$63:$AG$63,0))*SUMIFS('res v com'!$E$3:$E$52,'res v com'!$B$3:$B$52,About!$B$2)*SUMIFS('Urban and Rural'!$C$2:$C$53,'Urban and Rural'!$A$2:$A$53,About!$B$1)</f>
        <v>193.59039817064226</v>
      </c>
      <c r="U8" s="65">
        <f>INDEX('REEDS calc-noIRA'!$C$64:$AG$113,MATCH(About!$B$2,'REEDS calc-noIRA'!$B$64:$B$113,0),MATCH(U$1,'REEDS calc-noIRA'!$C$63:$AG$63,0))*SUMIFS('res v com'!$E$3:$E$52,'res v com'!$B$3:$B$52,About!$B$2)*SUMIFS('Urban and Rural'!$C$2:$C$53,'Urban and Rural'!$A$2:$A$53,About!$B$1)</f>
        <v>208.88764804998539</v>
      </c>
      <c r="V8" s="65">
        <f>INDEX('REEDS calc-noIRA'!$C$64:$AG$113,MATCH(About!$B$2,'REEDS calc-noIRA'!$B$64:$B$113,0),MATCH(V$1,'REEDS calc-noIRA'!$C$63:$AG$63,0))*SUMIFS('res v com'!$E$3:$E$52,'res v com'!$B$3:$B$52,About!$B$2)*SUMIFS('Urban and Rural'!$C$2:$C$53,'Urban and Rural'!$A$2:$A$53,About!$B$1)</f>
        <v>224.18489792932857</v>
      </c>
      <c r="W8" s="65">
        <f>INDEX('REEDS calc-noIRA'!$C$64:$AG$113,MATCH(About!$B$2,'REEDS calc-noIRA'!$B$64:$B$113,0),MATCH(W$1,'REEDS calc-noIRA'!$C$63:$AG$63,0))*SUMIFS('res v com'!$E$3:$E$52,'res v com'!$B$3:$B$52,About!$B$2)*SUMIFS('Urban and Rural'!$C$2:$C$53,'Urban and Rural'!$A$2:$A$53,About!$B$1)</f>
        <v>240.07841158085074</v>
      </c>
      <c r="X8" s="65">
        <f>INDEX('REEDS calc-noIRA'!$C$64:$AG$113,MATCH(About!$B$2,'REEDS calc-noIRA'!$B$64:$B$113,0),MATCH(X$1,'REEDS calc-noIRA'!$C$63:$AG$63,0))*SUMIFS('res v com'!$E$3:$E$52,'res v com'!$B$3:$B$52,About!$B$2)*SUMIFS('Urban and Rural'!$C$2:$C$53,'Urban and Rural'!$A$2:$A$53,About!$B$1)</f>
        <v>255.97192523237288</v>
      </c>
      <c r="Y8" s="65">
        <f>INDEX('REEDS calc-noIRA'!$C$64:$AG$113,MATCH(About!$B$2,'REEDS calc-noIRA'!$B$64:$B$113,0),MATCH(Y$1,'REEDS calc-noIRA'!$C$63:$AG$63,0))*SUMIFS('res v com'!$E$3:$E$52,'res v com'!$B$3:$B$52,About!$B$2)*SUMIFS('Urban and Rural'!$C$2:$C$53,'Urban and Rural'!$A$2:$A$53,About!$B$1)</f>
        <v>272.22011302424295</v>
      </c>
      <c r="Z8" s="65">
        <f>INDEX('REEDS calc-noIRA'!$C$64:$AG$113,MATCH(About!$B$2,'REEDS calc-noIRA'!$B$64:$B$113,0),MATCH(Z$1,'REEDS calc-noIRA'!$C$63:$AG$63,0))*SUMIFS('res v com'!$E$3:$E$52,'res v com'!$B$3:$B$52,About!$B$2)*SUMIFS('Urban and Rural'!$C$2:$C$53,'Urban and Rural'!$A$2:$A$53,About!$B$1)</f>
        <v>288.4683008161129</v>
      </c>
      <c r="AA8" s="65">
        <f>INDEX('REEDS calc-noIRA'!$C$64:$AG$113,MATCH(About!$B$2,'REEDS calc-noIRA'!$B$64:$B$113,0),MATCH(AA$1,'REEDS calc-noIRA'!$C$63:$AG$63,0))*SUMIFS('res v com'!$E$3:$E$52,'res v com'!$B$3:$B$52,About!$B$2)*SUMIFS('Urban and Rural'!$C$2:$C$53,'Urban and Rural'!$A$2:$A$53,About!$B$1)</f>
        <v>306.70060771195642</v>
      </c>
      <c r="AB8" s="65">
        <f>INDEX('REEDS calc-noIRA'!$C$64:$AG$113,MATCH(About!$B$2,'REEDS calc-noIRA'!$B$64:$B$113,0),MATCH(AB$1,'REEDS calc-noIRA'!$C$63:$AG$63,0))*SUMIFS('res v com'!$E$3:$E$52,'res v com'!$B$3:$B$52,About!$B$2)*SUMIFS('Urban and Rural'!$C$2:$C$53,'Urban and Rural'!$A$2:$A$53,About!$B$1)</f>
        <v>324.93291460779989</v>
      </c>
      <c r="AC8" s="65">
        <f>INDEX('REEDS calc-noIRA'!$C$64:$AG$113,MATCH(About!$B$2,'REEDS calc-noIRA'!$B$64:$B$113,0),MATCH(AC$1,'REEDS calc-noIRA'!$C$63:$AG$63,0))*SUMIFS('res v com'!$E$3:$E$52,'res v com'!$B$3:$B$52,About!$B$2)*SUMIFS('Urban and Rural'!$C$2:$C$53,'Urban and Rural'!$A$2:$A$53,About!$B$1)</f>
        <v>340.77502620999576</v>
      </c>
      <c r="AD8" s="65">
        <f>INDEX('REEDS calc-noIRA'!$C$64:$AG$113,MATCH(About!$B$2,'REEDS calc-noIRA'!$B$64:$B$113,0),MATCH(AD$1,'REEDS calc-noIRA'!$C$63:$AG$63,0))*SUMIFS('res v com'!$E$3:$E$52,'res v com'!$B$3:$B$52,About!$B$2)*SUMIFS('Urban and Rural'!$C$2:$C$53,'Urban and Rural'!$A$2:$A$53,About!$B$1)</f>
        <v>356.61713781219169</v>
      </c>
      <c r="AE8" s="65">
        <f>INDEX('REEDS calc-noIRA'!$C$64:$AG$113,MATCH(About!$B$2,'REEDS calc-noIRA'!$B$64:$B$113,0),MATCH(AE$1,'REEDS calc-noIRA'!$C$63:$AG$63,0))*SUMIFS('res v com'!$E$3:$E$52,'res v com'!$B$3:$B$52,About!$B$2)*SUMIFS('Urban and Rural'!$C$2:$C$53,'Urban and Rural'!$A$2:$A$53,About!$B$1)</f>
        <v>371.07139408259314</v>
      </c>
      <c r="AF8" s="65">
        <f>INDEX('REEDS calc-noIRA'!$C$64:$AG$113,MATCH(About!$B$2,'REEDS calc-noIRA'!$B$64:$B$113,0),MATCH(AF$1,'REEDS calc-noIRA'!$C$63:$AG$63,0))*SUMIFS('res v com'!$E$3:$E$52,'res v com'!$B$3:$B$52,About!$B$2)*SUMIFS('Urban and Rural'!$C$2:$C$53,'Urban and Rural'!$A$2:$A$53,About!$B$1)</f>
        <v>385.5256503529946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54.770894941126222</v>
      </c>
      <c r="C8" s="65">
        <f>INDEX('REEDS calc-noIRA'!$C$64:$AG$113,MATCH(About!$B$2,'REEDS calc-noIRA'!$B$64:$B$113,0),MATCH(C$1,'REEDS calc-noIRA'!$C$63:$AG$63,0))*SUMIFS('res v com'!$E$3:$E$52,'res v com'!$B$3:$B$52,About!$B$2)*SUMIFS('Urban and Rural'!$B$2:$B$53,'Urban and Rural'!$A$2:$A$53,About!$B$1)</f>
        <v>54.770894941126222</v>
      </c>
      <c r="D8" s="65">
        <f>INDEX('REEDS calc-noIRA'!$C$64:$AG$113,MATCH(About!$B$2,'REEDS calc-noIRA'!$B$64:$B$113,0),MATCH(D$1,'REEDS calc-noIRA'!$C$63:$AG$63,0))*SUMIFS('res v com'!$E$3:$E$52,'res v com'!$B$3:$B$52,About!$B$2)*SUMIFS('Urban and Rural'!$B$2:$B$53,'Urban and Rural'!$A$2:$A$53,About!$B$1)</f>
        <v>54.770894941126222</v>
      </c>
      <c r="E8" s="65">
        <f>INDEX('REEDS calc-noIRA'!$C$64:$AG$113,MATCH(About!$B$2,'REEDS calc-noIRA'!$B$64:$B$113,0),MATCH(E$1,'REEDS calc-noIRA'!$C$63:$AG$63,0))*SUMIFS('res v com'!$E$3:$E$52,'res v com'!$B$3:$B$52,About!$B$2)*SUMIFS('Urban and Rural'!$B$2:$B$53,'Urban and Rural'!$A$2:$A$53,About!$B$1)</f>
        <v>59.045236077595241</v>
      </c>
      <c r="F8" s="65">
        <f>INDEX('REEDS calc-noIRA'!$C$64:$AG$113,MATCH(About!$B$2,'REEDS calc-noIRA'!$B$64:$B$113,0),MATCH(F$1,'REEDS calc-noIRA'!$C$63:$AG$63,0))*SUMIFS('res v com'!$E$3:$E$52,'res v com'!$B$3:$B$52,About!$B$2)*SUMIFS('Urban and Rural'!$B$2:$B$53,'Urban and Rural'!$A$2:$A$53,About!$B$1)</f>
        <v>63.319577214064275</v>
      </c>
      <c r="G8" s="65">
        <f>INDEX('REEDS calc-noIRA'!$C$64:$AG$113,MATCH(About!$B$2,'REEDS calc-noIRA'!$B$64:$B$113,0),MATCH(G$1,'REEDS calc-noIRA'!$C$63:$AG$63,0))*SUMIFS('res v com'!$E$3:$E$52,'res v com'!$B$3:$B$52,About!$B$2)*SUMIFS('Urban and Rural'!$B$2:$B$53,'Urban and Rural'!$A$2:$A$53,About!$B$1)</f>
        <v>72.205352636566076</v>
      </c>
      <c r="H8" s="65">
        <f>INDEX('REEDS calc-noIRA'!$C$64:$AG$113,MATCH(About!$B$2,'REEDS calc-noIRA'!$B$64:$B$113,0),MATCH(H$1,'REEDS calc-noIRA'!$C$63:$AG$63,0))*SUMIFS('res v com'!$E$3:$E$52,'res v com'!$B$3:$B$52,About!$B$2)*SUMIFS('Urban and Rural'!$B$2:$B$53,'Urban and Rural'!$A$2:$A$53,About!$B$1)</f>
        <v>81.091128059067884</v>
      </c>
      <c r="I8" s="65">
        <f>INDEX('REEDS calc-noIRA'!$C$64:$AG$113,MATCH(About!$B$2,'REEDS calc-noIRA'!$B$64:$B$113,0),MATCH(I$1,'REEDS calc-noIRA'!$C$63:$AG$63,0))*SUMIFS('res v com'!$E$3:$E$52,'res v com'!$B$3:$B$52,About!$B$2)*SUMIFS('Urban and Rural'!$B$2:$B$53,'Urban and Rural'!$A$2:$A$53,About!$B$1)</f>
        <v>98.21546005690908</v>
      </c>
      <c r="J8" s="65">
        <f>INDEX('REEDS calc-noIRA'!$C$64:$AG$113,MATCH(About!$B$2,'REEDS calc-noIRA'!$B$64:$B$113,0),MATCH(J$1,'REEDS calc-noIRA'!$C$63:$AG$63,0))*SUMIFS('res v com'!$E$3:$E$52,'res v com'!$B$3:$B$52,About!$B$2)*SUMIFS('Urban and Rural'!$B$2:$B$53,'Urban and Rural'!$A$2:$A$53,About!$B$1)</f>
        <v>115.33979205475026</v>
      </c>
      <c r="K8" s="65">
        <f>INDEX('REEDS calc-noIRA'!$C$64:$AG$113,MATCH(About!$B$2,'REEDS calc-noIRA'!$B$64:$B$113,0),MATCH(K$1,'REEDS calc-noIRA'!$C$63:$AG$63,0))*SUMIFS('res v com'!$E$3:$E$52,'res v com'!$B$3:$B$52,About!$B$2)*SUMIFS('Urban and Rural'!$B$2:$B$53,'Urban and Rural'!$A$2:$A$53,About!$B$1)</f>
        <v>150.39747960938553</v>
      </c>
      <c r="L8" s="65">
        <f>INDEX('REEDS calc-noIRA'!$C$64:$AG$113,MATCH(About!$B$2,'REEDS calc-noIRA'!$B$64:$B$113,0),MATCH(L$1,'REEDS calc-noIRA'!$C$63:$AG$63,0))*SUMIFS('res v com'!$E$3:$E$52,'res v com'!$B$3:$B$52,About!$B$2)*SUMIFS('Urban and Rural'!$B$2:$B$53,'Urban and Rural'!$A$2:$A$53,About!$B$1)</f>
        <v>185.45516716402076</v>
      </c>
      <c r="M8" s="65">
        <f>INDEX('REEDS calc-noIRA'!$C$64:$AG$113,MATCH(About!$B$2,'REEDS calc-noIRA'!$B$64:$B$113,0),MATCH(M$1,'REEDS calc-noIRA'!$C$63:$AG$63,0))*SUMIFS('res v com'!$E$3:$E$52,'res v com'!$B$3:$B$52,About!$B$2)*SUMIFS('Urban and Rural'!$B$2:$B$53,'Urban and Rural'!$A$2:$A$53,About!$B$1)</f>
        <v>225.35351234639228</v>
      </c>
      <c r="N8" s="65">
        <f>INDEX('REEDS calc-noIRA'!$C$64:$AG$113,MATCH(About!$B$2,'REEDS calc-noIRA'!$B$64:$B$113,0),MATCH(N$1,'REEDS calc-noIRA'!$C$63:$AG$63,0))*SUMIFS('res v com'!$E$3:$E$52,'res v com'!$B$3:$B$52,About!$B$2)*SUMIFS('Urban and Rural'!$B$2:$B$53,'Urban and Rural'!$A$2:$A$53,About!$B$1)</f>
        <v>265.25185752876376</v>
      </c>
      <c r="O8" s="65">
        <f>INDEX('REEDS calc-noIRA'!$C$64:$AG$113,MATCH(About!$B$2,'REEDS calc-noIRA'!$B$64:$B$113,0),MATCH(O$1,'REEDS calc-noIRA'!$C$63:$AG$63,0))*SUMIFS('res v com'!$E$3:$E$52,'res v com'!$B$3:$B$52,About!$B$2)*SUMIFS('Urban and Rural'!$B$2:$B$53,'Urban and Rural'!$A$2:$A$53,About!$B$1)</f>
        <v>305.60864939454098</v>
      </c>
      <c r="P8" s="65">
        <f>INDEX('REEDS calc-noIRA'!$C$64:$AG$113,MATCH(About!$B$2,'REEDS calc-noIRA'!$B$64:$B$113,0),MATCH(P$1,'REEDS calc-noIRA'!$C$63:$AG$63,0))*SUMIFS('res v com'!$E$3:$E$52,'res v com'!$B$3:$B$52,About!$B$2)*SUMIFS('Urban and Rural'!$B$2:$B$53,'Urban and Rural'!$A$2:$A$53,About!$B$1)</f>
        <v>345.96544126031824</v>
      </c>
      <c r="Q8" s="65">
        <f>INDEX('REEDS calc-noIRA'!$C$64:$AG$113,MATCH(About!$B$2,'REEDS calc-noIRA'!$B$64:$B$113,0),MATCH(Q$1,'REEDS calc-noIRA'!$C$63:$AG$63,0))*SUMIFS('res v com'!$E$3:$E$52,'res v com'!$B$3:$B$52,About!$B$2)*SUMIFS('Urban and Rural'!$B$2:$B$53,'Urban and Rural'!$A$2:$A$53,About!$B$1)</f>
        <v>386.18739586627129</v>
      </c>
      <c r="R8" s="65">
        <f>INDEX('REEDS calc-noIRA'!$C$64:$AG$113,MATCH(About!$B$2,'REEDS calc-noIRA'!$B$64:$B$113,0),MATCH(R$1,'REEDS calc-noIRA'!$C$63:$AG$63,0))*SUMIFS('res v com'!$E$3:$E$52,'res v com'!$B$3:$B$52,About!$B$2)*SUMIFS('Urban and Rural'!$B$2:$B$53,'Urban and Rural'!$A$2:$A$53,About!$B$1)</f>
        <v>426.40935047222428</v>
      </c>
      <c r="S8" s="65">
        <f>INDEX('REEDS calc-noIRA'!$C$64:$AG$113,MATCH(About!$B$2,'REEDS calc-noIRA'!$B$64:$B$113,0),MATCH(S$1,'REEDS calc-noIRA'!$C$63:$AG$63,0))*SUMIFS('res v com'!$E$3:$E$52,'res v com'!$B$3:$B$52,About!$B$2)*SUMIFS('Urban and Rural'!$B$2:$B$53,'Urban and Rural'!$A$2:$A$53,About!$B$1)</f>
        <v>467.11671921354957</v>
      </c>
      <c r="T8" s="65">
        <f>INDEX('REEDS calc-noIRA'!$C$64:$AG$113,MATCH(About!$B$2,'REEDS calc-noIRA'!$B$64:$B$113,0),MATCH(T$1,'REEDS calc-noIRA'!$C$63:$AG$63,0))*SUMIFS('res v com'!$E$3:$E$52,'res v com'!$B$3:$B$52,About!$B$2)*SUMIFS('Urban and Rural'!$B$2:$B$53,'Urban and Rural'!$A$2:$A$53,About!$B$1)</f>
        <v>507.82408795487493</v>
      </c>
      <c r="U8" s="65">
        <f>INDEX('REEDS calc-noIRA'!$C$64:$AG$113,MATCH(About!$B$2,'REEDS calc-noIRA'!$B$64:$B$113,0),MATCH(U$1,'REEDS calc-noIRA'!$C$63:$AG$63,0))*SUMIFS('res v com'!$E$3:$E$52,'res v com'!$B$3:$B$52,About!$B$2)*SUMIFS('Urban and Rural'!$B$2:$B$53,'Urban and Rural'!$A$2:$A$53,About!$B$1)</f>
        <v>547.95165647894908</v>
      </c>
      <c r="V8" s="65">
        <f>INDEX('REEDS calc-noIRA'!$C$64:$AG$113,MATCH(About!$B$2,'REEDS calc-noIRA'!$B$64:$B$113,0),MATCH(V$1,'REEDS calc-noIRA'!$C$63:$AG$63,0))*SUMIFS('res v com'!$E$3:$E$52,'res v com'!$B$3:$B$52,About!$B$2)*SUMIFS('Urban and Rural'!$B$2:$B$53,'Urban and Rural'!$A$2:$A$53,About!$B$1)</f>
        <v>588.07922500302334</v>
      </c>
      <c r="W8" s="65">
        <f>INDEX('REEDS calc-noIRA'!$C$64:$AG$113,MATCH(About!$B$2,'REEDS calc-noIRA'!$B$64:$B$113,0),MATCH(W$1,'REEDS calc-noIRA'!$C$63:$AG$63,0))*SUMIFS('res v com'!$E$3:$E$52,'res v com'!$B$3:$B$52,About!$B$2)*SUMIFS('Urban and Rural'!$B$2:$B$53,'Urban and Rural'!$A$2:$A$53,About!$B$1)</f>
        <v>629.77090574107444</v>
      </c>
      <c r="X8" s="65">
        <f>INDEX('REEDS calc-noIRA'!$C$64:$AG$113,MATCH(About!$B$2,'REEDS calc-noIRA'!$B$64:$B$113,0),MATCH(X$1,'REEDS calc-noIRA'!$C$63:$AG$63,0))*SUMIFS('res v com'!$E$3:$E$52,'res v com'!$B$3:$B$52,About!$B$2)*SUMIFS('Urban and Rural'!$B$2:$B$53,'Urban and Rural'!$A$2:$A$53,About!$B$1)</f>
        <v>671.46258647912543</v>
      </c>
      <c r="Y8" s="65">
        <f>INDEX('REEDS calc-noIRA'!$C$64:$AG$113,MATCH(About!$B$2,'REEDS calc-noIRA'!$B$64:$B$113,0),MATCH(Y$1,'REEDS calc-noIRA'!$C$63:$AG$63,0))*SUMIFS('res v com'!$E$3:$E$52,'res v com'!$B$3:$B$52,About!$B$2)*SUMIFS('Urban and Rural'!$B$2:$B$53,'Urban and Rural'!$A$2:$A$53,About!$B$1)</f>
        <v>714.0846443099731</v>
      </c>
      <c r="Z8" s="65">
        <f>INDEX('REEDS calc-noIRA'!$C$64:$AG$113,MATCH(About!$B$2,'REEDS calc-noIRA'!$B$64:$B$113,0),MATCH(Z$1,'REEDS calc-noIRA'!$C$63:$AG$63,0))*SUMIFS('res v com'!$E$3:$E$52,'res v com'!$B$3:$B$52,About!$B$2)*SUMIFS('Urban and Rural'!$B$2:$B$53,'Urban and Rural'!$A$2:$A$53,About!$B$1)</f>
        <v>756.70670214082065</v>
      </c>
      <c r="AA8" s="65">
        <f>INDEX('REEDS calc-noIRA'!$C$64:$AG$113,MATCH(About!$B$2,'REEDS calc-noIRA'!$B$64:$B$113,0),MATCH(AA$1,'REEDS calc-noIRA'!$C$63:$AG$63,0))*SUMIFS('res v com'!$E$3:$E$52,'res v com'!$B$3:$B$52,About!$B$2)*SUMIFS('Urban and Rural'!$B$2:$B$53,'Urban and Rural'!$A$2:$A$53,About!$B$1)</f>
        <v>804.53347820093188</v>
      </c>
      <c r="AB8" s="65">
        <f>INDEX('REEDS calc-noIRA'!$C$64:$AG$113,MATCH(About!$B$2,'REEDS calc-noIRA'!$B$64:$B$113,0),MATCH(AB$1,'REEDS calc-noIRA'!$C$63:$AG$63,0))*SUMIFS('res v com'!$E$3:$E$52,'res v com'!$B$3:$B$52,About!$B$2)*SUMIFS('Urban and Rural'!$B$2:$B$53,'Urban and Rural'!$A$2:$A$53,About!$B$1)</f>
        <v>852.36025426104322</v>
      </c>
      <c r="AC8" s="65">
        <f>INDEX('REEDS calc-noIRA'!$C$64:$AG$113,MATCH(About!$B$2,'REEDS calc-noIRA'!$B$64:$B$113,0),MATCH(AC$1,'REEDS calc-noIRA'!$C$63:$AG$63,0))*SUMIFS('res v com'!$E$3:$E$52,'res v com'!$B$3:$B$52,About!$B$2)*SUMIFS('Urban and Rural'!$B$2:$B$53,'Urban and Rural'!$A$2:$A$53,About!$B$1)</f>
        <v>893.91709773926743</v>
      </c>
      <c r="AD8" s="65">
        <f>INDEX('REEDS calc-noIRA'!$C$64:$AG$113,MATCH(About!$B$2,'REEDS calc-noIRA'!$B$64:$B$113,0),MATCH(AD$1,'REEDS calc-noIRA'!$C$63:$AG$63,0))*SUMIFS('res v com'!$E$3:$E$52,'res v com'!$B$3:$B$52,About!$B$2)*SUMIFS('Urban and Rural'!$B$2:$B$53,'Urban and Rural'!$A$2:$A$53,About!$B$1)</f>
        <v>935.47394121749164</v>
      </c>
      <c r="AE8" s="65">
        <f>INDEX('REEDS calc-noIRA'!$C$64:$AG$113,MATCH(About!$B$2,'REEDS calc-noIRA'!$B$64:$B$113,0),MATCH(AE$1,'REEDS calc-noIRA'!$C$63:$AG$63,0))*SUMIFS('res v com'!$E$3:$E$52,'res v com'!$B$3:$B$52,About!$B$2)*SUMIFS('Urban and Rural'!$B$2:$B$53,'Urban and Rural'!$A$2:$A$53,About!$B$1)</f>
        <v>973.39017868042902</v>
      </c>
      <c r="AF8" s="65">
        <f>INDEX('REEDS calc-noIRA'!$C$64:$AG$113,MATCH(About!$B$2,'REEDS calc-noIRA'!$B$64:$B$113,0),MATCH(AF$1,'REEDS calc-noIRA'!$C$63:$AG$63,0))*SUMIFS('res v com'!$E$3:$E$52,'res v com'!$B$3:$B$52,About!$B$2)*SUMIFS('Urban and Rural'!$B$2:$B$53,'Urban and Rural'!$A$2:$A$53,About!$B$1)</f>
        <v>1011.3064161433662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108.98595625911683</v>
      </c>
      <c r="C8" s="65">
        <f>INDEX('REEDS calc-noIRA'!$C$64:$AG$113,MATCH(About!$B$2,'REEDS calc-noIRA'!$B$64:$B$113,0),MATCH(C$1,'REEDS calc-noIRA'!$C$63:$AG$63,0))*SUMIFS('res v com'!$F$3:$F$52,'res v com'!$B$3:$B$52,About!$B$2)</f>
        <v>108.98595625911683</v>
      </c>
      <c r="D8" s="65">
        <f>INDEX('REEDS calc-noIRA'!$C$64:$AG$113,MATCH(About!$B$2,'REEDS calc-noIRA'!$B$64:$B$113,0),MATCH(D$1,'REEDS calc-noIRA'!$C$63:$AG$63,0))*SUMIFS('res v com'!$F$3:$F$52,'res v com'!$B$3:$B$52,About!$B$2)</f>
        <v>108.98595625911683</v>
      </c>
      <c r="E8" s="65">
        <f>INDEX('REEDS calc-noIRA'!$C$64:$AG$113,MATCH(About!$B$2,'REEDS calc-noIRA'!$B$64:$B$113,0),MATCH(E$1,'REEDS calc-noIRA'!$C$63:$AG$63,0))*SUMIFS('res v com'!$F$3:$F$52,'res v com'!$B$3:$B$52,About!$B$2)</f>
        <v>117.49126106811249</v>
      </c>
      <c r="F8" s="65">
        <f>INDEX('REEDS calc-noIRA'!$C$64:$AG$113,MATCH(About!$B$2,'REEDS calc-noIRA'!$B$64:$B$113,0),MATCH(F$1,'REEDS calc-noIRA'!$C$63:$AG$63,0))*SUMIFS('res v com'!$F$3:$F$52,'res v com'!$B$3:$B$52,About!$B$2)</f>
        <v>125.99656587710817</v>
      </c>
      <c r="G8" s="65">
        <f>INDEX('REEDS calc-noIRA'!$C$64:$AG$113,MATCH(About!$B$2,'REEDS calc-noIRA'!$B$64:$B$113,0),MATCH(G$1,'REEDS calc-noIRA'!$C$63:$AG$63,0))*SUMIFS('res v com'!$F$3:$F$52,'res v com'!$B$3:$B$52,About!$B$2)</f>
        <v>143.67794085858483</v>
      </c>
      <c r="H8" s="65">
        <f>INDEX('REEDS calc-noIRA'!$C$64:$AG$113,MATCH(About!$B$2,'REEDS calc-noIRA'!$B$64:$B$113,0),MATCH(H$1,'REEDS calc-noIRA'!$C$63:$AG$63,0))*SUMIFS('res v com'!$F$3:$F$52,'res v com'!$B$3:$B$52,About!$B$2)</f>
        <v>161.35931584006153</v>
      </c>
      <c r="I8" s="65">
        <f>INDEX('REEDS calc-noIRA'!$C$64:$AG$113,MATCH(About!$B$2,'REEDS calc-noIRA'!$B$64:$B$113,0),MATCH(I$1,'REEDS calc-noIRA'!$C$63:$AG$63,0))*SUMIFS('res v com'!$F$3:$F$52,'res v com'!$B$3:$B$52,About!$B$2)</f>
        <v>195.43419630512298</v>
      </c>
      <c r="J8" s="65">
        <f>INDEX('REEDS calc-noIRA'!$C$64:$AG$113,MATCH(About!$B$2,'REEDS calc-noIRA'!$B$64:$B$113,0),MATCH(J$1,'REEDS calc-noIRA'!$C$63:$AG$63,0))*SUMIFS('res v com'!$F$3:$F$52,'res v com'!$B$3:$B$52,About!$B$2)</f>
        <v>229.50907677018438</v>
      </c>
      <c r="K8" s="65">
        <f>INDEX('REEDS calc-noIRA'!$C$64:$AG$113,MATCH(About!$B$2,'REEDS calc-noIRA'!$B$64:$B$113,0),MATCH(K$1,'REEDS calc-noIRA'!$C$63:$AG$63,0))*SUMIFS('res v com'!$F$3:$F$52,'res v com'!$B$3:$B$52,About!$B$2)</f>
        <v>299.2686745726719</v>
      </c>
      <c r="L8" s="65">
        <f>INDEX('REEDS calc-noIRA'!$C$64:$AG$113,MATCH(About!$B$2,'REEDS calc-noIRA'!$B$64:$B$113,0),MATCH(L$1,'REEDS calc-noIRA'!$C$63:$AG$63,0))*SUMIFS('res v com'!$F$3:$F$52,'res v com'!$B$3:$B$52,About!$B$2)</f>
        <v>369.02827237515947</v>
      </c>
      <c r="M8" s="65">
        <f>INDEX('REEDS calc-noIRA'!$C$64:$AG$113,MATCH(About!$B$2,'REEDS calc-noIRA'!$B$64:$B$113,0),MATCH(M$1,'REEDS calc-noIRA'!$C$63:$AG$63,0))*SUMIFS('res v com'!$F$3:$F$52,'res v com'!$B$3:$B$52,About!$B$2)</f>
        <v>448.42006079729828</v>
      </c>
      <c r="N8" s="65">
        <f>INDEX('REEDS calc-noIRA'!$C$64:$AG$113,MATCH(About!$B$2,'REEDS calc-noIRA'!$B$64:$B$113,0),MATCH(N$1,'REEDS calc-noIRA'!$C$63:$AG$63,0))*SUMIFS('res v com'!$F$3:$F$52,'res v com'!$B$3:$B$52,About!$B$2)</f>
        <v>527.81184921943702</v>
      </c>
      <c r="O8" s="65">
        <f>INDEX('REEDS calc-noIRA'!$C$64:$AG$113,MATCH(About!$B$2,'REEDS calc-noIRA'!$B$64:$B$113,0),MATCH(O$1,'REEDS calc-noIRA'!$C$63:$AG$63,0))*SUMIFS('res v com'!$F$3:$F$52,'res v com'!$B$3:$B$52,About!$B$2)</f>
        <v>608.11587853591391</v>
      </c>
      <c r="P8" s="65">
        <f>INDEX('REEDS calc-noIRA'!$C$64:$AG$113,MATCH(About!$B$2,'REEDS calc-noIRA'!$B$64:$B$113,0),MATCH(P$1,'REEDS calc-noIRA'!$C$63:$AG$63,0))*SUMIFS('res v com'!$F$3:$F$52,'res v com'!$B$3:$B$52,About!$B$2)</f>
        <v>688.41990785239091</v>
      </c>
      <c r="Q8" s="65">
        <f>INDEX('REEDS calc-noIRA'!$C$64:$AG$113,MATCH(About!$B$2,'REEDS calc-noIRA'!$B$64:$B$113,0),MATCH(Q$1,'REEDS calc-noIRA'!$C$63:$AG$63,0))*SUMIFS('res v com'!$F$3:$F$52,'res v com'!$B$3:$B$52,About!$B$2)</f>
        <v>768.45563102347637</v>
      </c>
      <c r="R8" s="65">
        <f>INDEX('REEDS calc-noIRA'!$C$64:$AG$113,MATCH(About!$B$2,'REEDS calc-noIRA'!$B$64:$B$113,0),MATCH(R$1,'REEDS calc-noIRA'!$C$63:$AG$63,0))*SUMIFS('res v com'!$F$3:$F$52,'res v com'!$B$3:$B$52,About!$B$2)</f>
        <v>848.49135419456172</v>
      </c>
      <c r="S8" s="65">
        <f>INDEX('REEDS calc-noIRA'!$C$64:$AG$113,MATCH(About!$B$2,'REEDS calc-noIRA'!$B$64:$B$113,0),MATCH(S$1,'REEDS calc-noIRA'!$C$63:$AG$63,0))*SUMIFS('res v com'!$F$3:$F$52,'res v com'!$B$3:$B$52,About!$B$2)</f>
        <v>929.49297948906701</v>
      </c>
      <c r="T8" s="65">
        <f>INDEX('REEDS calc-noIRA'!$C$64:$AG$113,MATCH(About!$B$2,'REEDS calc-noIRA'!$B$64:$B$113,0),MATCH(T$1,'REEDS calc-noIRA'!$C$63:$AG$63,0))*SUMIFS('res v com'!$F$3:$F$52,'res v com'!$B$3:$B$52,About!$B$2)</f>
        <v>1010.4946047835722</v>
      </c>
      <c r="U8" s="65">
        <f>INDEX('REEDS calc-noIRA'!$C$64:$AG$113,MATCH(About!$B$2,'REEDS calc-noIRA'!$B$64:$B$113,0),MATCH(U$1,'REEDS calc-noIRA'!$C$63:$AG$63,0))*SUMIFS('res v com'!$F$3:$F$52,'res v com'!$B$3:$B$52,About!$B$2)</f>
        <v>1090.3425136528797</v>
      </c>
      <c r="V8" s="65">
        <f>INDEX('REEDS calc-noIRA'!$C$64:$AG$113,MATCH(About!$B$2,'REEDS calc-noIRA'!$B$64:$B$113,0),MATCH(V$1,'REEDS calc-noIRA'!$C$63:$AG$63,0))*SUMIFS('res v com'!$F$3:$F$52,'res v com'!$B$3:$B$52,About!$B$2)</f>
        <v>1170.1904225221874</v>
      </c>
      <c r="W8" s="65">
        <f>INDEX('REEDS calc-noIRA'!$C$64:$AG$113,MATCH(About!$B$2,'REEDS calc-noIRA'!$B$64:$B$113,0),MATCH(W$1,'REEDS calc-noIRA'!$C$63:$AG$63,0))*SUMIFS('res v com'!$F$3:$F$52,'res v com'!$B$3:$B$52,About!$B$2)</f>
        <v>1253.150682678069</v>
      </c>
      <c r="X8" s="65">
        <f>INDEX('REEDS calc-noIRA'!$C$64:$AG$113,MATCH(About!$B$2,'REEDS calc-noIRA'!$B$64:$B$113,0),MATCH(X$1,'REEDS calc-noIRA'!$C$63:$AG$63,0))*SUMIFS('res v com'!$F$3:$F$52,'res v com'!$B$3:$B$52,About!$B$2)</f>
        <v>1336.1109428339507</v>
      </c>
      <c r="Y8" s="65">
        <f>INDEX('REEDS calc-noIRA'!$C$64:$AG$113,MATCH(About!$B$2,'REEDS calc-noIRA'!$B$64:$B$113,0),MATCH(Y$1,'REEDS calc-noIRA'!$C$63:$AG$63,0))*SUMIFS('res v com'!$F$3:$F$52,'res v com'!$B$3:$B$52,About!$B$2)</f>
        <v>1420.9225153930533</v>
      </c>
      <c r="Z8" s="65">
        <f>INDEX('REEDS calc-noIRA'!$C$64:$AG$113,MATCH(About!$B$2,'REEDS calc-noIRA'!$B$64:$B$113,0),MATCH(Z$1,'REEDS calc-noIRA'!$C$63:$AG$63,0))*SUMIFS('res v com'!$F$3:$F$52,'res v com'!$B$3:$B$52,About!$B$2)</f>
        <v>1505.7340879521555</v>
      </c>
      <c r="AA8" s="65">
        <f>INDEX('REEDS calc-noIRA'!$C$64:$AG$113,MATCH(About!$B$2,'REEDS calc-noIRA'!$B$64:$B$113,0),MATCH(AA$1,'REEDS calc-noIRA'!$C$63:$AG$63,0))*SUMIFS('res v com'!$F$3:$F$52,'res v com'!$B$3:$B$52,About!$B$2)</f>
        <v>1600.9022777234709</v>
      </c>
      <c r="AB8" s="65">
        <f>INDEX('REEDS calc-noIRA'!$C$64:$AG$113,MATCH(About!$B$2,'REEDS calc-noIRA'!$B$64:$B$113,0),MATCH(AB$1,'REEDS calc-noIRA'!$C$63:$AG$63,0))*SUMIFS('res v com'!$F$3:$F$52,'res v com'!$B$3:$B$52,About!$B$2)</f>
        <v>1696.0704674947858</v>
      </c>
      <c r="AC8" s="65">
        <f>INDEX('REEDS calc-noIRA'!$C$64:$AG$113,MATCH(About!$B$2,'REEDS calc-noIRA'!$B$64:$B$113,0),MATCH(AC$1,'REEDS calc-noIRA'!$C$63:$AG$63,0))*SUMIFS('res v com'!$F$3:$F$52,'res v com'!$B$3:$B$52,About!$B$2)</f>
        <v>1778.7624215052706</v>
      </c>
      <c r="AD8" s="65">
        <f>INDEX('REEDS calc-noIRA'!$C$64:$AG$113,MATCH(About!$B$2,'REEDS calc-noIRA'!$B$64:$B$113,0),MATCH(AD$1,'REEDS calc-noIRA'!$C$63:$AG$63,0))*SUMIFS('res v com'!$F$3:$F$52,'res v com'!$B$3:$B$52,About!$B$2)</f>
        <v>1861.4543755157554</v>
      </c>
      <c r="AE8" s="65">
        <f>INDEX('REEDS calc-noIRA'!$C$64:$AG$113,MATCH(About!$B$2,'REEDS calc-noIRA'!$B$64:$B$113,0),MATCH(AE$1,'REEDS calc-noIRA'!$C$63:$AG$63,0))*SUMIFS('res v com'!$F$3:$F$52,'res v com'!$B$3:$B$52,About!$B$2)</f>
        <v>1936.9020636006017</v>
      </c>
      <c r="AF8" s="65">
        <f>INDEX('REEDS calc-noIRA'!$C$64:$AG$113,MATCH(About!$B$2,'REEDS calc-noIRA'!$B$64:$B$113,0),MATCH(AF$1,'REEDS calc-noIRA'!$C$63:$AG$63,0))*SUMIFS('res v com'!$F$3:$F$52,'res v com'!$B$3:$B$52,About!$B$2)</f>
        <v>2012.3497516854477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-5.6281072251172972</v>
      </c>
      <c r="E8" s="74">
        <f>'DESC-urban-residential'!F8-'BDESC-urban-residential'!F8</f>
        <v>-11.256214450234587</v>
      </c>
      <c r="F8" s="74">
        <f>'DESC-urban-residential'!G8-'BDESC-urban-residential'!G8</f>
        <v>-23.239201730928571</v>
      </c>
      <c r="G8" s="74">
        <f>'DESC-urban-residential'!H8-'BDESC-urban-residential'!H8</f>
        <v>-35.222189011622589</v>
      </c>
      <c r="H8" s="74">
        <f>'DESC-urban-residential'!I8-'BDESC-urban-residential'!I8</f>
        <v>-56.527824436652992</v>
      </c>
      <c r="I8" s="74">
        <f>'DESC-urban-residential'!J8-'BDESC-urban-residential'!J8</f>
        <v>-77.833459861683394</v>
      </c>
      <c r="J8" s="74">
        <f>'DESC-urban-residential'!K8-'BDESC-urban-residential'!K8</f>
        <v>-111.53738132767052</v>
      </c>
      <c r="K8" s="74">
        <f>'DESC-urban-residential'!L8-'BDESC-urban-residential'!L8</f>
        <v>-145.2413027936577</v>
      </c>
      <c r="L8" s="74">
        <f>'DESC-urban-residential'!M8-'BDESC-urban-residential'!M8</f>
        <v>-186.19272697526651</v>
      </c>
      <c r="M8" s="74">
        <f>'DESC-urban-residential'!N8-'BDESC-urban-residential'!N8</f>
        <v>-227.14415115687535</v>
      </c>
      <c r="N8" s="74">
        <f>'DESC-urban-residential'!O8-'BDESC-urban-residential'!O8</f>
        <v>-267.13283730333103</v>
      </c>
      <c r="O8" s="74">
        <f>'DESC-urban-residential'!P8-'BDESC-urban-residential'!P8</f>
        <v>-307.12152344978665</v>
      </c>
      <c r="P8" s="74">
        <f>'DESC-urban-residential'!Q8-'BDESC-urban-residential'!Q8</f>
        <v>-302.45210914202852</v>
      </c>
      <c r="Q8" s="74">
        <f>'DESC-urban-residential'!R8-'BDESC-urban-residential'!R8</f>
        <v>-297.78269483427056</v>
      </c>
      <c r="R8" s="74">
        <f>'DESC-urban-residential'!S8-'BDESC-urban-residential'!S8</f>
        <v>-285.04866401634786</v>
      </c>
      <c r="S8" s="74">
        <f>'DESC-urban-residential'!T8-'BDESC-urban-residential'!T8</f>
        <v>-272.31463319842487</v>
      </c>
      <c r="T8" s="74">
        <f>'DESC-urban-residential'!U8-'BDESC-urban-residential'!U8</f>
        <v>-256.03707919228884</v>
      </c>
      <c r="U8" s="74">
        <f>'DESC-urban-residential'!V8-'BDESC-urban-residential'!V8</f>
        <v>-239.75952518615247</v>
      </c>
      <c r="V8" s="74">
        <f>'DESC-urban-residential'!W8-'BDESC-urban-residential'!W8</f>
        <v>-219.98968615053468</v>
      </c>
      <c r="W8" s="74">
        <f>'DESC-urban-residential'!X8-'BDESC-urban-residential'!X8</f>
        <v>-200.21984711491666</v>
      </c>
      <c r="X8" s="74">
        <f>'DESC-urban-residential'!Y8-'BDESC-urban-residential'!Y8</f>
        <v>-180.85451985877489</v>
      </c>
      <c r="Y8" s="74">
        <f>'DESC-urban-residential'!Z8-'BDESC-urban-residential'!Z8</f>
        <v>-161.48919260263312</v>
      </c>
      <c r="Z8" s="74">
        <f>'DESC-urban-residential'!AA8-'BDESC-urban-residential'!AA8</f>
        <v>-135.95506070947499</v>
      </c>
      <c r="AA8" s="74">
        <f>'DESC-urban-residential'!AB8-'BDESC-urban-residential'!AB8</f>
        <v>-110.42092881631697</v>
      </c>
      <c r="AB8" s="74">
        <f>'DESC-urban-residential'!AC8-'BDESC-urban-residential'!AC8</f>
        <v>-94.330798601338756</v>
      </c>
      <c r="AC8" s="74">
        <f>'DESC-urban-residential'!AD8-'BDESC-urban-residential'!AD8</f>
        <v>-78.240668386360767</v>
      </c>
      <c r="AD8" s="74">
        <f>'DESC-urban-residential'!AE8-'BDESC-urban-residential'!AE8</f>
        <v>-72.717734223906291</v>
      </c>
      <c r="AE8" s="74">
        <f>'DESC-urban-residential'!AF8-'BDESC-urban-residential'!AF8</f>
        <v>-67.194800061452156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-2.1455215388568654</v>
      </c>
      <c r="E8" s="74">
        <f>'DESC-rural-residential'!F8-'BDESC-rural-residential'!F8</f>
        <v>-4.2910430777137201</v>
      </c>
      <c r="F8" s="74">
        <f>'DESC-rural-residential'!G8-'BDESC-rural-residential'!G8</f>
        <v>-8.8591432012931861</v>
      </c>
      <c r="G8" s="74">
        <f>'DESC-rural-residential'!H8-'BDESC-rural-residential'!H8</f>
        <v>-13.427243324872652</v>
      </c>
      <c r="H8" s="74">
        <f>'DESC-rural-residential'!I8-'BDESC-rural-residential'!I8</f>
        <v>-21.549281138834488</v>
      </c>
      <c r="I8" s="74">
        <f>'DESC-rural-residential'!J8-'BDESC-rural-residential'!J8</f>
        <v>-29.671318952796327</v>
      </c>
      <c r="J8" s="74">
        <f>'DESC-rural-residential'!K8-'BDESC-rural-residential'!K8</f>
        <v>-42.519775202260988</v>
      </c>
      <c r="K8" s="74">
        <f>'DESC-rural-residential'!L8-'BDESC-rural-residential'!L8</f>
        <v>-55.368231451725663</v>
      </c>
      <c r="L8" s="74">
        <f>'DESC-rural-residential'!M8-'BDESC-rural-residential'!M8</f>
        <v>-70.979547852449429</v>
      </c>
      <c r="M8" s="74">
        <f>'DESC-rural-residential'!N8-'BDESC-rural-residential'!N8</f>
        <v>-86.590864253173152</v>
      </c>
      <c r="N8" s="74">
        <f>'DESC-rural-residential'!O8-'BDESC-rural-residential'!O8</f>
        <v>-101.83517002171145</v>
      </c>
      <c r="O8" s="74">
        <f>'DESC-rural-residential'!P8-'BDESC-rural-residential'!P8</f>
        <v>-117.07947579024977</v>
      </c>
      <c r="P8" s="74">
        <f>'DESC-rural-residential'!Q8-'BDESC-rural-residential'!Q8</f>
        <v>-115.29942282209888</v>
      </c>
      <c r="Q8" s="74">
        <f>'DESC-rural-residential'!R8-'BDESC-rural-residential'!R8</f>
        <v>-113.51936985394806</v>
      </c>
      <c r="R8" s="74">
        <f>'DESC-rural-residential'!S8-'BDESC-rural-residential'!S8</f>
        <v>-108.66496031562392</v>
      </c>
      <c r="S8" s="74">
        <f>'DESC-rural-residential'!T8-'BDESC-rural-residential'!T8</f>
        <v>-103.81055077729971</v>
      </c>
      <c r="T8" s="74">
        <f>'DESC-rural-residential'!U8-'BDESC-rural-residential'!U8</f>
        <v>-97.605295382695374</v>
      </c>
      <c r="U8" s="74">
        <f>'DESC-rural-residential'!V8-'BDESC-rural-residential'!V8</f>
        <v>-91.400039988090924</v>
      </c>
      <c r="V8" s="74">
        <f>'DESC-rural-residential'!W8-'BDESC-rural-residential'!W8</f>
        <v>-83.863471515949357</v>
      </c>
      <c r="W8" s="74">
        <f>'DESC-rural-residential'!X8-'BDESC-rural-residential'!X8</f>
        <v>-76.326903043807761</v>
      </c>
      <c r="X8" s="74">
        <f>'DESC-rural-residential'!Y8-'BDESC-rural-residential'!Y8</f>
        <v>-68.944540719643214</v>
      </c>
      <c r="Y8" s="74">
        <f>'DESC-rural-residential'!Z8-'BDESC-rural-residential'!Z8</f>
        <v>-61.562178395478782</v>
      </c>
      <c r="Z8" s="74">
        <f>'DESC-rural-residential'!AA8-'BDESC-rural-residential'!AA8</f>
        <v>-51.828172314661515</v>
      </c>
      <c r="AA8" s="74">
        <f>'DESC-rural-residential'!AB8-'BDESC-rural-residential'!AB8</f>
        <v>-42.094166233844419</v>
      </c>
      <c r="AB8" s="74">
        <f>'DESC-rural-residential'!AC8-'BDESC-rural-residential'!AC8</f>
        <v>-35.960359687803077</v>
      </c>
      <c r="AC8" s="74">
        <f>'DESC-rural-residential'!AD8-'BDESC-rural-residential'!AD8</f>
        <v>-29.826553141761735</v>
      </c>
      <c r="AD8" s="74">
        <f>'DESC-rural-residential'!AE8-'BDESC-rural-residential'!AE8</f>
        <v>-27.721125201378584</v>
      </c>
      <c r="AE8" s="74">
        <f>'DESC-rural-residential'!AF8-'BDESC-rural-residential'!AF8</f>
        <v>-25.615697260995489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-11.199098508753337</v>
      </c>
      <c r="E8" s="74">
        <f>'DESC-commercial'!F8-'BDESC-commercial'!F8</f>
        <v>-22.398197017506675</v>
      </c>
      <c r="F8" s="74">
        <f>'DESC-commercial'!G8-'BDESC-commercial'!G8</f>
        <v>-46.242564158687742</v>
      </c>
      <c r="G8" s="74">
        <f>'DESC-commercial'!H8-'BDESC-commercial'!H8</f>
        <v>-70.08693129986878</v>
      </c>
      <c r="H8" s="74">
        <f>'DESC-commercial'!I8-'BDESC-commercial'!I8</f>
        <v>-112.48198533360349</v>
      </c>
      <c r="I8" s="74">
        <f>'DESC-commercial'!J8-'BDESC-commercial'!J8</f>
        <v>-154.87703936733823</v>
      </c>
      <c r="J8" s="74">
        <f>'DESC-commercial'!K8-'BDESC-commercial'!K8</f>
        <v>-221.9428434700684</v>
      </c>
      <c r="K8" s="74">
        <f>'DESC-commercial'!L8-'BDESC-commercial'!L8</f>
        <v>-289.00864757279845</v>
      </c>
      <c r="L8" s="74">
        <f>'DESC-commercial'!M8-'BDESC-commercial'!M8</f>
        <v>-370.4959069904657</v>
      </c>
      <c r="M8" s="74">
        <f>'DESC-commercial'!N8-'BDESC-commercial'!N8</f>
        <v>-451.98316640813334</v>
      </c>
      <c r="N8" s="74">
        <f>'DESC-commercial'!O8-'BDESC-commercial'!O8</f>
        <v>-531.55471994768823</v>
      </c>
      <c r="O8" s="74">
        <f>'DESC-commercial'!P8-'BDESC-commercial'!P8</f>
        <v>-611.12627348724322</v>
      </c>
      <c r="P8" s="74">
        <f>'DESC-commercial'!Q8-'BDESC-commercial'!Q8</f>
        <v>-601.83483167224199</v>
      </c>
      <c r="Q8" s="74">
        <f>'DESC-commercial'!R8-'BDESC-commercial'!R8</f>
        <v>-592.5433898572411</v>
      </c>
      <c r="R8" s="74">
        <f>'DESC-commercial'!S8-'BDESC-commercial'!S8</f>
        <v>-567.20455748621316</v>
      </c>
      <c r="S8" s="74">
        <f>'DESC-commercial'!T8-'BDESC-commercial'!T8</f>
        <v>-541.86572511518511</v>
      </c>
      <c r="T8" s="74">
        <f>'DESC-commercial'!U8-'BDESC-commercial'!U8</f>
        <v>-509.47580724320073</v>
      </c>
      <c r="U8" s="74">
        <f>'DESC-commercial'!V8-'BDESC-commercial'!V8</f>
        <v>-477.0858893712159</v>
      </c>
      <c r="V8" s="74">
        <f>'DESC-commercial'!W8-'BDESC-commercial'!W8</f>
        <v>-437.74684233352059</v>
      </c>
      <c r="W8" s="74">
        <f>'DESC-commercial'!X8-'BDESC-commercial'!X8</f>
        <v>-398.40779529582528</v>
      </c>
      <c r="X8" s="74">
        <f>'DESC-commercial'!Y8-'BDESC-commercial'!Y8</f>
        <v>-359.8736666943114</v>
      </c>
      <c r="Y8" s="74">
        <f>'DESC-commercial'!Z8-'BDESC-commercial'!Z8</f>
        <v>-321.33953809279797</v>
      </c>
      <c r="Z8" s="74">
        <f>'DESC-commercial'!AA8-'BDESC-commercial'!AA8</f>
        <v>-270.53040333950275</v>
      </c>
      <c r="AA8" s="74">
        <f>'DESC-commercial'!AB8-'BDESC-commercial'!AB8</f>
        <v>-219.72126858620823</v>
      </c>
      <c r="AB8" s="74">
        <f>'DESC-commercial'!AC8-'BDESC-commercial'!AC8</f>
        <v>-187.70429625632278</v>
      </c>
      <c r="AC8" s="74">
        <f>'DESC-commercial'!AD8-'BDESC-commercial'!AD8</f>
        <v>-155.68732392643756</v>
      </c>
      <c r="AD8" s="74">
        <f>'DESC-commercial'!AE8-'BDESC-commercial'!AE8</f>
        <v>-144.69750421108984</v>
      </c>
      <c r="AE8" s="74">
        <f>'DESC-commercial'!AF8-'BDESC-commercial'!AF8</f>
        <v>-133.70768449574234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2025-01-29T23:36:34Z</dcterms:modified>
</cp:coreProperties>
</file>