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N\bldgs\BDESC\"/>
    </mc:Choice>
  </mc:AlternateContent>
  <xr:revisionPtr revIDLastSave="0" documentId="8_{4E5DF47C-64FF-4A4F-B6AD-6A0A85E6E99C}"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<sst xmlns="http://schemas.openxmlformats.org/spreadsheetml/2006/main" count="50991" uniqueCount="1390">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</sst>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54</v>
      </c>
      <c r="C1" s="17">
        <v>45330</v>
      </c>
      <c r="D1" s="2"/>
      <c r="E1" s="2"/>
      <c r="F1" s="19" t="s">
        <v>146</v>
      </c>
      <c r="G1" s="19" t="s">
        <v>146</v>
      </c>
    </row>
    <row r="2" spans="1:7" ht="14.25" customHeight="1" x14ac:dyDescent="0.25">
      <c r="A2" s="1" t="s">
        <v>1</v>
      </c>
      <c r="B2" s="18" t="str">
        <f>LOOKUP(B1,F2:G51,G2:G51)</f>
        <v>IN</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b">
        <f>IF(A18=About!$B$1,SUM('BDESC-rural-residential'!$AF$8,'BDESC-urban-residential'!$AF$8,'BDESC-commercial'!$AF$8)='REEDS calc'!Q18,"NA")</f>
        <v>1</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INDIANA</v>
      </c>
    </row>
    <row r="3" spans="1:7" x14ac:dyDescent="0.2">
      <c r="A3" s="18" t="s">
        <v>95</v>
      </c>
      <c r="B3" s="18">
        <v>0.59</v>
      </c>
      <c r="C3" s="18">
        <v>0.41</v>
      </c>
      <c r="F3" s="14" t="s">
        <v>14</v>
      </c>
      <c r="G3">
        <f>SUMIFS(B:B,A:A,G2)</f>
        <v>0.72399999999999998</v>
      </c>
    </row>
    <row r="4" spans="1:7" x14ac:dyDescent="0.2">
      <c r="A4" s="18" t="s">
        <v>96</v>
      </c>
      <c r="B4" s="18">
        <v>0.66</v>
      </c>
      <c r="C4" s="18">
        <v>0.33999999999999903</v>
      </c>
      <c r="F4" s="14" t="s">
        <v>15</v>
      </c>
      <c r="G4">
        <f>SUMIFS(C:C,A:A,G2)</f>
        <v>0.27599999999999902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20.879512436119867</v>
      </c>
      <c r="C8" s="71">
        <f>INDEX('REEDS calc'!$C$64:$AG$113,MATCH(About!$B$2,'REEDS calc'!$B$64:$B$113,0),MATCH(C$1,'REEDS calc'!$C$63:$AG$63,0))*SUMIFS('res v com'!$E$3:$E$52,'res v com'!$B$3:$B$52,About!$B$2)*SUMIFS('Urban and Rural'!$C$2:$C$53,'Urban and Rural'!$A$2:$A$53,About!$B$1)</f>
        <v>20.879512436119867</v>
      </c>
      <c r="D8" s="71">
        <f>INDEX('REEDS calc'!$C$64:$AG$113,MATCH(About!$B$2,'REEDS calc'!$B$64:$B$113,0),MATCH(D$1,'REEDS calc'!$C$63:$AG$63,0))*SUMIFS('res v com'!$E$3:$E$52,'res v com'!$B$3:$B$52,About!$B$2)*SUMIFS('Urban and Rural'!$C$2:$C$53,'Urban and Rural'!$A$2:$A$53,About!$B$1)</f>
        <v>20.879512436119867</v>
      </c>
      <c r="E8" s="71">
        <f>INDEX('REEDS calc'!$C$64:$AG$113,MATCH(About!$B$2,'REEDS calc'!$B$64:$B$113,0),MATCH(E$1,'REEDS calc'!$C$63:$AG$63,0))*SUMIFS('res v com'!$E$3:$E$52,'res v com'!$B$3:$B$52,About!$B$2)*SUMIFS('Urban and Rural'!$C$2:$C$53,'Urban and Rural'!$A$2:$A$53,About!$B$1)</f>
        <v>24.654478938603038</v>
      </c>
      <c r="F8" s="71">
        <f>INDEX('REEDS calc'!$C$64:$AG$113,MATCH(About!$B$2,'REEDS calc'!$B$64:$B$113,0),MATCH(F$1,'REEDS calc'!$C$63:$AG$63,0))*SUMIFS('res v com'!$E$3:$E$52,'res v com'!$B$3:$B$52,About!$B$2)*SUMIFS('Urban and Rural'!$C$2:$C$53,'Urban and Rural'!$A$2:$A$53,About!$B$1)</f>
        <v>28.429445441086205</v>
      </c>
      <c r="G8" s="71">
        <f>INDEX('REEDS calc'!$C$64:$AG$113,MATCH(About!$B$2,'REEDS calc'!$B$64:$B$113,0),MATCH(G$1,'REEDS calc'!$C$63:$AG$63,0))*SUMIFS('res v com'!$E$3:$E$52,'res v com'!$B$3:$B$52,About!$B$2)*SUMIFS('Urban and Rural'!$C$2:$C$53,'Urban and Rural'!$A$2:$A$53,About!$B$1)</f>
        <v>36.384940615232644</v>
      </c>
      <c r="H8" s="71">
        <f>INDEX('REEDS calc'!$C$64:$AG$113,MATCH(About!$B$2,'REEDS calc'!$B$64:$B$113,0),MATCH(H$1,'REEDS calc'!$C$63:$AG$63,0))*SUMIFS('res v com'!$E$3:$E$52,'res v com'!$B$3:$B$52,About!$B$2)*SUMIFS('Urban and Rural'!$C$2:$C$53,'Urban and Rural'!$A$2:$A$53,About!$B$1)</f>
        <v>44.340435789379086</v>
      </c>
      <c r="I8" s="71">
        <f>INDEX('REEDS calc'!$C$64:$AG$113,MATCH(About!$B$2,'REEDS calc'!$B$64:$B$113,0),MATCH(I$1,'REEDS calc'!$C$63:$AG$63,0))*SUMIFS('res v com'!$E$3:$E$52,'res v com'!$B$3:$B$52,About!$B$2)*SUMIFS('Urban and Rural'!$C$2:$C$53,'Urban and Rural'!$A$2:$A$53,About!$B$1)</f>
        <v>58.990533867711299</v>
      </c>
      <c r="J8" s="71">
        <f>INDEX('REEDS calc'!$C$64:$AG$113,MATCH(About!$B$2,'REEDS calc'!$B$64:$B$113,0),MATCH(J$1,'REEDS calc'!$C$63:$AG$63,0))*SUMIFS('res v com'!$E$3:$E$52,'res v com'!$B$3:$B$52,About!$B$2)*SUMIFS('Urban and Rural'!$C$2:$C$53,'Urban and Rural'!$A$2:$A$53,About!$B$1)</f>
        <v>73.640631946043513</v>
      </c>
      <c r="K8" s="71">
        <f>INDEX('REEDS calc'!$C$64:$AG$113,MATCH(About!$B$2,'REEDS calc'!$B$64:$B$113,0),MATCH(K$1,'REEDS calc'!$C$63:$AG$63,0))*SUMIFS('res v com'!$E$3:$E$52,'res v com'!$B$3:$B$52,About!$B$2)*SUMIFS('Urban and Rural'!$C$2:$C$53,'Urban and Rural'!$A$2:$A$53,About!$B$1)</f>
        <v>99.853621020203335</v>
      </c>
      <c r="L8" s="71">
        <f>INDEX('REEDS calc'!$C$64:$AG$113,MATCH(About!$B$2,'REEDS calc'!$B$64:$B$113,0),MATCH(L$1,'REEDS calc'!$C$63:$AG$63,0))*SUMIFS('res v com'!$E$3:$E$52,'res v com'!$B$3:$B$52,About!$B$2)*SUMIFS('Urban and Rural'!$C$2:$C$53,'Urban and Rural'!$A$2:$A$53,About!$B$1)</f>
        <v>126.06661009436317</v>
      </c>
      <c r="M8" s="71">
        <f>INDEX('REEDS calc'!$C$64:$AG$113,MATCH(About!$B$2,'REEDS calc'!$B$64:$B$113,0),MATCH(M$1,'REEDS calc'!$C$63:$AG$63,0))*SUMIFS('res v com'!$E$3:$E$52,'res v com'!$B$3:$B$52,About!$B$2)*SUMIFS('Urban and Rural'!$C$2:$C$53,'Urban and Rural'!$A$2:$A$53,About!$B$1)</f>
        <v>156.88779289057658</v>
      </c>
      <c r="N8" s="71">
        <f>INDEX('REEDS calc'!$C$64:$AG$113,MATCH(About!$B$2,'REEDS calc'!$B$64:$B$113,0),MATCH(N$1,'REEDS calc'!$C$63:$AG$63,0))*SUMIFS('res v com'!$E$3:$E$52,'res v com'!$B$3:$B$52,About!$B$2)*SUMIFS('Urban and Rural'!$C$2:$C$53,'Urban and Rural'!$A$2:$A$53,About!$B$1)</f>
        <v>187.70897568678993</v>
      </c>
      <c r="O8" s="71">
        <f>INDEX('REEDS calc'!$C$64:$AG$113,MATCH(About!$B$2,'REEDS calc'!$B$64:$B$113,0),MATCH(O$1,'REEDS calc'!$C$63:$AG$63,0))*SUMIFS('res v com'!$E$3:$E$52,'res v com'!$B$3:$B$52,About!$B$2)*SUMIFS('Urban and Rural'!$C$2:$C$53,'Urban and Rural'!$A$2:$A$53,About!$B$1)</f>
        <v>218.33791481852501</v>
      </c>
      <c r="P8" s="71">
        <f>INDEX('REEDS calc'!$C$64:$AG$113,MATCH(About!$B$2,'REEDS calc'!$B$64:$B$113,0),MATCH(P$1,'REEDS calc'!$C$63:$AG$63,0))*SUMIFS('res v com'!$E$3:$E$52,'res v com'!$B$3:$B$52,About!$B$2)*SUMIFS('Urban and Rural'!$C$2:$C$53,'Urban and Rural'!$A$2:$A$53,About!$B$1)</f>
        <v>248.96685395026012</v>
      </c>
      <c r="Q8" s="71">
        <f>INDEX('REEDS calc'!$C$64:$AG$113,MATCH(About!$B$2,'REEDS calc'!$B$64:$B$113,0),MATCH(Q$1,'REEDS calc'!$C$63:$AG$63,0))*SUMIFS('res v com'!$E$3:$E$52,'res v com'!$B$3:$B$52,About!$B$2)*SUMIFS('Urban and Rural'!$C$2:$C$53,'Urban and Rural'!$A$2:$A$53,About!$B$1)</f>
        <v>262.5200322959808</v>
      </c>
      <c r="R8" s="71">
        <f>INDEX('REEDS calc'!$C$64:$AG$113,MATCH(About!$B$2,'REEDS calc'!$B$64:$B$113,0),MATCH(R$1,'REEDS calc'!$C$63:$AG$63,0))*SUMIFS('res v com'!$E$3:$E$52,'res v com'!$B$3:$B$52,About!$B$2)*SUMIFS('Urban and Rural'!$C$2:$C$53,'Urban and Rural'!$A$2:$A$53,About!$B$1)</f>
        <v>276.07321064170151</v>
      </c>
      <c r="S8" s="71">
        <f>INDEX('REEDS calc'!$C$64:$AG$113,MATCH(About!$B$2,'REEDS calc'!$B$64:$B$113,0),MATCH(S$1,'REEDS calc'!$C$63:$AG$63,0))*SUMIFS('res v com'!$E$3:$E$52,'res v com'!$B$3:$B$52,About!$B$2)*SUMIFS('Urban and Rural'!$C$2:$C$53,'Urban and Rural'!$A$2:$A$53,About!$B$1)</f>
        <v>286.73707979482174</v>
      </c>
      <c r="T8" s="71">
        <f>INDEX('REEDS calc'!$C$64:$AG$113,MATCH(About!$B$2,'REEDS calc'!$B$64:$B$113,0),MATCH(T$1,'REEDS calc'!$C$63:$AG$63,0))*SUMIFS('res v com'!$E$3:$E$52,'res v com'!$B$3:$B$52,About!$B$2)*SUMIFS('Urban and Rural'!$C$2:$C$53,'Urban and Rural'!$A$2:$A$53,About!$B$1)</f>
        <v>297.40094894794197</v>
      </c>
      <c r="U8" s="71">
        <f>INDEX('REEDS calc'!$C$64:$AG$113,MATCH(About!$B$2,'REEDS calc'!$B$64:$B$113,0),MATCH(U$1,'REEDS calc'!$C$63:$AG$63,0))*SUMIFS('res v com'!$E$3:$E$52,'res v com'!$B$3:$B$52,About!$B$2)*SUMIFS('Urban and Rural'!$C$2:$C$53,'Urban and Rural'!$A$2:$A$53,About!$B$1)</f>
        <v>306.49294343268076</v>
      </c>
      <c r="V8" s="71">
        <f>INDEX('REEDS calc'!$C$64:$AG$113,MATCH(About!$B$2,'REEDS calc'!$B$64:$B$113,0),MATCH(V$1,'REEDS calc'!$C$63:$AG$63,0))*SUMIFS('res v com'!$E$3:$E$52,'res v com'!$B$3:$B$52,About!$B$2)*SUMIFS('Urban and Rural'!$C$2:$C$53,'Urban and Rural'!$A$2:$A$53,About!$B$1)</f>
        <v>315.5849379174195</v>
      </c>
      <c r="W8" s="71">
        <f>INDEX('REEDS calc'!$C$64:$AG$113,MATCH(About!$B$2,'REEDS calc'!$B$64:$B$113,0),MATCH(W$1,'REEDS calc'!$C$63:$AG$63,0))*SUMIFS('res v com'!$E$3:$E$52,'res v com'!$B$3:$B$52,About!$B$2)*SUMIFS('Urban and Rural'!$C$2:$C$53,'Urban and Rural'!$A$2:$A$53,About!$B$1)</f>
        <v>323.9418830968001</v>
      </c>
      <c r="X8" s="71">
        <f>INDEX('REEDS calc'!$C$64:$AG$113,MATCH(About!$B$2,'REEDS calc'!$B$64:$B$113,0),MATCH(X$1,'REEDS calc'!$C$63:$AG$63,0))*SUMIFS('res v com'!$E$3:$E$52,'res v com'!$B$3:$B$52,About!$B$2)*SUMIFS('Urban and Rural'!$C$2:$C$53,'Urban and Rural'!$A$2:$A$53,About!$B$1)</f>
        <v>332.29882827618064</v>
      </c>
      <c r="Y8" s="71">
        <f>INDEX('REEDS calc'!$C$64:$AG$113,MATCH(About!$B$2,'REEDS calc'!$B$64:$B$113,0),MATCH(Y$1,'REEDS calc'!$C$63:$AG$63,0))*SUMIFS('res v com'!$E$3:$E$52,'res v com'!$B$3:$B$52,About!$B$2)*SUMIFS('Urban and Rural'!$C$2:$C$53,'Urban and Rural'!$A$2:$A$53,About!$B$1)</f>
        <v>341.16465374388616</v>
      </c>
      <c r="Z8" s="71">
        <f>INDEX('REEDS calc'!$C$64:$AG$113,MATCH(About!$B$2,'REEDS calc'!$B$64:$B$113,0),MATCH(Z$1,'REEDS calc'!$C$63:$AG$63,0))*SUMIFS('res v com'!$E$3:$E$52,'res v com'!$B$3:$B$52,About!$B$2)*SUMIFS('Urban and Rural'!$C$2:$C$53,'Urban and Rural'!$A$2:$A$53,About!$B$1)</f>
        <v>350.03047921159168</v>
      </c>
      <c r="AA8" s="71">
        <f>INDEX('REEDS calc'!$C$64:$AG$113,MATCH(About!$B$2,'REEDS calc'!$B$64:$B$113,0),MATCH(AA$1,'REEDS calc'!$C$63:$AG$63,0))*SUMIFS('res v com'!$E$3:$E$52,'res v com'!$B$3:$B$52,About!$B$2)*SUMIFS('Urban and Rural'!$C$2:$C$53,'Urban and Rural'!$A$2:$A$53,About!$B$1)</f>
        <v>358.52878002661794</v>
      </c>
      <c r="AB8" s="71">
        <f>INDEX('REEDS calc'!$C$64:$AG$113,MATCH(About!$B$2,'REEDS calc'!$B$64:$B$113,0),MATCH(AB$1,'REEDS calc'!$C$63:$AG$63,0))*SUMIFS('res v com'!$E$3:$E$52,'res v com'!$B$3:$B$52,About!$B$2)*SUMIFS('Urban and Rural'!$C$2:$C$53,'Urban and Rural'!$A$2:$A$53,About!$B$1)</f>
        <v>367.02708084164431</v>
      </c>
      <c r="AC8" s="71">
        <f>INDEX('REEDS calc'!$C$64:$AG$113,MATCH(About!$B$2,'REEDS calc'!$B$64:$B$113,0),MATCH(AC$1,'REEDS calc'!$C$63:$AG$63,0))*SUMIFS('res v com'!$E$3:$E$52,'res v com'!$B$3:$B$52,About!$B$2)*SUMIFS('Urban and Rural'!$C$2:$C$53,'Urban and Rural'!$A$2:$A$53,About!$B$1)</f>
        <v>376.73538589779884</v>
      </c>
      <c r="AD8" s="71">
        <f>INDEX('REEDS calc'!$C$64:$AG$113,MATCH(About!$B$2,'REEDS calc'!$B$64:$B$113,0),MATCH(AD$1,'REEDS calc'!$C$63:$AG$63,0))*SUMIFS('res v com'!$E$3:$E$52,'res v com'!$B$3:$B$52,About!$B$2)*SUMIFS('Urban and Rural'!$C$2:$C$53,'Urban and Rural'!$A$2:$A$53,About!$B$1)</f>
        <v>386.44369095395342</v>
      </c>
      <c r="AE8" s="71">
        <f>INDEX('REEDS calc'!$C$64:$AG$113,MATCH(About!$B$2,'REEDS calc'!$B$64:$B$113,0),MATCH(AE$1,'REEDS calc'!$C$63:$AG$63,0))*SUMIFS('res v com'!$E$3:$E$52,'res v com'!$B$3:$B$52,About!$B$2)*SUMIFS('Urban and Rural'!$C$2:$C$53,'Urban and Rural'!$A$2:$A$53,About!$B$1)</f>
        <v>398.79251928397173</v>
      </c>
      <c r="AF8" s="71">
        <f>INDEX('REEDS calc'!$C$64:$AG$113,MATCH(About!$B$2,'REEDS calc'!$B$64:$B$113,0),MATCH(AF$1,'REEDS calc'!$C$63:$AG$63,0))*SUMIFS('res v com'!$E$3:$E$52,'res v com'!$B$3:$B$52,About!$B$2)*SUMIFS('Urban and Rural'!$C$2:$C$53,'Urban and Rural'!$A$2:$A$53,About!$B$1)</f>
        <v>411.14134761399009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54.770894941126222</v>
      </c>
      <c r="C8" s="71">
        <f>INDEX('REEDS calc'!$C$64:$AG$113,MATCH(About!$B$2,'REEDS calc'!$B$64:$B$113,0),MATCH(C$1,'REEDS calc'!$C$63:$AG$63,0))*SUMIFS('res v com'!$E$3:$E$52,'res v com'!$B$3:$B$52,About!$B$2)*SUMIFS('Urban and Rural'!$B$2:$B$53,'Urban and Rural'!$A$2:$A$53,About!$B$1)</f>
        <v>54.770894941126222</v>
      </c>
      <c r="D8" s="71">
        <f>INDEX('REEDS calc'!$C$64:$AG$113,MATCH(About!$B$2,'REEDS calc'!$B$64:$B$113,0),MATCH(D$1,'REEDS calc'!$C$63:$AG$63,0))*SUMIFS('res v com'!$E$3:$E$52,'res v com'!$B$3:$B$52,About!$B$2)*SUMIFS('Urban and Rural'!$B$2:$B$53,'Urban and Rural'!$A$2:$A$53,About!$B$1)</f>
        <v>54.770894941126222</v>
      </c>
      <c r="E8" s="71">
        <f>INDEX('REEDS calc'!$C$64:$AG$113,MATCH(About!$B$2,'REEDS calc'!$B$64:$B$113,0),MATCH(E$1,'REEDS calc'!$C$63:$AG$63,0))*SUMIFS('res v com'!$E$3:$E$52,'res v com'!$B$3:$B$52,About!$B$2)*SUMIFS('Urban and Rural'!$B$2:$B$53,'Urban and Rural'!$A$2:$A$53,About!$B$1)</f>
        <v>64.673343302712539</v>
      </c>
      <c r="F8" s="71">
        <f>INDEX('REEDS calc'!$C$64:$AG$113,MATCH(About!$B$2,'REEDS calc'!$B$64:$B$113,0),MATCH(F$1,'REEDS calc'!$C$63:$AG$63,0))*SUMIFS('res v com'!$E$3:$E$52,'res v com'!$B$3:$B$52,About!$B$2)*SUMIFS('Urban and Rural'!$B$2:$B$53,'Urban and Rural'!$A$2:$A$53,About!$B$1)</f>
        <v>74.575791664298862</v>
      </c>
      <c r="G8" s="71">
        <f>INDEX('REEDS calc'!$C$64:$AG$113,MATCH(About!$B$2,'REEDS calc'!$B$64:$B$113,0),MATCH(G$1,'REEDS calc'!$C$63:$AG$63,0))*SUMIFS('res v com'!$E$3:$E$52,'res v com'!$B$3:$B$52,About!$B$2)*SUMIFS('Urban and Rural'!$B$2:$B$53,'Urban and Rural'!$A$2:$A$53,About!$B$1)</f>
        <v>95.444554367494646</v>
      </c>
      <c r="H8" s="71">
        <f>INDEX('REEDS calc'!$C$64:$AG$113,MATCH(About!$B$2,'REEDS calc'!$B$64:$B$113,0),MATCH(H$1,'REEDS calc'!$C$63:$AG$63,0))*SUMIFS('res v com'!$E$3:$E$52,'res v com'!$B$3:$B$52,About!$B$2)*SUMIFS('Urban and Rural'!$B$2:$B$53,'Urban and Rural'!$A$2:$A$53,About!$B$1)</f>
        <v>116.31331707069047</v>
      </c>
      <c r="I8" s="71">
        <f>INDEX('REEDS calc'!$C$64:$AG$113,MATCH(About!$B$2,'REEDS calc'!$B$64:$B$113,0),MATCH(I$1,'REEDS calc'!$C$63:$AG$63,0))*SUMIFS('res v com'!$E$3:$E$52,'res v com'!$B$3:$B$52,About!$B$2)*SUMIFS('Urban and Rural'!$B$2:$B$53,'Urban and Rural'!$A$2:$A$53,About!$B$1)</f>
        <v>154.74328449356207</v>
      </c>
      <c r="J8" s="71">
        <f>INDEX('REEDS calc'!$C$64:$AG$113,MATCH(About!$B$2,'REEDS calc'!$B$64:$B$113,0),MATCH(J$1,'REEDS calc'!$C$63:$AG$63,0))*SUMIFS('res v com'!$E$3:$E$52,'res v com'!$B$3:$B$52,About!$B$2)*SUMIFS('Urban and Rural'!$B$2:$B$53,'Urban and Rural'!$A$2:$A$53,About!$B$1)</f>
        <v>193.17325191643366</v>
      </c>
      <c r="K8" s="71">
        <f>INDEX('REEDS calc'!$C$64:$AG$113,MATCH(About!$B$2,'REEDS calc'!$B$64:$B$113,0),MATCH(K$1,'REEDS calc'!$C$63:$AG$63,0))*SUMIFS('res v com'!$E$3:$E$52,'res v com'!$B$3:$B$52,About!$B$2)*SUMIFS('Urban and Rural'!$B$2:$B$53,'Urban and Rural'!$A$2:$A$53,About!$B$1)</f>
        <v>261.93486093705604</v>
      </c>
      <c r="L8" s="71">
        <f>INDEX('REEDS calc'!$C$64:$AG$113,MATCH(About!$B$2,'REEDS calc'!$B$64:$B$113,0),MATCH(L$1,'REEDS calc'!$C$63:$AG$63,0))*SUMIFS('res v com'!$E$3:$E$52,'res v com'!$B$3:$B$52,About!$B$2)*SUMIFS('Urban and Rural'!$B$2:$B$53,'Urban and Rural'!$A$2:$A$53,About!$B$1)</f>
        <v>330.69646995767846</v>
      </c>
      <c r="M8" s="71">
        <f>INDEX('REEDS calc'!$C$64:$AG$113,MATCH(About!$B$2,'REEDS calc'!$B$64:$B$113,0),MATCH(M$1,'REEDS calc'!$C$63:$AG$63,0))*SUMIFS('res v com'!$E$3:$E$52,'res v com'!$B$3:$B$52,About!$B$2)*SUMIFS('Urban and Rural'!$B$2:$B$53,'Urban and Rural'!$A$2:$A$53,About!$B$1)</f>
        <v>411.54623932165879</v>
      </c>
      <c r="N8" s="71">
        <f>INDEX('REEDS calc'!$C$64:$AG$113,MATCH(About!$B$2,'REEDS calc'!$B$64:$B$113,0),MATCH(N$1,'REEDS calc'!$C$63:$AG$63,0))*SUMIFS('res v com'!$E$3:$E$52,'res v com'!$B$3:$B$52,About!$B$2)*SUMIFS('Urban and Rural'!$B$2:$B$53,'Urban and Rural'!$A$2:$A$53,About!$B$1)</f>
        <v>492.39600868563912</v>
      </c>
      <c r="O8" s="71">
        <f>INDEX('REEDS calc'!$C$64:$AG$113,MATCH(About!$B$2,'REEDS calc'!$B$64:$B$113,0),MATCH(O$1,'REEDS calc'!$C$63:$AG$63,0))*SUMIFS('res v com'!$E$3:$E$52,'res v com'!$B$3:$B$52,About!$B$2)*SUMIFS('Urban and Rural'!$B$2:$B$53,'Urban and Rural'!$A$2:$A$53,About!$B$1)</f>
        <v>572.74148669787201</v>
      </c>
      <c r="P8" s="71">
        <f>INDEX('REEDS calc'!$C$64:$AG$113,MATCH(About!$B$2,'REEDS calc'!$B$64:$B$113,0),MATCH(P$1,'REEDS calc'!$C$63:$AG$63,0))*SUMIFS('res v com'!$E$3:$E$52,'res v com'!$B$3:$B$52,About!$B$2)*SUMIFS('Urban and Rural'!$B$2:$B$53,'Urban and Rural'!$A$2:$A$53,About!$B$1)</f>
        <v>653.08696471010489</v>
      </c>
      <c r="Q8" s="71">
        <f>INDEX('REEDS calc'!$C$64:$AG$113,MATCH(About!$B$2,'REEDS calc'!$B$64:$B$113,0),MATCH(Q$1,'REEDS calc'!$C$63:$AG$63,0))*SUMIFS('res v com'!$E$3:$E$52,'res v com'!$B$3:$B$52,About!$B$2)*SUMIFS('Urban and Rural'!$B$2:$B$53,'Urban and Rural'!$A$2:$A$53,About!$B$1)</f>
        <v>688.63950500829981</v>
      </c>
      <c r="R8" s="71">
        <f>INDEX('REEDS calc'!$C$64:$AG$113,MATCH(About!$B$2,'REEDS calc'!$B$64:$B$113,0),MATCH(R$1,'REEDS calc'!$C$63:$AG$63,0))*SUMIFS('res v com'!$E$3:$E$52,'res v com'!$B$3:$B$52,About!$B$2)*SUMIFS('Urban and Rural'!$B$2:$B$53,'Urban and Rural'!$A$2:$A$53,About!$B$1)</f>
        <v>724.19204530649483</v>
      </c>
      <c r="S8" s="71">
        <f>INDEX('REEDS calc'!$C$64:$AG$113,MATCH(About!$B$2,'REEDS calc'!$B$64:$B$113,0),MATCH(S$1,'REEDS calc'!$C$63:$AG$63,0))*SUMIFS('res v com'!$E$3:$E$52,'res v com'!$B$3:$B$52,About!$B$2)*SUMIFS('Urban and Rural'!$B$2:$B$53,'Urban and Rural'!$A$2:$A$53,About!$B$1)</f>
        <v>752.16538322989743</v>
      </c>
      <c r="T8" s="71">
        <f>INDEX('REEDS calc'!$C$64:$AG$113,MATCH(About!$B$2,'REEDS calc'!$B$64:$B$113,0),MATCH(T$1,'REEDS calc'!$C$63:$AG$63,0))*SUMIFS('res v com'!$E$3:$E$52,'res v com'!$B$3:$B$52,About!$B$2)*SUMIFS('Urban and Rural'!$B$2:$B$53,'Urban and Rural'!$A$2:$A$53,About!$B$1)</f>
        <v>780.1387211532998</v>
      </c>
      <c r="U8" s="71">
        <f>INDEX('REEDS calc'!$C$64:$AG$113,MATCH(About!$B$2,'REEDS calc'!$B$64:$B$113,0),MATCH(U$1,'REEDS calc'!$C$63:$AG$63,0))*SUMIFS('res v com'!$E$3:$E$52,'res v com'!$B$3:$B$52,About!$B$2)*SUMIFS('Urban and Rural'!$B$2:$B$53,'Urban and Rural'!$A$2:$A$53,About!$B$1)</f>
        <v>803.98873567123792</v>
      </c>
      <c r="V8" s="71">
        <f>INDEX('REEDS calc'!$C$64:$AG$113,MATCH(About!$B$2,'REEDS calc'!$B$64:$B$113,0),MATCH(V$1,'REEDS calc'!$C$63:$AG$63,0))*SUMIFS('res v com'!$E$3:$E$52,'res v com'!$B$3:$B$52,About!$B$2)*SUMIFS('Urban and Rural'!$B$2:$B$53,'Urban and Rural'!$A$2:$A$53,About!$B$1)</f>
        <v>827.83875018917581</v>
      </c>
      <c r="W8" s="71">
        <f>INDEX('REEDS calc'!$C$64:$AG$113,MATCH(About!$B$2,'REEDS calc'!$B$64:$B$113,0),MATCH(W$1,'REEDS calc'!$C$63:$AG$63,0))*SUMIFS('res v com'!$E$3:$E$52,'res v com'!$B$3:$B$52,About!$B$2)*SUMIFS('Urban and Rural'!$B$2:$B$53,'Urban and Rural'!$A$2:$A$53,About!$B$1)</f>
        <v>849.76059189160912</v>
      </c>
      <c r="X8" s="71">
        <f>INDEX('REEDS calc'!$C$64:$AG$113,MATCH(About!$B$2,'REEDS calc'!$B$64:$B$113,0),MATCH(X$1,'REEDS calc'!$C$63:$AG$63,0))*SUMIFS('res v com'!$E$3:$E$52,'res v com'!$B$3:$B$52,About!$B$2)*SUMIFS('Urban and Rural'!$B$2:$B$53,'Urban and Rural'!$A$2:$A$53,About!$B$1)</f>
        <v>871.6824335940421</v>
      </c>
      <c r="Y8" s="71">
        <f>INDEX('REEDS calc'!$C$64:$AG$113,MATCH(About!$B$2,'REEDS calc'!$B$64:$B$113,0),MATCH(Y$1,'REEDS calc'!$C$63:$AG$63,0))*SUMIFS('res v com'!$E$3:$E$52,'res v com'!$B$3:$B$52,About!$B$2)*SUMIFS('Urban and Rural'!$B$2:$B$53,'Urban and Rural'!$A$2:$A$53,About!$B$1)</f>
        <v>894.93916416874799</v>
      </c>
      <c r="Z8" s="71">
        <f>INDEX('REEDS calc'!$C$64:$AG$113,MATCH(About!$B$2,'REEDS calc'!$B$64:$B$113,0),MATCH(Z$1,'REEDS calc'!$C$63:$AG$63,0))*SUMIFS('res v com'!$E$3:$E$52,'res v com'!$B$3:$B$52,About!$B$2)*SUMIFS('Urban and Rural'!$B$2:$B$53,'Urban and Rural'!$A$2:$A$53,About!$B$1)</f>
        <v>918.19589474345378</v>
      </c>
      <c r="AA8" s="71">
        <f>INDEX('REEDS calc'!$C$64:$AG$113,MATCH(About!$B$2,'REEDS calc'!$B$64:$B$113,0),MATCH(AA$1,'REEDS calc'!$C$63:$AG$63,0))*SUMIFS('res v com'!$E$3:$E$52,'res v com'!$B$3:$B$52,About!$B$2)*SUMIFS('Urban and Rural'!$B$2:$B$53,'Urban and Rural'!$A$2:$A$53,About!$B$1)</f>
        <v>940.48853891040687</v>
      </c>
      <c r="AB8" s="71">
        <f>INDEX('REEDS calc'!$C$64:$AG$113,MATCH(About!$B$2,'REEDS calc'!$B$64:$B$113,0),MATCH(AB$1,'REEDS calc'!$C$63:$AG$63,0))*SUMIFS('res v com'!$E$3:$E$52,'res v com'!$B$3:$B$52,About!$B$2)*SUMIFS('Urban and Rural'!$B$2:$B$53,'Urban and Rural'!$A$2:$A$53,About!$B$1)</f>
        <v>962.7811830773602</v>
      </c>
      <c r="AC8" s="71">
        <f>INDEX('REEDS calc'!$C$64:$AG$113,MATCH(About!$B$2,'REEDS calc'!$B$64:$B$113,0),MATCH(AC$1,'REEDS calc'!$C$63:$AG$63,0))*SUMIFS('res v com'!$E$3:$E$52,'res v com'!$B$3:$B$52,About!$B$2)*SUMIFS('Urban and Rural'!$B$2:$B$53,'Urban and Rural'!$A$2:$A$53,About!$B$1)</f>
        <v>988.24789634060619</v>
      </c>
      <c r="AD8" s="71">
        <f>INDEX('REEDS calc'!$C$64:$AG$113,MATCH(About!$B$2,'REEDS calc'!$B$64:$B$113,0),MATCH(AD$1,'REEDS calc'!$C$63:$AG$63,0))*SUMIFS('res v com'!$E$3:$E$52,'res v com'!$B$3:$B$52,About!$B$2)*SUMIFS('Urban and Rural'!$B$2:$B$53,'Urban and Rural'!$A$2:$A$53,About!$B$1)</f>
        <v>1013.7146096038524</v>
      </c>
      <c r="AE8" s="71">
        <f>INDEX('REEDS calc'!$C$64:$AG$113,MATCH(About!$B$2,'REEDS calc'!$B$64:$B$113,0),MATCH(AE$1,'REEDS calc'!$C$63:$AG$63,0))*SUMIFS('res v com'!$E$3:$E$52,'res v com'!$B$3:$B$52,About!$B$2)*SUMIFS('Urban and Rural'!$B$2:$B$53,'Urban and Rural'!$A$2:$A$53,About!$B$1)</f>
        <v>1046.1079129043353</v>
      </c>
      <c r="AF8" s="71">
        <f>INDEX('REEDS calc'!$C$64:$AG$113,MATCH(About!$B$2,'REEDS calc'!$B$64:$B$113,0),MATCH(AF$1,'REEDS calc'!$C$63:$AG$63,0))*SUMIFS('res v com'!$E$3:$E$52,'res v com'!$B$3:$B$52,About!$B$2)*SUMIFS('Urban and Rural'!$B$2:$B$53,'Urban and Rural'!$A$2:$A$53,About!$B$1)</f>
        <v>1078.5012162048183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108.98595625911683</v>
      </c>
      <c r="C8" s="71">
        <f>INDEX('REEDS calc'!$C$64:$AG$113,MATCH(About!$B$2,'REEDS calc'!$B$64:$B$113,0),MATCH(C$1,'REEDS calc'!$C$63:$AG$63,0))*SUMIFS('res v com'!$F$3:$F$52,'res v com'!$B$3:$B$52,About!$B$2)</f>
        <v>108.98595625911683</v>
      </c>
      <c r="D8" s="71">
        <f>INDEX('REEDS calc'!$C$64:$AG$113,MATCH(About!$B$2,'REEDS calc'!$B$64:$B$113,0),MATCH(D$1,'REEDS calc'!$C$63:$AG$63,0))*SUMIFS('res v com'!$F$3:$F$52,'res v com'!$B$3:$B$52,About!$B$2)</f>
        <v>108.98595625911683</v>
      </c>
      <c r="E8" s="71">
        <f>INDEX('REEDS calc'!$C$64:$AG$113,MATCH(About!$B$2,'REEDS calc'!$B$64:$B$113,0),MATCH(E$1,'REEDS calc'!$C$63:$AG$63,0))*SUMIFS('res v com'!$F$3:$F$52,'res v com'!$B$3:$B$52,About!$B$2)</f>
        <v>128.69035957686583</v>
      </c>
      <c r="F8" s="71">
        <f>INDEX('REEDS calc'!$C$64:$AG$113,MATCH(About!$B$2,'REEDS calc'!$B$64:$B$113,0),MATCH(F$1,'REEDS calc'!$C$63:$AG$63,0))*SUMIFS('res v com'!$F$3:$F$52,'res v com'!$B$3:$B$52,About!$B$2)</f>
        <v>148.39476289461484</v>
      </c>
      <c r="G8" s="71">
        <f>INDEX('REEDS calc'!$C$64:$AG$113,MATCH(About!$B$2,'REEDS calc'!$B$64:$B$113,0),MATCH(G$1,'REEDS calc'!$C$63:$AG$63,0))*SUMIFS('res v com'!$F$3:$F$52,'res v com'!$B$3:$B$52,About!$B$2)</f>
        <v>189.92050501727257</v>
      </c>
      <c r="H8" s="71">
        <f>INDEX('REEDS calc'!$C$64:$AG$113,MATCH(About!$B$2,'REEDS calc'!$B$64:$B$113,0),MATCH(H$1,'REEDS calc'!$C$63:$AG$63,0))*SUMIFS('res v com'!$F$3:$F$52,'res v com'!$B$3:$B$52,About!$B$2)</f>
        <v>231.44624713993031</v>
      </c>
      <c r="I8" s="71">
        <f>INDEX('REEDS calc'!$C$64:$AG$113,MATCH(About!$B$2,'REEDS calc'!$B$64:$B$113,0),MATCH(I$1,'REEDS calc'!$C$63:$AG$63,0))*SUMIFS('res v com'!$F$3:$F$52,'res v com'!$B$3:$B$52,About!$B$2)</f>
        <v>307.91618163872647</v>
      </c>
      <c r="J8" s="71">
        <f>INDEX('REEDS calc'!$C$64:$AG$113,MATCH(About!$B$2,'REEDS calc'!$B$64:$B$113,0),MATCH(J$1,'REEDS calc'!$C$63:$AG$63,0))*SUMIFS('res v com'!$F$3:$F$52,'res v com'!$B$3:$B$52,About!$B$2)</f>
        <v>384.38611613752261</v>
      </c>
      <c r="K8" s="71">
        <f>INDEX('REEDS calc'!$C$64:$AG$113,MATCH(About!$B$2,'REEDS calc'!$B$64:$B$113,0),MATCH(K$1,'REEDS calc'!$C$63:$AG$63,0))*SUMIFS('res v com'!$F$3:$F$52,'res v com'!$B$3:$B$52,About!$B$2)</f>
        <v>521.21151804274029</v>
      </c>
      <c r="L8" s="71">
        <f>INDEX('REEDS calc'!$C$64:$AG$113,MATCH(About!$B$2,'REEDS calc'!$B$64:$B$113,0),MATCH(L$1,'REEDS calc'!$C$63:$AG$63,0))*SUMIFS('res v com'!$F$3:$F$52,'res v com'!$B$3:$B$52,About!$B$2)</f>
        <v>658.03691994795793</v>
      </c>
      <c r="M8" s="71">
        <f>INDEX('REEDS calc'!$C$64:$AG$113,MATCH(About!$B$2,'REEDS calc'!$B$64:$B$113,0),MATCH(M$1,'REEDS calc'!$C$63:$AG$63,0))*SUMIFS('res v com'!$F$3:$F$52,'res v com'!$B$3:$B$52,About!$B$2)</f>
        <v>818.91596778776398</v>
      </c>
      <c r="N8" s="71">
        <f>INDEX('REEDS calc'!$C$64:$AG$113,MATCH(About!$B$2,'REEDS calc'!$B$64:$B$113,0),MATCH(N$1,'REEDS calc'!$C$63:$AG$63,0))*SUMIFS('res v com'!$F$3:$F$52,'res v com'!$B$3:$B$52,About!$B$2)</f>
        <v>979.79501562757036</v>
      </c>
      <c r="O8" s="71">
        <f>INDEX('REEDS calc'!$C$64:$AG$113,MATCH(About!$B$2,'REEDS calc'!$B$64:$B$113,0),MATCH(O$1,'REEDS calc'!$C$63:$AG$63,0))*SUMIFS('res v com'!$F$3:$F$52,'res v com'!$B$3:$B$52,About!$B$2)</f>
        <v>1139.6705984836021</v>
      </c>
      <c r="P8" s="71">
        <f>INDEX('REEDS calc'!$C$64:$AG$113,MATCH(About!$B$2,'REEDS calc'!$B$64:$B$113,0),MATCH(P$1,'REEDS calc'!$C$63:$AG$63,0))*SUMIFS('res v com'!$F$3:$F$52,'res v com'!$B$3:$B$52,About!$B$2)</f>
        <v>1299.5461813396341</v>
      </c>
      <c r="Q8" s="71">
        <f>INDEX('REEDS calc'!$C$64:$AG$113,MATCH(About!$B$2,'REEDS calc'!$B$64:$B$113,0),MATCH(Q$1,'REEDS calc'!$C$63:$AG$63,0))*SUMIFS('res v com'!$F$3:$F$52,'res v com'!$B$3:$B$52,About!$B$2)</f>
        <v>1370.2904626957184</v>
      </c>
      <c r="R8" s="71">
        <f>INDEX('REEDS calc'!$C$64:$AG$113,MATCH(About!$B$2,'REEDS calc'!$B$64:$B$113,0),MATCH(R$1,'REEDS calc'!$C$63:$AG$63,0))*SUMIFS('res v com'!$F$3:$F$52,'res v com'!$B$3:$B$52,About!$B$2)</f>
        <v>1441.0347440518028</v>
      </c>
      <c r="S8" s="71">
        <f>INDEX('REEDS calc'!$C$64:$AG$113,MATCH(About!$B$2,'REEDS calc'!$B$64:$B$113,0),MATCH(S$1,'REEDS calc'!$C$63:$AG$63,0))*SUMIFS('res v com'!$F$3:$F$52,'res v com'!$B$3:$B$52,About!$B$2)</f>
        <v>1496.6975369752802</v>
      </c>
      <c r="T8" s="71">
        <f>INDEX('REEDS calc'!$C$64:$AG$113,MATCH(About!$B$2,'REEDS calc'!$B$64:$B$113,0),MATCH(T$1,'REEDS calc'!$C$63:$AG$63,0))*SUMIFS('res v com'!$F$3:$F$52,'res v com'!$B$3:$B$52,About!$B$2)</f>
        <v>1552.3603298987573</v>
      </c>
      <c r="U8" s="71">
        <f>INDEX('REEDS calc'!$C$64:$AG$113,MATCH(About!$B$2,'REEDS calc'!$B$64:$B$113,0),MATCH(U$1,'REEDS calc'!$C$63:$AG$63,0))*SUMIFS('res v com'!$F$3:$F$52,'res v com'!$B$3:$B$52,About!$B$2)</f>
        <v>1599.8183208960804</v>
      </c>
      <c r="V8" s="71">
        <f>INDEX('REEDS calc'!$C$64:$AG$113,MATCH(About!$B$2,'REEDS calc'!$B$64:$B$113,0),MATCH(V$1,'REEDS calc'!$C$63:$AG$63,0))*SUMIFS('res v com'!$F$3:$F$52,'res v com'!$B$3:$B$52,About!$B$2)</f>
        <v>1647.2763118934033</v>
      </c>
      <c r="W8" s="71">
        <f>INDEX('REEDS calc'!$C$64:$AG$113,MATCH(About!$B$2,'REEDS calc'!$B$64:$B$113,0),MATCH(W$1,'REEDS calc'!$C$63:$AG$63,0))*SUMIFS('res v com'!$F$3:$F$52,'res v com'!$B$3:$B$52,About!$B$2)</f>
        <v>1690.8975250115896</v>
      </c>
      <c r="X8" s="71">
        <f>INDEX('REEDS calc'!$C$64:$AG$113,MATCH(About!$B$2,'REEDS calc'!$B$64:$B$113,0),MATCH(X$1,'REEDS calc'!$C$63:$AG$63,0))*SUMIFS('res v com'!$F$3:$F$52,'res v com'!$B$3:$B$52,About!$B$2)</f>
        <v>1734.518738129776</v>
      </c>
      <c r="Y8" s="71">
        <f>INDEX('REEDS calc'!$C$64:$AG$113,MATCH(About!$B$2,'REEDS calc'!$B$64:$B$113,0),MATCH(Y$1,'REEDS calc'!$C$63:$AG$63,0))*SUMIFS('res v com'!$F$3:$F$52,'res v com'!$B$3:$B$52,About!$B$2)</f>
        <v>1780.7961820873647</v>
      </c>
      <c r="Z8" s="71">
        <f>INDEX('REEDS calc'!$C$64:$AG$113,MATCH(About!$B$2,'REEDS calc'!$B$64:$B$113,0),MATCH(Z$1,'REEDS calc'!$C$63:$AG$63,0))*SUMIFS('res v com'!$F$3:$F$52,'res v com'!$B$3:$B$52,About!$B$2)</f>
        <v>1827.0736260449535</v>
      </c>
      <c r="AA8" s="71">
        <f>INDEX('REEDS calc'!$C$64:$AG$113,MATCH(About!$B$2,'REEDS calc'!$B$64:$B$113,0),MATCH(AA$1,'REEDS calc'!$C$63:$AG$63,0))*SUMIFS('res v com'!$F$3:$F$52,'res v com'!$B$3:$B$52,About!$B$2)</f>
        <v>1871.4326810629736</v>
      </c>
      <c r="AB8" s="71">
        <f>INDEX('REEDS calc'!$C$64:$AG$113,MATCH(About!$B$2,'REEDS calc'!$B$64:$B$113,0),MATCH(AB$1,'REEDS calc'!$C$63:$AG$63,0))*SUMIFS('res v com'!$F$3:$F$52,'res v com'!$B$3:$B$52,About!$B$2)</f>
        <v>1915.791736080994</v>
      </c>
      <c r="AC8" s="71">
        <f>INDEX('REEDS calc'!$C$64:$AG$113,MATCH(About!$B$2,'REEDS calc'!$B$64:$B$113,0),MATCH(AC$1,'REEDS calc'!$C$63:$AG$63,0))*SUMIFS('res v com'!$F$3:$F$52,'res v com'!$B$3:$B$52,About!$B$2)</f>
        <v>1966.4667177615934</v>
      </c>
      <c r="AD8" s="71">
        <f>INDEX('REEDS calc'!$C$64:$AG$113,MATCH(About!$B$2,'REEDS calc'!$B$64:$B$113,0),MATCH(AD$1,'REEDS calc'!$C$63:$AG$63,0))*SUMIFS('res v com'!$F$3:$F$52,'res v com'!$B$3:$B$52,About!$B$2)</f>
        <v>2017.1416994421929</v>
      </c>
      <c r="AE8" s="71">
        <f>INDEX('REEDS calc'!$C$64:$AG$113,MATCH(About!$B$2,'REEDS calc'!$B$64:$B$113,0),MATCH(AE$1,'REEDS calc'!$C$63:$AG$63,0))*SUMIFS('res v com'!$F$3:$F$52,'res v com'!$B$3:$B$52,About!$B$2)</f>
        <v>2081.5995678116915</v>
      </c>
      <c r="AF8" s="71">
        <f>INDEX('REEDS calc'!$C$64:$AG$113,MATCH(About!$B$2,'REEDS calc'!$B$64:$B$113,0),MATCH(AF$1,'REEDS calc'!$C$63:$AG$63,0))*SUMIFS('res v com'!$F$3:$F$52,'res v com'!$B$3:$B$52,About!$B$2)</f>
        <v>2146.05743618119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2024-02-08T18:52:43Z</dcterms:modified>
</cp:coreProperties>
</file>