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IN/bldgs/BCEU/"/>
    </mc:Choice>
  </mc:AlternateContent>
  <xr:revisionPtr revIDLastSave="0" documentId="8_{EBEB096B-E575-1340-9B81-2DAB29FE6BFD}"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56" i="30" l="1"/>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J151" i="36" l="1"/>
  <c r="W6" i="14" s="1"/>
  <c r="AM156" i="36"/>
  <c r="Z11" i="14" s="1"/>
  <c r="AE156" i="36"/>
  <c r="R11" i="14" s="1"/>
  <c r="W156" i="36"/>
  <c r="J11" i="14" s="1"/>
  <c r="AQ151" i="36"/>
  <c r="AD6" i="14" s="1"/>
  <c r="AI151" i="36"/>
  <c r="V6" i="14" s="1"/>
  <c r="AA151" i="36"/>
  <c r="N6" i="14" s="1"/>
  <c r="S151" i="36"/>
  <c r="F6" i="14" s="1"/>
  <c r="AG156" i="36"/>
  <c r="T11" i="14" s="1"/>
  <c r="AF156" i="36"/>
  <c r="S11" i="14" s="1"/>
  <c r="X156" i="36"/>
  <c r="K11" i="14" s="1"/>
  <c r="T151" i="36"/>
  <c r="G6" i="14" s="1"/>
  <c r="AL156" i="36"/>
  <c r="Y11" i="14" s="1"/>
  <c r="AD156" i="36"/>
  <c r="Q11" i="14" s="1"/>
  <c r="V156" i="36"/>
  <c r="I11" i="14" s="1"/>
  <c r="AP151" i="36"/>
  <c r="AC6" i="14" s="1"/>
  <c r="AH151" i="36"/>
  <c r="U6" i="14" s="1"/>
  <c r="Z151" i="36"/>
  <c r="M6" i="14" s="1"/>
  <c r="R151" i="36"/>
  <c r="E6" i="14" s="1"/>
  <c r="AO156" i="36"/>
  <c r="AB11" i="14" s="1"/>
  <c r="Y156" i="36"/>
  <c r="L11" i="14" s="1"/>
  <c r="AC151" i="36"/>
  <c r="P6" i="14" s="1"/>
  <c r="AR151" i="36"/>
  <c r="AE6" i="14" s="1"/>
  <c r="AS156" i="36"/>
  <c r="AF11" i="14" s="1"/>
  <c r="AK156" i="36"/>
  <c r="X11" i="14" s="1"/>
  <c r="AC156" i="36"/>
  <c r="P11" i="14" s="1"/>
  <c r="U156" i="36"/>
  <c r="H11" i="14" s="1"/>
  <c r="AO151" i="36"/>
  <c r="AB6" i="14" s="1"/>
  <c r="AG151" i="36"/>
  <c r="T6" i="14" s="1"/>
  <c r="Y151" i="36"/>
  <c r="L6" i="14" s="1"/>
  <c r="AR156" i="36"/>
  <c r="AE11" i="14" s="1"/>
  <c r="AJ156" i="36"/>
  <c r="W11" i="14" s="1"/>
  <c r="AB156" i="36"/>
  <c r="O11" i="14" s="1"/>
  <c r="T156" i="36"/>
  <c r="G11" i="14" s="1"/>
  <c r="AN151" i="36"/>
  <c r="AA6" i="14" s="1"/>
  <c r="AF151" i="36"/>
  <c r="S6" i="14" s="1"/>
  <c r="X151" i="36"/>
  <c r="K6" i="14" s="1"/>
  <c r="AS151" i="36"/>
  <c r="AF6" i="14" s="1"/>
  <c r="U151" i="36"/>
  <c r="H6" i="14" s="1"/>
  <c r="AN156" i="36"/>
  <c r="AA11" i="14" s="1"/>
  <c r="AB151" i="36"/>
  <c r="O6" i="14" s="1"/>
  <c r="AQ156" i="36"/>
  <c r="AD11" i="14" s="1"/>
  <c r="AI156" i="36"/>
  <c r="V11" i="14" s="1"/>
  <c r="AA156" i="36"/>
  <c r="N11" i="14" s="1"/>
  <c r="S156" i="36"/>
  <c r="F11" i="14" s="1"/>
  <c r="AM151" i="36"/>
  <c r="Z6" i="14" s="1"/>
  <c r="AE151" i="36"/>
  <c r="R6" i="14" s="1"/>
  <c r="W151" i="36"/>
  <c r="J6" i="14" s="1"/>
  <c r="AK151" i="36"/>
  <c r="X6" i="14"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AO4" i="36"/>
  <c r="AA2" i="18" s="1"/>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J2" i="23" s="1"/>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S2" i="18"/>
  <c r="AF2" i="18"/>
  <c r="X2" i="18"/>
  <c r="Z2" i="18"/>
  <c r="AC2" i="23"/>
  <c r="X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<sst xmlns="http://schemas.openxmlformats.org/spreadsheetml/2006/main" count="211474" uniqueCount="1097">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</sst>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114206000000000</c:v>
                </c:pt>
                <c:pt idx="1">
                  <c:v>114206000000000</c:v>
                </c:pt>
                <c:pt idx="2">
                  <c:v>114138798730434.62</c:v>
                </c:pt>
                <c:pt idx="3">
                  <c:v>114096557124249.25</c:v>
                </c:pt>
                <c:pt idx="4">
                  <c:v>114129692365599.16</c:v>
                </c:pt>
                <c:pt idx="5">
                  <c:v>114236546126599.81</c:v>
                </c:pt>
                <c:pt idx="6">
                  <c:v>114379076688358.03</c:v>
                </c:pt>
                <c:pt idx="7">
                  <c:v>114657283133166.33</c:v>
                </c:pt>
                <c:pt idx="8">
                  <c:v>115040932427683.08</c:v>
                </c:pt>
                <c:pt idx="9">
                  <c:v>115469092142991.91</c:v>
                </c:pt>
                <c:pt idx="10">
                  <c:v>115940052375950.08</c:v>
                </c:pt>
                <c:pt idx="11">
                  <c:v>116499757182402.5</c:v>
                </c:pt>
                <c:pt idx="12">
                  <c:v>117146907645048.17</c:v>
                </c:pt>
                <c:pt idx="13">
                  <c:v>117883050912878.78</c:v>
                </c:pt>
                <c:pt idx="14">
                  <c:v>118698303064809.62</c:v>
                </c:pt>
                <c:pt idx="15">
                  <c:v>119559281118504</c:v>
                </c:pt>
                <c:pt idx="16">
                  <c:v>120393077225637.44</c:v>
                </c:pt>
                <c:pt idx="17">
                  <c:v>121230162198071.62</c:v>
                </c:pt>
                <c:pt idx="18">
                  <c:v>122092436635661.98</c:v>
                </c:pt>
                <c:pt idx="19">
                  <c:v>122954433562604.69</c:v>
                </c:pt>
                <c:pt idx="20">
                  <c:v>123781592826568.55</c:v>
                </c:pt>
                <c:pt idx="21">
                  <c:v>123961550517457.08</c:v>
                </c:pt>
                <c:pt idx="22">
                  <c:v>124159282088476</c:v>
                </c:pt>
                <c:pt idx="23">
                  <c:v>124371305148893.55</c:v>
                </c:pt>
                <c:pt idx="24">
                  <c:v>124570165331101.52</c:v>
                </c:pt>
                <c:pt idx="25">
                  <c:v>124734823546836</c:v>
                </c:pt>
                <c:pt idx="26">
                  <c:v>124915552546373.77</c:v>
                </c:pt>
                <c:pt idx="27">
                  <c:v>125087730785516.5</c:v>
                </c:pt>
                <c:pt idx="28">
                  <c:v>125263988176846.78</c:v>
                </c:pt>
                <c:pt idx="29">
                  <c:v>125461650320707.16</c:v>
                </c:pt>
                <c:pt idx="30">
                  <c:v>125660646884854.66</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78206000000000</c:v>
                </c:pt>
                <c:pt idx="1">
                  <c:v>78206000000000</c:v>
                </c:pt>
                <c:pt idx="2">
                  <c:v>78513822159313.453</c:v>
                </c:pt>
                <c:pt idx="3">
                  <c:v>78791268067805.406</c:v>
                </c:pt>
                <c:pt idx="4">
                  <c:v>79098160071443.625</c:v>
                </c:pt>
                <c:pt idx="5">
                  <c:v>79393798778590.641</c:v>
                </c:pt>
                <c:pt idx="6">
                  <c:v>79703345520872.938</c:v>
                </c:pt>
                <c:pt idx="7">
                  <c:v>80017257679478.453</c:v>
                </c:pt>
                <c:pt idx="8">
                  <c:v>80346183922428.562</c:v>
                </c:pt>
                <c:pt idx="9">
                  <c:v>80708689230622.125</c:v>
                </c:pt>
                <c:pt idx="10">
                  <c:v>81104565975689.516</c:v>
                </c:pt>
                <c:pt idx="11">
                  <c:v>81552353565665.719</c:v>
                </c:pt>
                <c:pt idx="12">
                  <c:v>82072885079250.344</c:v>
                </c:pt>
                <c:pt idx="13">
                  <c:v>82642921987502.906</c:v>
                </c:pt>
                <c:pt idx="14">
                  <c:v>83269585523551.234</c:v>
                </c:pt>
                <c:pt idx="15">
                  <c:v>83942000380776</c:v>
                </c:pt>
                <c:pt idx="16">
                  <c:v>84638853973008.141</c:v>
                </c:pt>
                <c:pt idx="17">
                  <c:v>85392797400345.328</c:v>
                </c:pt>
                <c:pt idx="18">
                  <c:v>86177762447352.312</c:v>
                </c:pt>
                <c:pt idx="19">
                  <c:v>87010242549633.031</c:v>
                </c:pt>
                <c:pt idx="20">
                  <c:v>87885610654436.641</c:v>
                </c:pt>
                <c:pt idx="21">
                  <c:v>88807792242133.297</c:v>
                </c:pt>
                <c:pt idx="22">
                  <c:v>89776797660222.281</c:v>
                </c:pt>
                <c:pt idx="23">
                  <c:v>90800207079936.516</c:v>
                </c:pt>
                <c:pt idx="24">
                  <c:v>91860931409972.656</c:v>
                </c:pt>
                <c:pt idx="25">
                  <c:v>92957172569794.781</c:v>
                </c:pt>
                <c:pt idx="26">
                  <c:v>94109567041413.75</c:v>
                </c:pt>
                <c:pt idx="27">
                  <c:v>95279720296392.062</c:v>
                </c:pt>
                <c:pt idx="28">
                  <c:v>96500169389861.734</c:v>
                </c:pt>
                <c:pt idx="29">
                  <c:v>97761375057849.109</c:v>
                </c:pt>
                <c:pt idx="30">
                  <c:v>99067473335407.078</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743</v>
      </c>
      <c r="C1" s="95">
        <v>45275</v>
      </c>
      <c r="E1" s="128" t="s">
        <v>915</v>
      </c>
      <c r="F1" s="129" t="str">
        <f>B1</f>
        <v>Indiana</v>
      </c>
      <c r="H1" t="s">
        <v>712</v>
      </c>
      <c r="I1" t="s">
        <v>817</v>
      </c>
    </row>
    <row r="2" spans="1:9" x14ac:dyDescent="0.2">
      <c r="B2" t="str">
        <f>VLOOKUP(B1,H2:I52,2)</f>
        <v>IN</v>
      </c>
      <c r="E2" s="128" t="s">
        <v>817</v>
      </c>
      <c r="F2" s="130" t="str">
        <f>LOOKUP(F1,H:H,I:I)</f>
        <v>IN</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0.28823726023973373</v>
      </c>
      <c r="H5" s="100" t="s">
        <v>724</v>
      </c>
      <c r="I5" s="100" t="s">
        <v>725</v>
      </c>
    </row>
    <row r="6" spans="1:9" x14ac:dyDescent="0.2">
      <c r="B6" t="s">
        <v>551</v>
      </c>
      <c r="E6" s="119" t="s">
        <v>910</v>
      </c>
      <c r="F6" s="120">
        <f>SUMIFS('Rural Urban'!F:F,'Rural Urban'!B:B,About!F2) / 100</f>
        <v>0.71176273976026616</v>
      </c>
      <c r="H6" s="100" t="s">
        <v>726</v>
      </c>
      <c r="I6" s="100" t="s">
        <v>727</v>
      </c>
    </row>
    <row r="7" spans="1:9" x14ac:dyDescent="0.2">
      <c r="B7" s="5" t="s">
        <v>632</v>
      </c>
      <c r="E7" s="119" t="s">
        <v>911</v>
      </c>
      <c r="F7" s="119">
        <f>SUM(F5:F6)</f>
        <v>0.99999999999999989</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0.28823726023973373</v>
      </c>
      <c r="R11" s="207">
        <f>1-Q11</f>
        <v>0.71176273976026627</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IN</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282418000000000</v>
      </c>
      <c r="G23" s="6">
        <f>BF2</f>
        <v>1.1695032E+16</v>
      </c>
      <c r="H23" s="207">
        <f>IFERROR(F23/G23,0)</f>
        <v>2.4148544441776644E-2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1176000000000</v>
      </c>
      <c r="G25" s="6">
        <f t="shared" si="2"/>
        <v>473453000000000</v>
      </c>
      <c r="H25" s="207">
        <f t="shared" si="3"/>
        <v>2.4838790756421441E-3</v>
      </c>
    </row>
    <row r="26" spans="1:58" x14ac:dyDescent="0.2">
      <c r="C26" s="204" t="s">
        <v>966</v>
      </c>
      <c r="D26" s="204" t="s">
        <v>635</v>
      </c>
      <c r="E26" t="s">
        <v>1022</v>
      </c>
      <c r="F26">
        <f t="shared" si="1"/>
        <v>114206000000000</v>
      </c>
      <c r="G26" s="6">
        <f t="shared" si="2"/>
        <v>5017299000000000</v>
      </c>
      <c r="H26" s="213">
        <f t="shared" si="3"/>
        <v>2.2762446487642057E-2</v>
      </c>
    </row>
    <row r="27" spans="1:58" x14ac:dyDescent="0.2">
      <c r="C27" s="204" t="s">
        <v>968</v>
      </c>
      <c r="D27" s="204" t="s">
        <v>969</v>
      </c>
      <c r="E27" t="s">
        <v>1022</v>
      </c>
      <c r="F27">
        <f t="shared" si="1"/>
        <v>142000000000</v>
      </c>
      <c r="G27" s="6">
        <f t="shared" si="2"/>
        <v>9410000000000</v>
      </c>
      <c r="H27" s="207">
        <f t="shared" si="3"/>
        <v>1.5090329436769395E-2</v>
      </c>
    </row>
    <row r="28" spans="1:58" x14ac:dyDescent="0.2">
      <c r="C28" s="204" t="s">
        <v>971</v>
      </c>
      <c r="D28" s="204" t="s">
        <v>972</v>
      </c>
      <c r="E28" t="s">
        <v>1022</v>
      </c>
      <c r="F28">
        <f t="shared" si="1"/>
        <v>138280000000000</v>
      </c>
      <c r="G28" s="6">
        <f t="shared" si="2"/>
        <v>4914171000000000</v>
      </c>
      <c r="H28" s="213">
        <f t="shared" si="3"/>
        <v>2.8139028943030268E-2</v>
      </c>
    </row>
    <row r="29" spans="1:58" x14ac:dyDescent="0.2">
      <c r="C29" s="204" t="s">
        <v>974</v>
      </c>
      <c r="D29" s="204" t="s">
        <v>975</v>
      </c>
      <c r="E29" t="s">
        <v>1022</v>
      </c>
      <c r="F29">
        <f t="shared" si="1"/>
        <v>12162000000000</v>
      </c>
      <c r="G29" s="6">
        <f t="shared" si="2"/>
        <v>484129000000000</v>
      </c>
      <c r="H29" s="207">
        <f t="shared" si="3"/>
        <v>2.5121403592844056E-2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12079000000000</v>
      </c>
      <c r="G31" s="6">
        <f t="shared" si="2"/>
        <v>438967000000000</v>
      </c>
      <c r="H31" s="207">
        <f t="shared" si="3"/>
        <v>2.75168748448061E-2</v>
      </c>
    </row>
    <row r="32" spans="1:58" x14ac:dyDescent="0.2">
      <c r="C32" s="204" t="s">
        <v>983</v>
      </c>
      <c r="D32" s="204" t="s">
        <v>983</v>
      </c>
      <c r="E32" t="s">
        <v>1013</v>
      </c>
      <c r="F32">
        <f t="shared" si="1"/>
        <v>195116000000000</v>
      </c>
      <c r="G32" s="6">
        <f t="shared" si="2"/>
        <v>9178628000000000</v>
      </c>
      <c r="H32" s="207">
        <f t="shared" si="3"/>
        <v>2.1257643299194606E-2</v>
      </c>
    </row>
    <row r="33" spans="3:8" x14ac:dyDescent="0.2">
      <c r="C33" s="204" t="s">
        <v>985</v>
      </c>
      <c r="D33" s="204" t="s">
        <v>961</v>
      </c>
      <c r="E33" t="s">
        <v>1013</v>
      </c>
      <c r="F33">
        <f t="shared" si="1"/>
        <v>1079000000000</v>
      </c>
      <c r="G33" s="6">
        <f t="shared" si="2"/>
        <v>14648000000000</v>
      </c>
      <c r="H33" s="207">
        <f t="shared" si="3"/>
        <v>7.3661933369743304E-2</v>
      </c>
    </row>
    <row r="34" spans="3:8" x14ac:dyDescent="0.2">
      <c r="C34" s="204" t="s">
        <v>988</v>
      </c>
      <c r="D34" s="204" t="s">
        <v>964</v>
      </c>
      <c r="E34" t="s">
        <v>1013</v>
      </c>
      <c r="F34">
        <f t="shared" si="1"/>
        <v>11614000000000</v>
      </c>
      <c r="G34" s="6">
        <f t="shared" si="2"/>
        <v>707192000000000</v>
      </c>
      <c r="H34" s="207">
        <f t="shared" si="3"/>
        <v>1.6422697089333589E-2</v>
      </c>
    </row>
    <row r="35" spans="3:8" x14ac:dyDescent="0.2">
      <c r="C35" s="204" t="s">
        <v>990</v>
      </c>
      <c r="D35" s="204" t="s">
        <v>635</v>
      </c>
      <c r="E35" t="s">
        <v>1013</v>
      </c>
      <c r="F35">
        <f t="shared" si="1"/>
        <v>78206000000000</v>
      </c>
      <c r="G35" s="6">
        <f t="shared" si="2"/>
        <v>4532636000000000</v>
      </c>
      <c r="H35" s="213">
        <f t="shared" si="3"/>
        <v>1.7253977597142148E-2</v>
      </c>
    </row>
    <row r="36" spans="3:8" x14ac:dyDescent="0.2">
      <c r="C36" s="204" t="s">
        <v>992</v>
      </c>
      <c r="D36" s="204" t="s">
        <v>969</v>
      </c>
      <c r="E36" t="s">
        <v>1013</v>
      </c>
      <c r="F36">
        <f t="shared" si="1"/>
        <v>54000000000</v>
      </c>
      <c r="G36" s="6">
        <f t="shared" si="2"/>
        <v>1434000000000</v>
      </c>
      <c r="H36" s="207">
        <f t="shared" si="3"/>
        <v>3.7656903765690378E-2</v>
      </c>
    </row>
    <row r="37" spans="3:8" x14ac:dyDescent="0.2">
      <c r="C37" s="204" t="s">
        <v>994</v>
      </c>
      <c r="D37" s="204" t="s">
        <v>972</v>
      </c>
      <c r="E37" t="s">
        <v>1013</v>
      </c>
      <c r="F37">
        <f t="shared" si="1"/>
        <v>93524000000000</v>
      </c>
      <c r="G37" s="6">
        <f t="shared" si="2"/>
        <v>3434314000000000</v>
      </c>
      <c r="H37" s="213">
        <f t="shared" si="3"/>
        <v>2.7232221631452454E-2</v>
      </c>
    </row>
    <row r="38" spans="3:8" x14ac:dyDescent="0.2">
      <c r="C38" s="204" t="s">
        <v>996</v>
      </c>
      <c r="D38" s="204" t="s">
        <v>975</v>
      </c>
      <c r="E38" t="s">
        <v>1013</v>
      </c>
      <c r="F38">
        <f t="shared" si="1"/>
        <v>3821000000000</v>
      </c>
      <c r="G38" s="6">
        <f t="shared" si="2"/>
        <v>216973000000000</v>
      </c>
      <c r="H38" s="207">
        <f t="shared" si="3"/>
        <v>1.761048609734852E-2</v>
      </c>
    </row>
    <row r="39" spans="3:8" x14ac:dyDescent="0.2">
      <c r="C39" s="204" t="s">
        <v>998</v>
      </c>
      <c r="D39" s="204" t="s">
        <v>978</v>
      </c>
      <c r="E39" t="s">
        <v>1013</v>
      </c>
      <c r="F39">
        <f t="shared" si="1"/>
        <v>20000000000</v>
      </c>
      <c r="G39" s="6">
        <f t="shared" si="2"/>
        <v>3163000000000</v>
      </c>
      <c r="H39" s="207">
        <f t="shared" si="3"/>
        <v>6.3231109705975336E-3</v>
      </c>
    </row>
    <row r="40" spans="3:8" ht="16" thickBot="1" x14ac:dyDescent="0.25">
      <c r="C40" s="205" t="s">
        <v>1001</v>
      </c>
      <c r="D40" s="205" t="s">
        <v>981</v>
      </c>
      <c r="E40" t="s">
        <v>1013</v>
      </c>
      <c r="F40">
        <f t="shared" si="1"/>
        <v>5453000000000</v>
      </c>
      <c r="G40" s="6">
        <f t="shared" si="2"/>
        <v>122008000000000</v>
      </c>
      <c r="H40" s="207">
        <f t="shared" si="3"/>
        <v>4.4693790571110094E-2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Indiana</v>
      </c>
      <c r="H2" s="1" t="s">
        <v>354</v>
      </c>
      <c r="I2" s="1"/>
      <c r="J2" s="1"/>
      <c r="K2" s="1"/>
      <c r="L2" s="1"/>
      <c r="M2" s="1"/>
      <c r="P2" s="1" t="s">
        <v>1087</v>
      </c>
      <c r="Q2">
        <f>SUMIFS(BDEQ!C:C,BDEQ!$AG:$AG,About!$B$2,BDEQ!$AH:$AH,Calculations!$I4)*BDEQ!$C$2</f>
        <v>163965468.35999998</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0.16323332274226754</v>
      </c>
      <c r="K4" s="207">
        <f>$B$12</f>
        <v>0.71176273976026627</v>
      </c>
      <c r="L4" s="209" t="s">
        <v>1022</v>
      </c>
      <c r="M4" s="12" t="s">
        <v>1015</v>
      </c>
      <c r="N4" s="1" t="s">
        <v>635</v>
      </c>
      <c r="O4" s="7">
        <f>P4</f>
        <v>13268841039518.859</v>
      </c>
      <c r="P4" s="7">
        <f>Q4</f>
        <v>13268841039518.859</v>
      </c>
      <c r="Q4" s="45">
        <f>SUMIFS('SEDS 2021'!$F$23:$F$40,'SEDS 2021'!E$23:E$40,Calculations!L4,'SEDS 2021'!D$23:D$40,Calculations!N4)*J4*K4</f>
        <v>13268841039518.859</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13377272083289.383</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13477718259666.361</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13573983880204.928</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13664920603783.812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13754923692722.982</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13843917670106.664</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13930832311700.943</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14014545455682.334</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14096242564687.264</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14182790326383.078</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14263706257100.668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14347352091062.205</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14429135537135.672</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14517079890915.361</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14603754486567.01</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14698142775010.471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14792785444701.246</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14892367056011.234</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14991378576756.453</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14953473843723.803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14914567921811.656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14876955441480.381</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14839240107252.686</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14800134470605.09</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14762197744179.117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14724347889102.5</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14685381377088.121</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14647729064321.895</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14610276536157.178</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0.71176273976026627</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0.73468119943054078</v>
      </c>
      <c r="K6" s="207">
        <f t="shared" si="0"/>
        <v>0.71176273976026627</v>
      </c>
      <c r="L6" s="209" t="s">
        <v>1022</v>
      </c>
      <c r="M6" s="12" t="s">
        <v>1015</v>
      </c>
      <c r="N6" s="1" t="s">
        <v>972</v>
      </c>
      <c r="O6" s="7">
        <f t="shared" si="1"/>
        <v>72309198300211.531</v>
      </c>
      <c r="P6" s="7">
        <f t="shared" si="1"/>
        <v>72309198300211.531</v>
      </c>
      <c r="Q6" s="45">
        <f>SUMIFS('SEDS 2021'!$F$23:$F$40,'SEDS 2021'!E$23:E$40,Calculations!L6,'SEDS 2021'!D$23:D$40,Calculations!N6)*J6*K6</f>
        <v>72309198300211.531</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72578054405152.938</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72774900119114.172</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72906564813955.688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72993146508548.25</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73060479085781.219</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73151371880513.781</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73226893302187.406</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73307157959708.859</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73378479856667.109</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73517934432596.938</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73634470813093.031</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73820925689373.672</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74013123115670.906</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74288001614726.375</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74564760745508.5</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74938288645603.672</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75331890865836.734</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75801973170180.109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76297953131278.156</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75848565294152.516</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75422239599830.406</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75037627644765.281</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74676550035403.859</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74321082924255.781</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73989839566721.75</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73665209145947.359</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73330772032653.359</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73007032011378.016</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72679614703332.938</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0.99879047564163626</v>
      </c>
      <c r="K7" s="207">
        <f t="shared" si="0"/>
        <v>0.71176273976026627</v>
      </c>
      <c r="L7" s="209" t="s">
        <v>1022</v>
      </c>
      <c r="M7" s="12" t="s">
        <v>1015</v>
      </c>
      <c r="N7" s="1" t="s">
        <v>964</v>
      </c>
      <c r="O7" s="7">
        <f t="shared" si="1"/>
        <v>836020570177.64099</v>
      </c>
      <c r="P7" s="7">
        <f t="shared" si="1"/>
        <v>836020570177.64099</v>
      </c>
      <c r="Q7" s="45">
        <f>SUMIFS('SEDS 2021'!$F$23:$F$40,'SEDS 2021'!E$23:E$40,Calculations!L7,'SEDS 2021'!D$23:D$40,Calculations!N7)*J7*K7</f>
        <v>836020570177.64099</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838008943714.1571</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838780552724.12122</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837793669860.83765</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835035118949.08679</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829916557461.05359</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822379895049.73108</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810919184490.51587</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795263079232.02881</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775033033685.349</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751025206595.79187</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722928816496.82483</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691886542049.02844</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657846871568.83411</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621899473342.78479</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584078413803.28101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545528286139.36011</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506213036330.00037</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466857744067.24615</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427641739801.08386</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384035849195.26831</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342533734112.09418</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303533854765.05371</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267291311647.95432</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234084658296.41257</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204237280940.48633</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177832366678.90286</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154852446189.34381</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135243504601.32079</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118781749705.88959</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0.71176273976026627</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0.71176273976026627</v>
      </c>
      <c r="L9" s="209" t="s">
        <v>1022</v>
      </c>
      <c r="M9" s="12" t="s">
        <v>1015</v>
      </c>
      <c r="N9" s="1" t="s">
        <v>981</v>
      </c>
      <c r="O9" s="7">
        <f t="shared" si="1"/>
        <v>8597382133564.2559</v>
      </c>
      <c r="P9" s="7">
        <f t="shared" si="1"/>
        <v>8597382133564.2559</v>
      </c>
      <c r="Q9" s="45">
        <f>SUMIFS('SEDS 2021'!$F$23:$F$40,'SEDS 2021'!E$23:E$40,Calculations!L9,'SEDS 2021'!D$23:D$40,Calculations!N9)*J9*K9</f>
        <v>8597382133564.2559</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8629454446786.1465</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8655227773159.8916</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8674804565078.0938</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8690954274577.9609</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8704288655707.5957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8720449936854.8027</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8733679781518.7393</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8744899357640.792</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8755748603314.1768</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8770757752828.5205</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8784109407474.4385</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8802261705207.2852</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8823151797017.5352</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8852542025081.2285</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8886453361418.6602</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8931269474594.9219</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8981003944731.9883</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9035648563048.6191</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9091685809921.502</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9050618676878.1797</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9006501967035.8242</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8961479578817.0332</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8914290574184.582</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8864560536540.3672</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8816313081301.4414</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8768765642436.3867</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8720743815390.1787</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8675049237474.4844</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8630339293636.9043</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0.71176273976026627</v>
      </c>
      <c r="L10" s="209" t="s">
        <v>1022</v>
      </c>
      <c r="M10" s="12" t="s">
        <v>1015</v>
      </c>
      <c r="N10" s="1" t="s">
        <v>969</v>
      </c>
      <c r="O10" s="7">
        <f t="shared" si="1"/>
        <v>101070309045.95781</v>
      </c>
      <c r="P10" s="7">
        <f t="shared" si="1"/>
        <v>101070309045.95781</v>
      </c>
      <c r="Q10" s="45">
        <f>SUMIFS('SEDS 2021'!$F$23:$F$40,'SEDS 2021'!E$23:E$40,Calculations!L10,'SEDS 2021'!D$23:D$40,Calculations!N10)*J10*K10</f>
        <v>101070309045.95781</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101920437493.38399</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102728681765.36824</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103533375412.24963</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104329028539.64177</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105117572914.2872</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105922105427.922</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106707166397.3385</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107442798365.25908</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108194074188.08015</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108951221549.5101</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109670697552.80946</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110375148941.84721</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111072935903.60425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111770180450.31706</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112447455761.87598</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113137808440.58971</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113831139599.9877</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114507104201.71217</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115196884773.51997</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114888031336.15555</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114547329994.8414</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114212926781.1075</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113867504778.30136</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113493973344.74715</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113130710168.06863</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112759935829.42274</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112364358731.88367</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111981700372.40179</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111594355012.80244</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0.71176273976026627</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0.71176273976026627</v>
      </c>
      <c r="C12" s="207">
        <f>'Rural Urban'!Q11</f>
        <v>0.28823726023973373</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0.88833606465833281</v>
      </c>
      <c r="K12" s="207">
        <f t="shared" si="0"/>
        <v>0.71176273976026627</v>
      </c>
      <c r="L12" s="209" t="s">
        <v>1022</v>
      </c>
      <c r="M12" s="12" t="s">
        <v>1015</v>
      </c>
      <c r="N12" s="1" t="s">
        <v>975</v>
      </c>
      <c r="O12" s="7">
        <f t="shared" si="1"/>
        <v>7689844225324.6855</v>
      </c>
      <c r="P12" s="7">
        <f t="shared" si="1"/>
        <v>7689844225324.6855</v>
      </c>
      <c r="Q12" s="45">
        <f>SUMIFS('SEDS 2021'!$F$23:$F$40,'SEDS 2021'!E$23:E$40,Calculations!L12,'SEDS 2021'!D$23:D$40,Calculations!N12)*J12*K12</f>
        <v>7689844225324.6855</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7750692802392.0342</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7806908479857.3984</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7856741384127.1543</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7904415260039.4424</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7950405436800.3125</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8001688486653.0693</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8051318242349.584</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8102315522637.0293</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8153741776680.7773</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8210626642998.542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8263931324445.5137</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8320876817323.8066</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8375541969658.0771</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8433722840264.7422</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8487726680692.5117</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8545907102564.3477</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8602070796892.9375</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8661468929771.8096</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8721375298338.6777</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8675800804353.7881</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8630871848965.9053</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8589423374369.9678</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8549933827718.9209</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8510703004075.3271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8474075361045.5488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8438173448199.6816</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8401199476782.2568</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8365547201462.2881</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8329616186372.082</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0.71176273976026627</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8.838170522655811E-2</v>
      </c>
      <c r="K17" s="207">
        <f>$B$12</f>
        <v>0.71176273976026627</v>
      </c>
      <c r="L17" s="209" t="s">
        <v>1022</v>
      </c>
      <c r="M17" s="12" t="s">
        <v>1018</v>
      </c>
      <c r="N17" s="1" t="s">
        <v>635</v>
      </c>
      <c r="O17" s="7">
        <f>P17</f>
        <v>7184334532627.5615</v>
      </c>
      <c r="P17" s="7">
        <f>Q17</f>
        <v>7184334532627.5615</v>
      </c>
      <c r="Q17" s="45">
        <f>SUMIFS('SEDS 2021'!$F$23:$F$40,'SEDS 2021'!E$23:E$40,Calculations!L17,'SEDS 2021'!D$23:D$40,Calculations!N17)*J17*K17</f>
        <v>7184334532627.5615</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7019944490177.7549</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6868973926824.6211</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6733542285641.5801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6606927587831.5625</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6507827059416.3291</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6427887596019.1572</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6366366690552.4756</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6321570674551.8096</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6290978512751.627</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6263961086754.4746</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6253498818495.6035</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6249069878773.2432</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6248642638591.0918</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6250933790276.0723</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6255182043176.8076</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6260910813164.3818</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6259975127486.5654</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6267631714908.083</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6275891505594.5596</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6285794616780.8164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6295836533143.1074</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6306223485409.21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6316916686628.3809</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6320166619163.4365</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6331357333743.9697</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6342725032943.6074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6354228649470.1709</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6365828989833.8125</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6377507434855.999</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0.71176273976026627</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0.71176273976026627</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0.71176273976026627</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0.71176273976026627</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0.71176273976026627</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0.71176273976026627</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0.71176273976026627</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0.71176273976026627</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0.71176273976026627</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6.2652515623730601E-2</v>
      </c>
      <c r="K30" s="207">
        <f>$B$12</f>
        <v>0.71176273976026627</v>
      </c>
      <c r="L30" s="209" t="s">
        <v>1022</v>
      </c>
      <c r="M30" s="12" t="s">
        <v>1019</v>
      </c>
      <c r="N30" s="1" t="s">
        <v>635</v>
      </c>
      <c r="O30" s="7">
        <f>P30</f>
        <v>5092871091338.6924</v>
      </c>
      <c r="P30" s="7">
        <f>Q30</f>
        <v>5092871091338.6924</v>
      </c>
      <c r="Q30" s="45">
        <f>SUMIFS('SEDS 2021'!$F$23:$F$40,'SEDS 2021'!E$23:E$40,Calculations!L30,'SEDS 2021'!D$23:D$40,Calculations!N30)*J30*K30</f>
        <v>5092871091338.6924</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5043421236813.1943</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4995207294362.4912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4950665636129.6895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4922472110739.3311</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4909433778943.0811</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4903015369297.1631</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4896190756108.8936</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4890117682557.96</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4886414534429.0576</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4890163105895.6875</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4900827043252.502</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4915001989340.917</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4928710132693.3828</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4941403932571.291</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4944341757339.707</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4944453486916.8877</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4942927868647.5117</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4940400256756.3301</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4937140643442.7412</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4892877336263.7822</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4849876265203.7285</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4808580968958.5156</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4769294950039.8574</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4731930812159.6348</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4696256173830.5078</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4661929236108.9102</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4628617075446.7295</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4596105261566.1016</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4564276195529.7031</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0.71176273976026627</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0.71176273976026627</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0.71176273976026627</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0.71176273976026627</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0.71176273976026627</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0.71176273976026627</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0.71176273976026627</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0.71176273976026627</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0.71176273976026627</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0.27039984082678686</v>
      </c>
      <c r="K43" s="207">
        <f>$B$12</f>
        <v>0.71176273976026627</v>
      </c>
      <c r="L43" s="209" t="s">
        <v>1022</v>
      </c>
      <c r="M43" s="12" t="s">
        <v>1014</v>
      </c>
      <c r="N43" s="1" t="s">
        <v>635</v>
      </c>
      <c r="O43" s="7">
        <f>P43</f>
        <v>21980147464784.711</v>
      </c>
      <c r="P43" s="7">
        <f>Q43</f>
        <v>21980147464784.711</v>
      </c>
      <c r="Q43" s="45">
        <f>SUMIFS('SEDS 2021'!$F$23:$F$40,'SEDS 2021'!E$23:E$40,Calculations!L43,'SEDS 2021'!D$23:D$40,Calculations!N43)*J43*K43</f>
        <v>21980147464784.711</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21843983864530.797</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21705717725006.012</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21570997139573.777</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21447869637579.566</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21345728964999.176</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21267901863803.797</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21213719836151.305</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21181283475612.676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21175640359590.109</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21199565186200.219</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21246722621985.527</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21311946937176.59</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21396215588020.27</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21496358032896.133</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21607622991868.859</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21725245048036.965</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21847688475355.945</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21973422597320.465</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22100952804842.75</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22040219293296.336</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21979104358969.902</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21917534913132.211</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21855548474892.039</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21793236778329.078</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21730654124352.539</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21667655151929.449</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21604271122711.746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21540381316057.922</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21475892499407.789</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0.71176273976026627</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0.26525984763959432</v>
      </c>
      <c r="K45" s="207">
        <f t="shared" si="8"/>
        <v>0.71176273976026627</v>
      </c>
      <c r="L45" s="209" t="s">
        <v>1022</v>
      </c>
      <c r="M45" s="12" t="s">
        <v>1014</v>
      </c>
      <c r="N45" s="1" t="s">
        <v>972</v>
      </c>
      <c r="O45" s="7">
        <f t="shared" ref="O45:O52" si="10">P45</f>
        <v>26107551056053.305</v>
      </c>
      <c r="P45" s="7">
        <f t="shared" si="9"/>
        <v>26107551056053.305</v>
      </c>
      <c r="Q45" s="45">
        <f>SUMIFS('SEDS 2021'!$F$23:$F$40,'SEDS 2021'!E$23:E$40,Calculations!L45,'SEDS 2021'!D$23:D$40,Calculations!N45)*J45*K45</f>
        <v>26107551056053.305</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26130812288119.699</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26159442644937.344</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26196852829041.035</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26249128507626.078</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26323358635549.648</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26418101574414.461</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26526816137043.672</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26643174949000.879</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26771508705839.988</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26911057177449.07</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27054393763525.957</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27198239822847.184</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27347991542107.012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27503473097262.871</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27661840015697.992</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27820100034993.785</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27979017863873.078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28138075604807.145</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28296570922341.559</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28206365265050.363</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28114914563584.457</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28022890383707.902</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27930866576409.055</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27839209581602.168</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27747980632123.922</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27657497729244.266</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27567685943359.41</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27478605545831.66</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27390201494184.129</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1.2095243583637371E-3</v>
      </c>
      <c r="K46" s="207">
        <f t="shared" si="8"/>
        <v>0.71176273976026627</v>
      </c>
      <c r="L46" s="209" t="s">
        <v>1022</v>
      </c>
      <c r="M46" s="12" t="s">
        <v>1014</v>
      </c>
      <c r="N46" s="1" t="s">
        <v>964</v>
      </c>
      <c r="O46" s="7">
        <f t="shared" si="10"/>
        <v>1012411780.4321239</v>
      </c>
      <c r="P46" s="7">
        <f t="shared" si="9"/>
        <v>1012411780.4321239</v>
      </c>
      <c r="Q46" s="45">
        <f>SUMIFS('SEDS 2021'!$F$23:$F$40,'SEDS 2021'!E$23:E$40,Calculations!L46,'SEDS 2021'!D$23:D$40,Calculations!N46)*J46*K46</f>
        <v>1012411780.4321239</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970089539.1173439</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934741907.641801</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906072905.83629191</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883706254.60206461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867315694.05528307</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856109118.37245071</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849095181.35989892</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845272846.05868042</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844096463.83221531</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844946766.221699</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847071840.96651077</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849958410.08444071</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853536194.35793769</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857605927.00713694</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861946675.75018394</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866349307.79374623</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870802299.78479087</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875279813.74860942</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879754013.26874936</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876745029.92011416</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873713920.66627717</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870684656.48489106</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867677204.84435177</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864704119.57066405</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861763561.33438349</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858865001.05347836</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856003847.6220094</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853179400.97617066</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850388970.62341058</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0.71176273976026627</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0.71176273976026627</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0.71176273976026627</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0.71176273976026627</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0.11166393534166717</v>
      </c>
      <c r="K51" s="207">
        <f t="shared" si="8"/>
        <v>0.71176273976026627</v>
      </c>
      <c r="L51" s="209" t="s">
        <v>1022</v>
      </c>
      <c r="M51" s="12" t="s">
        <v>1014</v>
      </c>
      <c r="N51" s="1" t="s">
        <v>975</v>
      </c>
      <c r="O51" s="7">
        <f t="shared" si="10"/>
        <v>966614215639.67322</v>
      </c>
      <c r="P51" s="7">
        <f t="shared" si="9"/>
        <v>966614215639.67322</v>
      </c>
      <c r="Q51" s="45">
        <f>SUMIFS('SEDS 2021'!$F$23:$F$40,'SEDS 2021'!E$23:E$40,Calculations!L51,'SEDS 2021'!D$23:D$40,Calculations!N51)*J51*K51</f>
        <v>966614215639.67322</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947751386558.20569</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932961058486.82666</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921868000318.62415</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914087158360.29224</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909319541831.77893</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907046370121.11426</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906665738163.48328</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907611293615.46375</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909761071956.97498</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912851209811.00647</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916432204692.82349</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920235012744.91089</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924329806506.41724</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928655810570.52234</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933106128777.7146</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937567615507.96423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942071251948.76758</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946602947898.04443</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951144649725.87903</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948319723333.01123</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945431481906.95935</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942500570767.64807</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939545612816.39587</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936579164750.67493</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933607361800.79736</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930641876015.7771</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927682825775.19788</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924735154433.58716</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921799478267.63513</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0.71176273976026627</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0.41533261558065676</v>
      </c>
      <c r="K56" s="207">
        <f>$B$12</f>
        <v>0.71176273976026627</v>
      </c>
      <c r="L56" s="209" t="s">
        <v>1022</v>
      </c>
      <c r="M56" s="12" t="s">
        <v>1016</v>
      </c>
      <c r="N56" s="1" t="s">
        <v>635</v>
      </c>
      <c r="O56" s="7">
        <f>P56</f>
        <v>33761381328791.133</v>
      </c>
      <c r="P56" s="7">
        <f>Q56</f>
        <v>33761381328791.133</v>
      </c>
      <c r="Q56" s="45">
        <f>SUMIFS('SEDS 2021'!$F$23:$F$40,'SEDS 2021'!E$23:E$40,Calculations!L56,'SEDS 2021'!D$23:D$40,Calculations!N56)*J56*K56</f>
        <v>33761381328791.133</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33955122422508.629</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34162060890109.879</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34404073584585.227</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34667127111884.438</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34892851498873.738</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35166059477104.27</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35474739654789.766</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35779080092921.781</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36072533355596.945</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36383706648319.109</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36716049199048.062</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37081392392696.625</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37482325497862.883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37892065846015.43</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38280405215336.633</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38658360264552.234</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39057470287614.219</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39440562873195.047</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39797762111491.664</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40058847731171.18</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40332565706833.047</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40613566091356.273</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40883401949641.203</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41136131070952.141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41389770542968.383</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41636128664209.359</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41885741193333.305</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42148883335331.281</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42412613640860.859</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0.71176273976026627</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0.71176273976026627</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0.71176273976026627</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0.71176273976026627</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0.71176273976026627</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0.71176273976026627</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0.71176273976026627</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0.71176273976026627</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0.71176273976026627</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0.16323332274226754</v>
      </c>
      <c r="K69" s="210">
        <f>$C$12</f>
        <v>0.28823726023973373</v>
      </c>
      <c r="L69" s="209" t="s">
        <v>1022</v>
      </c>
      <c r="M69" s="12" t="s">
        <v>1015</v>
      </c>
      <c r="N69" s="1" t="s">
        <v>635</v>
      </c>
      <c r="O69" s="7">
        <f>P69</f>
        <v>5373383817584.5479</v>
      </c>
      <c r="P69" s="7">
        <f>Q69</f>
        <v>5373383817584.5479</v>
      </c>
      <c r="Q69" s="45">
        <f>SUMIFS('SEDS 2021'!$F$23:$F$40,'SEDS 2021'!E$23:E$40,Calculations!L69,'SEDS 2021'!D$23:D$40,Calculations!N69)*J69*K69</f>
        <v>5373383817584.5479</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5417294330506.1396</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5457971271097.6191</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5496955243100.2275</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5533781211355.3008</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5570229092537.8379</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5606268321322.9092</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5641465496966.4268</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5675366185945.1406</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5708450456241.4746</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5743499059262.5947</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5776266981600.9316</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5810140412541.7842</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5843259646118.2988</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5878873816643.0859</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5913973782667.4834</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5952197505461.4365</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5990524243136.1729</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6030851067246.0107</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6070947026022.082</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6055597028348.5176</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6039841586664.6279</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6024609940392.7832</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6009336642143.8779</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5993500323469.7227</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5978137369669.7393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5962809595513.6641</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5947029617106.9463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5931781840190.3262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5916614968557.1113</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0.28823726023973373</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0.73468119943054078</v>
      </c>
      <c r="K71" s="210">
        <f t="shared" si="14"/>
        <v>0.28823726023973373</v>
      </c>
      <c r="L71" s="209" t="s">
        <v>1022</v>
      </c>
      <c r="M71" s="12" t="s">
        <v>1015</v>
      </c>
      <c r="N71" s="1" t="s">
        <v>972</v>
      </c>
      <c r="O71" s="7">
        <f t="shared" si="15"/>
        <v>29282517957043.648</v>
      </c>
      <c r="P71" s="7">
        <f t="shared" si="16"/>
        <v>29282517957043.648</v>
      </c>
      <c r="Q71" s="45">
        <f>SUMIFS('SEDS 2021'!$F$23:$F$40,'SEDS 2021'!E$23:E$40,Calculations!L71,'SEDS 2021'!D$23:D$40,Calculations!N71)*J71*K71</f>
        <v>29282517957043.648</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29391394613207.387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29471109757190.941</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29524429028896.848</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29559491373470.656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29586758546226.918</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29623566724943.984</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29654150073097.254</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29686654254175.707</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29715536952055.16</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29772010833938.113</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29819203704758.746</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29894710948528.727</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29972543710046.566</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30083859210339.887</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30195936296069.102</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30347201110216.012</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30506595272408.973</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30696961005148.441</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30897814319230.129</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30715829070884.898</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30543183126897.168</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30387429685489.492</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30241206772933.965</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30097255902090.172</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29963114744489.848</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29831651578679.852</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29696217069575.289</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29565114482224.637</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29432522731414.852</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0.99879047564163626</v>
      </c>
      <c r="K72" s="210">
        <f t="shared" si="14"/>
        <v>0.28823726023973373</v>
      </c>
      <c r="L72" s="209" t="s">
        <v>1022</v>
      </c>
      <c r="M72" s="12" t="s">
        <v>1015</v>
      </c>
      <c r="N72" s="1" t="s">
        <v>964</v>
      </c>
      <c r="O72" s="7">
        <f t="shared" si="15"/>
        <v>338557029176.92322</v>
      </c>
      <c r="P72" s="7">
        <f t="shared" si="16"/>
        <v>338557029176.92322</v>
      </c>
      <c r="Q72" s="45">
        <f>SUMIFS('SEDS 2021'!$F$23:$F$40,'SEDS 2021'!E$23:E$40,Calculations!L72,'SEDS 2021'!D$23:D$40,Calculations!N72)*J72*K72</f>
        <v>338557029176.92322</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339362246011.80786</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339674718770.75458</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339275068161.35876</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338157958325.99048</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336085132569.22748</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333033066475.51337</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328391907803.5921</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322051771359.73846</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313859360353.70013</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304137089268.06567</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292759103244.96936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280188144358.5061</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266403352305.49808</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251846001943.33524</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236529888901.64639</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220918530566.86887</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204997326410.40036</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189059906559.5509</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173178893132.18948</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155520140100.5722</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138713337387.41333</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122919846460.2859</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108242973467.87317</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94795522162.677307</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82708451859.852341</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72015450219.744904</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62709442820.891197</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54768555663.133499</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48102161280.93351</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0.28823726023973373</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0.28823726023973373</v>
      </c>
      <c r="L74" s="209" t="s">
        <v>1022</v>
      </c>
      <c r="M74" s="12" t="s">
        <v>1015</v>
      </c>
      <c r="N74" s="1" t="s">
        <v>981</v>
      </c>
      <c r="O74" s="7">
        <f t="shared" si="15"/>
        <v>3481617866435.7437</v>
      </c>
      <c r="P74" s="7">
        <f t="shared" si="16"/>
        <v>3481617866435.7437</v>
      </c>
      <c r="Q74" s="45">
        <f>SUMIFS('SEDS 2021'!$F$23:$F$40,'SEDS 2021'!E$23:E$40,Calculations!L74,'SEDS 2021'!D$23:D$40,Calculations!N74)*J74*K74</f>
        <v>3481617866435.7437</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3494605952459.665</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3505043184652.7061</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3512971052397.9136</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3519511080078.313</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3524911005178.4844</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3531455718942.7983</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3536813310688.3491</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3541356818941.6201</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3545750357228.8555</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3551828500819.2324</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3557235421046.7549</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3564586421981.8896</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3573046127011.646</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3584948068967.4067</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3598680890497.6006</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3616829738357.873</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3636970336637.3096</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3659099361086.8564</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3681792347959.7822</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3665161696686.4448</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3647296080989.7944</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3629063699460.5156</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3609953919404.7642</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3589815116118.9731</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3570276703197.4268</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3551021770697.7349</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3531574728746.4136</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3513070135557.5835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3494964282304.3535</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0.28823726023973373</v>
      </c>
      <c r="L75" s="209" t="s">
        <v>1022</v>
      </c>
      <c r="M75" s="12" t="s">
        <v>1015</v>
      </c>
      <c r="N75" s="1" t="s">
        <v>969</v>
      </c>
      <c r="O75" s="7">
        <f t="shared" si="15"/>
        <v>40929690954.042191</v>
      </c>
      <c r="P75" s="7">
        <f t="shared" si="16"/>
        <v>40929690954.042191</v>
      </c>
      <c r="Q75" s="45">
        <f>SUMIFS('SEDS 2021'!$F$23:$F$40,'SEDS 2021'!E$23:E$40,Calculations!L75,'SEDS 2021'!D$23:D$40,Calculations!N75)*J75*K75</f>
        <v>40929690954.042191</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41273961145.286697</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41601269813.677605</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41927140611.842087</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42249350338.102737</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42568681285.662323</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42894486830.894974</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43212407129.760262</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43510310533.708618</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43814549113.164513</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44121165445.918625</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44412526289.096634</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44697802726.040642</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44980380319.461166</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45262738255.097534</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45537009398.171844</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45816576385.309479</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46097349545.605881</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46371089900.271996</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46650425205.533188</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46525351127.292549</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46387379840.381027</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46251959059.329063</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46112076081.261269</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45960809836.19574</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45813701850.70739</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45663552125.850365</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45503358212.29055</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45348395903.948814</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45191535536.04715</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0.28823726023973373</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0.88833606465833281</v>
      </c>
      <c r="K77" s="210">
        <f t="shared" si="14"/>
        <v>0.28823726023973373</v>
      </c>
      <c r="L77" s="209" t="s">
        <v>1022</v>
      </c>
      <c r="M77" s="12" t="s">
        <v>1015</v>
      </c>
      <c r="N77" s="1" t="s">
        <v>975</v>
      </c>
      <c r="O77" s="7">
        <f t="shared" si="15"/>
        <v>3114098993049.959</v>
      </c>
      <c r="P77" s="7">
        <f t="shared" si="16"/>
        <v>3114098993049.959</v>
      </c>
      <c r="Q77" s="45">
        <f>SUMIFS('SEDS 2021'!$F$23:$F$40,'SEDS 2021'!E$23:E$40,Calculations!L77,'SEDS 2021'!D$23:D$40,Calculations!N77)*J77*K77</f>
        <v>3114098993049.959</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3138740388508.9097</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3161505633091.1069</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3181686093508.7754</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3200992228278.6221</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3219616527932.126</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3240384243015.4907</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3260482435867.1548</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3281134424976.1689</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3301960132395.126</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3324996373407.2061</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3346582773593.5967</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3369643566092.75</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3391780906050.6196</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3415341980275.5444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3437211513671.6968</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3460772406175.8174</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3483516599533.9399</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3507570619403.1572</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3531830455696.9785</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3513374492004.019</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3495179947273.0059</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3478394866948.8052</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3462403079097.3638</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3446516064377.0005</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3431683240338.6167</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3417144309852.3931</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3402171235784.0171</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3387733399149.0146</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3373182683343.4614</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0.28823726023973373</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8.838170522655811E-2</v>
      </c>
      <c r="K82" s="210">
        <f>$C$12</f>
        <v>0.28823726023973373</v>
      </c>
      <c r="L82" s="209" t="s">
        <v>1022</v>
      </c>
      <c r="M82" s="12" t="s">
        <v>1018</v>
      </c>
      <c r="N82" s="1" t="s">
        <v>635</v>
      </c>
      <c r="O82" s="7">
        <f>P82</f>
        <v>2909386494476.7329</v>
      </c>
      <c r="P82" s="7">
        <f>Q82</f>
        <v>2909386494476.7329</v>
      </c>
      <c r="Q82" s="45">
        <f>SUMIFS('SEDS 2021'!$F$23:$F$40,'SEDS 2021'!E$23:E$40,Calculations!L82,'SEDS 2021'!D$23:D$40,Calculations!N82)*J82*K82</f>
        <v>2909386494476.7329</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2842814682270.9053</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2781677256655.7163</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2726832512721.0752</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2675558300734.1802</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2635426297184.3208</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2603053807550.4912</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2578140144262.6987</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2559999435006.0776</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2547610754889.0698</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2536669708929.3281</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2532432882006.0112</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2530639327243.9707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2530466310966.6519</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2531394141615.2397</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2533114524979.6821</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2535434462331.7246</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2535055544665.5508</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2538156175898.2388</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2541501081868.4858</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2545511471112.9937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2549578071256.7412</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2553784398022.9199</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2558114744148.7148</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2559430845143.5264</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2563962665553.0977</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2568566158106.8618</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2573224692089.1016</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2577922395603.8862</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2582651728581.0371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0.28823726023973373</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0.28823726023973373</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0.28823726023973373</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0.28823726023973373</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0.28823726023973373</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0.28823726023973373</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0.28823726023973373</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0.28823726023973373</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0.28823726023973373</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6.2652515623730601E-2</v>
      </c>
      <c r="K95" s="210">
        <f>$C$12</f>
        <v>0.28823726023973373</v>
      </c>
      <c r="L95" s="209" t="s">
        <v>1022</v>
      </c>
      <c r="M95" s="12" t="s">
        <v>1019</v>
      </c>
      <c r="N95" s="1" t="s">
        <v>635</v>
      </c>
      <c r="O95" s="7">
        <f>P95</f>
        <v>2062422107985.0845</v>
      </c>
      <c r="P95" s="7">
        <f>Q95</f>
        <v>2062422107985.0845</v>
      </c>
      <c r="Q95" s="45">
        <f>SUMIFS('SEDS 2021'!$F$23:$F$40,'SEDS 2021'!E$23:E$40,Calculations!L95,'SEDS 2021'!D$23:D$40,Calculations!N95)*J95*K95</f>
        <v>2062422107985.0845</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2042396768371.938</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2022871926874.8574</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2004834222990.7209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1993416900811.4883</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1988136864606.8486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1985537649014.2217</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1982773936195.7546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1980314568791.7444</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1978814932450.4316</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1980332963542.8123</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1984651458900.0317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1990391781336.6162</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1995943066142.8691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2001083579820.3232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2002273288855.3845</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2002318535150.8354</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2001700716872.9573</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2000677128694.2493</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1999357107346.5933</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1981432125217.4216</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1964018301456.5732</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1947295252629.2107</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1931385885889.0322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1916254809011.585</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1901807916195.1748</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1887906791665.0737</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1874416613849.406</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1861250546514.1973</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1848360966492.8953</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0.28823726023973373</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0.28823726023973373</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0.28823726023973373</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0.28823726023973373</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0.28823726023973373</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0.28823726023973373</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0.28823726023973373</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0.28823726023973373</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0.28823726023973373</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0.27039984082678686</v>
      </c>
      <c r="K108" s="210">
        <f>$C$12</f>
        <v>0.28823726023973373</v>
      </c>
      <c r="L108" s="209" t="s">
        <v>1022</v>
      </c>
      <c r="M108" s="12" t="s">
        <v>1014</v>
      </c>
      <c r="N108" s="1" t="s">
        <v>635</v>
      </c>
      <c r="O108" s="7">
        <f>P108</f>
        <v>8901136756679.3066</v>
      </c>
      <c r="P108" s="7">
        <f>Q108</f>
        <v>8901136756679.3066</v>
      </c>
      <c r="Q108" s="45">
        <f>SUMIFS('SEDS 2021'!$F$23:$F$40,'SEDS 2021'!E$23:E$40,Calculations!L108,'SEDS 2021'!D$23:D$40,Calculations!N108)*J108*K108</f>
        <v>8901136756679.3066</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8845995596726.502</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8790002987090.9199</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8735446194112.4629</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8685584165865.624</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8644221017756</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8612703955724.1885</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8590762263173.5947</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8577626751616.8193</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8575341500913.6045</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8585030159912.7129</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8604127155767.3525</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8630540561332.832</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8664666209791.8428</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8705220150497.4902</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8750278292970.3418</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8797910821788.9727</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8847495825405.0273</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8898413437144.4512</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8950058396286.8887</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8925463598055.707</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8900714337879.6035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8875781017558.9688</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8850678830928.0918</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8825444926854.5977</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8800101295173.6172</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8774589070109.3135</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8748920911460.2402</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8723047931886.5322</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8696932375692.0654</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0.28823726023973373</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0.26525984763959432</v>
      </c>
      <c r="K110" s="210">
        <f t="shared" si="23"/>
        <v>0.28823726023973373</v>
      </c>
      <c r="L110" s="209" t="s">
        <v>1022</v>
      </c>
      <c r="M110" s="12" t="s">
        <v>1014</v>
      </c>
      <c r="N110" s="1" t="s">
        <v>972</v>
      </c>
      <c r="O110" s="7">
        <f t="shared" si="24"/>
        <v>10572580675549.799</v>
      </c>
      <c r="P110" s="7">
        <f t="shared" si="25"/>
        <v>10572580675549.799</v>
      </c>
      <c r="Q110" s="45">
        <f>SUMIFS('SEDS 2021'!$F$23:$F$40,'SEDS 2021'!E$23:E$40,Calculations!L110,'SEDS 2021'!D$23:D$40,Calculations!N110)*J110*K110</f>
        <v>10572580675549.799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10582000603604.584</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10593594826156.307</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10608744550030.225</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10629914242584.799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10659974665117.09</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10698342008053.096</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10742367335497.125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10789488297707.92</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10841458664237.693</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10897970570355.162</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10956016520999.943</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11014268789233.312</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11074912628625.891</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11137876837023.527</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11202009509517.348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11266098891862.188</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11330454662459.062</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11394867092199.623</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11459051761521.221</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11422521847740.547</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11385487737685.26</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11348221390345.471</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11310955193885.701</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11273837542751.219</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11236893233948.238</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11200251046084.689</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11163880635476.504</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11127806409768.771</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11092006078819.221</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1.2095243583637371E-3</v>
      </c>
      <c r="K111" s="210">
        <f t="shared" si="23"/>
        <v>0.28823726023973373</v>
      </c>
      <c r="L111" s="209" t="s">
        <v>1022</v>
      </c>
      <c r="M111" s="12" t="s">
        <v>1014</v>
      </c>
      <c r="N111" s="1" t="s">
        <v>964</v>
      </c>
      <c r="O111" s="7">
        <f t="shared" si="24"/>
        <v>409988865.00363088</v>
      </c>
      <c r="P111" s="7">
        <f t="shared" si="25"/>
        <v>409988865.00363088</v>
      </c>
      <c r="Q111" s="45">
        <f>SUMIFS('SEDS 2021'!$F$23:$F$40,'SEDS 2021'!E$23:E$40,Calculations!L111,'SEDS 2021'!D$23:D$40,Calculations!N111)*J111*K111</f>
        <v>409988865.00363088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392849941.87331104</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378535474.58902198</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366925602.26413578</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357867945.95205802</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351230382.61544806</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346692139.05330712</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343851757.1745466</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342303854.4909755</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341827463.7346046</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342171804.36586976</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343032380.0718354</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344201332.48753083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345650201.16119719</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347298290.50780791</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349056131.22521657</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350839032.36233914</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352642327.39264727</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354455552.90379286</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356267436.1893459</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355048910.59356982</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353821424.83461094</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352594686.26091266</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351376780.94956619</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350172792.73007119</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348981976.74286968</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347808168.35513473</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346649508.34085816</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345505713.20041001</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344375693.38504249</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0.28823726023973373</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0.28823726023973373</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0.28823726023973373</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0.28823726023973373</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0.11166393534166717</v>
      </c>
      <c r="K116" s="210">
        <f t="shared" si="23"/>
        <v>0.28823726023973373</v>
      </c>
      <c r="L116" s="209" t="s">
        <v>1022</v>
      </c>
      <c r="M116" s="12" t="s">
        <v>1014</v>
      </c>
      <c r="N116" s="1" t="s">
        <v>975</v>
      </c>
      <c r="O116" s="7">
        <f t="shared" si="24"/>
        <v>391442565985.68304</v>
      </c>
      <c r="P116" s="7">
        <f t="shared" si="25"/>
        <v>391442565985.68304</v>
      </c>
      <c r="Q116" s="45">
        <f>SUMIFS('SEDS 2021'!$F$23:$F$40,'SEDS 2021'!E$23:E$40,Calculations!L116,'SEDS 2021'!D$23:D$40,Calculations!N116)*J116*K116</f>
        <v>391442565985.68304</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383803826457.61523</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377814297358.66718</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373322024139.70148</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370171074471.86224</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368240368283.84906</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367319818851.66443</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367165677160.20105</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367548591715.37347</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368419171453.06616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369670561584.99292</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371120730434.81934</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372660725313.61908</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374318963472.39215</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376070833146.89014</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377873045394.84814</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379679780476.47974</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381503584612.74316</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383338751799.35229</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385177970992.14362</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384033981572.11108</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382864351934.23975</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381677442660.11035</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380480795327.49017</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379279494928.71564</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378076026002.35181</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376875115291.23199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375676810734.65521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374483114206.11926</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373294275274.60944</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0.28823726023973373</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0.41533261558065676</v>
      </c>
      <c r="K121" s="210">
        <f>$C$12</f>
        <v>0.28823726023973373</v>
      </c>
      <c r="L121" s="209" t="s">
        <v>1022</v>
      </c>
      <c r="M121" s="12" t="s">
        <v>1016</v>
      </c>
      <c r="N121" s="1" t="s">
        <v>635</v>
      </c>
      <c r="O121" s="7">
        <f>P121</f>
        <v>13672095366213.352</v>
      </c>
      <c r="P121" s="7">
        <f>Q121</f>
        <v>13672095366213.352</v>
      </c>
      <c r="Q121" s="45">
        <f>SUMIFS('SEDS 2021'!$F$23:$F$40,'SEDS 2021'!E$23:E$40,Calculations!L121,'SEDS 2021'!D$23:D$40,Calculations!N121)*J121*K121</f>
        <v>13672095366213.352</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13750553255239.391</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13834355586560.758</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13932361666539.467</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14038888496014.498</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14130298421317.701</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14240937423223.49</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14365941337781.238</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14489187820305.568</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14608025404400.5</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14734038937202.488</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14868625226891.469</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15016575541374.023</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15178938437486.646</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15344867937253.584</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15502130841875.523</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15655188485657.734</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15816813101776.793</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15971951255430.586</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16116603572916.348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16222333473486.533</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16333179005257.016</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16446973639953.076</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16556247059537.643</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16658592891147.197</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16761307380707.635</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16861073195827.748</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16962156924291.016</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17068719639401.193</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17175520538720.025</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0.28823726023973373</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0.28823726023973373</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0.28823726023973373</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0.28823726023973373</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0.28823726023973373</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0.28823726023973373</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0.28823726023973373</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0.28823726023973373</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0.28823726023973373</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2.3237695075882095E-2</v>
      </c>
      <c r="K134" s="12">
        <v>1</v>
      </c>
      <c r="L134" s="12" t="s">
        <v>1013</v>
      </c>
      <c r="M134" s="12" t="s">
        <v>1015</v>
      </c>
      <c r="N134" s="1" t="s">
        <v>635</v>
      </c>
      <c r="O134" s="7">
        <f>P134</f>
        <v>1817327181104.4351</v>
      </c>
      <c r="P134" s="7">
        <f>Q134</f>
        <v>1817327181104.4351</v>
      </c>
      <c r="Q134" s="45">
        <f>SUMIFS('SEDS 2021'!$F$23:$F$40,'SEDS 2021'!E$23:E$40,Calculations!L134,'SEDS 2021'!D$23:D$40,Calculations!N134)*J134*K134</f>
        <v>1817327181104.4351</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1829711687409.093</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1841594121237.9399</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1853017836520.2195</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1864195660847.2405</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1875438794830.6438</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1886950541093.3821</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1898901689991.3401</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1910743982195.3645</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1922229474489.0212</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1932985619483.7041</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1942550184946.3113</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1950865185667.9094</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1957448060226.0837</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1962275313210.0718</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1965383402554.6382</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1966980845182.5288</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1967655535974.179</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1967580767771.4604</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1967025743210.7908</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1966001748148.8948</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1964786441802.9722</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1963556041598.7444</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1962365526715.4651</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1961176802362.625</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1960126008130.1331</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1958847757247.4077</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1957470901954.9741</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1955938897729.3398</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1954238902576.2634</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0.58942544385194529</v>
      </c>
      <c r="K136" s="12">
        <v>1</v>
      </c>
      <c r="L136" s="12" t="s">
        <v>1013</v>
      </c>
      <c r="M136" s="12" t="s">
        <v>1015</v>
      </c>
      <c r="N136" s="1" t="s">
        <v>972</v>
      </c>
      <c r="O136" s="7">
        <f t="shared" si="29"/>
        <v>55125425210809.328</v>
      </c>
      <c r="P136" s="7">
        <f t="shared" si="30"/>
        <v>55125425210809.328</v>
      </c>
      <c r="Q136" s="45">
        <f>SUMIFS('SEDS 2021'!$F$23:$F$40,'SEDS 2021'!E$23:E$40,Calculations!L136,'SEDS 2021'!D$23:D$40,Calculations!N136)*J136*K136</f>
        <v>55125425210809.328</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54998333143034.773</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54855178656441.992</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54696441090702.797</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54528900209765</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54363463336775.117</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54210910325900.219</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54083551852417.953</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53976935700627.109</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53896179438734.805</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53842116337588.953</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53813296433451.234</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53816346908185.422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53841251107946.812</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53884877594373.664</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53938966388287.305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53998336687121.133</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54067110881384.57</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54138695540555.969</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54211011683369.391</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54275892459712.234</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54335181737170.047</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54389664678263.383</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54438246022121.43</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54478575869590.586</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54514303798344.664</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54535852969536.359</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54547834015078</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54549770973199.906</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54542374703964.492</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0.26885781268564113</v>
      </c>
      <c r="K137" s="12">
        <v>1</v>
      </c>
      <c r="L137" s="12" t="s">
        <v>1013</v>
      </c>
      <c r="M137" s="12" t="s">
        <v>1015</v>
      </c>
      <c r="N137" s="1" t="s">
        <v>964</v>
      </c>
      <c r="O137" s="7">
        <f t="shared" si="29"/>
        <v>3122514636531.0361</v>
      </c>
      <c r="P137" s="7">
        <f t="shared" si="30"/>
        <v>3122514636531.0361</v>
      </c>
      <c r="Q137" s="45">
        <f>SUMIFS('SEDS 2021'!$F$23:$F$40,'SEDS 2021'!E$23:E$40,Calculations!L137,'SEDS 2021'!D$23:D$40,Calculations!N137)*J137*K137</f>
        <v>3122514636531.0361</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3091535465917.6821</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3056602301340.9951</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3016215555656.4341</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2968617546295.0503</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2911591996212.2021</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2842477318809.9697</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2758784768671.1606</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2658517773223.3315</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2541781068521.6318</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2410484067575.9136</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2267625900129.3862</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2116751313221.3826</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1960859891806.6174</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1802615561664.5327</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1647893933498.3848</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1497445770518.532</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1352241517022.1677</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1213462697694.2041</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1082522446317.7802</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960841467846.00537</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849837736961.79333</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750679801672.26758</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664180879921.87878</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590688555006.74304</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530088775002.05743</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481674228178.77612</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444376847964.74554</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416749255299.48657</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397141540852.22742</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5453000000000</v>
      </c>
      <c r="P139" s="7">
        <f t="shared" si="30"/>
        <v>5453000000000</v>
      </c>
      <c r="Q139" s="45">
        <f>SUMIFS('SEDS 2021'!$F$23:$F$40,'SEDS 2021'!E$23:E$40,Calculations!L139,'SEDS 2021'!D$23:D$40,Calculations!N139)*J139*K139</f>
        <v>5453000000000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54000000000</v>
      </c>
      <c r="P140" s="7">
        <f t="shared" si="30"/>
        <v>54000000000</v>
      </c>
      <c r="Q140" s="45">
        <f>SUMIFS('SEDS 2021'!$F$23:$F$40,'SEDS 2021'!E$23:E$40,Calculations!L140,'SEDS 2021'!D$23:D$40,Calculations!N140)*J140*K140</f>
        <v>54000000000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20000000000</v>
      </c>
      <c r="P141" s="7">
        <f t="shared" si="30"/>
        <v>20000000000</v>
      </c>
      <c r="Q141" s="45">
        <f>SUMIFS('SEDS 2021'!$F$23:$F$40,'SEDS 2021'!E$23:E$40,Calculations!L141,'SEDS 2021'!D$23:D$40,Calculations!N141)*J141*K141</f>
        <v>20000000000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3821000000000</v>
      </c>
      <c r="P142" s="7">
        <f t="shared" si="30"/>
        <v>3821000000000</v>
      </c>
      <c r="Q142" s="45">
        <f>SUMIFS('SEDS 2021'!$F$23:$F$40,'SEDS 2021'!E$23:E$40,Calculations!L142,'SEDS 2021'!D$23:D$40,Calculations!N142)*J142*K142</f>
        <v>3821000000000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0.20092739997887063</v>
      </c>
      <c r="K147" s="12">
        <v>1</v>
      </c>
      <c r="L147" s="12" t="s">
        <v>1013</v>
      </c>
      <c r="M147" s="12" t="s">
        <v>1018</v>
      </c>
      <c r="N147" s="1" t="s">
        <v>635</v>
      </c>
      <c r="O147" s="7">
        <f>P147</f>
        <v>15713728242747.557</v>
      </c>
      <c r="P147" s="7">
        <f>Q147</f>
        <v>15713728242747.557</v>
      </c>
      <c r="Q147" s="45">
        <f>SUMIFS('SEDS 2021'!$F$23:$F$40,'SEDS 2021'!E$23:E$40,Calculations!L147,'SEDS 2021'!D$23:D$40,Calculations!N147)*J147*K147</f>
        <v>15713728242747.557</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15703854469636.926</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15684374237651.441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15648929202852.057</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15599955765686.238</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15544892732947.1</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15477851611039.918</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15406905095278.072</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15326686122640.979</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15239862990800.578</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15156588128318.176</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15080192039828.842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15008492653041.439</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14945022468194.857</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14888472654108.998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14839271978438.449</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14799365938585.691</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14771089587441.203</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14753036359250.531</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14748548301498.988</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14752486243078.838</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14771055519967.404</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14800590758567.088</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14839728720840.02</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14892498918766.592</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14955108947579.395</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15027147933035.975</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15109195642496.316</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15199080036970.164</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15295114526315.729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2.6759139468165252E-3</v>
      </c>
      <c r="K149" s="12">
        <v>1</v>
      </c>
      <c r="L149" s="12" t="s">
        <v>1013</v>
      </c>
      <c r="M149" s="12" t="s">
        <v>1018</v>
      </c>
      <c r="N149" s="1" t="s">
        <v>972</v>
      </c>
      <c r="O149" s="7">
        <f t="shared" si="31"/>
        <v>250262175962.0687</v>
      </c>
      <c r="P149" s="7">
        <f t="shared" si="32"/>
        <v>250262175962.0687</v>
      </c>
      <c r="Q149" s="45">
        <f>SUMIFS('SEDS 2021'!$F$23:$F$40,'SEDS 2021'!E$23:E$40,Calculations!L149,'SEDS 2021'!D$23:D$40,Calculations!N149)*J149*K149</f>
        <v>250262175962.0687</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257063563287.2016</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263746179383.76205</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270263080146.72714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276635951873.24268</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282857599358.49585</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288934352893.32507</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294876843268.64642</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300616013992.56549</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306133030578.51324</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311469984691.51776</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316562992176.40356</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321460311333.66437</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326150190808.1347</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330567015477.20752</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334700697250.0105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338541064348.51044</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342083016780.83008</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345305733560.83368</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348152495818.93005</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350628986952.81635</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352795857591.48486</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354618119892.11041</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356128823754.26013</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357366183603.78473</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358366276160.92261</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359131571789.64001</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359728961124.16998</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360194303391.04852</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360564767700.01221</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9668000.9544927701</v>
      </c>
      <c r="S158">
        <f>SUMIFS('NREL Scaling Data'!$F:$F,'NREL Scaling Data'!$B:$B,UPPER(About!$B$1),'NREL Scaling Data'!$E:$E,Calculations!$M160,'NREL Scaling Data'!$A:$A,Q$3,'NREL Scaling Data'!$C:$C,Calculations!$L160,'NREL Scaling Data'!$D:$D,Calculations!$N160)</f>
        <v>9849636.2393643893</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0.10906023703605976</v>
      </c>
      <c r="K160" s="12">
        <v>1</v>
      </c>
      <c r="L160" s="12" t="s">
        <v>1013</v>
      </c>
      <c r="M160" s="12" t="s">
        <v>1019</v>
      </c>
      <c r="N160" s="1" t="s">
        <v>635</v>
      </c>
      <c r="O160" s="7">
        <f>P160</f>
        <v>8529164897642.0889</v>
      </c>
      <c r="P160" s="7">
        <f>Q160</f>
        <v>8529164897642.0889</v>
      </c>
      <c r="Q160" s="45">
        <f>SUMIFS('SEDS 2021'!$F$23:$F$40,'SEDS 2021'!E$23:E$40,Calculations!L160,'SEDS 2021'!D$23:D$40,Calculations!N160)*J160*K160</f>
        <v>8529164897642.0889</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8371880175825.7832</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8137307165762.6016</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7888676973347.0088</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7650411549710.2432</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7418363187896.6367</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7195823422935.9336</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6987867099781.0244</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6797188215961.3242</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6627219740684.75</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6481408665519.7412</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6358805777696.7979</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6252795992783.0576</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6159382354220.9619</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6073864935283.0869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5992829353866.5068</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5919259755080.4385</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5854684574093.6621</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5796719246406.9775</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5742344026637.9053</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5695205877365.1357</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5657429155269.5186</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5628532601654.0205</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5607174034791.2822</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5593221688453.4482</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5585073038979.4072</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5583408232774.1299</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5588076237577.958</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5599750576244.957</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5618466372192.7666</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0.14526841417079447</v>
      </c>
      <c r="K173" s="12">
        <v>1</v>
      </c>
      <c r="L173" s="12" t="s">
        <v>1013</v>
      </c>
      <c r="M173" s="12" t="s">
        <v>1014</v>
      </c>
      <c r="N173" s="1" t="s">
        <v>635</v>
      </c>
      <c r="O173" s="7">
        <f>P173</f>
        <v>11360861598641.152</v>
      </c>
      <c r="P173" s="7">
        <f>Q173</f>
        <v>11360861598641.152</v>
      </c>
      <c r="Q173" s="45">
        <f>SUMIFS('SEDS 2021'!$F$23:$F$40,'SEDS 2021'!E$23:E$40,Calculations!L173,'SEDS 2021'!D$23:D$40,Calculations!N173)*J173*K173</f>
        <v>11360861598641.152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11420203777132.371</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11471789707772.002</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11507322139276.352</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11520489088908.129</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11508533751693.863</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11477044880839.754</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11433271819540.707</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11387922271718.805</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11344515332305.746</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11311753124906.918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11289871252998.912</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11280988272669.896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11282985829915.777</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11295106217347.734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11313115236587.922</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11337516161438.039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11367724810295.689</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11403122447660.74</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11440613468722.312</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11482393087596.266</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11528177711239.074</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11578938842232.676</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11633457224274.873</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11692479663782.684</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11754945284559.525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11820840180758.016</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11888016017853.465</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11956891203556.859</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12027182662617.27</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0.21749909651147084</v>
      </c>
      <c r="K175" s="12">
        <v>1</v>
      </c>
      <c r="L175" s="12" t="s">
        <v>1013</v>
      </c>
      <c r="M175" s="12" t="s">
        <v>1014</v>
      </c>
      <c r="N175" s="1" t="s">
        <v>972</v>
      </c>
      <c r="O175" s="7">
        <f t="shared" si="35"/>
        <v>20341385502138.801</v>
      </c>
      <c r="P175" s="7">
        <f t="shared" si="36"/>
        <v>20341385502138.801</v>
      </c>
      <c r="Q175" s="45">
        <f>SUMIFS('SEDS 2021'!$F$23:$F$40,'SEDS 2021'!E$23:E$40,Calculations!L175,'SEDS 2021'!D$23:D$40,Calculations!N175)*J175*K175</f>
        <v>20341385502138.801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20515493875588.102</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20676183598749.855</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20822133322425.121</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20960275680103.996</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21097865473217.859</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21245611260793.445</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21405994684882.625</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21580880769345.738</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21759481905517.223</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21944357808669.75</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22127447756142.902</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22314781116095.848</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22504753711106.07</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22693421108696.879</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22879232689666.816</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23065605841000.32</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23254195552453.145</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23446158370545.227</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23637437486145.348</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23827366200553.77</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24015505434345.902</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24209182132839.812</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24402395781762.387</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24599891974374.785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24799687115210.023</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24998580776109.094</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25197101828732.98</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25393858452474.832</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25590771549726.688</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0.5215062537383931</v>
      </c>
      <c r="K186" s="12">
        <v>1</v>
      </c>
      <c r="L186" s="12" t="s">
        <v>1013</v>
      </c>
      <c r="M186" s="12" t="s">
        <v>1016</v>
      </c>
      <c r="N186" s="1" t="s">
        <v>635</v>
      </c>
      <c r="O186" s="7">
        <f>P186</f>
        <v>40784918079864.773</v>
      </c>
      <c r="P186" s="7">
        <f>Q186</f>
        <v>40784918079864.773</v>
      </c>
      <c r="Q186" s="45">
        <f>SUMIFS('SEDS 2021'!$F$23:$F$40,'SEDS 2021'!E$23:E$40,Calculations!L186,'SEDS 2021'!D$23:D$40,Calculations!N186)*J186*K186</f>
        <v>40784918079864.773</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41188172049309.281</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41656202835381.422</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42200213919447.992</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42758746713438.789</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43356117053504.68</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43979587223569.469</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44619238217837.43</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45286148638105.656</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45970738437409.422</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46669618027437.172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47401465823779.477</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48149779883340.602</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48924746810993.555</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49722281260826.109</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50528254001560.625</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51369674700058.625</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52216607939547.578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53089783728543.328</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53987079114366.641</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54911705285944.164</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55855348831943.305</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56828588835883.984</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57818205903351.016</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58817795496429.43</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59854313762165.289</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60889476192576.539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61957410589979.016</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63049714343347.789</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64172470871705.047</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0.19039954568976722</v>
      </c>
      <c r="K188" s="12">
        <v>1</v>
      </c>
      <c r="L188" s="12" t="s">
        <v>1013</v>
      </c>
      <c r="M188" s="12" t="s">
        <v>1016</v>
      </c>
      <c r="N188" s="1" t="s">
        <v>972</v>
      </c>
      <c r="O188" s="7">
        <f t="shared" si="37"/>
        <v>17806927111089.789</v>
      </c>
      <c r="P188" s="7">
        <f t="shared" si="38"/>
        <v>17806927111089.789</v>
      </c>
      <c r="Q188" s="45">
        <f>SUMIFS('SEDS 2021'!$F$23:$F$40,'SEDS 2021'!E$23:E$40,Calculations!L188,'SEDS 2021'!D$23:D$40,Calculations!N188)*J188*K188</f>
        <v>17806927111089.789</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17745522502554.871</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17725847442570.051</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17699648142928.457</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17663777617442.664</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17627420972139.184</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17545983110069.645</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17477082022242.699</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17427369874582.885</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17405110703988.959</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17391345837575.699</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17387149855992.5</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17394441653256.002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17393085634817.566</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17362588012578.51</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17337412123079.184</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17319374519321.961</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17314206298103.627</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17309652122970.627</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17319425689829.094</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17327561800459.961</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17323928694454.963</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17307221523882.797</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17285448473106.436</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17260835459185.312</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17238473947577.123</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17221766777004.957</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17198893560325.697</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17183005117867.27</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17165376878166.979</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0.73114218731435887</v>
      </c>
      <c r="K189" s="12">
        <v>1</v>
      </c>
      <c r="L189" s="12" t="s">
        <v>1013</v>
      </c>
      <c r="M189" s="12" t="s">
        <v>1016</v>
      </c>
      <c r="N189" s="1" t="s">
        <v>964</v>
      </c>
      <c r="O189" s="7">
        <f t="shared" si="37"/>
        <v>8491485363468.9639</v>
      </c>
      <c r="P189" s="7">
        <f t="shared" si="38"/>
        <v>8491485363468.9639</v>
      </c>
      <c r="Q189" s="45">
        <f>SUMIFS('SEDS 2021'!$F$23:$F$40,'SEDS 2021'!E$23:E$40,Calculations!L189,'SEDS 2021'!D$23:D$40,Calculations!N189)*J189*K189</f>
        <v>8491485363468.9639</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8500943488848.5537</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8498591208961.4131</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8488790042764.9375</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8462081864879.5576</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8436794856092.6357</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8421161996009.2822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8423122229248.5586</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8422877200093.6494</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8408812526601.708</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8389406217532.71</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8367598622745.5449</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8367108564435.7256</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8366422482801.9746</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8368970786013.0479</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8356229269957.6318</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8355494182492.9033</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8361129853055.8701</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8362845057140.2607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8365148331196.4238</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8373822363280.3086</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8390190310828.4121</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8408567497446.7939</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8425621526628.6748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8438804095162.9082</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8446252981472.2451</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8448115203049.5654</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8453750873612.5322</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8460758707443.0264</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8463405022316.0547</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114206000000000</v>
      </c>
      <c r="Q199" s="7">
        <f t="shared" ref="Q199:AT199" si="40">SUM(Q4,Q17,Q30,Q43,Q56,Q69,Q82,Q95,Q108,Q121)</f>
        <v>114206000000000</v>
      </c>
      <c r="R199" s="7">
        <f t="shared" si="40"/>
        <v>114138798730434.62</v>
      </c>
      <c r="S199" s="7">
        <f t="shared" si="40"/>
        <v>114096557124249.25</v>
      </c>
      <c r="T199" s="7">
        <f t="shared" si="40"/>
        <v>114129692365599.16</v>
      </c>
      <c r="U199" s="7">
        <f t="shared" si="40"/>
        <v>114236546126599.81</v>
      </c>
      <c r="V199" s="7">
        <f t="shared" si="40"/>
        <v>114379076688358.03</v>
      </c>
      <c r="W199" s="7">
        <f t="shared" si="40"/>
        <v>114657283133166.33</v>
      </c>
      <c r="X199" s="7">
        <f t="shared" si="40"/>
        <v>115040932427683.08</v>
      </c>
      <c r="Y199" s="7">
        <f t="shared" si="40"/>
        <v>115469092142991.91</v>
      </c>
      <c r="Z199" s="7">
        <f t="shared" si="40"/>
        <v>115940052375950.08</v>
      </c>
      <c r="AA199" s="7">
        <f t="shared" si="40"/>
        <v>116499757182402.5</v>
      </c>
      <c r="AB199" s="7">
        <f t="shared" si="40"/>
        <v>117146907645048.17</v>
      </c>
      <c r="AC199" s="7">
        <f t="shared" si="40"/>
        <v>117883050912878.78</v>
      </c>
      <c r="AD199" s="7">
        <f t="shared" si="40"/>
        <v>118698303064809.62</v>
      </c>
      <c r="AE199" s="7">
        <f t="shared" si="40"/>
        <v>119559281118504</v>
      </c>
      <c r="AF199" s="7">
        <f t="shared" si="40"/>
        <v>120393077225637.44</v>
      </c>
      <c r="AG199" s="7">
        <f t="shared" si="40"/>
        <v>121230162198071.62</v>
      </c>
      <c r="AH199" s="7">
        <f t="shared" si="40"/>
        <v>122092436635661.98</v>
      </c>
      <c r="AI199" s="7">
        <f t="shared" si="40"/>
        <v>122954433562604.69</v>
      </c>
      <c r="AJ199" s="7">
        <f t="shared" si="40"/>
        <v>123781592826568.55</v>
      </c>
      <c r="AK199" s="7">
        <f t="shared" si="40"/>
        <v>123961550517457.08</v>
      </c>
      <c r="AL199" s="7">
        <f t="shared" si="40"/>
        <v>124159282088476</v>
      </c>
      <c r="AM199" s="7">
        <f t="shared" si="40"/>
        <v>124371305148893.55</v>
      </c>
      <c r="AN199" s="7">
        <f t="shared" si="40"/>
        <v>124570165331101.52</v>
      </c>
      <c r="AO199" s="7">
        <f t="shared" si="40"/>
        <v>124734823546836</v>
      </c>
      <c r="AP199" s="7">
        <f t="shared" si="40"/>
        <v>124915552546373.77</v>
      </c>
      <c r="AQ199" s="7">
        <f t="shared" si="40"/>
        <v>125087730785516.5</v>
      </c>
      <c r="AR199" s="7">
        <f t="shared" si="40"/>
        <v>125263988176846.78</v>
      </c>
      <c r="AS199" s="7">
        <f t="shared" si="40"/>
        <v>125461650320707.16</v>
      </c>
      <c r="AT199" s="7">
        <f t="shared" si="40"/>
        <v>125660646884854.66</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78206000000000</v>
      </c>
      <c r="Q202" s="7">
        <f t="shared" ref="Q202:AT202" si="41">SUM(Q134,Q147,Q160,Q173,Q186)</f>
        <v>78206000000000</v>
      </c>
      <c r="R202" s="7">
        <f t="shared" si="41"/>
        <v>78513822159313.453</v>
      </c>
      <c r="S202" s="7">
        <f t="shared" si="41"/>
        <v>78791268067805.406</v>
      </c>
      <c r="T202" s="7">
        <f t="shared" si="41"/>
        <v>79098160071443.625</v>
      </c>
      <c r="U202" s="7">
        <f t="shared" si="41"/>
        <v>79393798778590.641</v>
      </c>
      <c r="V202" s="7">
        <f t="shared" si="41"/>
        <v>79703345520872.938</v>
      </c>
      <c r="W202" s="7">
        <f t="shared" si="41"/>
        <v>80017257679478.453</v>
      </c>
      <c r="X202" s="7">
        <f t="shared" si="41"/>
        <v>80346183922428.562</v>
      </c>
      <c r="Y202" s="7">
        <f t="shared" si="41"/>
        <v>80708689230622.125</v>
      </c>
      <c r="Z202" s="7">
        <f t="shared" si="41"/>
        <v>81104565975689.516</v>
      </c>
      <c r="AA202" s="7">
        <f t="shared" si="41"/>
        <v>81552353565665.719</v>
      </c>
      <c r="AB202" s="7">
        <f t="shared" si="41"/>
        <v>82072885079250.344</v>
      </c>
      <c r="AC202" s="7">
        <f t="shared" si="41"/>
        <v>82642921987502.906</v>
      </c>
      <c r="AD202" s="7">
        <f t="shared" si="41"/>
        <v>83269585523551.234</v>
      </c>
      <c r="AE202" s="7">
        <f t="shared" si="41"/>
        <v>83942000380776</v>
      </c>
      <c r="AF202" s="7">
        <f t="shared" si="41"/>
        <v>84638853973008.141</v>
      </c>
      <c r="AG202" s="7">
        <f t="shared" si="41"/>
        <v>85392797400345.328</v>
      </c>
      <c r="AH202" s="7">
        <f t="shared" si="41"/>
        <v>86177762447352.312</v>
      </c>
      <c r="AI202" s="7">
        <f t="shared" si="41"/>
        <v>87010242549633.031</v>
      </c>
      <c r="AJ202" s="7">
        <f t="shared" si="41"/>
        <v>87885610654436.641</v>
      </c>
      <c r="AK202" s="7">
        <f t="shared" si="41"/>
        <v>88807792242133.297</v>
      </c>
      <c r="AL202" s="7">
        <f t="shared" si="41"/>
        <v>89776797660222.281</v>
      </c>
      <c r="AM202" s="7">
        <f t="shared" si="41"/>
        <v>90800207079936.516</v>
      </c>
      <c r="AN202" s="7">
        <f t="shared" si="41"/>
        <v>91860931409972.656</v>
      </c>
      <c r="AO202" s="7">
        <f t="shared" si="41"/>
        <v>92957172569794.781</v>
      </c>
      <c r="AP202" s="7">
        <f t="shared" si="41"/>
        <v>94109567041413.75</v>
      </c>
      <c r="AQ202" s="7">
        <f t="shared" si="41"/>
        <v>95279720296392.062</v>
      </c>
      <c r="AR202" s="7">
        <f t="shared" si="41"/>
        <v>96500169389861.734</v>
      </c>
      <c r="AS202" s="7">
        <f t="shared" si="41"/>
        <v>97761375057849.109</v>
      </c>
      <c r="AT202" s="7">
        <f t="shared" si="41"/>
        <v>99067473335407.078</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278036847988858.31</v>
      </c>
      <c r="D16" s="142" t="s">
        <v>1091</v>
      </c>
      <c r="E16" s="212">
        <f>'SEDS 2021'!H26</f>
        <v>2.2762446487642057E-2</v>
      </c>
      <c r="F16" s="207">
        <f>'SEDS 2021'!H28</f>
        <v>2.8139028943030268E-2</v>
      </c>
      <c r="G16" s="142" t="s">
        <v>819</v>
      </c>
      <c r="H16" s="142"/>
      <c r="I16" s="142"/>
    </row>
    <row r="17" spans="1:12" x14ac:dyDescent="0.2">
      <c r="A17" s="139"/>
      <c r="B17" s="146" t="s">
        <v>715</v>
      </c>
      <c r="C17" s="147">
        <f>C16/C15</f>
        <v>2.4299107186361364E-2</v>
      </c>
      <c r="D17" s="142" t="s">
        <v>1092</v>
      </c>
      <c r="E17" s="212">
        <f>'SEDS 2021'!H35</f>
        <v>1.7253977597142148E-2</v>
      </c>
      <c r="F17" s="212">
        <f>'SEDS 2021'!H37</f>
        <v>2.7232221631452454E-2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6.7063062030131482</v>
      </c>
      <c r="D29" s="152">
        <f>D28*F16</f>
        <v>-27.866924533151167</v>
      </c>
      <c r="E29" s="152">
        <f>E28*$E$17</f>
        <v>-0.70297466880335857</v>
      </c>
      <c r="F29" s="158">
        <f>F28*$F$17</f>
        <v>-0.50495455889007235</v>
      </c>
      <c r="G29" s="177">
        <f>G28*C17</f>
        <v>0.12854227701585161</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4.7732988767279059</v>
      </c>
      <c r="D32" s="159">
        <f>D29*About!F6</f>
        <v>-19.834638554408251</v>
      </c>
      <c r="E32" s="241">
        <f>E29</f>
        <v>-0.70297466880335857</v>
      </c>
      <c r="F32" s="243">
        <f>F29</f>
        <v>-0.50495455889007235</v>
      </c>
      <c r="G32" s="173">
        <f>G29*About!F6</f>
        <v>9.1491603263825633E-2</v>
      </c>
      <c r="H32" s="142"/>
      <c r="I32" s="142"/>
      <c r="K32" s="100"/>
      <c r="L32" s="100"/>
    </row>
    <row r="33" spans="1:12" x14ac:dyDescent="0.2">
      <c r="A33" s="139"/>
      <c r="B33" s="146" t="s">
        <v>710</v>
      </c>
      <c r="C33" s="160">
        <f>C29*About!F5</f>
        <v>1.9330073262852414</v>
      </c>
      <c r="D33" s="160">
        <f>D29*About!F5</f>
        <v>-8.0322859787429124</v>
      </c>
      <c r="E33" s="242"/>
      <c r="F33" s="244"/>
      <c r="G33" s="174">
        <f>G29*About!F5</f>
        <v>3.7050673752025962E-2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4773298876727.9062</v>
      </c>
      <c r="D38" s="156">
        <f>D32*Trillion</f>
        <v>-19834638554408.25</v>
      </c>
      <c r="E38" s="238">
        <f>E32*Trillion</f>
        <v>-702974668803.35852</v>
      </c>
      <c r="F38" s="240">
        <f>F32*Trillion</f>
        <v>-504954558890.07233</v>
      </c>
      <c r="G38" s="168">
        <f>G32*Trillion</f>
        <v>91491603263.825638</v>
      </c>
      <c r="H38" s="142"/>
      <c r="I38" s="142"/>
      <c r="K38" s="100"/>
      <c r="L38" s="100"/>
    </row>
    <row r="39" spans="1:12" ht="16" thickBot="1" x14ac:dyDescent="0.25">
      <c r="A39" s="139"/>
      <c r="B39" s="169" t="s">
        <v>710</v>
      </c>
      <c r="C39" s="170">
        <f>C33*Trillion</f>
        <v>1933007326285.2415</v>
      </c>
      <c r="D39" s="171">
        <f>D33*Trillion</f>
        <v>-8032285978742.9121</v>
      </c>
      <c r="E39" s="239"/>
      <c r="F39" s="239"/>
      <c r="G39" s="172">
        <f>G33*Trillion</f>
        <v>37050673752.025963</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Indiana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19050065.107254423</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0.16323332274226754</v>
      </c>
      <c r="K4">
        <f>IF(ISBLANK(Calculations!K4),"",Calculations!K4)</f>
        <v>0.71176273976026627</v>
      </c>
      <c r="L4" t="str">
        <f>IF(ISBLANK(Calculations!L4),"",Calculations!L4)</f>
        <v>RESIDENTIAL</v>
      </c>
      <c r="M4" t="str">
        <f>IF(ISBLANK(Calculations!M4),"",Calculations!M4)</f>
        <v>heating</v>
      </c>
      <c r="N4" t="str">
        <f>IF(ISBLANK(Calculations!N4),"",Calculations!N4)</f>
        <v>electricity</v>
      </c>
      <c r="O4">
        <f>IF(ISBLANK(Calculations!O4),"",Calculations!O4)</f>
        <v>13268841039518.859</v>
      </c>
      <c r="P4">
        <f>IF(ISBLANK(Calculations!P4),"",Calculations!P4)</f>
        <v>13268841039518.859</v>
      </c>
      <c r="Q4">
        <f>IF(ISBLANK(Calculations!Q4),"",Calculations!Q4)-(SUMIFS(BDEQ!C:C,BDEQ!$AG:$AG,About!$B$2,BDEQ!$AH:$AH,$I4)*BDEQ!$C$2*$J4*$K4)</f>
        <v>13268821989453.752</v>
      </c>
      <c r="R4">
        <f>IF(ISBLANK(Calculations!R4),"",Calculations!R4)-(SUMIFS(BDEQ!D:D,BDEQ!$AG:$AG,About!$B$2,BDEQ!$AH:$AH,$I4)*BDEQ!$C$2*$J4*$K4)</f>
        <v>13377241859052.256</v>
      </c>
      <c r="S4" s="99">
        <f>IF(ISBLANK(Calculations!S4),"",Calculations!S4+ ('IRA Buildings Changes'!$G$38/($AB$3-$R$3)*(S3-$R$3)))-(SUMIFS(BDEQ!D:D,BDEQ!$AG:$AG,About!$B$2,BDEQ!$AH:$AH,$I4)*BDEQ!$C$2*$J4*$K4)</f>
        <v>13486837195755.617</v>
      </c>
      <c r="T4" s="99">
        <f>IF(ISBLANK(Calculations!T4),"",Calculations!T4+ ('IRA Buildings Changes'!$G$38/($AB$3-$R$3)*(T3-$R$3)))-(SUMIFS(BDEQ!E:E,BDEQ!$AG:$AG,About!$B$2,BDEQ!$AH:$AH,$I4)*BDEQ!$C$2*$J4*$K4)</f>
        <v>13592257862349.871</v>
      </c>
      <c r="U4" s="99">
        <f>IF(ISBLANK(Calculations!U4),"",Calculations!U4+ ('IRA Buildings Changes'!$G$38/($AB$3-$R$3)*(U3-$R$3)))-(SUMIFS(BDEQ!F:F,BDEQ!$AG:$AG,About!$B$2,BDEQ!$AH:$AH,$I4)*BDEQ!$C$2*$J4*$K4)</f>
        <v>13692341082006.756</v>
      </c>
      <c r="V4" s="99">
        <f>IF(ISBLANK(Calculations!V4),"",Calculations!V4+ ('IRA Buildings Changes'!$G$38/($AB$3-$R$3)*(V3-$R$3)))-(SUMIFS(BDEQ!G:G,BDEQ!$AG:$AG,About!$B$2,BDEQ!$AH:$AH,$I4)*BDEQ!$C$2*$J4*$K4)</f>
        <v>13791491490700.727</v>
      </c>
      <c r="W4" s="99">
        <f>IF(ISBLANK(Calculations!W4),"",Calculations!W4+ ('IRA Buildings Changes'!$G$38/($AB$3-$R$3)*(W3-$R$3)))-(SUMIFS(BDEQ!H:H,BDEQ!$AG:$AG,About!$B$2,BDEQ!$AH:$AH,$I4)*BDEQ!$C$2*$J4*$K4)</f>
        <v>13889632551316.559</v>
      </c>
      <c r="X4" s="99">
        <f>IF(ISBLANK(Calculations!X4),"",Calculations!X4+ ('IRA Buildings Changes'!$G$38/($AB$3-$R$3)*(X3-$R$3)))-(SUMIFS(BDEQ!I:I,BDEQ!$AG:$AG,About!$B$2,BDEQ!$AH:$AH,$I4)*BDEQ!$C$2*$J4*$K4)</f>
        <v>13985694607599.764</v>
      </c>
      <c r="Y4" s="99">
        <f>IF(ISBLANK(Calculations!Y4),"",Calculations!Y4+ ('IRA Buildings Changes'!$G$38/($AB$3-$R$3)*(Y3-$R$3)))-(SUMIFS(BDEQ!J:J,BDEQ!$AG:$AG,About!$B$2,BDEQ!$AH:$AH,$I4)*BDEQ!$C$2*$J4*$K4)</f>
        <v>14078542598824.449</v>
      </c>
      <c r="Z4" s="99">
        <f>IF(ISBLANK(Calculations!Z4),"",Calculations!Z4+ ('IRA Buildings Changes'!$G$38/($AB$3-$R$3)*(Z3-$R$3)))-(SUMIFS(BDEQ!K:K,BDEQ!$AG:$AG,About!$B$2,BDEQ!$AH:$AH,$I4)*BDEQ!$C$2*$J4*$K4)</f>
        <v>14169385925380.303</v>
      </c>
      <c r="AA4" s="99">
        <f>IF(ISBLANK(Calculations!AA4),"",Calculations!AA4+ ('IRA Buildings Changes'!$G$38/($AB$3-$R$3)*(AA3-$R$3)))-(SUMIFS(BDEQ!L:L,BDEQ!$AG:$AG,About!$B$2,BDEQ!$AH:$AH,$I4)*BDEQ!$C$2*$J4*$K4)</f>
        <v>14265096100690.482</v>
      </c>
      <c r="AB4" s="98">
        <f>IF(ISBLANK(Calculations!AB4),"",Calculations!AB4 + 'IRA Buildings Changes'!G38)-(SUMIFS(BDEQ!D:D,BDEQ!$AG:$AG,About!$B$2,BDEQ!$AH:$AH,$I4)*BDEQ!$C$2*$J4*$K4)</f>
        <v>14355167636127.367</v>
      </c>
      <c r="AC4" s="99">
        <f>IF(ISBLANK(Calculations!AC4),"",Calculations!AC4+ 'IRA Buildings Changes'!$G$38)-(SUMIFS(BDEQ!D:D,BDEQ!$AG:$AG,About!$B$2,BDEQ!$AH:$AH,$I4)*BDEQ!$C$2*$J4*$K4)</f>
        <v>14438813470088.904</v>
      </c>
      <c r="AD4" s="99">
        <f>IF(ISBLANK(Calculations!AD4),"",Calculations!AD4+ 'IRA Buildings Changes'!$G$38)-(SUMIFS(BDEQ!E:E,BDEQ!$AG:$AG,About!$B$2,BDEQ!$AH:$AH,$I4)*BDEQ!$C$2*$J4*$K4)</f>
        <v>14520602801891.676</v>
      </c>
      <c r="AE4" s="99">
        <f>IF(ISBLANK(Calculations!AE4),"",Calculations!AE4+ 'IRA Buildings Changes'!$G$38)-(SUMIFS(BDEQ!F:F,BDEQ!$AG:$AG,About!$B$2,BDEQ!$AH:$AH,$I4)*BDEQ!$C$2*$J4*$K4)</f>
        <v>14608544491422.982</v>
      </c>
      <c r="AF4" s="99">
        <f>IF(ISBLANK(Calculations!AF4),"",Calculations!AF4+ 'IRA Buildings Changes'!$G$38)-(SUMIFS(BDEQ!G:G,BDEQ!$AG:$AG,About!$B$2,BDEQ!$AH:$AH,$I4)*BDEQ!$C$2*$J4*$K4)</f>
        <v>14695217246503.051</v>
      </c>
      <c r="AG4" s="99">
        <f>IF(ISBLANK(Calculations!AG4),"",Calculations!AG4+ 'IRA Buildings Changes'!$G$38)-(SUMIFS(BDEQ!H:H,BDEQ!$AG:$AG,About!$B$2,BDEQ!$AH:$AH,$I4)*BDEQ!$C$2*$J4*$K4)</f>
        <v>14789603457852.279</v>
      </c>
      <c r="AH4" s="99">
        <f>IF(ISBLANK(Calculations!AH4),"",Calculations!AH4+ 'IRA Buildings Changes'!$G$38)-(SUMIFS(BDEQ!I:I,BDEQ!$AG:$AG,About!$B$2,BDEQ!$AH:$AH,$I4)*BDEQ!$C$2*$J4*$K4)</f>
        <v>14884244381905.598</v>
      </c>
      <c r="AI4" s="99">
        <f>IF(ISBLANK(Calculations!AI4),"",Calculations!AI4+ 'IRA Buildings Changes'!$G$38)-(SUMIFS(BDEQ!J:J,BDEQ!$AG:$AG,About!$B$2,BDEQ!$AH:$AH,$I4)*BDEQ!$C$2*$J4*$K4)</f>
        <v>14983811680132.498</v>
      </c>
      <c r="AJ4" s="99">
        <f>IF(ISBLANK(Calculations!AJ4),"",Calculations!AJ4+ 'IRA Buildings Changes'!$G$38)-(SUMIFS(BDEQ!K:K,BDEQ!$AG:$AG,About!$B$2,BDEQ!$AH:$AH,$I4)*BDEQ!$C$2*$J4*$K4)</f>
        <v>15082820258102.258</v>
      </c>
      <c r="AK4" s="99">
        <f>IF(ISBLANK(Calculations!AK4),"",Calculations!AK4+ 'IRA Buildings Changes'!$G$38)-(SUMIFS(BDEQ!L:L,BDEQ!$AG:$AG,About!$B$2,BDEQ!$AH:$AH,$I4)*BDEQ!$C$2*$J4*$K4)</f>
        <v>15044928778357.59</v>
      </c>
      <c r="AL4" s="99">
        <f>IF(ISBLANK(Calculations!AL4),"",Calculations!AL4+ 'IRA Buildings Changes'!$G$38)-(SUMIFS(BDEQ!M:M,BDEQ!$AG:$AG,About!$B$2,BDEQ!$AH:$AH,$I4)*BDEQ!$C$2*$J4*$K4)</f>
        <v>15006021266140.316</v>
      </c>
      <c r="AM4" s="99">
        <f>IF(ISBLANK(Calculations!AM4),"",Calculations!AM4+ 'IRA Buildings Changes'!$G$38)-(SUMIFS(BDEQ!N:N,BDEQ!$AG:$AG,About!$B$2,BDEQ!$AH:$AH,$I4)*BDEQ!$C$2*$J4*$K4)</f>
        <v>14968407682637.904</v>
      </c>
      <c r="AN4" s="99">
        <f>IF(ISBLANK(Calculations!AN4),"",Calculations!AN4+ 'IRA Buildings Changes'!$G$38)-(SUMIFS(BDEQ!O:O,BDEQ!$AG:$AG,About!$B$2,BDEQ!$AH:$AH,$I4)*BDEQ!$C$2*$J4*$K4)</f>
        <v>14930690785870.182</v>
      </c>
      <c r="AO4" s="99">
        <f>IF(ISBLANK(Calculations!AO4),"",Calculations!AO4+ 'IRA Buildings Changes'!$G$38)-(SUMIFS(BDEQ!P:P,BDEQ!$AG:$AG,About!$B$2,BDEQ!$AH:$AH,$I4)*BDEQ!$C$2*$J4*$K4)</f>
        <v>14891583783591.186</v>
      </c>
      <c r="AP4" s="99">
        <f>IF(ISBLANK(Calculations!AP4),"",Calculations!AP4+ 'IRA Buildings Changes'!$G$38)-(SUMIFS(BDEQ!Q:Q,BDEQ!$AG:$AG,About!$B$2,BDEQ!$AH:$AH,$I4)*BDEQ!$C$2*$J4*$K4)</f>
        <v>14853646459601.131</v>
      </c>
      <c r="AQ4" s="99">
        <f>IF(ISBLANK(Calculations!AQ4),"",Calculations!AQ4+ 'IRA Buildings Changes'!$G$38)-(SUMIFS(BDEQ!R:R,BDEQ!$AG:$AG,About!$B$2,BDEQ!$AH:$AH,$I4)*BDEQ!$C$2*$J4*$K4)</f>
        <v>14815795023622.416</v>
      </c>
      <c r="AR4" s="99">
        <f>IF(ISBLANK(Calculations!AR4),"",Calculations!AR4+ 'IRA Buildings Changes'!$G$38)-(SUMIFS(BDEQ!S:S,BDEQ!$AG:$AG,About!$B$2,BDEQ!$AH:$AH,$I4)*BDEQ!$C$2*$J4*$K4)</f>
        <v>14776826944596.418</v>
      </c>
      <c r="AS4" s="99">
        <f>IF(ISBLANK(Calculations!AS4),"",Calculations!AS4+ 'IRA Buildings Changes'!$G$38)-(SUMIFS(BDEQ!T:T,BDEQ!$AG:$AG,About!$B$2,BDEQ!$AH:$AH,$I4)*BDEQ!$C$2*$J4*$K4)</f>
        <v>14739173201027.713</v>
      </c>
      <c r="AT4" s="99">
        <f>IF(ISBLANK(Calculations!AT4),"",Calculations!AT4+ 'IRA Buildings Changes'!$G$38)-(SUMIFS(BDEQ!U:U,BDEQ!$AG:$AG,About!$B$2,BDEQ!$AH:$AH,$I4)*BDEQ!$C$2*$J4*$K4)</f>
        <v>14701718523565.236</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0.71176273976026627</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0.73468119943054078</v>
      </c>
      <c r="K6">
        <f>IF(ISBLANK(Calculations!K6),"",Calculations!K6)</f>
        <v>0.71176273976026627</v>
      </c>
      <c r="L6" t="str">
        <f>IF(ISBLANK(Calculations!L6),"",Calculations!L6)</f>
        <v>RESIDENTIAL</v>
      </c>
      <c r="M6" t="str">
        <f>IF(ISBLANK(Calculations!M6),"",Calculations!M6)</f>
        <v>heating</v>
      </c>
      <c r="N6" t="str">
        <f>IF(ISBLANK(Calculations!N6),"",Calculations!N6)</f>
        <v>natural gas</v>
      </c>
      <c r="O6">
        <f>IF(ISBLANK(Calculations!O6),"",Calculations!O6)</f>
        <v>72309198300211.531</v>
      </c>
      <c r="P6">
        <f>IF(ISBLANK(Calculations!P6),"",Calculations!P6)</f>
        <v>72309198300211.531</v>
      </c>
      <c r="Q6">
        <f>IF(ISBLANK(Calculations!Q6),"",Calculations!Q6)</f>
        <v>72309198300211.531</v>
      </c>
      <c r="R6">
        <f>IF(ISBLANK(Calculations!R6),"",Calculations!R6)</f>
        <v>72578054405152.938</v>
      </c>
      <c r="S6" s="99">
        <f>IF(ISBLANK(Calculations!S6),"",Calculations!S6 + ('IRA Buildings Changes'!$D$38/($AB$3-$R$3)*(S3-$R$3)))</f>
        <v>70791436263673.344</v>
      </c>
      <c r="T6" s="99">
        <f>IF(ISBLANK(Calculations!T6),"",Calculations!T6 + ('IRA Buildings Changes'!$D$38/($AB$3-$R$3)*(T3-$R$3)))</f>
        <v>68939637103074.039</v>
      </c>
      <c r="U6" s="99">
        <f>IF(ISBLANK(Calculations!U6),"",Calculations!U6 + ('IRA Buildings Changes'!$D$38/($AB$3-$R$3)*(U3-$R$3)))</f>
        <v>67042754942225.773</v>
      </c>
      <c r="V6" s="99">
        <f>IF(ISBLANK(Calculations!V6),"",Calculations!V6 + ('IRA Buildings Changes'!$D$38/($AB$3-$R$3)*(V3-$R$3)))</f>
        <v>65126623664017.922</v>
      </c>
      <c r="W6" s="99">
        <f>IF(ISBLANK(Calculations!W6),"",Calculations!W6 + ('IRA Buildings Changes'!$D$38/($AB$3-$R$3)*(W3-$R$3)))</f>
        <v>63234052603309.656</v>
      </c>
      <c r="X6" s="99">
        <f>IF(ISBLANK(Calculations!X6),"",Calculations!X6 + ('IRA Buildings Changes'!$D$38/($AB$3-$R$3)*(X3-$R$3)))</f>
        <v>61326110169542.453</v>
      </c>
      <c r="Y6" s="99">
        <f>IF(ISBLANK(Calculations!Y6),"",Calculations!Y6 + ('IRA Buildings Changes'!$D$38/($AB$3-$R$3)*(Y3-$R$3)))</f>
        <v>59422910971623.086</v>
      </c>
      <c r="Z6" s="99">
        <f>IF(ISBLANK(Calculations!Z6),"",Calculations!Z6 + ('IRA Buildings Changes'!$D$38/($AB$3-$R$3)*(Z3-$R$3)))</f>
        <v>57510769013140.508</v>
      </c>
      <c r="AA6" s="99">
        <f>IF(ISBLANK(Calculations!AA6),"",Calculations!AA6 + ('IRA Buildings Changes'!$D$38/($AB$3-$R$3)*(AA3-$R$3)))</f>
        <v>55666759733629.516</v>
      </c>
      <c r="AB6" s="98">
        <f>IF(ISBLANK(Calculations!AB6),"",Calculations!AB6 + 'IRA Buildings Changes'!D38)</f>
        <v>53799832258684.781</v>
      </c>
      <c r="AC6" s="99">
        <f>IF(ISBLANK(Calculations!AC6),"",Calculations!AC6  + 'IRA Buildings Changes'!$D$38)</f>
        <v>53986287134965.422</v>
      </c>
      <c r="AD6" s="99">
        <f>IF(ISBLANK(Calculations!AD6),"",Calculations!AD6  + 'IRA Buildings Changes'!$D$38)</f>
        <v>54178484561262.656</v>
      </c>
      <c r="AE6" s="99">
        <f>IF(ISBLANK(Calculations!AE6),"",Calculations!AE6  + 'IRA Buildings Changes'!$D$38)</f>
        <v>54453363060318.125</v>
      </c>
      <c r="AF6" s="99">
        <f>IF(ISBLANK(Calculations!AF6),"",Calculations!AF6  + 'IRA Buildings Changes'!$D$38)</f>
        <v>54730122191100.25</v>
      </c>
      <c r="AG6" s="99">
        <f>IF(ISBLANK(Calculations!AG6),"",Calculations!AG6  + 'IRA Buildings Changes'!$D$38)</f>
        <v>55103650091195.422</v>
      </c>
      <c r="AH6" s="99">
        <f>IF(ISBLANK(Calculations!AH6),"",Calculations!AH6  + 'IRA Buildings Changes'!$D$38)</f>
        <v>55497252311428.484</v>
      </c>
      <c r="AI6" s="99">
        <f>IF(ISBLANK(Calculations!AI6),"",Calculations!AI6  + 'IRA Buildings Changes'!$D$38)</f>
        <v>55967334615771.859</v>
      </c>
      <c r="AJ6" s="99">
        <f>IF(ISBLANK(Calculations!AJ6),"",Calculations!AJ6  + 'IRA Buildings Changes'!$D$38)</f>
        <v>56463314576869.906</v>
      </c>
      <c r="AK6" s="99">
        <f>IF(ISBLANK(Calculations!AK6),"",Calculations!AK6  + 'IRA Buildings Changes'!$D$38)</f>
        <v>56013926739744.266</v>
      </c>
      <c r="AL6" s="99">
        <f>IF(ISBLANK(Calculations!AL6),"",Calculations!AL6  + 'IRA Buildings Changes'!$D$38)</f>
        <v>55587601045422.156</v>
      </c>
      <c r="AM6" s="99">
        <f>IF(ISBLANK(Calculations!AM6),"",Calculations!AM6  + 'IRA Buildings Changes'!$D$38)</f>
        <v>55202989090357.031</v>
      </c>
      <c r="AN6" s="99">
        <f>IF(ISBLANK(Calculations!AN6),"",Calculations!AN6  + 'IRA Buildings Changes'!$D$38)</f>
        <v>54841911480995.609</v>
      </c>
      <c r="AO6" s="99">
        <f>IF(ISBLANK(Calculations!AO6),"",Calculations!AO6  + 'IRA Buildings Changes'!$D$38)</f>
        <v>54486444369847.531</v>
      </c>
      <c r="AP6" s="99">
        <f>IF(ISBLANK(Calculations!AP6),"",Calculations!AP6  + 'IRA Buildings Changes'!$D$38)</f>
        <v>54155201012313.5</v>
      </c>
      <c r="AQ6" s="99">
        <f>IF(ISBLANK(Calculations!AQ6),"",Calculations!AQ6  + 'IRA Buildings Changes'!$D$38)</f>
        <v>53830570591539.109</v>
      </c>
      <c r="AR6" s="99">
        <f>IF(ISBLANK(Calculations!AR6),"",Calculations!AR6  + 'IRA Buildings Changes'!$D$38)</f>
        <v>53496133478245.109</v>
      </c>
      <c r="AS6" s="99">
        <f>IF(ISBLANK(Calculations!AS6),"",Calculations!AS6  + 'IRA Buildings Changes'!$D$38)</f>
        <v>53172393456969.766</v>
      </c>
      <c r="AT6" s="99">
        <f>IF(ISBLANK(Calculations!AT6),"",Calculations!AT6  + 'IRA Buildings Changes'!$D$38)</f>
        <v>52844976148924.688</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0.99879047564163626</v>
      </c>
      <c r="K7">
        <f>IF(ISBLANK(Calculations!K7),"",Calculations!K7)</f>
        <v>0.71176273976026627</v>
      </c>
      <c r="L7" t="str">
        <f>IF(ISBLANK(Calculations!L7),"",Calculations!L7)</f>
        <v>RESIDENTIAL</v>
      </c>
      <c r="M7" t="str">
        <f>IF(ISBLANK(Calculations!M7),"",Calculations!M7)</f>
        <v>heating</v>
      </c>
      <c r="N7" t="str">
        <f>IF(ISBLANK(Calculations!N7),"",Calculations!N7)</f>
        <v>petroleum diesel</v>
      </c>
      <c r="O7">
        <f>IF(ISBLANK(Calculations!O7),"",Calculations!O7)</f>
        <v>836020570177.64099</v>
      </c>
      <c r="P7">
        <f>IF(ISBLANK(Calculations!P7),"",Calculations!P7)</f>
        <v>836020570177.64099</v>
      </c>
      <c r="Q7">
        <f>IF(ISBLANK(Calculations!Q7),"",Calculations!Q7)</f>
        <v>836020570177.64099</v>
      </c>
      <c r="R7">
        <f>IF(ISBLANK(Calculations!R7),"",Calculations!R7)</f>
        <v>838008943714.1571</v>
      </c>
      <c r="S7">
        <f>IF(ISBLANK(Calculations!S7),"",Calculations!S7)</f>
        <v>838780552724.12122</v>
      </c>
      <c r="T7">
        <f>IF(ISBLANK(Calculations!T7),"",Calculations!T7)</f>
        <v>837793669860.83765</v>
      </c>
      <c r="U7">
        <f>IF(ISBLANK(Calculations!U7),"",Calculations!U7)</f>
        <v>835035118949.08679</v>
      </c>
      <c r="V7">
        <f>IF(ISBLANK(Calculations!V7),"",Calculations!V7)</f>
        <v>829916557461.05359</v>
      </c>
      <c r="W7">
        <f>IF(ISBLANK(Calculations!W7),"",Calculations!W7)</f>
        <v>822379895049.73108</v>
      </c>
      <c r="X7">
        <f>IF(ISBLANK(Calculations!X7),"",Calculations!X7)</f>
        <v>810919184490.51587</v>
      </c>
      <c r="Y7">
        <f>IF(ISBLANK(Calculations!Y7),"",Calculations!Y7)</f>
        <v>795263079232.02881</v>
      </c>
      <c r="Z7">
        <f>IF(ISBLANK(Calculations!Z7),"",Calculations!Z7)</f>
        <v>775033033685.349</v>
      </c>
      <c r="AA7">
        <f>IF(ISBLANK(Calculations!AA7),"",Calculations!AA7)</f>
        <v>751025206595.79187</v>
      </c>
      <c r="AB7">
        <f>IF(ISBLANK(Calculations!AB7),"",Calculations!AB7)</f>
        <v>722928816496.82483</v>
      </c>
      <c r="AC7">
        <f>IF(ISBLANK(Calculations!AC7),"",Calculations!AC7)</f>
        <v>691886542049.02844</v>
      </c>
      <c r="AD7">
        <f>IF(ISBLANK(Calculations!AD7),"",Calculations!AD7)</f>
        <v>657846871568.83411</v>
      </c>
      <c r="AE7">
        <f>IF(ISBLANK(Calculations!AE7),"",Calculations!AE7)</f>
        <v>621899473342.78479</v>
      </c>
      <c r="AF7">
        <f>IF(ISBLANK(Calculations!AF7),"",Calculations!AF7)</f>
        <v>584078413803.28101</v>
      </c>
      <c r="AG7">
        <f>IF(ISBLANK(Calculations!AG7),"",Calculations!AG7)</f>
        <v>545528286139.36011</v>
      </c>
      <c r="AH7">
        <f>IF(ISBLANK(Calculations!AH7),"",Calculations!AH7)</f>
        <v>506213036330.00037</v>
      </c>
      <c r="AI7">
        <f>IF(ISBLANK(Calculations!AI7),"",Calculations!AI7)</f>
        <v>466857744067.24615</v>
      </c>
      <c r="AJ7">
        <f>IF(ISBLANK(Calculations!AJ7),"",Calculations!AJ7)</f>
        <v>427641739801.08386</v>
      </c>
      <c r="AK7">
        <f>IF(ISBLANK(Calculations!AK7),"",Calculations!AK7)</f>
        <v>384035849195.26831</v>
      </c>
      <c r="AL7">
        <f>IF(ISBLANK(Calculations!AL7),"",Calculations!AL7)</f>
        <v>342533734112.09418</v>
      </c>
      <c r="AM7">
        <f>IF(ISBLANK(Calculations!AM7),"",Calculations!AM7)</f>
        <v>303533854765.05371</v>
      </c>
      <c r="AN7">
        <f>IF(ISBLANK(Calculations!AN7),"",Calculations!AN7)</f>
        <v>267291311647.95432</v>
      </c>
      <c r="AO7">
        <f>IF(ISBLANK(Calculations!AO7),"",Calculations!AO7)</f>
        <v>234084658296.41257</v>
      </c>
      <c r="AP7">
        <f>IF(ISBLANK(Calculations!AP7),"",Calculations!AP7)</f>
        <v>204237280940.48633</v>
      </c>
      <c r="AQ7">
        <f>IF(ISBLANK(Calculations!AQ7),"",Calculations!AQ7)</f>
        <v>177832366678.90286</v>
      </c>
      <c r="AR7">
        <f>IF(ISBLANK(Calculations!AR7),"",Calculations!AR7)</f>
        <v>154852446189.34381</v>
      </c>
      <c r="AS7">
        <f>IF(ISBLANK(Calculations!AS7),"",Calculations!AS7)</f>
        <v>135243504601.32079</v>
      </c>
      <c r="AT7">
        <f>IF(ISBLANK(Calculations!AT7),"",Calculations!AT7)</f>
        <v>118781749705.88959</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0.71176273976026627</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0.71176273976026627</v>
      </c>
      <c r="L9" t="str">
        <f>IF(ISBLANK(Calculations!L9),"",Calculations!L9)</f>
        <v>RESIDENTIAL</v>
      </c>
      <c r="M9" t="str">
        <f>IF(ISBLANK(Calculations!M9),"",Calculations!M9)</f>
        <v>heating</v>
      </c>
      <c r="N9" t="str">
        <f>IF(ISBLANK(Calculations!N9),"",Calculations!N9)</f>
        <v>biomass</v>
      </c>
      <c r="O9">
        <f>IF(ISBLANK(Calculations!O9),"",Calculations!O9)</f>
        <v>8597382133564.2559</v>
      </c>
      <c r="P9">
        <f>IF(ISBLANK(Calculations!P9),"",Calculations!P9)</f>
        <v>8597382133564.2559</v>
      </c>
      <c r="Q9">
        <f>IF(ISBLANK(Calculations!Q9),"",Calculations!Q9)</f>
        <v>8597382133564.2559</v>
      </c>
      <c r="R9">
        <f>IF(ISBLANK(Calculations!R9),"",Calculations!R9)</f>
        <v>8629454446786.1465</v>
      </c>
      <c r="S9">
        <f>IF(ISBLANK(Calculations!S9),"",Calculations!S9)</f>
        <v>8655227773159.8916</v>
      </c>
      <c r="T9">
        <f>IF(ISBLANK(Calculations!T9),"",Calculations!T9)</f>
        <v>8674804565078.0938</v>
      </c>
      <c r="U9">
        <f>IF(ISBLANK(Calculations!U9),"",Calculations!U9)</f>
        <v>8690954274577.9609</v>
      </c>
      <c r="V9">
        <f>IF(ISBLANK(Calculations!V9),"",Calculations!V9)</f>
        <v>8704288655707.5957</v>
      </c>
      <c r="W9">
        <f>IF(ISBLANK(Calculations!W9),"",Calculations!W9)</f>
        <v>8720449936854.8027</v>
      </c>
      <c r="X9">
        <f>IF(ISBLANK(Calculations!X9),"",Calculations!X9)</f>
        <v>8733679781518.7393</v>
      </c>
      <c r="Y9">
        <f>IF(ISBLANK(Calculations!Y9),"",Calculations!Y9)</f>
        <v>8744899357640.792</v>
      </c>
      <c r="Z9">
        <f>IF(ISBLANK(Calculations!Z9),"",Calculations!Z9)</f>
        <v>8755748603314.1768</v>
      </c>
      <c r="AA9">
        <f>IF(ISBLANK(Calculations!AA9),"",Calculations!AA9)</f>
        <v>8770757752828.5205</v>
      </c>
      <c r="AB9">
        <f>IF(ISBLANK(Calculations!AB9),"",Calculations!AB9)</f>
        <v>8784109407474.4385</v>
      </c>
      <c r="AC9">
        <f>IF(ISBLANK(Calculations!AC9),"",Calculations!AC9)</f>
        <v>8802261705207.2852</v>
      </c>
      <c r="AD9">
        <f>IF(ISBLANK(Calculations!AD9),"",Calculations!AD9)</f>
        <v>8823151797017.5352</v>
      </c>
      <c r="AE9">
        <f>IF(ISBLANK(Calculations!AE9),"",Calculations!AE9)</f>
        <v>8852542025081.2285</v>
      </c>
      <c r="AF9">
        <f>IF(ISBLANK(Calculations!AF9),"",Calculations!AF9)</f>
        <v>8886453361418.6602</v>
      </c>
      <c r="AG9">
        <f>IF(ISBLANK(Calculations!AG9),"",Calculations!AG9)</f>
        <v>8931269474594.9219</v>
      </c>
      <c r="AH9">
        <f>IF(ISBLANK(Calculations!AH9),"",Calculations!AH9)</f>
        <v>8981003944731.9883</v>
      </c>
      <c r="AI9">
        <f>IF(ISBLANK(Calculations!AI9),"",Calculations!AI9)</f>
        <v>9035648563048.6191</v>
      </c>
      <c r="AJ9">
        <f>IF(ISBLANK(Calculations!AJ9),"",Calculations!AJ9)</f>
        <v>9091685809921.502</v>
      </c>
      <c r="AK9">
        <f>IF(ISBLANK(Calculations!AK9),"",Calculations!AK9)</f>
        <v>9050618676878.1797</v>
      </c>
      <c r="AL9">
        <f>IF(ISBLANK(Calculations!AL9),"",Calculations!AL9)</f>
        <v>9006501967035.8242</v>
      </c>
      <c r="AM9">
        <f>IF(ISBLANK(Calculations!AM9),"",Calculations!AM9)</f>
        <v>8961479578817.0332</v>
      </c>
      <c r="AN9">
        <f>IF(ISBLANK(Calculations!AN9),"",Calculations!AN9)</f>
        <v>8914290574184.582</v>
      </c>
      <c r="AO9">
        <f>IF(ISBLANK(Calculations!AO9),"",Calculations!AO9)</f>
        <v>8864560536540.3672</v>
      </c>
      <c r="AP9">
        <f>IF(ISBLANK(Calculations!AP9),"",Calculations!AP9)</f>
        <v>8816313081301.4414</v>
      </c>
      <c r="AQ9">
        <f>IF(ISBLANK(Calculations!AQ9),"",Calculations!AQ9)</f>
        <v>8768765642436.3867</v>
      </c>
      <c r="AR9">
        <f>IF(ISBLANK(Calculations!AR9),"",Calculations!AR9)</f>
        <v>8720743815390.1787</v>
      </c>
      <c r="AS9">
        <f>IF(ISBLANK(Calculations!AS9),"",Calculations!AS9)</f>
        <v>8675049237474.4844</v>
      </c>
      <c r="AT9">
        <f>IF(ISBLANK(Calculations!AT9),"",Calculations!AT9)</f>
        <v>8630339293636.9043</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0.71176273976026627</v>
      </c>
      <c r="L10" t="str">
        <f>IF(ISBLANK(Calculations!L10),"",Calculations!L10)</f>
        <v>RESIDENTIAL</v>
      </c>
      <c r="M10" t="str">
        <f>IF(ISBLANK(Calculations!M10),"",Calculations!M10)</f>
        <v>heating</v>
      </c>
      <c r="N10" t="str">
        <f>IF(ISBLANK(Calculations!N10),"",Calculations!N10)</f>
        <v>kerosene</v>
      </c>
      <c r="O10">
        <f>IF(ISBLANK(Calculations!O10),"",Calculations!O10)</f>
        <v>101070309045.95781</v>
      </c>
      <c r="P10">
        <f>IF(ISBLANK(Calculations!P10),"",Calculations!P10)</f>
        <v>101070309045.95781</v>
      </c>
      <c r="Q10">
        <f>IF(ISBLANK(Calculations!Q10),"",Calculations!Q10)</f>
        <v>101070309045.95781</v>
      </c>
      <c r="R10">
        <f>IF(ISBLANK(Calculations!R10),"",Calculations!R10)</f>
        <v>101920437493.38399</v>
      </c>
      <c r="S10">
        <f>IF(ISBLANK(Calculations!S10),"",Calculations!S10)</f>
        <v>102728681765.36824</v>
      </c>
      <c r="T10">
        <f>IF(ISBLANK(Calculations!T10),"",Calculations!T10)</f>
        <v>103533375412.24963</v>
      </c>
      <c r="U10">
        <f>IF(ISBLANK(Calculations!U10),"",Calculations!U10)</f>
        <v>104329028539.64177</v>
      </c>
      <c r="V10">
        <f>IF(ISBLANK(Calculations!V10),"",Calculations!V10)</f>
        <v>105117572914.2872</v>
      </c>
      <c r="W10">
        <f>IF(ISBLANK(Calculations!W10),"",Calculations!W10)</f>
        <v>105922105427.922</v>
      </c>
      <c r="X10">
        <f>IF(ISBLANK(Calculations!X10),"",Calculations!X10)</f>
        <v>106707166397.3385</v>
      </c>
      <c r="Y10">
        <f>IF(ISBLANK(Calculations!Y10),"",Calculations!Y10)</f>
        <v>107442798365.25908</v>
      </c>
      <c r="Z10">
        <f>IF(ISBLANK(Calculations!Z10),"",Calculations!Z10)</f>
        <v>108194074188.08015</v>
      </c>
      <c r="AA10">
        <f>IF(ISBLANK(Calculations!AA10),"",Calculations!AA10)</f>
        <v>108951221549.5101</v>
      </c>
      <c r="AB10">
        <f>IF(ISBLANK(Calculations!AB10),"",Calculations!AB10)</f>
        <v>109670697552.80946</v>
      </c>
      <c r="AC10">
        <f>IF(ISBLANK(Calculations!AC10),"",Calculations!AC10)</f>
        <v>110375148941.84721</v>
      </c>
      <c r="AD10">
        <f>IF(ISBLANK(Calculations!AD10),"",Calculations!AD10)</f>
        <v>111072935903.60425</v>
      </c>
      <c r="AE10">
        <f>IF(ISBLANK(Calculations!AE10),"",Calculations!AE10)</f>
        <v>111770180450.31706</v>
      </c>
      <c r="AF10">
        <f>IF(ISBLANK(Calculations!AF10),"",Calculations!AF10)</f>
        <v>112447455761.87598</v>
      </c>
      <c r="AG10">
        <f>IF(ISBLANK(Calculations!AG10),"",Calculations!AG10)</f>
        <v>113137808440.58971</v>
      </c>
      <c r="AH10">
        <f>IF(ISBLANK(Calculations!AH10),"",Calculations!AH10)</f>
        <v>113831139599.9877</v>
      </c>
      <c r="AI10">
        <f>IF(ISBLANK(Calculations!AI10),"",Calculations!AI10)</f>
        <v>114507104201.71217</v>
      </c>
      <c r="AJ10">
        <f>IF(ISBLANK(Calculations!AJ10),"",Calculations!AJ10)</f>
        <v>115196884773.51997</v>
      </c>
      <c r="AK10">
        <f>IF(ISBLANK(Calculations!AK10),"",Calculations!AK10)</f>
        <v>114888031336.15555</v>
      </c>
      <c r="AL10">
        <f>IF(ISBLANK(Calculations!AL10),"",Calculations!AL10)</f>
        <v>114547329994.8414</v>
      </c>
      <c r="AM10">
        <f>IF(ISBLANK(Calculations!AM10),"",Calculations!AM10)</f>
        <v>114212926781.1075</v>
      </c>
      <c r="AN10">
        <f>IF(ISBLANK(Calculations!AN10),"",Calculations!AN10)</f>
        <v>113867504778.30136</v>
      </c>
      <c r="AO10">
        <f>IF(ISBLANK(Calculations!AO10),"",Calculations!AO10)</f>
        <v>113493973344.74715</v>
      </c>
      <c r="AP10">
        <f>IF(ISBLANK(Calculations!AP10),"",Calculations!AP10)</f>
        <v>113130710168.06863</v>
      </c>
      <c r="AQ10">
        <f>IF(ISBLANK(Calculations!AQ10),"",Calculations!AQ10)</f>
        <v>112759935829.42274</v>
      </c>
      <c r="AR10">
        <f>IF(ISBLANK(Calculations!AR10),"",Calculations!AR10)</f>
        <v>112364358731.88367</v>
      </c>
      <c r="AS10">
        <f>IF(ISBLANK(Calculations!AS10),"",Calculations!AS10)</f>
        <v>111981700372.40179</v>
      </c>
      <c r="AT10">
        <f>IF(ISBLANK(Calculations!AT10),"",Calculations!AT10)</f>
        <v>111594355012.80244</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0.71176273976026627</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0.71176273976026627</v>
      </c>
      <c r="C12">
        <f>IF(ISBLANK(Calculations!C12),"",Calculations!C12)</f>
        <v>0.28823726023973373</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0.88833606465833281</v>
      </c>
      <c r="K12">
        <f>IF(ISBLANK(Calculations!K12),"",Calculations!K12)</f>
        <v>0.71176273976026627</v>
      </c>
      <c r="L12" t="str">
        <f>IF(ISBLANK(Calculations!L12),"",Calculations!L12)</f>
        <v>RESIDENTIAL</v>
      </c>
      <c r="M12" t="str">
        <f>IF(ISBLANK(Calculations!M12),"",Calculations!M12)</f>
        <v>heating</v>
      </c>
      <c r="N12" t="str">
        <f>IF(ISBLANK(Calculations!N12),"",Calculations!N12)</f>
        <v>LPG propane or butane</v>
      </c>
      <c r="O12">
        <f>IF(ISBLANK(Calculations!O12),"",Calculations!O12)</f>
        <v>7689844225324.6855</v>
      </c>
      <c r="P12">
        <f>IF(ISBLANK(Calculations!P12),"",Calculations!P12)</f>
        <v>7689844225324.6855</v>
      </c>
      <c r="Q12">
        <f>IF(ISBLANK(Calculations!Q12),"",Calculations!Q12)</f>
        <v>7689844225324.6855</v>
      </c>
      <c r="R12">
        <f>IF(ISBLANK(Calculations!R12),"",Calculations!R12)</f>
        <v>7750692802392.0342</v>
      </c>
      <c r="S12">
        <f>IF(ISBLANK(Calculations!S12),"",Calculations!S12)</f>
        <v>7806908479857.3984</v>
      </c>
      <c r="T12">
        <f>IF(ISBLANK(Calculations!T12),"",Calculations!T12)</f>
        <v>7856741384127.1543</v>
      </c>
      <c r="U12">
        <f>IF(ISBLANK(Calculations!U12),"",Calculations!U12)</f>
        <v>7904415260039.4424</v>
      </c>
      <c r="V12">
        <f>IF(ISBLANK(Calculations!V12),"",Calculations!V12)</f>
        <v>7950405436800.3125</v>
      </c>
      <c r="W12">
        <f>IF(ISBLANK(Calculations!W12),"",Calculations!W12)</f>
        <v>8001688486653.0693</v>
      </c>
      <c r="X12">
        <f>IF(ISBLANK(Calculations!X12),"",Calculations!X12)</f>
        <v>8051318242349.584</v>
      </c>
      <c r="Y12">
        <f>IF(ISBLANK(Calculations!Y12),"",Calculations!Y12)</f>
        <v>8102315522637.0293</v>
      </c>
      <c r="Z12">
        <f>IF(ISBLANK(Calculations!Z12),"",Calculations!Z12)</f>
        <v>8153741776680.7773</v>
      </c>
      <c r="AA12">
        <f>IF(ISBLANK(Calculations!AA12),"",Calculations!AA12)</f>
        <v>8210626642998.542</v>
      </c>
      <c r="AB12">
        <f>IF(ISBLANK(Calculations!AB12),"",Calculations!AB12)</f>
        <v>8263931324445.5137</v>
      </c>
      <c r="AC12">
        <f>IF(ISBLANK(Calculations!AC12),"",Calculations!AC12)</f>
        <v>8320876817323.8066</v>
      </c>
      <c r="AD12">
        <f>IF(ISBLANK(Calculations!AD12),"",Calculations!AD12)</f>
        <v>8375541969658.0771</v>
      </c>
      <c r="AE12">
        <f>IF(ISBLANK(Calculations!AE12),"",Calculations!AE12)</f>
        <v>8433722840264.7422</v>
      </c>
      <c r="AF12">
        <f>IF(ISBLANK(Calculations!AF12),"",Calculations!AF12)</f>
        <v>8487726680692.5117</v>
      </c>
      <c r="AG12">
        <f>IF(ISBLANK(Calculations!AG12),"",Calculations!AG12)</f>
        <v>8545907102564.3477</v>
      </c>
      <c r="AH12">
        <f>IF(ISBLANK(Calculations!AH12),"",Calculations!AH12)</f>
        <v>8602070796892.9375</v>
      </c>
      <c r="AI12">
        <f>IF(ISBLANK(Calculations!AI12),"",Calculations!AI12)</f>
        <v>8661468929771.8096</v>
      </c>
      <c r="AJ12">
        <f>IF(ISBLANK(Calculations!AJ12),"",Calculations!AJ12)</f>
        <v>8721375298338.6777</v>
      </c>
      <c r="AK12">
        <f>IF(ISBLANK(Calculations!AK12),"",Calculations!AK12)</f>
        <v>8675800804353.7881</v>
      </c>
      <c r="AL12">
        <f>IF(ISBLANK(Calculations!AL12),"",Calculations!AL12)</f>
        <v>8630871848965.9053</v>
      </c>
      <c r="AM12">
        <f>IF(ISBLANK(Calculations!AM12),"",Calculations!AM12)</f>
        <v>8589423374369.9678</v>
      </c>
      <c r="AN12">
        <f>IF(ISBLANK(Calculations!AN12),"",Calculations!AN12)</f>
        <v>8549933827718.9209</v>
      </c>
      <c r="AO12">
        <f>IF(ISBLANK(Calculations!AO12),"",Calculations!AO12)</f>
        <v>8510703004075.3271</v>
      </c>
      <c r="AP12">
        <f>IF(ISBLANK(Calculations!AP12),"",Calculations!AP12)</f>
        <v>8474075361045.5488</v>
      </c>
      <c r="AQ12">
        <f>IF(ISBLANK(Calculations!AQ12),"",Calculations!AQ12)</f>
        <v>8438173448199.6816</v>
      </c>
      <c r="AR12">
        <f>IF(ISBLANK(Calculations!AR12),"",Calculations!AR12)</f>
        <v>8401199476782.2568</v>
      </c>
      <c r="AS12">
        <f>IF(ISBLANK(Calculations!AS12),"",Calculations!AS12)</f>
        <v>8365547201462.2881</v>
      </c>
      <c r="AT12">
        <f>IF(ISBLANK(Calculations!AT12),"",Calculations!AT12)</f>
        <v>8329616186372.082</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0.71176273976026627</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8.838170522655811E-2</v>
      </c>
      <c r="K17">
        <f>IF(ISBLANK(Calculations!K17),"",Calculations!K17)</f>
        <v>0.71176273976026627</v>
      </c>
      <c r="L17" t="str">
        <f>IF(ISBLANK(Calculations!L17),"",Calculations!L17)</f>
        <v>RESIDENTIAL</v>
      </c>
      <c r="M17" t="str">
        <f>IF(ISBLANK(Calculations!M17),"",Calculations!M17)</f>
        <v>cooling</v>
      </c>
      <c r="N17" t="str">
        <f>IF(ISBLANK(Calculations!N17),"",Calculations!N17)</f>
        <v>electricity</v>
      </c>
      <c r="O17">
        <f>P17</f>
        <v>7184334532627.5615</v>
      </c>
      <c r="P17">
        <f>IF(ISBLANK(Calculations!P17),"",Calculations!P17)</f>
        <v>7184334532627.5615</v>
      </c>
      <c r="Q17">
        <f>IF(ISBLANK(Calculations!Q17),"",Calculations!Q17)</f>
        <v>7184334532627.5615</v>
      </c>
      <c r="R17">
        <f>IF(ISBLANK(Calculations!R17),"",Calculations!R17)</f>
        <v>7019944490177.7549</v>
      </c>
      <c r="S17" s="99">
        <f>IF(ISBLANK(Calculations!S17),"",Calculations!S17 + ('IRA Buildings Changes'!$C$38/($AB$16-$R$16)*(S16-$R$16)))</f>
        <v>7346303814497.4121</v>
      </c>
      <c r="T17" s="99">
        <f>IF(ISBLANK(Calculations!T17),"",Calculations!T17 + ('IRA Buildings Changes'!$C$38/($AB$16-$R$16)*(T16-$R$16)))</f>
        <v>7688202060987.1611</v>
      </c>
      <c r="U17" s="99">
        <f>IF(ISBLANK(Calculations!U17),"",Calculations!U17 + ('IRA Buildings Changes'!$C$38/($AB$16-$R$16)*(U16-$R$16)))</f>
        <v>8038917250849.9346</v>
      </c>
      <c r="V17" s="99">
        <f>IF(ISBLANK(Calculations!V17),"",Calculations!V17 + ('IRA Buildings Changes'!$C$38/($AB$16-$R$16)*(V16-$R$16)))</f>
        <v>8417146610107.4922</v>
      </c>
      <c r="W17" s="99">
        <f>IF(ISBLANK(Calculations!W17),"",Calculations!W17 + ('IRA Buildings Changes'!$C$38/($AB$16-$R$16)*(W16-$R$16)))</f>
        <v>8814537034383.1094</v>
      </c>
      <c r="X17" s="99">
        <f>IF(ISBLANK(Calculations!X17),"",Calculations!X17 + ('IRA Buildings Changes'!$C$38/($AB$16-$R$16)*(X16-$R$16)))</f>
        <v>9230346016589.2188</v>
      </c>
      <c r="Y17" s="99">
        <f>IF(ISBLANK(Calculations!Y17),"",Calculations!Y17 + ('IRA Buildings Changes'!$C$38/($AB$16-$R$16)*(Y16-$R$16)))</f>
        <v>9662879888261.3438</v>
      </c>
      <c r="Z17" s="99">
        <f>IF(ISBLANK(Calculations!Z17),"",Calculations!Z17 + ('IRA Buildings Changes'!$C$38/($AB$16-$R$16)*(Z16-$R$16)))</f>
        <v>10109617614133.953</v>
      </c>
      <c r="AA17" s="99">
        <f>IF(ISBLANK(Calculations!AA17),"",Calculations!AA17 + ('IRA Buildings Changes'!$C$38/($AB$16-$R$16)*(AA16-$R$16)))</f>
        <v>10559930075809.59</v>
      </c>
      <c r="AB17" s="98">
        <f>IF(ISBLANK(Calculations!AB17),"",Calculations!AB17 + 'IRA Buildings Changes'!$C$38)</f>
        <v>11026797695223.51</v>
      </c>
      <c r="AC17" s="99">
        <f>IF(ISBLANK(Calculations!AC17),"",Calculations!AC17 + 'IRA Buildings Changes'!$C$38)</f>
        <v>11022368755501.148</v>
      </c>
      <c r="AD17" s="99">
        <f>IF(ISBLANK(Calculations!AD17),"",Calculations!AD17 + 'IRA Buildings Changes'!$C$38)</f>
        <v>11021941515318.998</v>
      </c>
      <c r="AE17" s="99">
        <f>IF(ISBLANK(Calculations!AE17),"",Calculations!AE17 + 'IRA Buildings Changes'!$C$38)</f>
        <v>11024232667003.979</v>
      </c>
      <c r="AF17" s="99">
        <f>IF(ISBLANK(Calculations!AF17),"",Calculations!AF17 + 'IRA Buildings Changes'!$C$38)</f>
        <v>11028480919904.715</v>
      </c>
      <c r="AG17" s="99">
        <f>IF(ISBLANK(Calculations!AG17),"",Calculations!AG17 + 'IRA Buildings Changes'!$C$38)</f>
        <v>11034209689892.289</v>
      </c>
      <c r="AH17" s="99">
        <f>IF(ISBLANK(Calculations!AH17),"",Calculations!AH17 + 'IRA Buildings Changes'!$C$38)</f>
        <v>11033274004214.473</v>
      </c>
      <c r="AI17" s="99">
        <f>IF(ISBLANK(Calculations!AI17),"",Calculations!AI17 + 'IRA Buildings Changes'!$C$38)</f>
        <v>11040930591635.988</v>
      </c>
      <c r="AJ17" s="99">
        <f>IF(ISBLANK(Calculations!AJ17),"",Calculations!AJ17 + 'IRA Buildings Changes'!$C$38)</f>
        <v>11049190382322.465</v>
      </c>
      <c r="AK17" s="99">
        <f>IF(ISBLANK(Calculations!AK17),"",Calculations!AK17 + 'IRA Buildings Changes'!$C$38)</f>
        <v>11059093493508.723</v>
      </c>
      <c r="AL17" s="99">
        <f>IF(ISBLANK(Calculations!AL17),"",Calculations!AL17 + 'IRA Buildings Changes'!$C$38)</f>
        <v>11069135409871.014</v>
      </c>
      <c r="AM17" s="99">
        <f>IF(ISBLANK(Calculations!AM17),"",Calculations!AM17 + 'IRA Buildings Changes'!$C$38)</f>
        <v>11079522362137.117</v>
      </c>
      <c r="AN17" s="99">
        <f>IF(ISBLANK(Calculations!AN17),"",Calculations!AN17 + 'IRA Buildings Changes'!$C$38)</f>
        <v>11090215563356.287</v>
      </c>
      <c r="AO17" s="99">
        <f>IF(ISBLANK(Calculations!AO17),"",Calculations!AO17 + 'IRA Buildings Changes'!$C$38)</f>
        <v>11093465495891.344</v>
      </c>
      <c r="AP17" s="99">
        <f>IF(ISBLANK(Calculations!AP17),"",Calculations!AP17 + 'IRA Buildings Changes'!$C$38)</f>
        <v>11104656210471.875</v>
      </c>
      <c r="AQ17" s="99">
        <f>IF(ISBLANK(Calculations!AQ17),"",Calculations!AQ17 + 'IRA Buildings Changes'!$C$38)</f>
        <v>11116023909671.514</v>
      </c>
      <c r="AR17" s="99">
        <f>IF(ISBLANK(Calculations!AR17),"",Calculations!AR17 + 'IRA Buildings Changes'!$C$38)</f>
        <v>11127527526198.078</v>
      </c>
      <c r="AS17" s="99">
        <f>IF(ISBLANK(Calculations!AS17),"",Calculations!AS17 + 'IRA Buildings Changes'!$C$38)</f>
        <v>11139127866561.719</v>
      </c>
      <c r="AT17" s="99">
        <f>IF(ISBLANK(Calculations!AT17),"",Calculations!AT17 + 'IRA Buildings Changes'!$C$38)</f>
        <v>11150806311583.906</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0.71176273976026627</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0.71176273976026627</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0.71176273976026627</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0.71176273976026627</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0.71176273976026627</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0.71176273976026627</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0.71176273976026627</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0.71176273976026627</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0.71176273976026627</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6.2652515623730601E-2</v>
      </c>
      <c r="K30">
        <f>IF(ISBLANK(Calculations!K30),"",Calculations!K30)</f>
        <v>0.71176273976026627</v>
      </c>
      <c r="L30" t="str">
        <f>IF(ISBLANK(Calculations!L30),"",Calculations!L30)</f>
        <v>RESIDENTIAL</v>
      </c>
      <c r="M30" t="str">
        <f>IF(ISBLANK(Calculations!M30),"",Calculations!M30)</f>
        <v>lighting</v>
      </c>
      <c r="N30" t="str">
        <f>IF(ISBLANK(Calculations!N30),"",Calculations!N30)</f>
        <v>electricity</v>
      </c>
      <c r="O30">
        <f t="shared" si="0"/>
        <v>5092871091338.6924</v>
      </c>
      <c r="P30">
        <f>IF(ISBLANK(Calculations!P30),"",Calculations!P30)</f>
        <v>5092871091338.6924</v>
      </c>
      <c r="Q30">
        <f>IF(ISBLANK(Calculations!Q30),"",Calculations!Q30)</f>
        <v>5092871091338.6924</v>
      </c>
      <c r="R30">
        <f>IF(ISBLANK(Calculations!R30),"",Calculations!R30)</f>
        <v>5043421236813.1943</v>
      </c>
      <c r="S30">
        <f>IF(ISBLANK(Calculations!S30),"",Calculations!S30)</f>
        <v>4995207294362.4912</v>
      </c>
      <c r="T30">
        <f>IF(ISBLANK(Calculations!T30),"",Calculations!T30)</f>
        <v>4950665636129.6895</v>
      </c>
      <c r="U30">
        <f>IF(ISBLANK(Calculations!U30),"",Calculations!U30)</f>
        <v>4922472110739.3311</v>
      </c>
      <c r="V30">
        <f>IF(ISBLANK(Calculations!V30),"",Calculations!V30)</f>
        <v>4909433778943.0811</v>
      </c>
      <c r="W30">
        <f>IF(ISBLANK(Calculations!W30),"",Calculations!W30)</f>
        <v>4903015369297.1631</v>
      </c>
      <c r="X30">
        <f>IF(ISBLANK(Calculations!X30),"",Calculations!X30)</f>
        <v>4896190756108.8936</v>
      </c>
      <c r="Y30">
        <f>IF(ISBLANK(Calculations!Y30),"",Calculations!Y30)</f>
        <v>4890117682557.96</v>
      </c>
      <c r="Z30">
        <f>IF(ISBLANK(Calculations!Z30),"",Calculations!Z30)</f>
        <v>4886414534429.0576</v>
      </c>
      <c r="AA30">
        <f>IF(ISBLANK(Calculations!AA30),"",Calculations!AA30)</f>
        <v>4890163105895.6875</v>
      </c>
      <c r="AB30">
        <f>IF(ISBLANK(Calculations!AB30),"",Calculations!AB30)</f>
        <v>4900827043252.502</v>
      </c>
      <c r="AC30">
        <f>IF(ISBLANK(Calculations!AC30),"",Calculations!AC30)</f>
        <v>4915001989340.917</v>
      </c>
      <c r="AD30">
        <f>IF(ISBLANK(Calculations!AD30),"",Calculations!AD30)</f>
        <v>4928710132693.3828</v>
      </c>
      <c r="AE30">
        <f>IF(ISBLANK(Calculations!AE30),"",Calculations!AE30)</f>
        <v>4941403932571.291</v>
      </c>
      <c r="AF30">
        <f>IF(ISBLANK(Calculations!AF30),"",Calculations!AF30)</f>
        <v>4944341757339.707</v>
      </c>
      <c r="AG30">
        <f>IF(ISBLANK(Calculations!AG30),"",Calculations!AG30)</f>
        <v>4944453486916.8877</v>
      </c>
      <c r="AH30">
        <f>IF(ISBLANK(Calculations!AH30),"",Calculations!AH30)</f>
        <v>4942927868647.5117</v>
      </c>
      <c r="AI30">
        <f>IF(ISBLANK(Calculations!AI30),"",Calculations!AI30)</f>
        <v>4940400256756.3301</v>
      </c>
      <c r="AJ30">
        <f>IF(ISBLANK(Calculations!AJ30),"",Calculations!AJ30)</f>
        <v>4937140643442.7412</v>
      </c>
      <c r="AK30">
        <f>IF(ISBLANK(Calculations!AK30),"",Calculations!AK30)</f>
        <v>4892877336263.7822</v>
      </c>
      <c r="AL30">
        <f>IF(ISBLANK(Calculations!AL30),"",Calculations!AL30)</f>
        <v>4849876265203.7285</v>
      </c>
      <c r="AM30">
        <f>IF(ISBLANK(Calculations!AM30),"",Calculations!AM30)</f>
        <v>4808580968958.5156</v>
      </c>
      <c r="AN30">
        <f>IF(ISBLANK(Calculations!AN30),"",Calculations!AN30)</f>
        <v>4769294950039.8574</v>
      </c>
      <c r="AO30">
        <f>IF(ISBLANK(Calculations!AO30),"",Calculations!AO30)</f>
        <v>4731930812159.6348</v>
      </c>
      <c r="AP30">
        <f>IF(ISBLANK(Calculations!AP30),"",Calculations!AP30)</f>
        <v>4696256173830.5078</v>
      </c>
      <c r="AQ30">
        <f>IF(ISBLANK(Calculations!AQ30),"",Calculations!AQ30)</f>
        <v>4661929236108.9102</v>
      </c>
      <c r="AR30">
        <f>IF(ISBLANK(Calculations!AR30),"",Calculations!AR30)</f>
        <v>4628617075446.7295</v>
      </c>
      <c r="AS30">
        <f>IF(ISBLANK(Calculations!AS30),"",Calculations!AS30)</f>
        <v>4596105261566.1016</v>
      </c>
      <c r="AT30">
        <f>IF(ISBLANK(Calculations!AT30),"",Calculations!AT30)</f>
        <v>4564276195529.7031</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0.71176273976026627</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0.71176273976026627</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0.71176273976026627</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0.71176273976026627</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0.71176273976026627</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0.71176273976026627</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0.71176273976026627</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0.71176273976026627</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0.71176273976026627</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0.27039984082678686</v>
      </c>
      <c r="K43">
        <f>IF(ISBLANK(Calculations!K43),"",Calculations!K43)</f>
        <v>0.71176273976026627</v>
      </c>
      <c r="L43" t="str">
        <f>IF(ISBLANK(Calculations!L43),"",Calculations!L43)</f>
        <v>RESIDENTIAL</v>
      </c>
      <c r="M43" t="str">
        <f>IF(ISBLANK(Calculations!M43),"",Calculations!M43)</f>
        <v>appl</v>
      </c>
      <c r="N43" t="str">
        <f>IF(ISBLANK(Calculations!N43),"",Calculations!N43)</f>
        <v>electricity</v>
      </c>
      <c r="O43">
        <f t="shared" si="0"/>
        <v>21980147464784.711</v>
      </c>
      <c r="P43">
        <f>IF(ISBLANK(Calculations!P43),"",Calculations!P43)</f>
        <v>21980147464784.711</v>
      </c>
      <c r="Q43">
        <f>IF(ISBLANK(Calculations!Q43),"",Calculations!Q43)</f>
        <v>21980147464784.711</v>
      </c>
      <c r="R43">
        <f>IF(ISBLANK(Calculations!R43),"",Calculations!R43)</f>
        <v>21843983864530.797</v>
      </c>
      <c r="S43">
        <f>IF(ISBLANK(Calculations!S43),"",Calculations!S43)</f>
        <v>21705717725006.012</v>
      </c>
      <c r="T43">
        <f>IF(ISBLANK(Calculations!T43),"",Calculations!T43)</f>
        <v>21570997139573.777</v>
      </c>
      <c r="U43">
        <f>IF(ISBLANK(Calculations!U43),"",Calculations!U43)</f>
        <v>21447869637579.566</v>
      </c>
      <c r="V43">
        <f>IF(ISBLANK(Calculations!V43),"",Calculations!V43)</f>
        <v>21345728964999.176</v>
      </c>
      <c r="W43">
        <f>IF(ISBLANK(Calculations!W43),"",Calculations!W43)</f>
        <v>21267901863803.797</v>
      </c>
      <c r="X43">
        <f>IF(ISBLANK(Calculations!X43),"",Calculations!X43)</f>
        <v>21213719836151.305</v>
      </c>
      <c r="Y43">
        <f>IF(ISBLANK(Calculations!Y43),"",Calculations!Y43)</f>
        <v>21181283475612.676</v>
      </c>
      <c r="Z43">
        <f>IF(ISBLANK(Calculations!Z43),"",Calculations!Z43)</f>
        <v>21175640359590.109</v>
      </c>
      <c r="AA43">
        <f>IF(ISBLANK(Calculations!AA43),"",Calculations!AA43)</f>
        <v>21199565186200.219</v>
      </c>
      <c r="AB43">
        <f>IF(ISBLANK(Calculations!AB43),"",Calculations!AB43)</f>
        <v>21246722621985.527</v>
      </c>
      <c r="AC43">
        <f>IF(ISBLANK(Calculations!AC43),"",Calculations!AC43)</f>
        <v>21311946937176.59</v>
      </c>
      <c r="AD43">
        <f>IF(ISBLANK(Calculations!AD43),"",Calculations!AD43)</f>
        <v>21396215588020.27</v>
      </c>
      <c r="AE43">
        <f>IF(ISBLANK(Calculations!AE43),"",Calculations!AE43)</f>
        <v>21496358032896.133</v>
      </c>
      <c r="AF43">
        <f>IF(ISBLANK(Calculations!AF43),"",Calculations!AF43)</f>
        <v>21607622991868.859</v>
      </c>
      <c r="AG43">
        <f>IF(ISBLANK(Calculations!AG43),"",Calculations!AG43)</f>
        <v>21725245048036.965</v>
      </c>
      <c r="AH43">
        <f>IF(ISBLANK(Calculations!AH43),"",Calculations!AH43)</f>
        <v>21847688475355.945</v>
      </c>
      <c r="AI43">
        <f>IF(ISBLANK(Calculations!AI43),"",Calculations!AI43)</f>
        <v>21973422597320.465</v>
      </c>
      <c r="AJ43">
        <f>IF(ISBLANK(Calculations!AJ43),"",Calculations!AJ43)</f>
        <v>22100952804842.75</v>
      </c>
      <c r="AK43">
        <f>IF(ISBLANK(Calculations!AK43),"",Calculations!AK43)</f>
        <v>22040219293296.336</v>
      </c>
      <c r="AL43">
        <f>IF(ISBLANK(Calculations!AL43),"",Calculations!AL43)</f>
        <v>21979104358969.902</v>
      </c>
      <c r="AM43">
        <f>IF(ISBLANK(Calculations!AM43),"",Calculations!AM43)</f>
        <v>21917534913132.211</v>
      </c>
      <c r="AN43">
        <f>IF(ISBLANK(Calculations!AN43),"",Calculations!AN43)</f>
        <v>21855548474892.039</v>
      </c>
      <c r="AO43">
        <f>IF(ISBLANK(Calculations!AO43),"",Calculations!AO43)</f>
        <v>21793236778329.078</v>
      </c>
      <c r="AP43">
        <f>IF(ISBLANK(Calculations!AP43),"",Calculations!AP43)</f>
        <v>21730654124352.539</v>
      </c>
      <c r="AQ43">
        <f>IF(ISBLANK(Calculations!AQ43),"",Calculations!AQ43)</f>
        <v>21667655151929.449</v>
      </c>
      <c r="AR43">
        <f>IF(ISBLANK(Calculations!AR43),"",Calculations!AR43)</f>
        <v>21604271122711.746</v>
      </c>
      <c r="AS43">
        <f>IF(ISBLANK(Calculations!AS43),"",Calculations!AS43)</f>
        <v>21540381316057.922</v>
      </c>
      <c r="AT43">
        <f>IF(ISBLANK(Calculations!AT43),"",Calculations!AT43)</f>
        <v>21475892499407.789</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0.71176273976026627</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0.26525984763959432</v>
      </c>
      <c r="K45">
        <f>IF(ISBLANK(Calculations!K45),"",Calculations!K45)</f>
        <v>0.71176273976026627</v>
      </c>
      <c r="L45" t="str">
        <f>IF(ISBLANK(Calculations!L45),"",Calculations!L45)</f>
        <v>RESIDENTIAL</v>
      </c>
      <c r="M45" t="str">
        <f>IF(ISBLANK(Calculations!M45),"",Calculations!M45)</f>
        <v>appl</v>
      </c>
      <c r="N45" t="str">
        <f>IF(ISBLANK(Calculations!N45),"",Calculations!N45)</f>
        <v>natural gas</v>
      </c>
      <c r="O45">
        <f t="shared" si="0"/>
        <v>26107551056053.305</v>
      </c>
      <c r="P45">
        <f>IF(ISBLANK(Calculations!P45),"",Calculations!P45)</f>
        <v>26107551056053.305</v>
      </c>
      <c r="Q45">
        <f>IF(ISBLANK(Calculations!Q45),"",Calculations!Q45)</f>
        <v>26107551056053.305</v>
      </c>
      <c r="R45">
        <f>IF(ISBLANK(Calculations!R45),"",Calculations!R45)</f>
        <v>26130812288119.699</v>
      </c>
      <c r="S45">
        <f>IF(ISBLANK(Calculations!S45),"",Calculations!S45)</f>
        <v>26159442644937.344</v>
      </c>
      <c r="T45">
        <f>IF(ISBLANK(Calculations!T45),"",Calculations!T45)</f>
        <v>26196852829041.035</v>
      </c>
      <c r="U45">
        <f>IF(ISBLANK(Calculations!U45),"",Calculations!U45)</f>
        <v>26249128507626.078</v>
      </c>
      <c r="V45">
        <f>IF(ISBLANK(Calculations!V45),"",Calculations!V45)</f>
        <v>26323358635549.648</v>
      </c>
      <c r="W45">
        <f>IF(ISBLANK(Calculations!W45),"",Calculations!W45)</f>
        <v>26418101574414.461</v>
      </c>
      <c r="X45">
        <f>IF(ISBLANK(Calculations!X45),"",Calculations!X45)</f>
        <v>26526816137043.672</v>
      </c>
      <c r="Y45">
        <f>IF(ISBLANK(Calculations!Y45),"",Calculations!Y45)</f>
        <v>26643174949000.879</v>
      </c>
      <c r="Z45">
        <f>IF(ISBLANK(Calculations!Z45),"",Calculations!Z45)</f>
        <v>26771508705839.988</v>
      </c>
      <c r="AA45">
        <f>IF(ISBLANK(Calculations!AA45),"",Calculations!AA45)</f>
        <v>26911057177449.07</v>
      </c>
      <c r="AB45">
        <f>IF(ISBLANK(Calculations!AB45),"",Calculations!AB45)</f>
        <v>27054393763525.957</v>
      </c>
      <c r="AC45">
        <f>IF(ISBLANK(Calculations!AC45),"",Calculations!AC45)</f>
        <v>27198239822847.184</v>
      </c>
      <c r="AD45">
        <f>IF(ISBLANK(Calculations!AD45),"",Calculations!AD45)</f>
        <v>27347991542107.012</v>
      </c>
      <c r="AE45">
        <f>IF(ISBLANK(Calculations!AE45),"",Calculations!AE45)</f>
        <v>27503473097262.871</v>
      </c>
      <c r="AF45">
        <f>IF(ISBLANK(Calculations!AF45),"",Calculations!AF45)</f>
        <v>27661840015697.992</v>
      </c>
      <c r="AG45">
        <f>IF(ISBLANK(Calculations!AG45),"",Calculations!AG45)</f>
        <v>27820100034993.785</v>
      </c>
      <c r="AH45">
        <f>IF(ISBLANK(Calculations!AH45),"",Calculations!AH45)</f>
        <v>27979017863873.078</v>
      </c>
      <c r="AI45">
        <f>IF(ISBLANK(Calculations!AI45),"",Calculations!AI45)</f>
        <v>28138075604807.145</v>
      </c>
      <c r="AJ45">
        <f>IF(ISBLANK(Calculations!AJ45),"",Calculations!AJ45)</f>
        <v>28296570922341.559</v>
      </c>
      <c r="AK45">
        <f>IF(ISBLANK(Calculations!AK45),"",Calculations!AK45)</f>
        <v>28206365265050.363</v>
      </c>
      <c r="AL45">
        <f>IF(ISBLANK(Calculations!AL45),"",Calculations!AL45)</f>
        <v>28114914563584.457</v>
      </c>
      <c r="AM45">
        <f>IF(ISBLANK(Calculations!AM45),"",Calculations!AM45)</f>
        <v>28022890383707.902</v>
      </c>
      <c r="AN45">
        <f>IF(ISBLANK(Calculations!AN45),"",Calculations!AN45)</f>
        <v>27930866576409.055</v>
      </c>
      <c r="AO45">
        <f>IF(ISBLANK(Calculations!AO45),"",Calculations!AO45)</f>
        <v>27839209581602.168</v>
      </c>
      <c r="AP45">
        <f>IF(ISBLANK(Calculations!AP45),"",Calculations!AP45)</f>
        <v>27747980632123.922</v>
      </c>
      <c r="AQ45">
        <f>IF(ISBLANK(Calculations!AQ45),"",Calculations!AQ45)</f>
        <v>27657497729244.266</v>
      </c>
      <c r="AR45">
        <f>IF(ISBLANK(Calculations!AR45),"",Calculations!AR45)</f>
        <v>27567685943359.41</v>
      </c>
      <c r="AS45">
        <f>IF(ISBLANK(Calculations!AS45),"",Calculations!AS45)</f>
        <v>27478605545831.66</v>
      </c>
      <c r="AT45">
        <f>IF(ISBLANK(Calculations!AT45),"",Calculations!AT45)</f>
        <v>27390201494184.129</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1.2095243583637371E-3</v>
      </c>
      <c r="K46">
        <f>IF(ISBLANK(Calculations!K46),"",Calculations!K46)</f>
        <v>0.71176273976026627</v>
      </c>
      <c r="L46" t="str">
        <f>IF(ISBLANK(Calculations!L46),"",Calculations!L46)</f>
        <v>RESIDENTIAL</v>
      </c>
      <c r="M46" t="str">
        <f>IF(ISBLANK(Calculations!M46),"",Calculations!M46)</f>
        <v>appl</v>
      </c>
      <c r="N46" t="str">
        <f>IF(ISBLANK(Calculations!N46),"",Calculations!N46)</f>
        <v>petroleum diesel</v>
      </c>
      <c r="O46">
        <f t="shared" si="0"/>
        <v>1012411780.4321239</v>
      </c>
      <c r="P46">
        <f>IF(ISBLANK(Calculations!P46),"",Calculations!P46)</f>
        <v>1012411780.4321239</v>
      </c>
      <c r="Q46">
        <f>IF(ISBLANK(Calculations!Q46),"",Calculations!Q46)</f>
        <v>1012411780.4321239</v>
      </c>
      <c r="R46">
        <f>IF(ISBLANK(Calculations!R46),"",Calculations!R46)</f>
        <v>970089539.1173439</v>
      </c>
      <c r="S46">
        <f>IF(ISBLANK(Calculations!S46),"",Calculations!S46)</f>
        <v>934741907.641801</v>
      </c>
      <c r="T46">
        <f>IF(ISBLANK(Calculations!T46),"",Calculations!T46)</f>
        <v>906072905.83629191</v>
      </c>
      <c r="U46">
        <f>IF(ISBLANK(Calculations!U46),"",Calculations!U46)</f>
        <v>883706254.60206461</v>
      </c>
      <c r="V46">
        <f>IF(ISBLANK(Calculations!V46),"",Calculations!V46)</f>
        <v>867315694.05528307</v>
      </c>
      <c r="W46">
        <f>IF(ISBLANK(Calculations!W46),"",Calculations!W46)</f>
        <v>856109118.37245071</v>
      </c>
      <c r="X46">
        <f>IF(ISBLANK(Calculations!X46),"",Calculations!X46)</f>
        <v>849095181.35989892</v>
      </c>
      <c r="Y46">
        <f>IF(ISBLANK(Calculations!Y46),"",Calculations!Y46)</f>
        <v>845272846.05868042</v>
      </c>
      <c r="Z46">
        <f>IF(ISBLANK(Calculations!Z46),"",Calculations!Z46)</f>
        <v>844096463.83221531</v>
      </c>
      <c r="AA46">
        <f>IF(ISBLANK(Calculations!AA46),"",Calculations!AA46)</f>
        <v>844946766.221699</v>
      </c>
      <c r="AB46">
        <f>IF(ISBLANK(Calculations!AB46),"",Calculations!AB46)</f>
        <v>847071840.96651077</v>
      </c>
      <c r="AC46">
        <f>IF(ISBLANK(Calculations!AC46),"",Calculations!AC46)</f>
        <v>849958410.08444071</v>
      </c>
      <c r="AD46">
        <f>IF(ISBLANK(Calculations!AD46),"",Calculations!AD46)</f>
        <v>853536194.35793769</v>
      </c>
      <c r="AE46">
        <f>IF(ISBLANK(Calculations!AE46),"",Calculations!AE46)</f>
        <v>857605927.00713694</v>
      </c>
      <c r="AF46">
        <f>IF(ISBLANK(Calculations!AF46),"",Calculations!AF46)</f>
        <v>861946675.75018394</v>
      </c>
      <c r="AG46">
        <f>IF(ISBLANK(Calculations!AG46),"",Calculations!AG46)</f>
        <v>866349307.79374623</v>
      </c>
      <c r="AH46">
        <f>IF(ISBLANK(Calculations!AH46),"",Calculations!AH46)</f>
        <v>870802299.78479087</v>
      </c>
      <c r="AI46">
        <f>IF(ISBLANK(Calculations!AI46),"",Calculations!AI46)</f>
        <v>875279813.74860942</v>
      </c>
      <c r="AJ46">
        <f>IF(ISBLANK(Calculations!AJ46),"",Calculations!AJ46)</f>
        <v>879754013.26874936</v>
      </c>
      <c r="AK46">
        <f>IF(ISBLANK(Calculations!AK46),"",Calculations!AK46)</f>
        <v>876745029.92011416</v>
      </c>
      <c r="AL46">
        <f>IF(ISBLANK(Calculations!AL46),"",Calculations!AL46)</f>
        <v>873713920.66627717</v>
      </c>
      <c r="AM46">
        <f>IF(ISBLANK(Calculations!AM46),"",Calculations!AM46)</f>
        <v>870684656.48489106</v>
      </c>
      <c r="AN46">
        <f>IF(ISBLANK(Calculations!AN46),"",Calculations!AN46)</f>
        <v>867677204.84435177</v>
      </c>
      <c r="AO46">
        <f>IF(ISBLANK(Calculations!AO46),"",Calculations!AO46)</f>
        <v>864704119.57066405</v>
      </c>
      <c r="AP46">
        <f>IF(ISBLANK(Calculations!AP46),"",Calculations!AP46)</f>
        <v>861763561.33438349</v>
      </c>
      <c r="AQ46">
        <f>IF(ISBLANK(Calculations!AQ46),"",Calculations!AQ46)</f>
        <v>858865001.05347836</v>
      </c>
      <c r="AR46">
        <f>IF(ISBLANK(Calculations!AR46),"",Calculations!AR46)</f>
        <v>856003847.6220094</v>
      </c>
      <c r="AS46">
        <f>IF(ISBLANK(Calculations!AS46),"",Calculations!AS46)</f>
        <v>853179400.97617066</v>
      </c>
      <c r="AT46">
        <f>IF(ISBLANK(Calculations!AT46),"",Calculations!AT46)</f>
        <v>850388970.62341058</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0.71176273976026627</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0.71176273976026627</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0.71176273976026627</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0.71176273976026627</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0.11166393534166717</v>
      </c>
      <c r="K51">
        <f>IF(ISBLANK(Calculations!K51),"",Calculations!K51)</f>
        <v>0.71176273976026627</v>
      </c>
      <c r="L51" t="str">
        <f>IF(ISBLANK(Calculations!L51),"",Calculations!L51)</f>
        <v>RESIDENTIAL</v>
      </c>
      <c r="M51" t="str">
        <f>IF(ISBLANK(Calculations!M51),"",Calculations!M51)</f>
        <v>appl</v>
      </c>
      <c r="N51" t="str">
        <f>IF(ISBLANK(Calculations!N51),"",Calculations!N51)</f>
        <v>LPG propane or butane</v>
      </c>
      <c r="O51">
        <f t="shared" si="0"/>
        <v>966614215639.67322</v>
      </c>
      <c r="P51">
        <f>IF(ISBLANK(Calculations!P51),"",Calculations!P51)</f>
        <v>966614215639.67322</v>
      </c>
      <c r="Q51">
        <f>IF(ISBLANK(Calculations!Q51),"",Calculations!Q51)</f>
        <v>966614215639.67322</v>
      </c>
      <c r="R51">
        <f>IF(ISBLANK(Calculations!R51),"",Calculations!R51)</f>
        <v>947751386558.20569</v>
      </c>
      <c r="S51">
        <f>IF(ISBLANK(Calculations!S51),"",Calculations!S51)</f>
        <v>932961058486.82666</v>
      </c>
      <c r="T51">
        <f>IF(ISBLANK(Calculations!T51),"",Calculations!T51)</f>
        <v>921868000318.62415</v>
      </c>
      <c r="U51">
        <f>IF(ISBLANK(Calculations!U51),"",Calculations!U51)</f>
        <v>914087158360.29224</v>
      </c>
      <c r="V51">
        <f>IF(ISBLANK(Calculations!V51),"",Calculations!V51)</f>
        <v>909319541831.77893</v>
      </c>
      <c r="W51">
        <f>IF(ISBLANK(Calculations!W51),"",Calculations!W51)</f>
        <v>907046370121.11426</v>
      </c>
      <c r="X51">
        <f>IF(ISBLANK(Calculations!X51),"",Calculations!X51)</f>
        <v>906665738163.48328</v>
      </c>
      <c r="Y51">
        <f>IF(ISBLANK(Calculations!Y51),"",Calculations!Y51)</f>
        <v>907611293615.46375</v>
      </c>
      <c r="Z51">
        <f>IF(ISBLANK(Calculations!Z51),"",Calculations!Z51)</f>
        <v>909761071956.97498</v>
      </c>
      <c r="AA51">
        <f>IF(ISBLANK(Calculations!AA51),"",Calculations!AA51)</f>
        <v>912851209811.00647</v>
      </c>
      <c r="AB51">
        <f>IF(ISBLANK(Calculations!AB51),"",Calculations!AB51)</f>
        <v>916432204692.82349</v>
      </c>
      <c r="AC51">
        <f>IF(ISBLANK(Calculations!AC51),"",Calculations!AC51)</f>
        <v>920235012744.91089</v>
      </c>
      <c r="AD51">
        <f>IF(ISBLANK(Calculations!AD51),"",Calculations!AD51)</f>
        <v>924329806506.41724</v>
      </c>
      <c r="AE51">
        <f>IF(ISBLANK(Calculations!AE51),"",Calculations!AE51)</f>
        <v>928655810570.52234</v>
      </c>
      <c r="AF51">
        <f>IF(ISBLANK(Calculations!AF51),"",Calculations!AF51)</f>
        <v>933106128777.7146</v>
      </c>
      <c r="AG51">
        <f>IF(ISBLANK(Calculations!AG51),"",Calculations!AG51)</f>
        <v>937567615507.96423</v>
      </c>
      <c r="AH51">
        <f>IF(ISBLANK(Calculations!AH51),"",Calculations!AH51)</f>
        <v>942071251948.76758</v>
      </c>
      <c r="AI51">
        <f>IF(ISBLANK(Calculations!AI51),"",Calculations!AI51)</f>
        <v>946602947898.04443</v>
      </c>
      <c r="AJ51">
        <f>IF(ISBLANK(Calculations!AJ51),"",Calculations!AJ51)</f>
        <v>951144649725.87903</v>
      </c>
      <c r="AK51">
        <f>IF(ISBLANK(Calculations!AK51),"",Calculations!AK51)</f>
        <v>948319723333.01123</v>
      </c>
      <c r="AL51">
        <f>IF(ISBLANK(Calculations!AL51),"",Calculations!AL51)</f>
        <v>945431481906.95935</v>
      </c>
      <c r="AM51">
        <f>IF(ISBLANK(Calculations!AM51),"",Calculations!AM51)</f>
        <v>942500570767.64807</v>
      </c>
      <c r="AN51">
        <f>IF(ISBLANK(Calculations!AN51),"",Calculations!AN51)</f>
        <v>939545612816.39587</v>
      </c>
      <c r="AO51">
        <f>IF(ISBLANK(Calculations!AO51),"",Calculations!AO51)</f>
        <v>936579164750.67493</v>
      </c>
      <c r="AP51">
        <f>IF(ISBLANK(Calculations!AP51),"",Calculations!AP51)</f>
        <v>933607361800.79736</v>
      </c>
      <c r="AQ51">
        <f>IF(ISBLANK(Calculations!AQ51),"",Calculations!AQ51)</f>
        <v>930641876015.7771</v>
      </c>
      <c r="AR51">
        <f>IF(ISBLANK(Calculations!AR51),"",Calculations!AR51)</f>
        <v>927682825775.19788</v>
      </c>
      <c r="AS51">
        <f>IF(ISBLANK(Calculations!AS51),"",Calculations!AS51)</f>
        <v>924735154433.58716</v>
      </c>
      <c r="AT51">
        <f>IF(ISBLANK(Calculations!AT51),"",Calculations!AT51)</f>
        <v>921799478267.63513</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0.71176273976026627</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0.41533261558065676</v>
      </c>
      <c r="K56">
        <f>IF(ISBLANK(Calculations!K56),"",Calculations!K56)</f>
        <v>0.71176273976026627</v>
      </c>
      <c r="L56" t="str">
        <f>IF(ISBLANK(Calculations!L56),"",Calculations!L56)</f>
        <v>RESIDENTIAL</v>
      </c>
      <c r="M56" t="str">
        <f>IF(ISBLANK(Calculations!M56),"",Calculations!M56)</f>
        <v>other</v>
      </c>
      <c r="N56" t="str">
        <f>IF(ISBLANK(Calculations!N56),"",Calculations!N56)</f>
        <v>electricity</v>
      </c>
      <c r="O56">
        <f t="shared" si="0"/>
        <v>33761381328791.133</v>
      </c>
      <c r="P56">
        <f>IF(ISBLANK(Calculations!P56),"",Calculations!P56)</f>
        <v>33761381328791.133</v>
      </c>
      <c r="Q56">
        <f>IF(ISBLANK(Calculations!Q56),"",Calculations!Q56)</f>
        <v>33761381328791.133</v>
      </c>
      <c r="R56">
        <f>IF(ISBLANK(Calculations!R56),"",Calculations!R56)</f>
        <v>33955122422508.629</v>
      </c>
      <c r="S56">
        <f>IF(ISBLANK(Calculations!S56),"",Calculations!S56)</f>
        <v>34162060890109.879</v>
      </c>
      <c r="T56">
        <f>IF(ISBLANK(Calculations!T56),"",Calculations!T56)</f>
        <v>34404073584585.227</v>
      </c>
      <c r="U56">
        <f>IF(ISBLANK(Calculations!U56),"",Calculations!U56)</f>
        <v>34667127111884.438</v>
      </c>
      <c r="V56">
        <f>IF(ISBLANK(Calculations!V56),"",Calculations!V56)</f>
        <v>34892851498873.738</v>
      </c>
      <c r="W56">
        <f>IF(ISBLANK(Calculations!W56),"",Calculations!W56)</f>
        <v>35166059477104.27</v>
      </c>
      <c r="X56">
        <f>IF(ISBLANK(Calculations!X56),"",Calculations!X56)</f>
        <v>35474739654789.766</v>
      </c>
      <c r="Y56">
        <f>IF(ISBLANK(Calculations!Y56),"",Calculations!Y56)</f>
        <v>35779080092921.781</v>
      </c>
      <c r="Z56">
        <f>IF(ISBLANK(Calculations!Z56),"",Calculations!Z56)</f>
        <v>36072533355596.945</v>
      </c>
      <c r="AA56">
        <f>IF(ISBLANK(Calculations!AA56),"",Calculations!AA56)</f>
        <v>36383706648319.109</v>
      </c>
      <c r="AB56">
        <f>IF(ISBLANK(Calculations!AB56),"",Calculations!AB56)</f>
        <v>36716049199048.062</v>
      </c>
      <c r="AC56">
        <f>IF(ISBLANK(Calculations!AC56),"",Calculations!AC56)</f>
        <v>37081392392696.625</v>
      </c>
      <c r="AD56">
        <f>IF(ISBLANK(Calculations!AD56),"",Calculations!AD56)</f>
        <v>37482325497862.883</v>
      </c>
      <c r="AE56">
        <f>IF(ISBLANK(Calculations!AE56),"",Calculations!AE56)</f>
        <v>37892065846015.43</v>
      </c>
      <c r="AF56">
        <f>IF(ISBLANK(Calculations!AF56),"",Calculations!AF56)</f>
        <v>38280405215336.633</v>
      </c>
      <c r="AG56">
        <f>IF(ISBLANK(Calculations!AG56),"",Calculations!AG56)</f>
        <v>38658360264552.234</v>
      </c>
      <c r="AH56">
        <f>IF(ISBLANK(Calculations!AH56),"",Calculations!AH56)</f>
        <v>39057470287614.219</v>
      </c>
      <c r="AI56">
        <f>IF(ISBLANK(Calculations!AI56),"",Calculations!AI56)</f>
        <v>39440562873195.047</v>
      </c>
      <c r="AJ56">
        <f>IF(ISBLANK(Calculations!AJ56),"",Calculations!AJ56)</f>
        <v>39797762111491.664</v>
      </c>
      <c r="AK56">
        <f>IF(ISBLANK(Calculations!AK56),"",Calculations!AK56)</f>
        <v>40058847731171.18</v>
      </c>
      <c r="AL56">
        <f>IF(ISBLANK(Calculations!AL56),"",Calculations!AL56)</f>
        <v>40332565706833.047</v>
      </c>
      <c r="AM56">
        <f>IF(ISBLANK(Calculations!AM56),"",Calculations!AM56)</f>
        <v>40613566091356.273</v>
      </c>
      <c r="AN56">
        <f>IF(ISBLANK(Calculations!AN56),"",Calculations!AN56)</f>
        <v>40883401949641.203</v>
      </c>
      <c r="AO56">
        <f>IF(ISBLANK(Calculations!AO56),"",Calculations!AO56)</f>
        <v>41136131070952.141</v>
      </c>
      <c r="AP56">
        <f>IF(ISBLANK(Calculations!AP56),"",Calculations!AP56)</f>
        <v>41389770542968.383</v>
      </c>
      <c r="AQ56">
        <f>IF(ISBLANK(Calculations!AQ56),"",Calculations!AQ56)</f>
        <v>41636128664209.359</v>
      </c>
      <c r="AR56">
        <f>IF(ISBLANK(Calculations!AR56),"",Calculations!AR56)</f>
        <v>41885741193333.305</v>
      </c>
      <c r="AS56">
        <f>IF(ISBLANK(Calculations!AS56),"",Calculations!AS56)</f>
        <v>42148883335331.281</v>
      </c>
      <c r="AT56">
        <f>IF(ISBLANK(Calculations!AT56),"",Calculations!AT56)</f>
        <v>42412613640860.859</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0.71176273976026627</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0.71176273976026627</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0.71176273976026627</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0.71176273976026627</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0.71176273976026627</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0.71176273976026627</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0.71176273976026627</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0.71176273976026627</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0.71176273976026627</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0.16323332274226754</v>
      </c>
      <c r="K69">
        <f>IF(ISBLANK(Calculations!K69),"",Calculations!K69)</f>
        <v>0.28823726023973373</v>
      </c>
      <c r="L69" t="str">
        <f>IF(ISBLANK(Calculations!L69),"",Calculations!L69)</f>
        <v>RESIDENTIAL</v>
      </c>
      <c r="M69" t="str">
        <f>IF(ISBLANK(Calculations!M69),"",Calculations!M69)</f>
        <v>heating</v>
      </c>
      <c r="N69" t="str">
        <f>IF(ISBLANK(Calculations!N69),"",Calculations!N69)</f>
        <v>electricity</v>
      </c>
      <c r="O69">
        <f t="shared" si="0"/>
        <v>5370306055869.1465</v>
      </c>
      <c r="P69">
        <f>IF(ISBLANK(Calculations!P69),"",Calculations!P69)-(SUMIFS(BDEQ!B:B,BDEQ!$AG:$AG,About!$B$2,BDEQ!$AH:$AH,$I69)*BDEQ!$C$2*$J69*$K69)</f>
        <v>5370306055869.1465</v>
      </c>
      <c r="Q69">
        <f>IF(ISBLANK(Calculations!Q69),"",Calculations!Q69)-(SUMIFS(BDEQ!C:C,BDEQ!$AG:$AG,About!$B$2,BDEQ!$AH:$AH,$I69)*BDEQ!$C$2*$J69*$K69)</f>
        <v>5370306055869.1465</v>
      </c>
      <c r="R69">
        <f>IF(ISBLANK(Calculations!R69),"",Calculations!R69)-(SUMIFS(BDEQ!D:D,BDEQ!$AG:$AG,About!$B$2,BDEQ!$AH:$AH,$I69)*BDEQ!$C$2*$J69*$K69)</f>
        <v>5413786398724.2129</v>
      </c>
      <c r="S69" s="99">
        <f>IF(ISBLANK(Calculations!S69),"",Calculations!S69+('IRA Buildings Changes'!$G$39/($AB$68-$R$68)*(S68-$R$68)))-(SUMIFS(BDEQ!E:E,BDEQ!$AG:$AG,About!$B$2,BDEQ!$AH:$AH,$I69)*BDEQ!$C$2*$J69*$K69)</f>
        <v>5457729486731.916</v>
      </c>
      <c r="T69" s="99">
        <f>IF(ISBLANK(Calculations!T69),"",Calculations!T69+('IRA Buildings Changes'!$G$39/($AB$68-$R$68)*(T68-$R$68)))-(SUMIFS(BDEQ!F:F,BDEQ!$AG:$AG,About!$B$2,BDEQ!$AH:$AH,$I69)*BDEQ!$C$2*$J69*$K69)</f>
        <v>5499987195861.4795</v>
      </c>
      <c r="U69" s="99">
        <f>IF(ISBLANK(Calculations!U69),"",Calculations!U69+('IRA Buildings Changes'!$G$39/($AB$68-$R$68)*(U68-$R$68)))-(SUMIFS(BDEQ!G:G,BDEQ!$AG:$AG,About!$B$2,BDEQ!$AH:$AH,$I69)*BDEQ!$C$2*$J69*$K69)</f>
        <v>5540219699862.335</v>
      </c>
      <c r="V69" s="99">
        <f>IF(ISBLANK(Calculations!V69),"",Calculations!V69+('IRA Buildings Changes'!$G$39/($AB$68-$R$68)*(V68-$R$68)))-(SUMIFS(BDEQ!H:H,BDEQ!$AG:$AG,About!$B$2,BDEQ!$AH:$AH,$I69)*BDEQ!$C$2*$J69*$K69)</f>
        <v>5580036334935.8662</v>
      </c>
      <c r="W69" s="99">
        <f>IF(ISBLANK(Calculations!W69),"",Calculations!W69+('IRA Buildings Changes'!$G$39/($AB$68-$R$68)*(W68-$R$68)))-(SUMIFS(BDEQ!I:I,BDEQ!$AG:$AG,About!$B$2,BDEQ!$AH:$AH,$I69)*BDEQ!$C$2*$J69*$K69)</f>
        <v>5619495648276.6084</v>
      </c>
      <c r="X69" s="99">
        <f>IF(ISBLANK(Calculations!X69),"",Calculations!X69+('IRA Buildings Changes'!$G$39/($AB$68-$R$68)*(X68-$R$68)))-(SUMIFS(BDEQ!J:J,BDEQ!$AG:$AG,About!$B$2,BDEQ!$AH:$AH,$I69)*BDEQ!$C$2*$J69*$K69)</f>
        <v>5658188356151.1494</v>
      </c>
      <c r="Y69" s="99">
        <f>IF(ISBLANK(Calculations!Y69),"",Calculations!Y69+('IRA Buildings Changes'!$G$39/($AB$68-$R$68)*(Y68-$R$68)))-(SUMIFS(BDEQ!K:K,BDEQ!$AG:$AG,About!$B$2,BDEQ!$AH:$AH,$I69)*BDEQ!$C$2*$J69*$K69)</f>
        <v>5695521134411.8643</v>
      </c>
      <c r="Z69" s="99">
        <f>IF(ISBLANK(Calculations!Z69),"",Calculations!Z69+('IRA Buildings Changes'!$G$39/($AB$68-$R$68)*(Z68-$R$68)))-(SUMIFS(BDEQ!L:L,BDEQ!$AG:$AG,About!$B$2,BDEQ!$AH:$AH,$I69)*BDEQ!$C$2*$J69*$K69)</f>
        <v>5732146871691.3359</v>
      </c>
      <c r="AA69" s="99">
        <f>IF(ISBLANK(Calculations!AA69),"",Calculations!AA69+('IRA Buildings Changes'!$G$39/($AB$68-$R$68)*(AA68-$R$68)))-(SUMIFS(BDEQ!M:M,BDEQ!$AG:$AG,About!$B$2,BDEQ!$AH:$AH,$I69)*BDEQ!$C$2*$J69*$K69)</f>
        <v>5770643352996.9395</v>
      </c>
      <c r="AB69" s="98">
        <f>IF(ISBLANK(Calculations!AB69),"",Calculations!AB69 + 'IRA Buildings Changes'!$G$39)-(SUMIFS(BDEQ!N:N,BDEQ!$AG:$AG,About!$B$2,BDEQ!$AH:$AH,$I69)*BDEQ!$C$2*$J69*$K69)</f>
        <v>5806943271016.7139</v>
      </c>
      <c r="AC69" s="99">
        <f>IF(ISBLANK(Calculations!AC69),"",Calculations!AC69 + 'IRA Buildings Changes'!$G$39)-(SUMIFS(BDEQ!O:O,BDEQ!$AG:$AG,About!$B$2,BDEQ!$AH:$AH,$I69)*BDEQ!$C$2*$J69*$K69)</f>
        <v>5840555745446.8027</v>
      </c>
      <c r="AD69" s="99">
        <f>IF(ISBLANK(Calculations!AD69),"",Calculations!AD69 + 'IRA Buildings Changes'!$G$39)-(SUMIFS(BDEQ!P:P,BDEQ!$AG:$AG,About!$B$2,BDEQ!$AH:$AH,$I69)*BDEQ!$C$2*$J69*$K69)</f>
        <v>5873446355735.2979</v>
      </c>
      <c r="AE69" s="99">
        <f>IF(ISBLANK(Calculations!AE69),"",Calculations!AE69 + 'IRA Buildings Changes'!$G$39)-(SUMIFS(BDEQ!Q:Q,BDEQ!$AG:$AG,About!$B$2,BDEQ!$AH:$AH,$I69)*BDEQ!$C$2*$J69*$K69)</f>
        <v>5908967540849.5078</v>
      </c>
      <c r="AF69" s="99">
        <f>IF(ISBLANK(Calculations!AF69),"",Calculations!AF69 + 'IRA Buildings Changes'!$G$39)-(SUMIFS(BDEQ!R:R,BDEQ!$AG:$AG,About!$B$2,BDEQ!$AH:$AH,$I69)*BDEQ!$C$2*$J69*$K69)</f>
        <v>5943811804941.2666</v>
      </c>
      <c r="AG69" s="99">
        <f>IF(ISBLANK(Calculations!AG69),"",Calculations!AG69 + 'IRA Buildings Changes'!$G$39)-(SUMIFS(BDEQ!S:S,BDEQ!$AG:$AG,About!$B$2,BDEQ!$AH:$AH,$I69)*BDEQ!$C$2*$J69*$K69)</f>
        <v>5981780964874.0381</v>
      </c>
      <c r="AH69" s="99">
        <f>IF(ISBLANK(Calculations!AH69),"",Calculations!AH69 + 'IRA Buildings Changes'!$G$39)-(SUMIFS(BDEQ!T:T,BDEQ!$AG:$AG,About!$B$2,BDEQ!$AH:$AH,$I69)*BDEQ!$C$2*$J69*$K69)</f>
        <v>6019878781822.7178</v>
      </c>
      <c r="AI69" s="99">
        <f>IF(ISBLANK(Calculations!AI69),"",Calculations!AI69 + 'IRA Buildings Changes'!$G$39)-(SUMIFS(BDEQ!U:U,BDEQ!$AG:$AG,About!$B$2,BDEQ!$AH:$AH,$I69)*BDEQ!$C$2*$J69*$K69)</f>
        <v>6059847052822.6436</v>
      </c>
      <c r="AJ69" s="99">
        <f>IF(ISBLANK(Calculations!AJ69),"",Calculations!AJ69 + 'IRA Buildings Changes'!$G$39)-(SUMIFS(BDEQ!V:V,BDEQ!$AG:$AG,About!$B$2,BDEQ!$AH:$AH,$I69)*BDEQ!$C$2*$J69*$K69)</f>
        <v>6099614863694.0449</v>
      </c>
      <c r="AK69" s="99">
        <f>IF(ISBLANK(Calculations!AK69),"",Calculations!AK69 + 'IRA Buildings Changes'!$G$39)-(SUMIFS(BDEQ!W:W,BDEQ!$AG:$AG,About!$B$2,BDEQ!$AH:$AH,$I69)*BDEQ!$C$2*$J69*$K69)</f>
        <v>6083998939703.4688</v>
      </c>
      <c r="AL69" s="99">
        <f>IF(ISBLANK(Calculations!AL69),"",Calculations!AL69 + 'IRA Buildings Changes'!$G$39)-(SUMIFS(BDEQ!X:X,BDEQ!$AG:$AG,About!$B$2,BDEQ!$AH:$AH,$I69)*BDEQ!$C$2*$J69*$K69)</f>
        <v>6067922406129.2041</v>
      </c>
      <c r="AM69" s="99">
        <f>IF(ISBLANK(Calculations!AM69),"",Calculations!AM69 + 'IRA Buildings Changes'!$G$39)-(SUMIFS(BDEQ!Y:Y,BDEQ!$AG:$AG,About!$B$2,BDEQ!$AH:$AH,$I69)*BDEQ!$C$2*$J69*$K69)</f>
        <v>6052333641153.9404</v>
      </c>
      <c r="AN69" s="99">
        <f>IF(ISBLANK(Calculations!AN69),"",Calculations!AN69 + 'IRA Buildings Changes'!$G$39)-(SUMIFS(BDEQ!Z:Z,BDEQ!$AG:$AG,About!$B$2,BDEQ!$AH:$AH,$I69)*BDEQ!$C$2*$J69*$K69)</f>
        <v>6036847877784.2822</v>
      </c>
      <c r="AO69" s="99">
        <f>IF(ISBLANK(Calculations!AO69),"",Calculations!AO69 + 'IRA Buildings Changes'!$G$39)-(SUMIFS(BDEQ!AA:AA,BDEQ!$AG:$AG,About!$B$2,BDEQ!$AH:$AH,$I69)*BDEQ!$C$2*$J69*$K69)</f>
        <v>6020641581364.7451</v>
      </c>
      <c r="AP69" s="99">
        <f>IF(ISBLANK(Calculations!AP69),"",Calculations!AP69 + 'IRA Buildings Changes'!$G$39)-(SUMIFS(BDEQ!AB:AB,BDEQ!$AG:$AG,About!$B$2,BDEQ!$AH:$AH,$I69)*BDEQ!$C$2*$J69*$K69)</f>
        <v>6004801307709.8145</v>
      </c>
      <c r="AQ69" s="99">
        <f>IF(ISBLANK(Calculations!AQ69),"",Calculations!AQ69 + 'IRA Buildings Changes'!$G$39)-(SUMIFS(BDEQ!AC:AC,BDEQ!$AG:$AG,About!$B$2,BDEQ!$AH:$AH,$I69)*BDEQ!$C$2*$J69*$K69)</f>
        <v>5989205054852.9902</v>
      </c>
      <c r="AR69" s="99">
        <f>IF(ISBLANK(Calculations!AR69),"",Calculations!AR69 + 'IRA Buildings Changes'!$G$39)-(SUMIFS(BDEQ!AD:AD,BDEQ!$AG:$AG,About!$B$2,BDEQ!$AH:$AH,$I69)*BDEQ!$C$2*$J69*$K69)</f>
        <v>5973014509228.8086</v>
      </c>
      <c r="AS69" s="99">
        <f>IF(ISBLANK(Calculations!AS69),"",Calculations!AS69 + 'IRA Buildings Changes'!$G$39)-(SUMIFS(BDEQ!AE:AE,BDEQ!$AG:$AG,About!$B$2,BDEQ!$AH:$AH,$I69)*BDEQ!$C$2*$J69*$K69)</f>
        <v>5957430842831.2959</v>
      </c>
      <c r="AT69" s="99">
        <f>IF(ISBLANK(Calculations!AT69),"",Calculations!AT69 + 'IRA Buildings Changes'!$G$39)-(SUMIFS(BDEQ!AF:AF,BDEQ!$AG:$AG,About!$B$2,BDEQ!$AH:$AH,$I69)*BDEQ!$C$2*$J69*$K69)</f>
        <v>5942263971198.0811</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0.28823726023973373</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0.73468119943054078</v>
      </c>
      <c r="K71">
        <f>IF(ISBLANK(Calculations!K71),"",Calculations!K71)</f>
        <v>0.28823726023973373</v>
      </c>
      <c r="L71" t="str">
        <f>IF(ISBLANK(Calculations!L71),"",Calculations!L71)</f>
        <v>RESIDENTIAL</v>
      </c>
      <c r="M71" t="str">
        <f>IF(ISBLANK(Calculations!M71),"",Calculations!M71)</f>
        <v>heating</v>
      </c>
      <c r="N71" t="str">
        <f>IF(ISBLANK(Calculations!N71),"",Calculations!N71)</f>
        <v>natural gas</v>
      </c>
      <c r="O71">
        <f t="shared" si="0"/>
        <v>29282517957043.648</v>
      </c>
      <c r="P71">
        <f>IF(ISBLANK(Calculations!P71),"",Calculations!P71)</f>
        <v>29282517957043.648</v>
      </c>
      <c r="Q71">
        <f>IF(ISBLANK(Calculations!Q71),"",Calculations!Q71)</f>
        <v>29282517957043.648</v>
      </c>
      <c r="R71">
        <f>IF(ISBLANK(Calculations!R71),"",Calculations!R71)</f>
        <v>29391394613207.387</v>
      </c>
      <c r="S71" s="99">
        <f>IF(ISBLANK(Calculations!S71),"",Calculations!S71 + ('IRA Buildings Changes'!$D$39/($AB$68-$R$68)*(S68-$R$68)))</f>
        <v>28667881159316.648</v>
      </c>
      <c r="T71" s="99">
        <f>IF(ISBLANK(Calculations!T71),"",Calculations!T71 + ('IRA Buildings Changes'!$D$39/($AB$68-$R$68)*(T68-$R$68)))</f>
        <v>27917971833148.266</v>
      </c>
      <c r="U71" s="99">
        <f>IF(ISBLANK(Calculations!U71),"",Calculations!U71 + ('IRA Buildings Changes'!$D$39/($AB$68-$R$68)*(U68-$R$68)))</f>
        <v>27149805579847.781</v>
      </c>
      <c r="V71" s="99">
        <f>IF(ISBLANK(Calculations!V71),"",Calculations!V71 + ('IRA Buildings Changes'!$D$39/($AB$68-$R$68)*(V68-$R$68)))</f>
        <v>26373844154729.754</v>
      </c>
      <c r="W71" s="99">
        <f>IF(ISBLANK(Calculations!W71),"",Calculations!W71 + ('IRA Buildings Changes'!$D$39/($AB$68-$R$68)*(W68-$R$68)))</f>
        <v>25607423735572.527</v>
      </c>
      <c r="X71" s="99">
        <f>IF(ISBLANK(Calculations!X71),"",Calculations!X71 + ('IRA Buildings Changes'!$D$39/($AB$68-$R$68)*(X68-$R$68)))</f>
        <v>24834778485851.508</v>
      </c>
      <c r="Y71" s="99">
        <f>IF(ISBLANK(Calculations!Y71),"",Calculations!Y71 + ('IRA Buildings Changes'!$D$39/($AB$68-$R$68)*(Y68-$R$68)))</f>
        <v>24064054069055.668</v>
      </c>
      <c r="Z71" s="99">
        <f>IF(ISBLANK(Calculations!Z71),"",Calculations!Z71 + ('IRA Buildings Changes'!$D$39/($AB$68-$R$68)*(Z68-$R$68)))</f>
        <v>23289708169060.828</v>
      </c>
      <c r="AA71" s="99">
        <f>IF(ISBLANK(Calculations!AA71),"",Calculations!AA71 + ('IRA Buildings Changes'!$D$39/($AB$68-$R$68)*(AA68-$R$68)))</f>
        <v>22542953453069.492</v>
      </c>
      <c r="AB71" s="98">
        <f>IF(ISBLANK(Calculations!AB71),"",Calculations!AB71 + 'IRA Buildings Changes'!D39)</f>
        <v>21786917726015.836</v>
      </c>
      <c r="AC71" s="99">
        <f>IF(ISBLANK(Calculations!AC71),"",Calculations!AC71 + 'IRA Buildings Changes'!$D$39)</f>
        <v>21862424969785.812</v>
      </c>
      <c r="AD71" s="99">
        <f>IF(ISBLANK(Calculations!AD71),"",Calculations!AD71 + 'IRA Buildings Changes'!$D$39)</f>
        <v>21940257731303.656</v>
      </c>
      <c r="AE71" s="99">
        <f>IF(ISBLANK(Calculations!AE71),"",Calculations!AE71 + 'IRA Buildings Changes'!$D$39)</f>
        <v>22051573231596.977</v>
      </c>
      <c r="AF71" s="99">
        <f>IF(ISBLANK(Calculations!AF71),"",Calculations!AF71 + 'IRA Buildings Changes'!$D$39)</f>
        <v>22163650317326.188</v>
      </c>
      <c r="AG71" s="99">
        <f>IF(ISBLANK(Calculations!AG71),"",Calculations!AG71 + 'IRA Buildings Changes'!$D$39)</f>
        <v>22314915131473.102</v>
      </c>
      <c r="AH71" s="99">
        <f>IF(ISBLANK(Calculations!AH71),"",Calculations!AH71 + 'IRA Buildings Changes'!$D$39)</f>
        <v>22474309293666.062</v>
      </c>
      <c r="AI71" s="99">
        <f>IF(ISBLANK(Calculations!AI71),"",Calculations!AI71 + 'IRA Buildings Changes'!$D$39)</f>
        <v>22664675026405.531</v>
      </c>
      <c r="AJ71" s="99">
        <f>IF(ISBLANK(Calculations!AJ71),"",Calculations!AJ71 + 'IRA Buildings Changes'!$D$39)</f>
        <v>22865528340487.219</v>
      </c>
      <c r="AK71" s="99">
        <f>IF(ISBLANK(Calculations!AK71),"",Calculations!AK71 + 'IRA Buildings Changes'!$D$39)</f>
        <v>22683543092141.984</v>
      </c>
      <c r="AL71" s="99">
        <f>IF(ISBLANK(Calculations!AL71),"",Calculations!AL71 + 'IRA Buildings Changes'!$D$39)</f>
        <v>22510897148154.258</v>
      </c>
      <c r="AM71" s="99">
        <f>IF(ISBLANK(Calculations!AM71),"",Calculations!AM71 + 'IRA Buildings Changes'!$D$39)</f>
        <v>22355143706746.578</v>
      </c>
      <c r="AN71" s="99">
        <f>IF(ISBLANK(Calculations!AN71),"",Calculations!AN71 + 'IRA Buildings Changes'!$D$39)</f>
        <v>22208920794191.055</v>
      </c>
      <c r="AO71" s="99">
        <f>IF(ISBLANK(Calculations!AO71),"",Calculations!AO71 + 'IRA Buildings Changes'!$D$39)</f>
        <v>22064969923347.258</v>
      </c>
      <c r="AP71" s="99">
        <f>IF(ISBLANK(Calculations!AP71),"",Calculations!AP71 + 'IRA Buildings Changes'!$D$39)</f>
        <v>21930828765746.938</v>
      </c>
      <c r="AQ71" s="99">
        <f>IF(ISBLANK(Calculations!AQ71),"",Calculations!AQ71 + 'IRA Buildings Changes'!$D$39)</f>
        <v>21799365599936.938</v>
      </c>
      <c r="AR71" s="99">
        <f>IF(ISBLANK(Calculations!AR71),"",Calculations!AR71 + 'IRA Buildings Changes'!$D$39)</f>
        <v>21663931090832.375</v>
      </c>
      <c r="AS71" s="99">
        <f>IF(ISBLANK(Calculations!AS71),"",Calculations!AS71 + 'IRA Buildings Changes'!$D$39)</f>
        <v>21532828503481.727</v>
      </c>
      <c r="AT71" s="99">
        <f>IF(ISBLANK(Calculations!AT71),"",Calculations!AT71 + 'IRA Buildings Changes'!$D$39)</f>
        <v>21400236752671.938</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0.99879047564163626</v>
      </c>
      <c r="K72">
        <f>IF(ISBLANK(Calculations!K72),"",Calculations!K72)</f>
        <v>0.28823726023973373</v>
      </c>
      <c r="L72" t="str">
        <f>IF(ISBLANK(Calculations!L72),"",Calculations!L72)</f>
        <v>RESIDENTIAL</v>
      </c>
      <c r="M72" t="str">
        <f>IF(ISBLANK(Calculations!M72),"",Calculations!M72)</f>
        <v>heating</v>
      </c>
      <c r="N72" t="str">
        <f>IF(ISBLANK(Calculations!N72),"",Calculations!N72)</f>
        <v>petroleum diesel</v>
      </c>
      <c r="O72">
        <f t="shared" si="0"/>
        <v>338557029176.92322</v>
      </c>
      <c r="P72">
        <f>IF(ISBLANK(Calculations!P72),"",Calculations!P72)</f>
        <v>338557029176.92322</v>
      </c>
      <c r="Q72">
        <f>IF(ISBLANK(Calculations!Q72),"",Calculations!Q72)</f>
        <v>338557029176.92322</v>
      </c>
      <c r="R72">
        <f>IF(ISBLANK(Calculations!R72),"",Calculations!R72)</f>
        <v>339362246011.80786</v>
      </c>
      <c r="S72">
        <f>IF(ISBLANK(Calculations!S72),"",Calculations!S72)</f>
        <v>339674718770.75458</v>
      </c>
      <c r="T72">
        <f>IF(ISBLANK(Calculations!T72),"",Calculations!T72)</f>
        <v>339275068161.35876</v>
      </c>
      <c r="U72">
        <f>IF(ISBLANK(Calculations!U72),"",Calculations!U72)</f>
        <v>338157958325.99048</v>
      </c>
      <c r="V72">
        <f>IF(ISBLANK(Calculations!V72),"",Calculations!V72)</f>
        <v>336085132569.22748</v>
      </c>
      <c r="W72">
        <f>IF(ISBLANK(Calculations!W72),"",Calculations!W72)</f>
        <v>333033066475.51337</v>
      </c>
      <c r="X72">
        <f>IF(ISBLANK(Calculations!X72),"",Calculations!X72)</f>
        <v>328391907803.5921</v>
      </c>
      <c r="Y72">
        <f>IF(ISBLANK(Calculations!Y72),"",Calculations!Y72)</f>
        <v>322051771359.73846</v>
      </c>
      <c r="Z72">
        <f>IF(ISBLANK(Calculations!Z72),"",Calculations!Z72)</f>
        <v>313859360353.70013</v>
      </c>
      <c r="AA72">
        <f>IF(ISBLANK(Calculations!AA72),"",Calculations!AA72)</f>
        <v>304137089268.06567</v>
      </c>
      <c r="AB72">
        <f>IF(ISBLANK(Calculations!AB72),"",Calculations!AB72)</f>
        <v>292759103244.96936</v>
      </c>
      <c r="AC72">
        <f>IF(ISBLANK(Calculations!AC72),"",Calculations!AC72)</f>
        <v>280188144358.5061</v>
      </c>
      <c r="AD72">
        <f>IF(ISBLANK(Calculations!AD72),"",Calculations!AD72)</f>
        <v>266403352305.49808</v>
      </c>
      <c r="AE72">
        <f>IF(ISBLANK(Calculations!AE72),"",Calculations!AE72)</f>
        <v>251846001943.33524</v>
      </c>
      <c r="AF72">
        <f>IF(ISBLANK(Calculations!AF72),"",Calculations!AF72)</f>
        <v>236529888901.64639</v>
      </c>
      <c r="AG72">
        <f>IF(ISBLANK(Calculations!AG72),"",Calculations!AG72)</f>
        <v>220918530566.86887</v>
      </c>
      <c r="AH72">
        <f>IF(ISBLANK(Calculations!AH72),"",Calculations!AH72)</f>
        <v>204997326410.40036</v>
      </c>
      <c r="AI72">
        <f>IF(ISBLANK(Calculations!AI72),"",Calculations!AI72)</f>
        <v>189059906559.5509</v>
      </c>
      <c r="AJ72">
        <f>IF(ISBLANK(Calculations!AJ72),"",Calculations!AJ72)</f>
        <v>173178893132.18948</v>
      </c>
      <c r="AK72">
        <f>IF(ISBLANK(Calculations!AK72),"",Calculations!AK72)</f>
        <v>155520140100.5722</v>
      </c>
      <c r="AL72">
        <f>IF(ISBLANK(Calculations!AL72),"",Calculations!AL72)</f>
        <v>138713337387.41333</v>
      </c>
      <c r="AM72">
        <f>IF(ISBLANK(Calculations!AM72),"",Calculations!AM72)</f>
        <v>122919846460.2859</v>
      </c>
      <c r="AN72">
        <f>IF(ISBLANK(Calculations!AN72),"",Calculations!AN72)</f>
        <v>108242973467.87317</v>
      </c>
      <c r="AO72">
        <f>IF(ISBLANK(Calculations!AO72),"",Calculations!AO72)</f>
        <v>94795522162.677307</v>
      </c>
      <c r="AP72">
        <f>IF(ISBLANK(Calculations!AP72),"",Calculations!AP72)</f>
        <v>82708451859.852341</v>
      </c>
      <c r="AQ72">
        <f>IF(ISBLANK(Calculations!AQ72),"",Calculations!AQ72)</f>
        <v>72015450219.744904</v>
      </c>
      <c r="AR72">
        <f>IF(ISBLANK(Calculations!AR72),"",Calculations!AR72)</f>
        <v>62709442820.891197</v>
      </c>
      <c r="AS72">
        <f>IF(ISBLANK(Calculations!AS72),"",Calculations!AS72)</f>
        <v>54768555663.133499</v>
      </c>
      <c r="AT72">
        <f>IF(ISBLANK(Calculations!AT72),"",Calculations!AT72)</f>
        <v>48102161280.93351</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0.28823726023973373</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0.28823726023973373</v>
      </c>
      <c r="L74" t="str">
        <f>IF(ISBLANK(Calculations!L74),"",Calculations!L74)</f>
        <v>RESIDENTIAL</v>
      </c>
      <c r="M74" t="str">
        <f>IF(ISBLANK(Calculations!M74),"",Calculations!M74)</f>
        <v>heating</v>
      </c>
      <c r="N74" t="str">
        <f>IF(ISBLANK(Calculations!N74),"",Calculations!N74)</f>
        <v>biomass</v>
      </c>
      <c r="O74">
        <f t="shared" si="0"/>
        <v>3481617866435.7437</v>
      </c>
      <c r="P74">
        <f>IF(ISBLANK(Calculations!P74),"",Calculations!P74)</f>
        <v>3481617866435.7437</v>
      </c>
      <c r="Q74">
        <f>IF(ISBLANK(Calculations!Q74),"",Calculations!Q74)</f>
        <v>3481617866435.7437</v>
      </c>
      <c r="R74">
        <f>IF(ISBLANK(Calculations!R74),"",Calculations!R74)</f>
        <v>3494605952459.665</v>
      </c>
      <c r="S74">
        <f>IF(ISBLANK(Calculations!S74),"",Calculations!S74)</f>
        <v>3505043184652.7061</v>
      </c>
      <c r="T74">
        <f>IF(ISBLANK(Calculations!T74),"",Calculations!T74)</f>
        <v>3512971052397.9136</v>
      </c>
      <c r="U74">
        <f>IF(ISBLANK(Calculations!U74),"",Calculations!U74)</f>
        <v>3519511080078.313</v>
      </c>
      <c r="V74">
        <f>IF(ISBLANK(Calculations!V74),"",Calculations!V74)</f>
        <v>3524911005178.4844</v>
      </c>
      <c r="W74">
        <f>IF(ISBLANK(Calculations!W74),"",Calculations!W74)</f>
        <v>3531455718942.7983</v>
      </c>
      <c r="X74">
        <f>IF(ISBLANK(Calculations!X74),"",Calculations!X74)</f>
        <v>3536813310688.3491</v>
      </c>
      <c r="Y74">
        <f>IF(ISBLANK(Calculations!Y74),"",Calculations!Y74)</f>
        <v>3541356818941.6201</v>
      </c>
      <c r="Z74">
        <f>IF(ISBLANK(Calculations!Z74),"",Calculations!Z74)</f>
        <v>3545750357228.8555</v>
      </c>
      <c r="AA74">
        <f>IF(ISBLANK(Calculations!AA74),"",Calculations!AA74)</f>
        <v>3551828500819.2324</v>
      </c>
      <c r="AB74">
        <f>IF(ISBLANK(Calculations!AB74),"",Calculations!AB74)</f>
        <v>3557235421046.7549</v>
      </c>
      <c r="AC74">
        <f>IF(ISBLANK(Calculations!AC74),"",Calculations!AC74)</f>
        <v>3564586421981.8896</v>
      </c>
      <c r="AD74">
        <f>IF(ISBLANK(Calculations!AD74),"",Calculations!AD74)</f>
        <v>3573046127011.646</v>
      </c>
      <c r="AE74">
        <f>IF(ISBLANK(Calculations!AE74),"",Calculations!AE74)</f>
        <v>3584948068967.4067</v>
      </c>
      <c r="AF74">
        <f>IF(ISBLANK(Calculations!AF74),"",Calculations!AF74)</f>
        <v>3598680890497.6006</v>
      </c>
      <c r="AG74">
        <f>IF(ISBLANK(Calculations!AG74),"",Calculations!AG74)</f>
        <v>3616829738357.873</v>
      </c>
      <c r="AH74">
        <f>IF(ISBLANK(Calculations!AH74),"",Calculations!AH74)</f>
        <v>3636970336637.3096</v>
      </c>
      <c r="AI74">
        <f>IF(ISBLANK(Calculations!AI74),"",Calculations!AI74)</f>
        <v>3659099361086.8564</v>
      </c>
      <c r="AJ74">
        <f>IF(ISBLANK(Calculations!AJ74),"",Calculations!AJ74)</f>
        <v>3681792347959.7822</v>
      </c>
      <c r="AK74">
        <f>IF(ISBLANK(Calculations!AK74),"",Calculations!AK74)</f>
        <v>3665161696686.4448</v>
      </c>
      <c r="AL74">
        <f>IF(ISBLANK(Calculations!AL74),"",Calculations!AL74)</f>
        <v>3647296080989.7944</v>
      </c>
      <c r="AM74">
        <f>IF(ISBLANK(Calculations!AM74),"",Calculations!AM74)</f>
        <v>3629063699460.5156</v>
      </c>
      <c r="AN74">
        <f>IF(ISBLANK(Calculations!AN74),"",Calculations!AN74)</f>
        <v>3609953919404.7642</v>
      </c>
      <c r="AO74">
        <f>IF(ISBLANK(Calculations!AO74),"",Calculations!AO74)</f>
        <v>3589815116118.9731</v>
      </c>
      <c r="AP74">
        <f>IF(ISBLANK(Calculations!AP74),"",Calculations!AP74)</f>
        <v>3570276703197.4268</v>
      </c>
      <c r="AQ74">
        <f>IF(ISBLANK(Calculations!AQ74),"",Calculations!AQ74)</f>
        <v>3551021770697.7349</v>
      </c>
      <c r="AR74">
        <f>IF(ISBLANK(Calculations!AR74),"",Calculations!AR74)</f>
        <v>3531574728746.4136</v>
      </c>
      <c r="AS74">
        <f>IF(ISBLANK(Calculations!AS74),"",Calculations!AS74)</f>
        <v>3513070135557.5835</v>
      </c>
      <c r="AT74">
        <f>IF(ISBLANK(Calculations!AT74),"",Calculations!AT74)</f>
        <v>3494964282304.3535</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0.28823726023973373</v>
      </c>
      <c r="L75" t="str">
        <f>IF(ISBLANK(Calculations!L75),"",Calculations!L75)</f>
        <v>RESIDENTIAL</v>
      </c>
      <c r="M75" t="str">
        <f>IF(ISBLANK(Calculations!M75),"",Calculations!M75)</f>
        <v>heating</v>
      </c>
      <c r="N75" t="str">
        <f>IF(ISBLANK(Calculations!N75),"",Calculations!N75)</f>
        <v>kerosene</v>
      </c>
      <c r="O75">
        <f t="shared" si="0"/>
        <v>40929690954.042191</v>
      </c>
      <c r="P75">
        <f>IF(ISBLANK(Calculations!P75),"",Calculations!P75)</f>
        <v>40929690954.042191</v>
      </c>
      <c r="Q75">
        <f>IF(ISBLANK(Calculations!Q75),"",Calculations!Q75)</f>
        <v>40929690954.042191</v>
      </c>
      <c r="R75">
        <f>IF(ISBLANK(Calculations!R75),"",Calculations!R75)</f>
        <v>41273961145.286697</v>
      </c>
      <c r="S75">
        <f>IF(ISBLANK(Calculations!S75),"",Calculations!S75)</f>
        <v>41601269813.677605</v>
      </c>
      <c r="T75">
        <f>IF(ISBLANK(Calculations!T75),"",Calculations!T75)</f>
        <v>41927140611.842087</v>
      </c>
      <c r="U75">
        <f>IF(ISBLANK(Calculations!U75),"",Calculations!U75)</f>
        <v>42249350338.102737</v>
      </c>
      <c r="V75">
        <f>IF(ISBLANK(Calculations!V75),"",Calculations!V75)</f>
        <v>42568681285.662323</v>
      </c>
      <c r="W75">
        <f>IF(ISBLANK(Calculations!W75),"",Calculations!W75)</f>
        <v>42894486830.894974</v>
      </c>
      <c r="X75">
        <f>IF(ISBLANK(Calculations!X75),"",Calculations!X75)</f>
        <v>43212407129.760262</v>
      </c>
      <c r="Y75">
        <f>IF(ISBLANK(Calculations!Y75),"",Calculations!Y75)</f>
        <v>43510310533.708618</v>
      </c>
      <c r="Z75">
        <f>IF(ISBLANK(Calculations!Z75),"",Calculations!Z75)</f>
        <v>43814549113.164513</v>
      </c>
      <c r="AA75">
        <f>IF(ISBLANK(Calculations!AA75),"",Calculations!AA75)</f>
        <v>44121165445.918625</v>
      </c>
      <c r="AB75">
        <f>IF(ISBLANK(Calculations!AB75),"",Calculations!AB75)</f>
        <v>44412526289.096634</v>
      </c>
      <c r="AC75">
        <f>IF(ISBLANK(Calculations!AC75),"",Calculations!AC75)</f>
        <v>44697802726.040642</v>
      </c>
      <c r="AD75">
        <f>IF(ISBLANK(Calculations!AD75),"",Calculations!AD75)</f>
        <v>44980380319.461166</v>
      </c>
      <c r="AE75">
        <f>IF(ISBLANK(Calculations!AE75),"",Calculations!AE75)</f>
        <v>45262738255.097534</v>
      </c>
      <c r="AF75">
        <f>IF(ISBLANK(Calculations!AF75),"",Calculations!AF75)</f>
        <v>45537009398.171844</v>
      </c>
      <c r="AG75">
        <f>IF(ISBLANK(Calculations!AG75),"",Calculations!AG75)</f>
        <v>45816576385.309479</v>
      </c>
      <c r="AH75">
        <f>IF(ISBLANK(Calculations!AH75),"",Calculations!AH75)</f>
        <v>46097349545.605881</v>
      </c>
      <c r="AI75">
        <f>IF(ISBLANK(Calculations!AI75),"",Calculations!AI75)</f>
        <v>46371089900.271996</v>
      </c>
      <c r="AJ75">
        <f>IF(ISBLANK(Calculations!AJ75),"",Calculations!AJ75)</f>
        <v>46650425205.533188</v>
      </c>
      <c r="AK75">
        <f>IF(ISBLANK(Calculations!AK75),"",Calculations!AK75)</f>
        <v>46525351127.292549</v>
      </c>
      <c r="AL75">
        <f>IF(ISBLANK(Calculations!AL75),"",Calculations!AL75)</f>
        <v>46387379840.381027</v>
      </c>
      <c r="AM75">
        <f>IF(ISBLANK(Calculations!AM75),"",Calculations!AM75)</f>
        <v>46251959059.329063</v>
      </c>
      <c r="AN75">
        <f>IF(ISBLANK(Calculations!AN75),"",Calculations!AN75)</f>
        <v>46112076081.261269</v>
      </c>
      <c r="AO75">
        <f>IF(ISBLANK(Calculations!AO75),"",Calculations!AO75)</f>
        <v>45960809836.19574</v>
      </c>
      <c r="AP75">
        <f>IF(ISBLANK(Calculations!AP75),"",Calculations!AP75)</f>
        <v>45813701850.70739</v>
      </c>
      <c r="AQ75">
        <f>IF(ISBLANK(Calculations!AQ75),"",Calculations!AQ75)</f>
        <v>45663552125.850365</v>
      </c>
      <c r="AR75">
        <f>IF(ISBLANK(Calculations!AR75),"",Calculations!AR75)</f>
        <v>45503358212.29055</v>
      </c>
      <c r="AS75">
        <f>IF(ISBLANK(Calculations!AS75),"",Calculations!AS75)</f>
        <v>45348395903.948814</v>
      </c>
      <c r="AT75">
        <f>IF(ISBLANK(Calculations!AT75),"",Calculations!AT75)</f>
        <v>45191535536.04715</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0.28823726023973373</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0.88833606465833281</v>
      </c>
      <c r="K77">
        <f>IF(ISBLANK(Calculations!K77),"",Calculations!K77)</f>
        <v>0.28823726023973373</v>
      </c>
      <c r="L77" t="str">
        <f>IF(ISBLANK(Calculations!L77),"",Calculations!L77)</f>
        <v>RESIDENTIAL</v>
      </c>
      <c r="M77" t="str">
        <f>IF(ISBLANK(Calculations!M77),"",Calculations!M77)</f>
        <v>heating</v>
      </c>
      <c r="N77" t="str">
        <f>IF(ISBLANK(Calculations!N77),"",Calculations!N77)</f>
        <v>LPG propane or butane</v>
      </c>
      <c r="O77">
        <f t="shared" si="0"/>
        <v>3114098993049.959</v>
      </c>
      <c r="P77">
        <f>IF(ISBLANK(Calculations!P77),"",Calculations!P77)</f>
        <v>3114098993049.959</v>
      </c>
      <c r="Q77">
        <f>IF(ISBLANK(Calculations!Q77),"",Calculations!Q77)</f>
        <v>3114098993049.959</v>
      </c>
      <c r="R77">
        <f>IF(ISBLANK(Calculations!R77),"",Calculations!R77)</f>
        <v>3138740388508.9097</v>
      </c>
      <c r="S77">
        <f>IF(ISBLANK(Calculations!S77),"",Calculations!S77)</f>
        <v>3161505633091.1069</v>
      </c>
      <c r="T77">
        <f>IF(ISBLANK(Calculations!T77),"",Calculations!T77)</f>
        <v>3181686093508.7754</v>
      </c>
      <c r="U77">
        <f>IF(ISBLANK(Calculations!U77),"",Calculations!U77)</f>
        <v>3200992228278.6221</v>
      </c>
      <c r="V77">
        <f>IF(ISBLANK(Calculations!V77),"",Calculations!V77)</f>
        <v>3219616527932.126</v>
      </c>
      <c r="W77">
        <f>IF(ISBLANK(Calculations!W77),"",Calculations!W77)</f>
        <v>3240384243015.4907</v>
      </c>
      <c r="X77">
        <f>IF(ISBLANK(Calculations!X77),"",Calculations!X77)</f>
        <v>3260482435867.1548</v>
      </c>
      <c r="Y77">
        <f>IF(ISBLANK(Calculations!Y77),"",Calculations!Y77)</f>
        <v>3281134424976.1689</v>
      </c>
      <c r="Z77">
        <f>IF(ISBLANK(Calculations!Z77),"",Calculations!Z77)</f>
        <v>3301960132395.126</v>
      </c>
      <c r="AA77">
        <f>IF(ISBLANK(Calculations!AA77),"",Calculations!AA77)</f>
        <v>3324996373407.2061</v>
      </c>
      <c r="AB77">
        <f>IF(ISBLANK(Calculations!AB77),"",Calculations!AB77)</f>
        <v>3346582773593.5967</v>
      </c>
      <c r="AC77">
        <f>IF(ISBLANK(Calculations!AC77),"",Calculations!AC77)</f>
        <v>3369643566092.75</v>
      </c>
      <c r="AD77">
        <f>IF(ISBLANK(Calculations!AD77),"",Calculations!AD77)</f>
        <v>3391780906050.6196</v>
      </c>
      <c r="AE77">
        <f>IF(ISBLANK(Calculations!AE77),"",Calculations!AE77)</f>
        <v>3415341980275.5444</v>
      </c>
      <c r="AF77">
        <f>IF(ISBLANK(Calculations!AF77),"",Calculations!AF77)</f>
        <v>3437211513671.6968</v>
      </c>
      <c r="AG77">
        <f>IF(ISBLANK(Calculations!AG77),"",Calculations!AG77)</f>
        <v>3460772406175.8174</v>
      </c>
      <c r="AH77">
        <f>IF(ISBLANK(Calculations!AH77),"",Calculations!AH77)</f>
        <v>3483516599533.9399</v>
      </c>
      <c r="AI77">
        <f>IF(ISBLANK(Calculations!AI77),"",Calculations!AI77)</f>
        <v>3507570619403.1572</v>
      </c>
      <c r="AJ77">
        <f>IF(ISBLANK(Calculations!AJ77),"",Calculations!AJ77)</f>
        <v>3531830455696.9785</v>
      </c>
      <c r="AK77">
        <f>IF(ISBLANK(Calculations!AK77),"",Calculations!AK77)</f>
        <v>3513374492004.019</v>
      </c>
      <c r="AL77">
        <f>IF(ISBLANK(Calculations!AL77),"",Calculations!AL77)</f>
        <v>3495179947273.0059</v>
      </c>
      <c r="AM77">
        <f>IF(ISBLANK(Calculations!AM77),"",Calculations!AM77)</f>
        <v>3478394866948.8052</v>
      </c>
      <c r="AN77">
        <f>IF(ISBLANK(Calculations!AN77),"",Calculations!AN77)</f>
        <v>3462403079097.3638</v>
      </c>
      <c r="AO77">
        <f>IF(ISBLANK(Calculations!AO77),"",Calculations!AO77)</f>
        <v>3446516064377.0005</v>
      </c>
      <c r="AP77">
        <f>IF(ISBLANK(Calculations!AP77),"",Calculations!AP77)</f>
        <v>3431683240338.6167</v>
      </c>
      <c r="AQ77">
        <f>IF(ISBLANK(Calculations!AQ77),"",Calculations!AQ77)</f>
        <v>3417144309852.3931</v>
      </c>
      <c r="AR77">
        <f>IF(ISBLANK(Calculations!AR77),"",Calculations!AR77)</f>
        <v>3402171235784.0171</v>
      </c>
      <c r="AS77">
        <f>IF(ISBLANK(Calculations!AS77),"",Calculations!AS77)</f>
        <v>3387733399149.0146</v>
      </c>
      <c r="AT77">
        <f>IF(ISBLANK(Calculations!AT77),"",Calculations!AT77)</f>
        <v>3373182683343.4614</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0.28823726023973373</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8.838170522655811E-2</v>
      </c>
      <c r="K82">
        <f>IF(ISBLANK(Calculations!K82),"",Calculations!K82)</f>
        <v>0.28823726023973373</v>
      </c>
      <c r="L82" t="str">
        <f>IF(ISBLANK(Calculations!L82),"",Calculations!L82)</f>
        <v>RESIDENTIAL</v>
      </c>
      <c r="M82" t="str">
        <f>IF(ISBLANK(Calculations!M82),"",Calculations!M82)</f>
        <v>cooling</v>
      </c>
      <c r="N82" t="str">
        <f>IF(ISBLANK(Calculations!N82),"",Calculations!N82)</f>
        <v>electricity</v>
      </c>
      <c r="O82">
        <f t="shared" ref="O82:O145" si="1">P82</f>
        <v>2907720058824.2671</v>
      </c>
      <c r="P82">
        <f>IF(ISBLANK(Calculations!P82),"",Calculations!P82)-(SUMIFS(BDEQ!B:B,BDEQ!$AG:$AG,About!$B$2,BDEQ!$AH:$AH,$I82)*BDEQ!$C$2*$J82*$K82)</f>
        <v>2907720058824.2671</v>
      </c>
      <c r="Q82">
        <f>IF(ISBLANK(Calculations!Q82),"",Calculations!Q82)-(SUMIFS(BDEQ!C:C,BDEQ!$AG:$AG,About!$B$2,BDEQ!$AH:$AH,$I82)*BDEQ!$C$2*$J82*$K82)</f>
        <v>2907720058824.2671</v>
      </c>
      <c r="R82">
        <f>IF(ISBLANK(Calculations!R82),"",Calculations!R82)-(SUMIFS(BDEQ!D:D,BDEQ!$AG:$AG,About!$B$2,BDEQ!$AH:$AH,$I82)*BDEQ!$C$2*$J82*$K82)</f>
        <v>2840915333611.5962</v>
      </c>
      <c r="S82" s="99">
        <f>IF(ISBLANK(Calculations!S82),"",Calculations!S82 + ('IRA Buildings Changes'!$C$39/($AB$81-$R$81)*(S81-$R$81)))-(SUMIFS(BDEQ!E:E,BDEQ!$AG:$AG,About!$B$2,BDEQ!$AH:$AH,$I82)*BDEQ!$C$2*$J82*$K82)</f>
        <v>2972840990041.2095</v>
      </c>
      <c r="T82" s="99">
        <f>IF(ISBLANK(Calculations!T82),"",Calculations!T82 + ('IRA Buildings Changes'!$C$39/($AB$81-$R$81)*(T81-$R$81)))-(SUMIFS(BDEQ!F:F,BDEQ!$AG:$AG,About!$B$2,BDEQ!$AH:$AH,$I82)*BDEQ!$C$2*$J82*$K82)</f>
        <v>3111063437554.8022</v>
      </c>
      <c r="U82" s="99">
        <f>IF(ISBLANK(Calculations!U82),"",Calculations!U82 + ('IRA Buildings Changes'!$C$39/($AB$81-$R$81)*(U81-$R$81)))-(SUMIFS(BDEQ!G:G,BDEQ!$AG:$AG,About!$B$2,BDEQ!$AH:$AH,$I82)*BDEQ!$C$2*$J82*$K82)</f>
        <v>3252928320033.1631</v>
      </c>
      <c r="V82" s="99">
        <f>IF(ISBLANK(Calculations!V82),"",Calculations!V82 + ('IRA Buildings Changes'!$C$39/($AB$81-$R$81)*(V81-$R$81)))-(SUMIFS(BDEQ!H:H,BDEQ!$AG:$AG,About!$B$2,BDEQ!$AH:$AH,$I82)*BDEQ!$C$2*$J82*$K82)</f>
        <v>3405914954189.5063</v>
      </c>
      <c r="W82" s="99">
        <f>IF(ISBLANK(Calculations!W82),"",Calculations!W82 + ('IRA Buildings Changes'!$C$39/($AB$81-$R$81)*(W81-$R$81)))-(SUMIFS(BDEQ!I:I,BDEQ!$AG:$AG,About!$B$2,BDEQ!$AH:$AH,$I82)*BDEQ!$C$2*$J82*$K82)</f>
        <v>3566688894942.9224</v>
      </c>
      <c r="X82" s="99">
        <f>IF(ISBLANK(Calculations!X82),"",Calculations!X82 + ('IRA Buildings Changes'!$C$39/($AB$81-$R$81)*(X81-$R$81)))-(SUMIFS(BDEQ!J:J,BDEQ!$AG:$AG,About!$B$2,BDEQ!$AH:$AH,$I82)*BDEQ!$C$2*$J82*$K82)</f>
        <v>3734962512734.4463</v>
      </c>
      <c r="Y82" s="99">
        <f>IF(ISBLANK(Calculations!Y82),"",Calculations!Y82 + ('IRA Buildings Changes'!$C$39/($AB$81-$R$81)*(Y81-$R$81)))-(SUMIFS(BDEQ!K:K,BDEQ!$AG:$AG,About!$B$2,BDEQ!$AH:$AH,$I82)*BDEQ!$C$2*$J82*$K82)</f>
        <v>3909974733752.2632</v>
      </c>
      <c r="Z82" s="99">
        <f>IF(ISBLANK(Calculations!Z82),"",Calculations!Z82 + ('IRA Buildings Changes'!$C$39/($AB$81-$R$81)*(Z81-$R$81)))-(SUMIFS(BDEQ!L:L,BDEQ!$AG:$AG,About!$B$2,BDEQ!$AH:$AH,$I82)*BDEQ!$C$2*$J82*$K82)</f>
        <v>4090798205811.0654</v>
      </c>
      <c r="AA82" s="99">
        <f>IF(ISBLANK(Calculations!AA82),"",Calculations!AA82 + ('IRA Buildings Changes'!$C$39/($AB$81-$R$81)*(AA81-$R$81)))-(SUMIFS(BDEQ!M:M,BDEQ!$AG:$AG,About!$B$2,BDEQ!$AH:$AH,$I82)*BDEQ!$C$2*$J82*$K82)</f>
        <v>4273018638986.6182</v>
      </c>
      <c r="AB82" s="98">
        <f>IF(ISBLANK(Calculations!AB82),"",Calculations!AB82 + 'IRA Buildings Changes'!C39)-(SUMIFS(BDEQ!N:N,BDEQ!$AG:$AG,About!$B$2,BDEQ!$AH:$AH,$I82)*BDEQ!$C$2*$J82*$K82)</f>
        <v>4461988836059.5166</v>
      </c>
      <c r="AC82" s="99">
        <f>IF(ISBLANK(Calculations!AC82),"",Calculations!AC82  + 'IRA Buildings Changes'!$C$39)-(SUMIFS(BDEQ!O:O,BDEQ!$AG:$AG,About!$B$2,BDEQ!$AH:$AH,$I82)*BDEQ!$C$2*$J82*$K82)</f>
        <v>4460053987957.2197</v>
      </c>
      <c r="AD82" s="99">
        <f>IF(ISBLANK(Calculations!AD82),"",Calculations!AD82  + 'IRA Buildings Changes'!$C$39)-(SUMIFS(BDEQ!P:P,BDEQ!$AG:$AG,About!$B$2,BDEQ!$AH:$AH,$I82)*BDEQ!$C$2*$J82*$K82)</f>
        <v>4459757184969.5039</v>
      </c>
      <c r="AE82" s="99">
        <f>IF(ISBLANK(Calculations!AE82),"",Calculations!AE82  + 'IRA Buildings Changes'!$C$39)-(SUMIFS(BDEQ!Q:Q,BDEQ!$AG:$AG,About!$B$2,BDEQ!$AH:$AH,$I82)*BDEQ!$C$2*$J82*$K82)</f>
        <v>4460634669224.291</v>
      </c>
      <c r="AF82" s="99">
        <f>IF(ISBLANK(Calculations!AF82),"",Calculations!AF82  + 'IRA Buildings Changes'!$C$39)-(SUMIFS(BDEQ!R:R,BDEQ!$AG:$AG,About!$B$2,BDEQ!$AH:$AH,$I82)*BDEQ!$C$2*$J82*$K82)</f>
        <v>4462216604308.3418</v>
      </c>
      <c r="AG82" s="99">
        <f>IF(ISBLANK(Calculations!AG82),"",Calculations!AG82  + 'IRA Buildings Changes'!$C$39)-(SUMIFS(BDEQ!S:S,BDEQ!$AG:$AG,About!$B$2,BDEQ!$AH:$AH,$I82)*BDEQ!$C$2*$J82*$K82)</f>
        <v>4464398710123.4121</v>
      </c>
      <c r="AH82" s="99">
        <f>IF(ISBLANK(Calculations!AH82),"",Calculations!AH82  + 'IRA Buildings Changes'!$C$39)-(SUMIFS(BDEQ!T:T,BDEQ!$AG:$AG,About!$B$2,BDEQ!$AH:$AH,$I82)*BDEQ!$C$2*$J82*$K82)</f>
        <v>4463895844700.7959</v>
      </c>
      <c r="AI82" s="99">
        <f>IF(ISBLANK(Calculations!AI82),"",Calculations!AI82  + 'IRA Buildings Changes'!$C$39)-(SUMIFS(BDEQ!U:U,BDEQ!$AG:$AG,About!$B$2,BDEQ!$AH:$AH,$I82)*BDEQ!$C$2*$J82*$K82)</f>
        <v>4466802339498.9863</v>
      </c>
      <c r="AJ82" s="99">
        <f>IF(ISBLANK(Calculations!AJ82),"",Calculations!AJ82  + 'IRA Buildings Changes'!$C$39)-(SUMIFS(BDEQ!V:V,BDEQ!$AG:$AG,About!$B$2,BDEQ!$AH:$AH,$I82)*BDEQ!$C$2*$J82*$K82)</f>
        <v>4469969571751.0615</v>
      </c>
      <c r="AK82" s="99">
        <f>IF(ISBLANK(Calculations!AK82),"",Calculations!AK82  + 'IRA Buildings Changes'!$C$39)-(SUMIFS(BDEQ!W:W,BDEQ!$AG:$AG,About!$B$2,BDEQ!$AH:$AH,$I82)*BDEQ!$C$2*$J82*$K82)</f>
        <v>4473835976783.4775</v>
      </c>
      <c r="AL82" s="99">
        <f>IF(ISBLANK(Calculations!AL82),"",Calculations!AL82  + 'IRA Buildings Changes'!$C$39)-(SUMIFS(BDEQ!X:X,BDEQ!$AG:$AG,About!$B$2,BDEQ!$AH:$AH,$I82)*BDEQ!$C$2*$J82*$K82)</f>
        <v>4477728723645.7441</v>
      </c>
      <c r="AM82" s="99">
        <f>IF(ISBLANK(Calculations!AM82),"",Calculations!AM82  + 'IRA Buildings Changes'!$C$39)-(SUMIFS(BDEQ!Y:Y,BDEQ!$AG:$AG,About!$B$2,BDEQ!$AH:$AH,$I82)*BDEQ!$C$2*$J82*$K82)</f>
        <v>4481741690628.2324</v>
      </c>
      <c r="AN82" s="99">
        <f>IF(ISBLANK(Calculations!AN82),"",Calculations!AN82  + 'IRA Buildings Changes'!$C$39)-(SUMIFS(BDEQ!Z:Z,BDEQ!$AG:$AG,About!$B$2,BDEQ!$AH:$AH,$I82)*BDEQ!$C$2*$J82*$K82)</f>
        <v>4485956998786.5479</v>
      </c>
      <c r="AO82" s="99">
        <f>IF(ISBLANK(Calculations!AO82),"",Calculations!AO82  + 'IRA Buildings Changes'!$C$39)-(SUMIFS(BDEQ!AA:AA,BDEQ!$AG:$AG,About!$B$2,BDEQ!$AH:$AH,$I82)*BDEQ!$C$2*$J82*$K82)</f>
        <v>4487072777546.3926</v>
      </c>
      <c r="AP82" s="99">
        <f>IF(ISBLANK(Calculations!AP82),"",Calculations!AP82  + 'IRA Buildings Changes'!$C$39)-(SUMIFS(BDEQ!AB:AB,BDEQ!$AG:$AG,About!$B$2,BDEQ!$AH:$AH,$I82)*BDEQ!$C$2*$J82*$K82)</f>
        <v>4491346155978.4922</v>
      </c>
      <c r="AQ82" s="99">
        <f>IF(ISBLANK(Calculations!AQ82),"",Calculations!AQ82  + 'IRA Buildings Changes'!$C$39)-(SUMIFS(BDEQ!AC:AC,BDEQ!$AG:$AG,About!$B$2,BDEQ!$AH:$AH,$I82)*BDEQ!$C$2*$J82*$K82)</f>
        <v>4495804282347.2744</v>
      </c>
      <c r="AR82" s="99">
        <f>IF(ISBLANK(Calculations!AR82),"",Calculations!AR82  + 'IRA Buildings Changes'!$C$39)-(SUMIFS(BDEQ!AD:AD,BDEQ!$AG:$AG,About!$B$2,BDEQ!$AH:$AH,$I82)*BDEQ!$C$2*$J82*$K82)</f>
        <v>4500240517167.9209</v>
      </c>
      <c r="AS82" s="99">
        <f>IF(ISBLANK(Calculations!AS82),"",Calculations!AS82  + 'IRA Buildings Changes'!$C$39)-(SUMIFS(BDEQ!AE:AE,BDEQ!$AG:$AG,About!$B$2,BDEQ!$AH:$AH,$I82)*BDEQ!$C$2*$J82*$K82)</f>
        <v>4504756355334.4404</v>
      </c>
      <c r="AT82" s="99">
        <f>IF(ISBLANK(Calculations!AT82),"",Calculations!AT82  + 'IRA Buildings Changes'!$C$39)-(SUMIFS(BDEQ!AF:AF,BDEQ!$AG:$AG,About!$B$2,BDEQ!$AH:$AH,$I82)*BDEQ!$C$2*$J82*$K82)</f>
        <v>4509485688311.5908</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0.28823726023973373</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0.28823726023973373</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0.28823726023973373</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0.28823726023973373</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0.28823726023973373</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0.28823726023973373</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0.28823726023973373</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0.28823726023973373</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0.28823726023973373</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6.2652515623730601E-2</v>
      </c>
      <c r="K95">
        <f>IF(ISBLANK(Calculations!K95),"",Calculations!K95)</f>
        <v>0.28823726023973373</v>
      </c>
      <c r="L95" t="str">
        <f>IF(ISBLANK(Calculations!L95),"",Calculations!L95)</f>
        <v>RESIDENTIAL</v>
      </c>
      <c r="M95" t="str">
        <f>IF(ISBLANK(Calculations!M95),"",Calculations!M95)</f>
        <v>lighting</v>
      </c>
      <c r="N95" t="str">
        <f>IF(ISBLANK(Calculations!N95),"",Calculations!N95)</f>
        <v>electricity</v>
      </c>
      <c r="O95">
        <f t="shared" si="1"/>
        <v>2061240795795.1416</v>
      </c>
      <c r="P95">
        <f>IF(ISBLANK(Calculations!P95),"",Calculations!P95)-(SUMIFS(BDEQ!B:B,BDEQ!$AG:$AG,About!$B$2,BDEQ!$AH:$AH,$I95)*BDEQ!$C$2*$J95*$K95)</f>
        <v>2061240795795.1416</v>
      </c>
      <c r="Q95">
        <f>IF(ISBLANK(Calculations!Q95),"",Calculations!Q95)-(SUMIFS(BDEQ!C:C,BDEQ!$AG:$AG,About!$B$2,BDEQ!$AH:$AH,$I95)*BDEQ!$C$2*$J95*$K95)</f>
        <v>2061240795795.1416</v>
      </c>
      <c r="R95">
        <f>IF(ISBLANK(Calculations!R95),"",Calculations!R95)-(SUMIFS(BDEQ!D:D,BDEQ!$AG:$AG,About!$B$2,BDEQ!$AH:$AH,$I95)*BDEQ!$C$2*$J95*$K95)</f>
        <v>2041050347512.0186</v>
      </c>
      <c r="S95">
        <f>IF(ISBLANK(Calculations!S95),"",Calculations!S95)-(SUMIFS(BDEQ!E:E,BDEQ!$AG:$AG,About!$B$2,BDEQ!$AH:$AH,$I95)*BDEQ!$C$2*$J95*$K95)</f>
        <v>2021357038945.0684</v>
      </c>
      <c r="T95">
        <f>IF(ISBLANK(Calculations!T95),"",Calculations!T95)-(SUMIFS(BDEQ!F:F,BDEQ!$AG:$AG,About!$B$2,BDEQ!$AH:$AH,$I95)*BDEQ!$C$2*$J95*$K95)</f>
        <v>2003153781087.8623</v>
      </c>
      <c r="U95">
        <f>IF(ISBLANK(Calculations!U95),"",Calculations!U95)-(SUMIFS(BDEQ!G:G,BDEQ!$AG:$AG,About!$B$2,BDEQ!$AH:$AH,$I95)*BDEQ!$C$2*$J95*$K95)</f>
        <v>1991621875946.8774</v>
      </c>
      <c r="V95">
        <f>IF(ISBLANK(Calculations!V95),"",Calculations!V95)-(SUMIFS(BDEQ!H:H,BDEQ!$AG:$AG,About!$B$2,BDEQ!$AH:$AH,$I95)*BDEQ!$C$2*$J95*$K95)</f>
        <v>1986212755279.1523</v>
      </c>
      <c r="W95">
        <f>IF(ISBLANK(Calculations!W95),"",Calculations!W95)-(SUMIFS(BDEQ!I:I,BDEQ!$AG:$AG,About!$B$2,BDEQ!$AH:$AH,$I95)*BDEQ!$C$2*$J95*$K95)</f>
        <v>1983504157054.0259</v>
      </c>
      <c r="X95">
        <f>IF(ISBLANK(Calculations!X95),"",Calculations!X95)-(SUMIFS(BDEQ!J:J,BDEQ!$AG:$AG,About!$B$2,BDEQ!$AH:$AH,$I95)*BDEQ!$C$2*$J95*$K95)</f>
        <v>1980660020069.2556</v>
      </c>
      <c r="Y95">
        <f>IF(ISBLANK(Calculations!Y95),"",Calculations!Y95)-(SUMIFS(BDEQ!K:K,BDEQ!$AG:$AG,About!$B$2,BDEQ!$AH:$AH,$I95)*BDEQ!$C$2*$J95*$K95)</f>
        <v>1978095877708.9934</v>
      </c>
      <c r="Z95">
        <f>IF(ISBLANK(Calculations!Z95),"",Calculations!Z95)-(SUMIFS(BDEQ!L:L,BDEQ!$AG:$AG,About!$B$2,BDEQ!$AH:$AH,$I95)*BDEQ!$C$2*$J95*$K95)</f>
        <v>1976533447962.8308</v>
      </c>
      <c r="AA95">
        <f>IF(ISBLANK(Calculations!AA95),"",Calculations!AA95)-(SUMIFS(BDEQ!M:M,BDEQ!$AG:$AG,About!$B$2,BDEQ!$AH:$AH,$I95)*BDEQ!$C$2*$J95*$K95)</f>
        <v>1977952764263.0735</v>
      </c>
      <c r="AB95">
        <f>IF(ISBLANK(Calculations!AB95),"",Calculations!AB95)-(SUMIFS(BDEQ!N:N,BDEQ!$AG:$AG,About!$B$2,BDEQ!$AH:$AH,$I95)*BDEQ!$C$2*$J95*$K95)</f>
        <v>1982204830922.9194</v>
      </c>
      <c r="AC95">
        <f>IF(ISBLANK(Calculations!AC95),"",Calculations!AC95)-(SUMIFS(BDEQ!O:O,BDEQ!$AG:$AG,About!$B$2,BDEQ!$AH:$AH,$I95)*BDEQ!$C$2*$J95*$K95)</f>
        <v>1987844992549.2412</v>
      </c>
      <c r="AD95">
        <f>IF(ISBLANK(Calculations!AD95),"",Calculations!AD95)-(SUMIFS(BDEQ!P:P,BDEQ!$AG:$AG,About!$B$2,BDEQ!$AH:$AH,$I95)*BDEQ!$C$2*$J95*$K95)</f>
        <v>1993308526742.5439</v>
      </c>
      <c r="AE95">
        <f>IF(ISBLANK(Calculations!AE95),"",Calculations!AE95)-(SUMIFS(BDEQ!Q:Q,BDEQ!$AG:$AG,About!$B$2,BDEQ!$AH:$AH,$I95)*BDEQ!$C$2*$J95*$K95)</f>
        <v>1998413350587.854</v>
      </c>
      <c r="AF95">
        <f>IF(ISBLANK(Calculations!AF95),"",Calculations!AF95)-(SUMIFS(BDEQ!R:R,BDEQ!$AG:$AG,About!$B$2,BDEQ!$AH:$AH,$I95)*BDEQ!$C$2*$J95*$K95)</f>
        <v>1999504915634.54</v>
      </c>
      <c r="AG95">
        <f>IF(ISBLANK(Calculations!AG95),"",Calculations!AG95)-(SUMIFS(BDEQ!S:S,BDEQ!$AG:$AG,About!$B$2,BDEQ!$AH:$AH,$I95)*BDEQ!$C$2*$J95*$K95)</f>
        <v>1999452455142.1277</v>
      </c>
      <c r="AH95">
        <f>IF(ISBLANK(Calculations!AH95),"",Calculations!AH95)-(SUMIFS(BDEQ!T:T,BDEQ!$AG:$AG,About!$B$2,BDEQ!$AH:$AH,$I95)*BDEQ!$C$2*$J95*$K95)</f>
        <v>1998746772088.0818</v>
      </c>
      <c r="AI95">
        <f>IF(ISBLANK(Calculations!AI95),"",Calculations!AI95)-(SUMIFS(BDEQ!U:U,BDEQ!$AG:$AG,About!$B$2,BDEQ!$AH:$AH,$I95)*BDEQ!$C$2*$J95*$K95)</f>
        <v>1997585563392.0474</v>
      </c>
      <c r="AJ95">
        <f>IF(ISBLANK(Calculations!AJ95),"",Calculations!AJ95)-(SUMIFS(BDEQ!V:V,BDEQ!$AG:$AG,About!$B$2,BDEQ!$AH:$AH,$I95)*BDEQ!$C$2*$J95*$K95)</f>
        <v>1996139591709.136</v>
      </c>
      <c r="AK95">
        <f>IF(ISBLANK(Calculations!AK95),"",Calculations!AK95)-(SUMIFS(BDEQ!W:W,BDEQ!$AG:$AG,About!$B$2,BDEQ!$AH:$AH,$I95)*BDEQ!$C$2*$J95*$K95)</f>
        <v>1978112541249.4822</v>
      </c>
      <c r="AL95">
        <f>IF(ISBLANK(Calculations!AL95),"",Calculations!AL95)-(SUMIFS(BDEQ!X:X,BDEQ!$AG:$AG,About!$B$2,BDEQ!$AH:$AH,$I95)*BDEQ!$C$2*$J95*$K95)</f>
        <v>1960575475405.8264</v>
      </c>
      <c r="AM95">
        <f>IF(ISBLANK(Calculations!AM95),"",Calculations!AM95)-(SUMIFS(BDEQ!Y:Y,BDEQ!$AG:$AG,About!$B$2,BDEQ!$AH:$AH,$I95)*BDEQ!$C$2*$J95*$K95)</f>
        <v>1943715356617.6887</v>
      </c>
      <c r="AN95">
        <f>IF(ISBLANK(Calculations!AN95),"",Calculations!AN95)-(SUMIFS(BDEQ!Z:Z,BDEQ!$AG:$AG,About!$B$2,BDEQ!$AH:$AH,$I95)*BDEQ!$C$2*$J95*$K95)</f>
        <v>1927724441122.1833</v>
      </c>
      <c r="AO95">
        <f>IF(ISBLANK(Calculations!AO95),"",Calculations!AO95)-(SUMIFS(BDEQ!AA:AA,BDEQ!$AG:$AG,About!$B$2,BDEQ!$AH:$AH,$I95)*BDEQ!$C$2*$J95*$K95)</f>
        <v>1912451358702.7087</v>
      </c>
      <c r="AP95">
        <f>IF(ISBLANK(Calculations!AP95),"",Calculations!AP95)-(SUMIFS(BDEQ!AB:AB,BDEQ!$AG:$AG,About!$B$2,BDEQ!$AH:$AH,$I95)*BDEQ!$C$2*$J95*$K95)</f>
        <v>1897821260097.3872</v>
      </c>
      <c r="AQ95">
        <f>IF(ISBLANK(Calculations!AQ95),"",Calculations!AQ95)-(SUMIFS(BDEQ!AC:AC,BDEQ!$AG:$AG,About!$B$2,BDEQ!$AH:$AH,$I95)*BDEQ!$C$2*$J95*$K95)</f>
        <v>1883817087576.1609</v>
      </c>
      <c r="AR95">
        <f>IF(ISBLANK(Calculations!AR95),"",Calculations!AR95)-(SUMIFS(BDEQ!AD:AD,BDEQ!$AG:$AG,About!$B$2,BDEQ!$AH:$AH,$I95)*BDEQ!$C$2*$J95*$K95)</f>
        <v>1870169325092.2734</v>
      </c>
      <c r="AS95">
        <f>IF(ISBLANK(Calculations!AS95),"",Calculations!AS95)-(SUMIFS(BDEQ!AE:AE,BDEQ!$AG:$AG,About!$B$2,BDEQ!$AH:$AH,$I95)*BDEQ!$C$2*$J95*$K95)</f>
        <v>1856874336035.7153</v>
      </c>
      <c r="AT95">
        <f>IF(ISBLANK(Calculations!AT95),"",Calculations!AT95)-(SUMIFS(BDEQ!AF:AF,BDEQ!$AG:$AG,About!$B$2,BDEQ!$AH:$AH,$I95)*BDEQ!$C$2*$J95*$K95)</f>
        <v>1843984756014.4133</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0.28823726023973373</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0.28823726023973373</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0.28823726023973373</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0.28823726023973373</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0.28823726023973373</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0.28823726023973373</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0.28823726023973373</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0.28823726023973373</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0.28823726023973373</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0.27039984082678686</v>
      </c>
      <c r="K108">
        <f>IF(ISBLANK(Calculations!K108),"",Calculations!K108)</f>
        <v>0.28823726023973373</v>
      </c>
      <c r="L108" t="str">
        <f>IF(ISBLANK(Calculations!L108),"",Calculations!L108)</f>
        <v>RESIDENTIAL</v>
      </c>
      <c r="M108" t="str">
        <f>IF(ISBLANK(Calculations!M108),"",Calculations!M108)</f>
        <v>appl</v>
      </c>
      <c r="N108" t="str">
        <f>IF(ISBLANK(Calculations!N108),"",Calculations!N108)</f>
        <v>electricity</v>
      </c>
      <c r="O108">
        <f t="shared" si="1"/>
        <v>8896038371962.4727</v>
      </c>
      <c r="P108">
        <f>IF(ISBLANK(Calculations!P108),"",Calculations!P108)-(SUMIFS(BDEQ!B:B,BDEQ!$AG:$AG,About!$B$2,BDEQ!$AH:$AH,$I108)*BDEQ!$C$2*$J108*$K108)</f>
        <v>8896038371962.4727</v>
      </c>
      <c r="Q108">
        <f>IF(ISBLANK(Calculations!Q108),"",Calculations!Q108)-(SUMIFS(BDEQ!C:C,BDEQ!$AG:$AG,About!$B$2,BDEQ!$AH:$AH,$I108)*BDEQ!$C$2*$J108*$K108)</f>
        <v>8896038371962.4727</v>
      </c>
      <c r="R108">
        <f>IF(ISBLANK(Calculations!R108),"",Calculations!R108)-(SUMIFS(BDEQ!D:D,BDEQ!$AG:$AG,About!$B$2,BDEQ!$AH:$AH,$I108)*BDEQ!$C$2*$J108*$K108)</f>
        <v>8840184625170.3945</v>
      </c>
      <c r="S108">
        <f>IF(ISBLANK(Calculations!S108),"",Calculations!S108)-(SUMIFS(BDEQ!E:E,BDEQ!$AG:$AG,About!$B$2,BDEQ!$AH:$AH,$I108)*BDEQ!$C$2*$J108*$K108)</f>
        <v>8783464934292.7617</v>
      </c>
      <c r="T108">
        <f>IF(ISBLANK(Calculations!T108),"",Calculations!T108)-(SUMIFS(BDEQ!F:F,BDEQ!$AG:$AG,About!$B$2,BDEQ!$AH:$AH,$I108)*BDEQ!$C$2*$J108*$K108)</f>
        <v>8728193632606.7041</v>
      </c>
      <c r="U108">
        <f>IF(ISBLANK(Calculations!U108),"",Calculations!U108)-(SUMIFS(BDEQ!G:G,BDEQ!$AG:$AG,About!$B$2,BDEQ!$AH:$AH,$I108)*BDEQ!$C$2*$J108*$K108)</f>
        <v>8677837079689.7734</v>
      </c>
      <c r="V108">
        <f>IF(ISBLANK(Calculations!V108),"",Calculations!V108)-(SUMIFS(BDEQ!H:H,BDEQ!$AG:$AG,About!$B$2,BDEQ!$AH:$AH,$I108)*BDEQ!$C$2*$J108*$K108)</f>
        <v>8635916820378.4033</v>
      </c>
      <c r="W108">
        <f>IF(ISBLANK(Calculations!W108),"",Calculations!W108)-(SUMIFS(BDEQ!I:I,BDEQ!$AG:$AG,About!$B$2,BDEQ!$AH:$AH,$I108)*BDEQ!$C$2*$J108*$K108)</f>
        <v>8603927677598.9541</v>
      </c>
      <c r="X108">
        <f>IF(ISBLANK(Calculations!X108),"",Calculations!X108)-(SUMIFS(BDEQ!J:J,BDEQ!$AG:$AG,About!$B$2,BDEQ!$AH:$AH,$I108)*BDEQ!$C$2*$J108*$K108)</f>
        <v>8581638885150.6064</v>
      </c>
      <c r="Y108">
        <f>IF(ISBLANK(Calculations!Y108),"",Calculations!Y108)-(SUMIFS(BDEQ!K:K,BDEQ!$AG:$AG,About!$B$2,BDEQ!$AH:$AH,$I108)*BDEQ!$C$2*$J108*$K108)</f>
        <v>8568051178957.8916</v>
      </c>
      <c r="Z108">
        <f>IF(ISBLANK(Calculations!Z108),"",Calculations!Z108)-(SUMIFS(BDEQ!L:L,BDEQ!$AG:$AG,About!$B$2,BDEQ!$AH:$AH,$I108)*BDEQ!$C$2*$J108*$K108)</f>
        <v>8565494920354.876</v>
      </c>
      <c r="AA108">
        <f>IF(ISBLANK(Calculations!AA108),"",Calculations!AA108)-(SUMIFS(BDEQ!M:M,BDEQ!$AG:$AG,About!$B$2,BDEQ!$AH:$AH,$I108)*BDEQ!$C$2*$J108*$K108)</f>
        <v>8574757539572.252</v>
      </c>
      <c r="AB108">
        <f>IF(ISBLANK(Calculations!AB108),"",Calculations!AB108)-(SUMIFS(BDEQ!N:N,BDEQ!$AG:$AG,About!$B$2,BDEQ!$AH:$AH,$I108)*BDEQ!$C$2*$J108*$K108)</f>
        <v>8593567838092.917</v>
      </c>
      <c r="AC108">
        <f>IF(ISBLANK(Calculations!AC108),"",Calculations!AC108)-(SUMIFS(BDEQ!O:O,BDEQ!$AG:$AG,About!$B$2,BDEQ!$AH:$AH,$I108)*BDEQ!$C$2*$J108*$K108)</f>
        <v>8619548963056.6924</v>
      </c>
      <c r="AD108">
        <f>IF(ISBLANK(Calculations!AD108),"",Calculations!AD108)-(SUMIFS(BDEQ!P:P,BDEQ!$AG:$AG,About!$B$2,BDEQ!$AH:$AH,$I108)*BDEQ!$C$2*$J108*$K108)</f>
        <v>8653295891658.4395</v>
      </c>
      <c r="AE108">
        <f>IF(ISBLANK(Calculations!AE108),"",Calculations!AE108)-(SUMIFS(BDEQ!Q:Q,BDEQ!$AG:$AG,About!$B$2,BDEQ!$AH:$AH,$I108)*BDEQ!$C$2*$J108*$K108)</f>
        <v>8693695799843.0488</v>
      </c>
      <c r="AF108">
        <f>IF(ISBLANK(Calculations!AF108),"",Calculations!AF108)-(SUMIFS(BDEQ!R:R,BDEQ!$AG:$AG,About!$B$2,BDEQ!$AH:$AH,$I108)*BDEQ!$C$2*$J108*$K108)</f>
        <v>8738330366046.5273</v>
      </c>
      <c r="AG108">
        <f>IF(ISBLANK(Calculations!AG108),"",Calculations!AG108)-(SUMIFS(BDEQ!S:S,BDEQ!$AG:$AG,About!$B$2,BDEQ!$AH:$AH,$I108)*BDEQ!$C$2*$J108*$K108)</f>
        <v>8785541205494.4609</v>
      </c>
      <c r="AH108">
        <f>IF(ISBLANK(Calculations!AH108),"",Calculations!AH108)-(SUMIFS(BDEQ!T:T,BDEQ!$AG:$AG,About!$B$2,BDEQ!$AH:$AH,$I108)*BDEQ!$C$2*$J108*$K108)</f>
        <v>8834746996540.1426</v>
      </c>
      <c r="AI108">
        <f>IF(ISBLANK(Calculations!AI108),"",Calculations!AI108)-(SUMIFS(BDEQ!U:U,BDEQ!$AG:$AG,About!$B$2,BDEQ!$AH:$AH,$I108)*BDEQ!$C$2*$J108*$K108)</f>
        <v>8885070656614.4316</v>
      </c>
      <c r="AJ108">
        <f>IF(ISBLANK(Calculations!AJ108),"",Calculations!AJ108)-(SUMIFS(BDEQ!V:V,BDEQ!$AG:$AG,About!$B$2,BDEQ!$AH:$AH,$I108)*BDEQ!$C$2*$J108*$K108)</f>
        <v>8936172031029.8066</v>
      </c>
      <c r="AK108">
        <f>IF(ISBLANK(Calculations!AK108),"",Calculations!AK108)-(SUMIFS(BDEQ!W:W,BDEQ!$AG:$AG,About!$B$2,BDEQ!$AH:$AH,$I108)*BDEQ!$C$2*$J108*$K108)</f>
        <v>8911136719595.9062</v>
      </c>
      <c r="AL108">
        <f>IF(ISBLANK(Calculations!AL108),"",Calculations!AL108)-(SUMIFS(BDEQ!X:X,BDEQ!$AG:$AG,About!$B$2,BDEQ!$AH:$AH,$I108)*BDEQ!$C$2*$J108*$K108)</f>
        <v>8885855563146.4844</v>
      </c>
      <c r="AM108">
        <f>IF(ISBLANK(Calculations!AM108),"",Calculations!AM108)-(SUMIFS(BDEQ!Y:Y,BDEQ!$AG:$AG,About!$B$2,BDEQ!$AH:$AH,$I108)*BDEQ!$C$2*$J108*$K108)</f>
        <v>8860330667288.8301</v>
      </c>
      <c r="AN108">
        <f>IF(ISBLANK(Calculations!AN108),"",Calculations!AN108)-(SUMIFS(BDEQ!Z:Z,BDEQ!$AG:$AG,About!$B$2,BDEQ!$AH:$AH,$I108)*BDEQ!$C$2*$J108*$K108)</f>
        <v>8834876527185.0488</v>
      </c>
      <c r="AO108">
        <f>IF(ISBLANK(Calculations!AO108),"",Calculations!AO108)-(SUMIFS(BDEQ!AA:AA,BDEQ!$AG:$AG,About!$B$2,BDEQ!$AH:$AH,$I108)*BDEQ!$C$2*$J108*$K108)</f>
        <v>8809029746268.8848</v>
      </c>
      <c r="AP108">
        <f>IF(ISBLANK(Calculations!AP108),"",Calculations!AP108)-(SUMIFS(BDEQ!AB:AB,BDEQ!$AG:$AG,About!$B$2,BDEQ!$AH:$AH,$I108)*BDEQ!$C$2*$J108*$K108)</f>
        <v>8782895423014.4375</v>
      </c>
      <c r="AQ108">
        <f>IF(ISBLANK(Calculations!AQ108),"",Calculations!AQ108)-(SUMIFS(BDEQ!AC:AC,BDEQ!$AG:$AG,About!$B$2,BDEQ!$AH:$AH,$I108)*BDEQ!$C$2*$J108*$K108)</f>
        <v>8756938456663.6846</v>
      </c>
      <c r="AR108">
        <f>IF(ISBLANK(Calculations!AR108),"",Calculations!AR108)-(SUMIFS(BDEQ!AD:AD,BDEQ!$AG:$AG,About!$B$2,BDEQ!$AH:$AH,$I108)*BDEQ!$C$2*$J108*$K108)</f>
        <v>8730590183756.1621</v>
      </c>
      <c r="AS108">
        <f>IF(ISBLANK(Calculations!AS108),"",Calculations!AS108)-(SUMIFS(BDEQ!AE:AE,BDEQ!$AG:$AG,About!$B$2,BDEQ!$AH:$AH,$I108)*BDEQ!$C$2*$J108*$K108)</f>
        <v>8704160795352.1807</v>
      </c>
      <c r="AT108">
        <f>IF(ISBLANK(Calculations!AT108),"",Calculations!AT108)-(SUMIFS(BDEQ!AF:AF,BDEQ!$AG:$AG,About!$B$2,BDEQ!$AH:$AH,$I108)*BDEQ!$C$2*$J108*$K108)</f>
        <v>8678045239157.7139</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0.28823726023973373</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0.26525984763959432</v>
      </c>
      <c r="K110">
        <f>IF(ISBLANK(Calculations!K110),"",Calculations!K110)</f>
        <v>0.28823726023973373</v>
      </c>
      <c r="L110" t="str">
        <f>IF(ISBLANK(Calculations!L110),"",Calculations!L110)</f>
        <v>RESIDENTIAL</v>
      </c>
      <c r="M110" t="str">
        <f>IF(ISBLANK(Calculations!M110),"",Calculations!M110)</f>
        <v>appl</v>
      </c>
      <c r="N110" t="str">
        <f>IF(ISBLANK(Calculations!N110),"",Calculations!N110)</f>
        <v>natural gas</v>
      </c>
      <c r="O110">
        <f t="shared" si="1"/>
        <v>10572580675549.799</v>
      </c>
      <c r="P110">
        <f>IF(ISBLANK(Calculations!P110),"",Calculations!P110)</f>
        <v>10572580675549.799</v>
      </c>
      <c r="Q110">
        <f>IF(ISBLANK(Calculations!Q110),"",Calculations!Q110)</f>
        <v>10572580675549.799</v>
      </c>
      <c r="R110">
        <f>IF(ISBLANK(Calculations!R110),"",Calculations!R110)</f>
        <v>10582000603604.584</v>
      </c>
      <c r="S110">
        <f>IF(ISBLANK(Calculations!S110),"",Calculations!S110)</f>
        <v>10593594826156.307</v>
      </c>
      <c r="T110">
        <f>IF(ISBLANK(Calculations!T110),"",Calculations!T110)</f>
        <v>10608744550030.225</v>
      </c>
      <c r="U110">
        <f>IF(ISBLANK(Calculations!U110),"",Calculations!U110)</f>
        <v>10629914242584.799</v>
      </c>
      <c r="V110">
        <f>IF(ISBLANK(Calculations!V110),"",Calculations!V110)</f>
        <v>10659974665117.09</v>
      </c>
      <c r="W110">
        <f>IF(ISBLANK(Calculations!W110),"",Calculations!W110)</f>
        <v>10698342008053.096</v>
      </c>
      <c r="X110">
        <f>IF(ISBLANK(Calculations!X110),"",Calculations!X110)</f>
        <v>10742367335497.125</v>
      </c>
      <c r="Y110">
        <f>IF(ISBLANK(Calculations!Y110),"",Calculations!Y110)</f>
        <v>10789488297707.92</v>
      </c>
      <c r="Z110">
        <f>IF(ISBLANK(Calculations!Z110),"",Calculations!Z110)</f>
        <v>10841458664237.693</v>
      </c>
      <c r="AA110">
        <f>IF(ISBLANK(Calculations!AA110),"",Calculations!AA110)</f>
        <v>10897970570355.162</v>
      </c>
      <c r="AB110">
        <f>IF(ISBLANK(Calculations!AB110),"",Calculations!AB110)</f>
        <v>10956016520999.943</v>
      </c>
      <c r="AC110">
        <f>IF(ISBLANK(Calculations!AC110),"",Calculations!AC110)</f>
        <v>11014268789233.312</v>
      </c>
      <c r="AD110">
        <f>IF(ISBLANK(Calculations!AD110),"",Calculations!AD110)</f>
        <v>11074912628625.891</v>
      </c>
      <c r="AE110">
        <f>IF(ISBLANK(Calculations!AE110),"",Calculations!AE110)</f>
        <v>11137876837023.527</v>
      </c>
      <c r="AF110">
        <f>IF(ISBLANK(Calculations!AF110),"",Calculations!AF110)</f>
        <v>11202009509517.348</v>
      </c>
      <c r="AG110">
        <f>IF(ISBLANK(Calculations!AG110),"",Calculations!AG110)</f>
        <v>11266098891862.188</v>
      </c>
      <c r="AH110">
        <f>IF(ISBLANK(Calculations!AH110),"",Calculations!AH110)</f>
        <v>11330454662459.062</v>
      </c>
      <c r="AI110">
        <f>IF(ISBLANK(Calculations!AI110),"",Calculations!AI110)</f>
        <v>11394867092199.623</v>
      </c>
      <c r="AJ110">
        <f>IF(ISBLANK(Calculations!AJ110),"",Calculations!AJ110)</f>
        <v>11459051761521.221</v>
      </c>
      <c r="AK110">
        <f>IF(ISBLANK(Calculations!AK110),"",Calculations!AK110)</f>
        <v>11422521847740.547</v>
      </c>
      <c r="AL110">
        <f>IF(ISBLANK(Calculations!AL110),"",Calculations!AL110)</f>
        <v>11385487737685.26</v>
      </c>
      <c r="AM110">
        <f>IF(ISBLANK(Calculations!AM110),"",Calculations!AM110)</f>
        <v>11348221390345.471</v>
      </c>
      <c r="AN110">
        <f>IF(ISBLANK(Calculations!AN110),"",Calculations!AN110)</f>
        <v>11310955193885.701</v>
      </c>
      <c r="AO110">
        <f>IF(ISBLANK(Calculations!AO110),"",Calculations!AO110)</f>
        <v>11273837542751.219</v>
      </c>
      <c r="AP110">
        <f>IF(ISBLANK(Calculations!AP110),"",Calculations!AP110)</f>
        <v>11236893233948.238</v>
      </c>
      <c r="AQ110">
        <f>IF(ISBLANK(Calculations!AQ110),"",Calculations!AQ110)</f>
        <v>11200251046084.689</v>
      </c>
      <c r="AR110">
        <f>IF(ISBLANK(Calculations!AR110),"",Calculations!AR110)</f>
        <v>11163880635476.504</v>
      </c>
      <c r="AS110">
        <f>IF(ISBLANK(Calculations!AS110),"",Calculations!AS110)</f>
        <v>11127806409768.771</v>
      </c>
      <c r="AT110">
        <f>IF(ISBLANK(Calculations!AT110),"",Calculations!AT110)</f>
        <v>11092006078819.221</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1.2095243583637371E-3</v>
      </c>
      <c r="K111">
        <f>IF(ISBLANK(Calculations!K111),"",Calculations!K111)</f>
        <v>0.28823726023973373</v>
      </c>
      <c r="L111" t="str">
        <f>IF(ISBLANK(Calculations!L111),"",Calculations!L111)</f>
        <v>RESIDENTIAL</v>
      </c>
      <c r="M111" t="str">
        <f>IF(ISBLANK(Calculations!M111),"",Calculations!M111)</f>
        <v>appl</v>
      </c>
      <c r="N111" t="str">
        <f>IF(ISBLANK(Calculations!N111),"",Calculations!N111)</f>
        <v>petroleum diesel</v>
      </c>
      <c r="O111">
        <f t="shared" si="1"/>
        <v>409988865.00363088</v>
      </c>
      <c r="P111">
        <f>IF(ISBLANK(Calculations!P111),"",Calculations!P111)</f>
        <v>409988865.00363088</v>
      </c>
      <c r="Q111">
        <f>IF(ISBLANK(Calculations!Q111),"",Calculations!Q111)</f>
        <v>409988865.00363088</v>
      </c>
      <c r="R111">
        <f>IF(ISBLANK(Calculations!R111),"",Calculations!R111)</f>
        <v>392849941.87331104</v>
      </c>
      <c r="S111">
        <f>IF(ISBLANK(Calculations!S111),"",Calculations!S111)</f>
        <v>378535474.58902198</v>
      </c>
      <c r="T111">
        <f>IF(ISBLANK(Calculations!T111),"",Calculations!T111)</f>
        <v>366925602.26413578</v>
      </c>
      <c r="U111">
        <f>IF(ISBLANK(Calculations!U111),"",Calculations!U111)</f>
        <v>357867945.95205802</v>
      </c>
      <c r="V111">
        <f>IF(ISBLANK(Calculations!V111),"",Calculations!V111)</f>
        <v>351230382.61544806</v>
      </c>
      <c r="W111">
        <f>IF(ISBLANK(Calculations!W111),"",Calculations!W111)</f>
        <v>346692139.05330712</v>
      </c>
      <c r="X111">
        <f>IF(ISBLANK(Calculations!X111),"",Calculations!X111)</f>
        <v>343851757.1745466</v>
      </c>
      <c r="Y111">
        <f>IF(ISBLANK(Calculations!Y111),"",Calculations!Y111)</f>
        <v>342303854.4909755</v>
      </c>
      <c r="Z111">
        <f>IF(ISBLANK(Calculations!Z111),"",Calculations!Z111)</f>
        <v>341827463.7346046</v>
      </c>
      <c r="AA111">
        <f>IF(ISBLANK(Calculations!AA111),"",Calculations!AA111)</f>
        <v>342171804.36586976</v>
      </c>
      <c r="AB111">
        <f>IF(ISBLANK(Calculations!AB111),"",Calculations!AB111)</f>
        <v>343032380.0718354</v>
      </c>
      <c r="AC111">
        <f>IF(ISBLANK(Calculations!AC111),"",Calculations!AC111)</f>
        <v>344201332.48753083</v>
      </c>
      <c r="AD111">
        <f>IF(ISBLANK(Calculations!AD111),"",Calculations!AD111)</f>
        <v>345650201.16119719</v>
      </c>
      <c r="AE111">
        <f>IF(ISBLANK(Calculations!AE111),"",Calculations!AE111)</f>
        <v>347298290.50780791</v>
      </c>
      <c r="AF111">
        <f>IF(ISBLANK(Calculations!AF111),"",Calculations!AF111)</f>
        <v>349056131.22521657</v>
      </c>
      <c r="AG111">
        <f>IF(ISBLANK(Calculations!AG111),"",Calculations!AG111)</f>
        <v>350839032.36233914</v>
      </c>
      <c r="AH111">
        <f>IF(ISBLANK(Calculations!AH111),"",Calculations!AH111)</f>
        <v>352642327.39264727</v>
      </c>
      <c r="AI111">
        <f>IF(ISBLANK(Calculations!AI111),"",Calculations!AI111)</f>
        <v>354455552.90379286</v>
      </c>
      <c r="AJ111">
        <f>IF(ISBLANK(Calculations!AJ111),"",Calculations!AJ111)</f>
        <v>356267436.1893459</v>
      </c>
      <c r="AK111">
        <f>IF(ISBLANK(Calculations!AK111),"",Calculations!AK111)</f>
        <v>355048910.59356982</v>
      </c>
      <c r="AL111">
        <f>IF(ISBLANK(Calculations!AL111),"",Calculations!AL111)</f>
        <v>353821424.83461094</v>
      </c>
      <c r="AM111">
        <f>IF(ISBLANK(Calculations!AM111),"",Calculations!AM111)</f>
        <v>352594686.26091266</v>
      </c>
      <c r="AN111">
        <f>IF(ISBLANK(Calculations!AN111),"",Calculations!AN111)</f>
        <v>351376780.94956619</v>
      </c>
      <c r="AO111">
        <f>IF(ISBLANK(Calculations!AO111),"",Calculations!AO111)</f>
        <v>350172792.73007119</v>
      </c>
      <c r="AP111">
        <f>IF(ISBLANK(Calculations!AP111),"",Calculations!AP111)</f>
        <v>348981976.74286968</v>
      </c>
      <c r="AQ111">
        <f>IF(ISBLANK(Calculations!AQ111),"",Calculations!AQ111)</f>
        <v>347808168.35513473</v>
      </c>
      <c r="AR111">
        <f>IF(ISBLANK(Calculations!AR111),"",Calculations!AR111)</f>
        <v>346649508.34085816</v>
      </c>
      <c r="AS111">
        <f>IF(ISBLANK(Calculations!AS111),"",Calculations!AS111)</f>
        <v>345505713.20041001</v>
      </c>
      <c r="AT111">
        <f>IF(ISBLANK(Calculations!AT111),"",Calculations!AT111)</f>
        <v>344375693.38504249</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0.28823726023973373</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0.28823726023973373</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0.28823726023973373</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0.28823726023973373</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0.11166393534166717</v>
      </c>
      <c r="K116">
        <f>IF(ISBLANK(Calculations!K116),"",Calculations!K116)</f>
        <v>0.28823726023973373</v>
      </c>
      <c r="L116" t="str">
        <f>IF(ISBLANK(Calculations!L116),"",Calculations!L116)</f>
        <v>RESIDENTIAL</v>
      </c>
      <c r="M116" t="str">
        <f>IF(ISBLANK(Calculations!M116),"",Calculations!M116)</f>
        <v>appl</v>
      </c>
      <c r="N116" t="str">
        <f>IF(ISBLANK(Calculations!N116),"",Calculations!N116)</f>
        <v>LPG propane or butane</v>
      </c>
      <c r="O116">
        <f t="shared" si="1"/>
        <v>391442565985.68304</v>
      </c>
      <c r="P116">
        <f>IF(ISBLANK(Calculations!P116),"",Calculations!P116)</f>
        <v>391442565985.68304</v>
      </c>
      <c r="Q116">
        <f>IF(ISBLANK(Calculations!Q116),"",Calculations!Q116)</f>
        <v>391442565985.68304</v>
      </c>
      <c r="R116">
        <f>IF(ISBLANK(Calculations!R116),"",Calculations!R116)</f>
        <v>383803826457.61523</v>
      </c>
      <c r="S116">
        <f>IF(ISBLANK(Calculations!S116),"",Calculations!S116)</f>
        <v>377814297358.66718</v>
      </c>
      <c r="T116">
        <f>IF(ISBLANK(Calculations!T116),"",Calculations!T116)</f>
        <v>373322024139.70148</v>
      </c>
      <c r="U116">
        <f>IF(ISBLANK(Calculations!U116),"",Calculations!U116)</f>
        <v>370171074471.86224</v>
      </c>
      <c r="V116">
        <f>IF(ISBLANK(Calculations!V116),"",Calculations!V116)</f>
        <v>368240368283.84906</v>
      </c>
      <c r="W116">
        <f>IF(ISBLANK(Calculations!W116),"",Calculations!W116)</f>
        <v>367319818851.66443</v>
      </c>
      <c r="X116">
        <f>IF(ISBLANK(Calculations!X116),"",Calculations!X116)</f>
        <v>367165677160.20105</v>
      </c>
      <c r="Y116">
        <f>IF(ISBLANK(Calculations!Y116),"",Calculations!Y116)</f>
        <v>367548591715.37347</v>
      </c>
      <c r="Z116">
        <f>IF(ISBLANK(Calculations!Z116),"",Calculations!Z116)</f>
        <v>368419171453.06616</v>
      </c>
      <c r="AA116">
        <f>IF(ISBLANK(Calculations!AA116),"",Calculations!AA116)</f>
        <v>369670561584.99292</v>
      </c>
      <c r="AB116">
        <f>IF(ISBLANK(Calculations!AB116),"",Calculations!AB116)</f>
        <v>371120730434.81934</v>
      </c>
      <c r="AC116">
        <f>IF(ISBLANK(Calculations!AC116),"",Calculations!AC116)</f>
        <v>372660725313.61908</v>
      </c>
      <c r="AD116">
        <f>IF(ISBLANK(Calculations!AD116),"",Calculations!AD116)</f>
        <v>374318963472.39215</v>
      </c>
      <c r="AE116">
        <f>IF(ISBLANK(Calculations!AE116),"",Calculations!AE116)</f>
        <v>376070833146.89014</v>
      </c>
      <c r="AF116">
        <f>IF(ISBLANK(Calculations!AF116),"",Calculations!AF116)</f>
        <v>377873045394.84814</v>
      </c>
      <c r="AG116">
        <f>IF(ISBLANK(Calculations!AG116),"",Calculations!AG116)</f>
        <v>379679780476.47974</v>
      </c>
      <c r="AH116">
        <f>IF(ISBLANK(Calculations!AH116),"",Calculations!AH116)</f>
        <v>381503584612.74316</v>
      </c>
      <c r="AI116">
        <f>IF(ISBLANK(Calculations!AI116),"",Calculations!AI116)</f>
        <v>383338751799.35229</v>
      </c>
      <c r="AJ116">
        <f>IF(ISBLANK(Calculations!AJ116),"",Calculations!AJ116)</f>
        <v>385177970992.14362</v>
      </c>
      <c r="AK116">
        <f>IF(ISBLANK(Calculations!AK116),"",Calculations!AK116)</f>
        <v>384033981572.11108</v>
      </c>
      <c r="AL116">
        <f>IF(ISBLANK(Calculations!AL116),"",Calculations!AL116)</f>
        <v>382864351934.23975</v>
      </c>
      <c r="AM116">
        <f>IF(ISBLANK(Calculations!AM116),"",Calculations!AM116)</f>
        <v>381677442660.11035</v>
      </c>
      <c r="AN116">
        <f>IF(ISBLANK(Calculations!AN116),"",Calculations!AN116)</f>
        <v>380480795327.49017</v>
      </c>
      <c r="AO116">
        <f>IF(ISBLANK(Calculations!AO116),"",Calculations!AO116)</f>
        <v>379279494928.71564</v>
      </c>
      <c r="AP116">
        <f>IF(ISBLANK(Calculations!AP116),"",Calculations!AP116)</f>
        <v>378076026002.35181</v>
      </c>
      <c r="AQ116">
        <f>IF(ISBLANK(Calculations!AQ116),"",Calculations!AQ116)</f>
        <v>376875115291.23199</v>
      </c>
      <c r="AR116">
        <f>IF(ISBLANK(Calculations!AR116),"",Calculations!AR116)</f>
        <v>375676810734.65521</v>
      </c>
      <c r="AS116">
        <f>IF(ISBLANK(Calculations!AS116),"",Calculations!AS116)</f>
        <v>374483114206.11926</v>
      </c>
      <c r="AT116">
        <f>IF(ISBLANK(Calculations!AT116),"",Calculations!AT116)</f>
        <v>373294275274.60944</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0.28823726023973373</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0.41533261558065676</v>
      </c>
      <c r="K121">
        <f>IF(ISBLANK(Calculations!K121),"",Calculations!K121)</f>
        <v>0.28823726023973373</v>
      </c>
      <c r="L121" t="str">
        <f>IF(ISBLANK(Calculations!L121),"",Calculations!L121)</f>
        <v>RESIDENTIAL</v>
      </c>
      <c r="M121" t="str">
        <f>IF(ISBLANK(Calculations!M121),"",Calculations!M121)</f>
        <v>other</v>
      </c>
      <c r="N121" t="str">
        <f>IF(ISBLANK(Calculations!N121),"",Calculations!N121)</f>
        <v>electricity</v>
      </c>
      <c r="O121">
        <f t="shared" si="1"/>
        <v>13664264276323.635</v>
      </c>
      <c r="P121">
        <f>IF(ISBLANK(Calculations!P121),"",Calculations!P121)-(SUMIFS(BDEQ!B:B,BDEQ!$AG:$AG,About!$B$2,BDEQ!$AH:$AH,$I121)*BDEQ!$C$2*$J121*$K121)</f>
        <v>13664264276323.635</v>
      </c>
      <c r="Q121">
        <f>IF(ISBLANK(Calculations!Q121),"",Calculations!Q121)-(SUMIFS(BDEQ!C:C,BDEQ!$AG:$AG,About!$B$2,BDEQ!$AH:$AH,$I121)*BDEQ!$C$2*$J121*$K121)</f>
        <v>13664264276323.635</v>
      </c>
      <c r="R121">
        <f>IF(ISBLANK(Calculations!R121),"",Calculations!R121)-(SUMIFS(BDEQ!D:D,BDEQ!$AG:$AG,About!$B$2,BDEQ!$AH:$AH,$I121)*BDEQ!$C$2*$J121*$K121)</f>
        <v>13741627636022.74</v>
      </c>
      <c r="S121">
        <f>IF(ISBLANK(Calculations!S121),"",Calculations!S121)-(SUMIFS(BDEQ!E:E,BDEQ!$AG:$AG,About!$B$2,BDEQ!$AH:$AH,$I121)*BDEQ!$C$2*$J121*$K121)</f>
        <v>13824313174697.051</v>
      </c>
      <c r="T121">
        <f>IF(ISBLANK(Calculations!T121),"",Calculations!T121)-(SUMIFS(BDEQ!F:F,BDEQ!$AG:$AG,About!$B$2,BDEQ!$AH:$AH,$I121)*BDEQ!$C$2*$J121*$K121)</f>
        <v>13921221773370.018</v>
      </c>
      <c r="U121">
        <f>IF(ISBLANK(Calculations!U121),"",Calculations!U121)-(SUMIFS(BDEQ!G:G,BDEQ!$AG:$AG,About!$B$2,BDEQ!$AH:$AH,$I121)*BDEQ!$C$2*$J121*$K121)</f>
        <v>14026989015768.109</v>
      </c>
      <c r="V121">
        <f>IF(ISBLANK(Calculations!V121),"",Calculations!V121)-(SUMIFS(BDEQ!H:H,BDEQ!$AG:$AG,About!$B$2,BDEQ!$AH:$AH,$I121)*BDEQ!$C$2*$J121*$K121)</f>
        <v>14117543221438.184</v>
      </c>
      <c r="W121">
        <f>IF(ISBLANK(Calculations!W121),"",Calculations!W121)-(SUMIFS(BDEQ!I:I,BDEQ!$AG:$AG,About!$B$2,BDEQ!$AH:$AH,$I121)*BDEQ!$C$2*$J121*$K121)</f>
        <v>14227457110004.105</v>
      </c>
      <c r="X121">
        <f>IF(ISBLANK(Calculations!X121),"",Calculations!X121)-(SUMIFS(BDEQ!J:J,BDEQ!$AG:$AG,About!$B$2,BDEQ!$AH:$AH,$I121)*BDEQ!$C$2*$J121*$K121)</f>
        <v>14351927881095.641</v>
      </c>
      <c r="Y121">
        <f>IF(ISBLANK(Calculations!Y121),"",Calculations!Y121)-(SUMIFS(BDEQ!K:K,BDEQ!$AG:$AG,About!$B$2,BDEQ!$AH:$AH,$I121)*BDEQ!$C$2*$J121*$K121)</f>
        <v>14474479795234.42</v>
      </c>
      <c r="Z121">
        <f>IF(ISBLANK(Calculations!Z121),"",Calculations!Z121)-(SUMIFS(BDEQ!L:L,BDEQ!$AG:$AG,About!$B$2,BDEQ!$AH:$AH,$I121)*BDEQ!$C$2*$J121*$K121)</f>
        <v>14592901112738.648</v>
      </c>
      <c r="AA121">
        <f>IF(ISBLANK(Calculations!AA121),"",Calculations!AA121)-(SUMIFS(BDEQ!M:M,BDEQ!$AG:$AG,About!$B$2,BDEQ!$AH:$AH,$I121)*BDEQ!$C$2*$J121*$K121)</f>
        <v>14718260250862.197</v>
      </c>
      <c r="AB121">
        <f>IF(ISBLANK(Calculations!AB121),"",Calculations!AB121)-(SUMIFS(BDEQ!N:N,BDEQ!$AG:$AG,About!$B$2,BDEQ!$AH:$AH,$I121)*BDEQ!$C$2*$J121*$K121)</f>
        <v>14852406175078.936</v>
      </c>
      <c r="AC121">
        <f>IF(ISBLANK(Calculations!AC121),"",Calculations!AC121)-(SUMIFS(BDEQ!O:O,BDEQ!$AG:$AG,About!$B$2,BDEQ!$AH:$AH,$I121)*BDEQ!$C$2*$J121*$K121)</f>
        <v>14999692509019.113</v>
      </c>
      <c r="AD121">
        <f>IF(ISBLANK(Calculations!AD121),"",Calculations!AD121)-(SUMIFS(BDEQ!P:P,BDEQ!$AG:$AG,About!$B$2,BDEQ!$AH:$AH,$I121)*BDEQ!$C$2*$J121*$K121)</f>
        <v>15161473693587.793</v>
      </c>
      <c r="AE121">
        <f>IF(ISBLANK(Calculations!AE121),"",Calculations!AE121)-(SUMIFS(BDEQ!Q:Q,BDEQ!$AG:$AG,About!$B$2,BDEQ!$AH:$AH,$I121)*BDEQ!$C$2*$J121*$K121)</f>
        <v>15327166600279.633</v>
      </c>
      <c r="AF121">
        <f>IF(ISBLANK(Calculations!AF121),"",Calculations!AF121)-(SUMIFS(BDEQ!R:R,BDEQ!$AG:$AG,About!$B$2,BDEQ!$AH:$AH,$I121)*BDEQ!$C$2*$J121*$K121)</f>
        <v>15483778894164.086</v>
      </c>
      <c r="AG121">
        <f>IF(ISBLANK(Calculations!AG121),"",Calculations!AG121)-(SUMIFS(BDEQ!S:S,BDEQ!$AG:$AG,About!$B$2,BDEQ!$AH:$AH,$I121)*BDEQ!$C$2*$J121*$K121)</f>
        <v>15636188825474.43</v>
      </c>
      <c r="AH121">
        <f>IF(ISBLANK(Calculations!AH121),"",Calculations!AH121)-(SUMIFS(BDEQ!T:T,BDEQ!$AG:$AG,About!$B$2,BDEQ!$AH:$AH,$I121)*BDEQ!$C$2*$J121*$K121)</f>
        <v>15797230973245.014</v>
      </c>
      <c r="AI121">
        <f>IF(ISBLANK(Calculations!AI121),"",Calculations!AI121)-(SUMIFS(BDEQ!U:U,BDEQ!$AG:$AG,About!$B$2,BDEQ!$AH:$AH,$I121)*BDEQ!$C$2*$J121*$K121)</f>
        <v>15951456820523.721</v>
      </c>
      <c r="AJ121">
        <f>IF(ISBLANK(Calculations!AJ121),"",Calculations!AJ121)-(SUMIFS(BDEQ!V:V,BDEQ!$AG:$AG,About!$B$2,BDEQ!$AH:$AH,$I121)*BDEQ!$C$2*$J121*$K121)</f>
        <v>16095274194964.432</v>
      </c>
      <c r="AK121">
        <f>IF(ISBLANK(Calculations!AK121),"",Calculations!AK121)-(SUMIFS(BDEQ!W:W,BDEQ!$AG:$AG,About!$B$2,BDEQ!$AH:$AH,$I121)*BDEQ!$C$2*$J121*$K121)</f>
        <v>16200327469763.969</v>
      </c>
      <c r="AL121">
        <f>IF(ISBLANK(Calculations!AL121),"",Calculations!AL121)-(SUMIFS(BDEQ!X:X,BDEQ!$AG:$AG,About!$B$2,BDEQ!$AH:$AH,$I121)*BDEQ!$C$2*$J121*$K121)</f>
        <v>16310356011887.787</v>
      </c>
      <c r="AM121">
        <f>IF(ISBLANK(Calculations!AM121),"",Calculations!AM121)-(SUMIFS(BDEQ!Y:Y,BDEQ!$AG:$AG,About!$B$2,BDEQ!$AH:$AH,$I121)*BDEQ!$C$2*$J121*$K121)</f>
        <v>16423241989928.012</v>
      </c>
      <c r="AN121">
        <f>IF(ISBLANK(Calculations!AN121),"",Calculations!AN121)-(SUMIFS(BDEQ!Z:Z,BDEQ!$AG:$AG,About!$B$2,BDEQ!$AH:$AH,$I121)*BDEQ!$C$2*$J121*$K121)</f>
        <v>16531974810982.576</v>
      </c>
      <c r="AO121">
        <f>IF(ISBLANK(Calculations!AO121),"",Calculations!AO121)-(SUMIFS(BDEQ!AA:AA,BDEQ!$AG:$AG,About!$B$2,BDEQ!$AH:$AH,$I121)*BDEQ!$C$2*$J121*$K121)</f>
        <v>16633379267252.129</v>
      </c>
      <c r="AP121">
        <f>IF(ISBLANK(Calculations!AP121),"",Calculations!AP121)-(SUMIFS(BDEQ!AB:AB,BDEQ!$AG:$AG,About!$B$2,BDEQ!$AH:$AH,$I121)*BDEQ!$C$2*$J121*$K121)</f>
        <v>16734879259058.717</v>
      </c>
      <c r="AQ121">
        <f>IF(ISBLANK(Calculations!AQ121),"",Calculations!AQ121)-(SUMIFS(BDEQ!AC:AC,BDEQ!$AG:$AG,About!$B$2,BDEQ!$AH:$AH,$I121)*BDEQ!$C$2*$J121*$K121)</f>
        <v>16833961954095.648</v>
      </c>
      <c r="AR121">
        <f>IF(ISBLANK(Calculations!AR121),"",Calculations!AR121)-(SUMIFS(BDEQ!AD:AD,BDEQ!$AG:$AG,About!$B$2,BDEQ!$AH:$AH,$I121)*BDEQ!$C$2*$J121*$K121)</f>
        <v>16934001030931.195</v>
      </c>
      <c r="AS121">
        <f>IF(ISBLANK(Calculations!AS121),"",Calculations!AS121)-(SUMIFS(BDEQ!AE:AE,BDEQ!$AG:$AG,About!$B$2,BDEQ!$AH:$AH,$I121)*BDEQ!$C$2*$J121*$K121)</f>
        <v>17039709105246.824</v>
      </c>
      <c r="AT121">
        <f>IF(ISBLANK(Calculations!AT121),"",Calculations!AT121)-(SUMIFS(BDEQ!AF:AF,BDEQ!$AG:$AG,About!$B$2,BDEQ!$AH:$AH,$I121)*BDEQ!$C$2*$J121*$K121)</f>
        <v>17146510004565.656</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0.28823726023973373</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0.28823726023973373</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0.28823726023973373</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0.28823726023973373</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0.28823726023973373</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0.28823726023973373</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0.28823726023973373</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0.28823726023973373</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0.28823726023973373</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2.3237695075882095E-2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1817327181104.4351</v>
      </c>
      <c r="P134">
        <f>IF(ISBLANK(Calculations!P134),"",Calculations!P134)</f>
        <v>1817327181104.4351</v>
      </c>
      <c r="Q134">
        <f>IF(ISBLANK(Calculations!Q134),"",Calculations!Q134)</f>
        <v>1817327181104.4351</v>
      </c>
      <c r="R134">
        <f>IF(ISBLANK(Calculations!R134),"",Calculations!R134)</f>
        <v>1829711687409.093</v>
      </c>
      <c r="S134">
        <f>IF(ISBLANK(Calculations!S134),"",Calculations!S134)</f>
        <v>1841594121237.9399</v>
      </c>
      <c r="T134">
        <f>IF(ISBLANK(Calculations!T134),"",Calculations!T134)</f>
        <v>1853017836520.2195</v>
      </c>
      <c r="U134">
        <f>IF(ISBLANK(Calculations!U134),"",Calculations!U134)</f>
        <v>1864195660847.2405</v>
      </c>
      <c r="V134">
        <f>IF(ISBLANK(Calculations!V134),"",Calculations!V134)</f>
        <v>1875438794830.6438</v>
      </c>
      <c r="W134">
        <f>IF(ISBLANK(Calculations!W134),"",Calculations!W134)</f>
        <v>1886950541093.3821</v>
      </c>
      <c r="X134">
        <f>IF(ISBLANK(Calculations!X134),"",Calculations!X134)</f>
        <v>1898901689991.3401</v>
      </c>
      <c r="Y134">
        <f>IF(ISBLANK(Calculations!Y134),"",Calculations!Y134)</f>
        <v>1910743982195.3645</v>
      </c>
      <c r="Z134">
        <f>IF(ISBLANK(Calculations!Z134),"",Calculations!Z134)</f>
        <v>1922229474489.0212</v>
      </c>
      <c r="AA134">
        <f>IF(ISBLANK(Calculations!AA134),"",Calculations!AA134)</f>
        <v>1932985619483.7041</v>
      </c>
      <c r="AB134">
        <f>IF(ISBLANK(Calculations!AB134),"",Calculations!AB134)</f>
        <v>1942550184946.3113</v>
      </c>
      <c r="AC134">
        <f>IF(ISBLANK(Calculations!AC134),"",Calculations!AC134)</f>
        <v>1950865185667.9094</v>
      </c>
      <c r="AD134">
        <f>IF(ISBLANK(Calculations!AD134),"",Calculations!AD134)</f>
        <v>1957448060226.0837</v>
      </c>
      <c r="AE134">
        <f>IF(ISBLANK(Calculations!AE134),"",Calculations!AE134)</f>
        <v>1962275313210.0718</v>
      </c>
      <c r="AF134">
        <f>IF(ISBLANK(Calculations!AF134),"",Calculations!AF134)</f>
        <v>1965383402554.6382</v>
      </c>
      <c r="AG134">
        <f>IF(ISBLANK(Calculations!AG134),"",Calculations!AG134)</f>
        <v>1966980845182.5288</v>
      </c>
      <c r="AH134">
        <f>IF(ISBLANK(Calculations!AH134),"",Calculations!AH134)</f>
        <v>1967655535974.179</v>
      </c>
      <c r="AI134">
        <f>IF(ISBLANK(Calculations!AI134),"",Calculations!AI134)</f>
        <v>1967580767771.4604</v>
      </c>
      <c r="AJ134">
        <f>IF(ISBLANK(Calculations!AJ134),"",Calculations!AJ134)</f>
        <v>1967025743210.7908</v>
      </c>
      <c r="AK134">
        <f>IF(ISBLANK(Calculations!AK134),"",Calculations!AK134)</f>
        <v>1966001748148.8948</v>
      </c>
      <c r="AL134">
        <f>IF(ISBLANK(Calculations!AL134),"",Calculations!AL134)</f>
        <v>1964786441802.9722</v>
      </c>
      <c r="AM134">
        <f>IF(ISBLANK(Calculations!AM134),"",Calculations!AM134)</f>
        <v>1963556041598.7444</v>
      </c>
      <c r="AN134">
        <f>IF(ISBLANK(Calculations!AN134),"",Calculations!AN134)</f>
        <v>1962365526715.4651</v>
      </c>
      <c r="AO134">
        <f>IF(ISBLANK(Calculations!AO134),"",Calculations!AO134)</f>
        <v>1961176802362.625</v>
      </c>
      <c r="AP134">
        <f>IF(ISBLANK(Calculations!AP134),"",Calculations!AP134)</f>
        <v>1960126008130.1331</v>
      </c>
      <c r="AQ134">
        <f>IF(ISBLANK(Calculations!AQ134),"",Calculations!AQ134)</f>
        <v>1958847757247.4077</v>
      </c>
      <c r="AR134">
        <f>IF(ISBLANK(Calculations!AR134),"",Calculations!AR134)</f>
        <v>1957470901954.9741</v>
      </c>
      <c r="AS134">
        <f>IF(ISBLANK(Calculations!AS134),"",Calculations!AS134)</f>
        <v>1955938897729.3398</v>
      </c>
      <c r="AT134">
        <f>IF(ISBLANK(Calculations!AT134),"",Calculations!AT134)</f>
        <v>1954238902576.2634</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0.58942544385194529</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55125425210809.328</v>
      </c>
      <c r="P136">
        <f>IF(ISBLANK(Calculations!P136),"",Calculations!P136)</f>
        <v>55125425210809.328</v>
      </c>
      <c r="Q136">
        <f>IF(ISBLANK(Calculations!Q136),"",Calculations!Q136)</f>
        <v>55125425210809.328</v>
      </c>
      <c r="R136">
        <f>IF(ISBLANK(Calculations!R136),"",Calculations!R136)</f>
        <v>54998333143034.773</v>
      </c>
      <c r="S136" s="99">
        <f>IF(ISBLANK(Calculations!S136),"",Calculations!S136 + ('IRA Buildings Changes'!$F$38/($AB$133-$R$133)*(S133-$R$133)))</f>
        <v>54804683200552.984</v>
      </c>
      <c r="T136" s="99">
        <f>IF(ISBLANK(Calculations!T136),"",Calculations!T136 + ('IRA Buildings Changes'!$F$38/($AB$133-$R$133)*(T133-$R$133)))</f>
        <v>54595450178924.781</v>
      </c>
      <c r="U136" s="99">
        <f>IF(ISBLANK(Calculations!U136),"",Calculations!U136 + ('IRA Buildings Changes'!$F$38/($AB$133-$R$133)*(U133-$R$133)))</f>
        <v>54377413842097.977</v>
      </c>
      <c r="V136" s="99">
        <f>IF(ISBLANK(Calculations!V136),"",Calculations!V136 + ('IRA Buildings Changes'!$F$38/($AB$133-$R$133)*(V133-$R$133)))</f>
        <v>54161481513219.086</v>
      </c>
      <c r="W136" s="99">
        <f>IF(ISBLANK(Calculations!W136),"",Calculations!W136 + ('IRA Buildings Changes'!$F$38/($AB$133-$R$133)*(W133-$R$133)))</f>
        <v>53958433046455.18</v>
      </c>
      <c r="X136" s="99">
        <f>IF(ISBLANK(Calculations!X136),"",Calculations!X136 + ('IRA Buildings Changes'!$F$38/($AB$133-$R$133)*(X133-$R$133)))</f>
        <v>53780579117083.906</v>
      </c>
      <c r="Y136" s="99">
        <f>IF(ISBLANK(Calculations!Y136),"",Calculations!Y136 + ('IRA Buildings Changes'!$F$38/($AB$133-$R$133)*(Y133-$R$133)))</f>
        <v>53623467509404.062</v>
      </c>
      <c r="Z136" s="99">
        <f>IF(ISBLANK(Calculations!Z136),"",Calculations!Z136 + ('IRA Buildings Changes'!$F$38/($AB$133-$R$133)*(Z133-$R$133)))</f>
        <v>53492215791622.75</v>
      </c>
      <c r="AA136" s="99">
        <f>IF(ISBLANK(Calculations!AA136),"",Calculations!AA136 + ('IRA Buildings Changes'!$F$38/($AB$133-$R$133)*(AA133-$R$133)))</f>
        <v>53387657234587.891</v>
      </c>
      <c r="AB136" s="98">
        <f>IF(ISBLANK(Calculations!AB136),"",Calculations!AB136 + 'IRA Buildings Changes'!F38)</f>
        <v>53308341874561.164</v>
      </c>
      <c r="AC136" s="99">
        <f>IF(ISBLANK(Calculations!AC136),"",Calculations!AC136 + 'IRA Buildings Changes'!$F$38)</f>
        <v>53311392349295.352</v>
      </c>
      <c r="AD136" s="99">
        <f>IF(ISBLANK(Calculations!AD136),"",Calculations!AD136 + 'IRA Buildings Changes'!$F$38)</f>
        <v>53336296549056.742</v>
      </c>
      <c r="AE136" s="99">
        <f>IF(ISBLANK(Calculations!AE136),"",Calculations!AE136 + 'IRA Buildings Changes'!$F$38)</f>
        <v>53379923035483.594</v>
      </c>
      <c r="AF136" s="99">
        <f>IF(ISBLANK(Calculations!AF136),"",Calculations!AF136 + 'IRA Buildings Changes'!$F$38)</f>
        <v>53434011829397.234</v>
      </c>
      <c r="AG136" s="99">
        <f>IF(ISBLANK(Calculations!AG136),"",Calculations!AG136 + 'IRA Buildings Changes'!$F$38)</f>
        <v>53493382128231.062</v>
      </c>
      <c r="AH136" s="99">
        <f>IF(ISBLANK(Calculations!AH136),"",Calculations!AH136 + 'IRA Buildings Changes'!$F$38)</f>
        <v>53562156322494.5</v>
      </c>
      <c r="AI136" s="99">
        <f>IF(ISBLANK(Calculations!AI136),"",Calculations!AI136 + 'IRA Buildings Changes'!$F$38)</f>
        <v>53633740981665.898</v>
      </c>
      <c r="AJ136" s="99">
        <f>IF(ISBLANK(Calculations!AJ136),"",Calculations!AJ136 + 'IRA Buildings Changes'!$F$38)</f>
        <v>53706057124479.32</v>
      </c>
      <c r="AK136" s="99">
        <f>IF(ISBLANK(Calculations!AK136),"",Calculations!AK136 + 'IRA Buildings Changes'!$F$38)</f>
        <v>53770937900822.164</v>
      </c>
      <c r="AL136" s="99">
        <f>IF(ISBLANK(Calculations!AL136),"",Calculations!AL136 + 'IRA Buildings Changes'!$F$38)</f>
        <v>53830227178279.977</v>
      </c>
      <c r="AM136" s="99">
        <f>IF(ISBLANK(Calculations!AM136),"",Calculations!AM136 + 'IRA Buildings Changes'!$F$38)</f>
        <v>53884710119373.312</v>
      </c>
      <c r="AN136" s="99">
        <f>IF(ISBLANK(Calculations!AN136),"",Calculations!AN136 + 'IRA Buildings Changes'!$F$38)</f>
        <v>53933291463231.359</v>
      </c>
      <c r="AO136" s="99">
        <f>IF(ISBLANK(Calculations!AO136),"",Calculations!AO136 + 'IRA Buildings Changes'!$F$38)</f>
        <v>53973621310700.516</v>
      </c>
      <c r="AP136" s="99">
        <f>IF(ISBLANK(Calculations!AP136),"",Calculations!AP136 + 'IRA Buildings Changes'!$F$38)</f>
        <v>54009349239454.594</v>
      </c>
      <c r="AQ136" s="99">
        <f>IF(ISBLANK(Calculations!AQ136),"",Calculations!AQ136 + 'IRA Buildings Changes'!$F$38)</f>
        <v>54030898410646.289</v>
      </c>
      <c r="AR136" s="99">
        <f>IF(ISBLANK(Calculations!AR136),"",Calculations!AR136 + 'IRA Buildings Changes'!$F$38)</f>
        <v>54042879456187.93</v>
      </c>
      <c r="AS136" s="99">
        <f>IF(ISBLANK(Calculations!AS136),"",Calculations!AS136 + 'IRA Buildings Changes'!$F$38)</f>
        <v>54044816414309.836</v>
      </c>
      <c r="AT136" s="99">
        <f>IF(ISBLANK(Calculations!AT136),"",Calculations!AT136 + 'IRA Buildings Changes'!$F$38)</f>
        <v>54037420145074.422</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0.26885781268564113</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3122514636531.0361</v>
      </c>
      <c r="P137">
        <f>IF(ISBLANK(Calculations!P137),"",Calculations!P137)</f>
        <v>3122514636531.0361</v>
      </c>
      <c r="Q137">
        <f>IF(ISBLANK(Calculations!Q137),"",Calculations!Q137)</f>
        <v>3122514636531.0361</v>
      </c>
      <c r="R137">
        <f>IF(ISBLANK(Calculations!R137),"",Calculations!R137)</f>
        <v>3091535465917.6821</v>
      </c>
      <c r="S137">
        <f>IF(ISBLANK(Calculations!S137),"",Calculations!S137)</f>
        <v>3056602301340.9951</v>
      </c>
      <c r="T137">
        <f>IF(ISBLANK(Calculations!T137),"",Calculations!T137)</f>
        <v>3016215555656.4341</v>
      </c>
      <c r="U137">
        <f>IF(ISBLANK(Calculations!U137),"",Calculations!U137)</f>
        <v>2968617546295.0503</v>
      </c>
      <c r="V137">
        <f>IF(ISBLANK(Calculations!V137),"",Calculations!V137)</f>
        <v>2911591996212.2021</v>
      </c>
      <c r="W137">
        <f>IF(ISBLANK(Calculations!W137),"",Calculations!W137)</f>
        <v>2842477318809.9697</v>
      </c>
      <c r="X137">
        <f>IF(ISBLANK(Calculations!X137),"",Calculations!X137)</f>
        <v>2758784768671.1606</v>
      </c>
      <c r="Y137">
        <f>IF(ISBLANK(Calculations!Y137),"",Calculations!Y137)</f>
        <v>2658517773223.3315</v>
      </c>
      <c r="Z137">
        <f>IF(ISBLANK(Calculations!Z137),"",Calculations!Z137)</f>
        <v>2541781068521.6318</v>
      </c>
      <c r="AA137">
        <f>IF(ISBLANK(Calculations!AA137),"",Calculations!AA137)</f>
        <v>2410484067575.9136</v>
      </c>
      <c r="AB137">
        <f>IF(ISBLANK(Calculations!AB137),"",Calculations!AB137)</f>
        <v>2267625900129.3862</v>
      </c>
      <c r="AC137">
        <f>IF(ISBLANK(Calculations!AC137),"",Calculations!AC137)</f>
        <v>2116751313221.3826</v>
      </c>
      <c r="AD137">
        <f>IF(ISBLANK(Calculations!AD137),"",Calculations!AD137)</f>
        <v>1960859891806.6174</v>
      </c>
      <c r="AE137">
        <f>IF(ISBLANK(Calculations!AE137),"",Calculations!AE137)</f>
        <v>1802615561664.5327</v>
      </c>
      <c r="AF137">
        <f>IF(ISBLANK(Calculations!AF137),"",Calculations!AF137)</f>
        <v>1647893933498.3848</v>
      </c>
      <c r="AG137">
        <f>IF(ISBLANK(Calculations!AG137),"",Calculations!AG137)</f>
        <v>1497445770518.532</v>
      </c>
      <c r="AH137">
        <f>IF(ISBLANK(Calculations!AH137),"",Calculations!AH137)</f>
        <v>1352241517022.1677</v>
      </c>
      <c r="AI137">
        <f>IF(ISBLANK(Calculations!AI137),"",Calculations!AI137)</f>
        <v>1213462697694.2041</v>
      </c>
      <c r="AJ137">
        <f>IF(ISBLANK(Calculations!AJ137),"",Calculations!AJ137)</f>
        <v>1082522446317.7802</v>
      </c>
      <c r="AK137">
        <f>IF(ISBLANK(Calculations!AK137),"",Calculations!AK137)</f>
        <v>960841467846.00537</v>
      </c>
      <c r="AL137">
        <f>IF(ISBLANK(Calculations!AL137),"",Calculations!AL137)</f>
        <v>849837736961.79333</v>
      </c>
      <c r="AM137">
        <f>IF(ISBLANK(Calculations!AM137),"",Calculations!AM137)</f>
        <v>750679801672.26758</v>
      </c>
      <c r="AN137">
        <f>IF(ISBLANK(Calculations!AN137),"",Calculations!AN137)</f>
        <v>664180879921.87878</v>
      </c>
      <c r="AO137">
        <f>IF(ISBLANK(Calculations!AO137),"",Calculations!AO137)</f>
        <v>590688555006.74304</v>
      </c>
      <c r="AP137">
        <f>IF(ISBLANK(Calculations!AP137),"",Calculations!AP137)</f>
        <v>530088775002.05743</v>
      </c>
      <c r="AQ137">
        <f>IF(ISBLANK(Calculations!AQ137),"",Calculations!AQ137)</f>
        <v>481674228178.77612</v>
      </c>
      <c r="AR137">
        <f>IF(ISBLANK(Calculations!AR137),"",Calculations!AR137)</f>
        <v>444376847964.74554</v>
      </c>
      <c r="AS137">
        <f>IF(ISBLANK(Calculations!AS137),"",Calculations!AS137)</f>
        <v>416749255299.48657</v>
      </c>
      <c r="AT137">
        <f>IF(ISBLANK(Calculations!AT137),"",Calculations!AT137)</f>
        <v>397141540852.22742</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5453000000000</v>
      </c>
      <c r="P139">
        <f>IF(ISBLANK(Calculations!P139),"",Calculations!P139)</f>
        <v>5453000000000</v>
      </c>
      <c r="Q139">
        <f>IF(ISBLANK(Calculations!Q139),"",Calculations!Q139)</f>
        <v>5453000000000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54000000000</v>
      </c>
      <c r="P140">
        <f>IF(ISBLANK(Calculations!P140),"",Calculations!P140)</f>
        <v>54000000000</v>
      </c>
      <c r="Q140">
        <f>IF(ISBLANK(Calculations!Q140),"",Calculations!Q140)</f>
        <v>54000000000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20000000000</v>
      </c>
      <c r="P141">
        <f>IF(ISBLANK(Calculations!P141),"",Calculations!P141)</f>
        <v>20000000000</v>
      </c>
      <c r="Q141">
        <f>IF(ISBLANK(Calculations!Q141),"",Calculations!Q141)</f>
        <v>20000000000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3821000000000</v>
      </c>
      <c r="P142">
        <f>IF(ISBLANK(Calculations!P142),"",Calculations!P142)</f>
        <v>3821000000000</v>
      </c>
      <c r="Q142">
        <f>IF(ISBLANK(Calculations!Q142),"",Calculations!Q142)</f>
        <v>3821000000000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0.20092739997887063</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15713728242747.557</v>
      </c>
      <c r="P147">
        <f>IF(ISBLANK(Calculations!P147),"",Calculations!P147)</f>
        <v>15713728242747.557</v>
      </c>
      <c r="Q147">
        <f>IF(ISBLANK(Calculations!Q147),"",Calculations!Q147)</f>
        <v>15713728242747.557</v>
      </c>
      <c r="R147">
        <f>IF(ISBLANK(Calculations!R147),"",Calculations!R147)</f>
        <v>15703854469636.926</v>
      </c>
      <c r="S147" s="99">
        <f>IF(ISBLANK(Calculations!S147),"",Calculations!S147+('IRA Buildings Changes'!$E$38/($AB$146-$R$146)*(S146-$R$146)))</f>
        <v>15614076770771.105</v>
      </c>
      <c r="T147" s="99">
        <f>IF(ISBLANK(Calculations!T147),"",Calculations!T147+('IRA Buildings Changes'!$E$38/($AB$146-$R$146)*(T146-$R$146)))</f>
        <v>15508334269091.385</v>
      </c>
      <c r="U147" s="99">
        <f>IF(ISBLANK(Calculations!U147),"",Calculations!U147+('IRA Buildings Changes'!$E$38/($AB$146-$R$146)*(U146-$R$146)))</f>
        <v>15389063365045.23</v>
      </c>
      <c r="V147" s="99">
        <f>IF(ISBLANK(Calculations!V147),"",Calculations!V147+('IRA Buildings Changes'!$E$38/($AB$146-$R$146)*(V146-$R$146)))</f>
        <v>15263702865425.756</v>
      </c>
      <c r="W147" s="99">
        <f>IF(ISBLANK(Calculations!W147),"",Calculations!W147+('IRA Buildings Changes'!$E$38/($AB$146-$R$146)*(W146-$R$146)))</f>
        <v>15126364276638.238</v>
      </c>
      <c r="X147" s="99">
        <f>IF(ISBLANK(Calculations!X147),"",Calculations!X147+('IRA Buildings Changes'!$E$38/($AB$146-$R$146)*(X146-$R$146)))</f>
        <v>14985120293996.057</v>
      </c>
      <c r="Y147" s="99">
        <f>IF(ISBLANK(Calculations!Y147),"",Calculations!Y147+('IRA Buildings Changes'!$E$38/($AB$146-$R$146)*(Y146-$R$146)))</f>
        <v>14834603854478.627</v>
      </c>
      <c r="Z147" s="99">
        <f>IF(ISBLANK(Calculations!Z147),"",Calculations!Z147+('IRA Buildings Changes'!$E$38/($AB$146-$R$146)*(Z146-$R$146)))</f>
        <v>14677483255757.891</v>
      </c>
      <c r="AA147" s="99">
        <f>IF(ISBLANK(Calculations!AA147),"",Calculations!AA147+('IRA Buildings Changes'!$E$38/($AB$146-$R$146)*(AA146-$R$146)))</f>
        <v>14523910926395.152</v>
      </c>
      <c r="AB147" s="98">
        <f>IF(ISBLANK(Calculations!AB147),"",Calculations!AB147 + 'IRA Buildings Changes'!E38)</f>
        <v>14377217371025.482</v>
      </c>
      <c r="AC147" s="99">
        <f>IF(ISBLANK(Calculations!AC147),"",Calculations!AC147  + 'IRA Buildings Changes'!$E$38)</f>
        <v>14305517984238.08</v>
      </c>
      <c r="AD147" s="99">
        <f>IF(ISBLANK(Calculations!AD147),"",Calculations!AD147  + 'IRA Buildings Changes'!$E$38)</f>
        <v>14242047799391.498</v>
      </c>
      <c r="AE147" s="99">
        <f>IF(ISBLANK(Calculations!AE147),"",Calculations!AE147  + 'IRA Buildings Changes'!$E$38)</f>
        <v>14185497985305.639</v>
      </c>
      <c r="AF147" s="99">
        <f>IF(ISBLANK(Calculations!AF147),"",Calculations!AF147  + 'IRA Buildings Changes'!$E$38)</f>
        <v>14136297309635.09</v>
      </c>
      <c r="AG147" s="99">
        <f>IF(ISBLANK(Calculations!AG147),"",Calculations!AG147  + 'IRA Buildings Changes'!$E$38)</f>
        <v>14096391269782.332</v>
      </c>
      <c r="AH147" s="99">
        <f>IF(ISBLANK(Calculations!AH147),"",Calculations!AH147  + 'IRA Buildings Changes'!$E$38)</f>
        <v>14068114918637.844</v>
      </c>
      <c r="AI147" s="99">
        <f>IF(ISBLANK(Calculations!AI147),"",Calculations!AI147  + 'IRA Buildings Changes'!$E$38)</f>
        <v>14050061690447.172</v>
      </c>
      <c r="AJ147" s="99">
        <f>IF(ISBLANK(Calculations!AJ147),"",Calculations!AJ147  + 'IRA Buildings Changes'!$E$38)</f>
        <v>14045573632695.629</v>
      </c>
      <c r="AK147" s="99">
        <f>IF(ISBLANK(Calculations!AK147),"",Calculations!AK147  + 'IRA Buildings Changes'!$E$38)</f>
        <v>14049511574275.479</v>
      </c>
      <c r="AL147" s="99">
        <f>IF(ISBLANK(Calculations!AL147),"",Calculations!AL147  + 'IRA Buildings Changes'!$E$38)</f>
        <v>14068080851164.045</v>
      </c>
      <c r="AM147" s="99">
        <f>IF(ISBLANK(Calculations!AM147),"",Calculations!AM147  + 'IRA Buildings Changes'!$E$38)</f>
        <v>14097616089763.729</v>
      </c>
      <c r="AN147" s="99">
        <f>IF(ISBLANK(Calculations!AN147),"",Calculations!AN147  + 'IRA Buildings Changes'!$E$38)</f>
        <v>14136754052036.66</v>
      </c>
      <c r="AO147" s="99">
        <f>IF(ISBLANK(Calculations!AO147),"",Calculations!AO147  + 'IRA Buildings Changes'!$E$38)</f>
        <v>14189524249963.232</v>
      </c>
      <c r="AP147" s="99">
        <f>IF(ISBLANK(Calculations!AP147),"",Calculations!AP147  + 'IRA Buildings Changes'!$E$38)</f>
        <v>14252134278776.035</v>
      </c>
      <c r="AQ147" s="99">
        <f>IF(ISBLANK(Calculations!AQ147),"",Calculations!AQ147  + 'IRA Buildings Changes'!$E$38)</f>
        <v>14324173264232.615</v>
      </c>
      <c r="AR147" s="99">
        <f>IF(ISBLANK(Calculations!AR147),"",Calculations!AR147  + 'IRA Buildings Changes'!$E$38)</f>
        <v>14406220973692.957</v>
      </c>
      <c r="AS147" s="99">
        <f>IF(ISBLANK(Calculations!AS147),"",Calculations!AS147  + 'IRA Buildings Changes'!$E$38)</f>
        <v>14496105368166.805</v>
      </c>
      <c r="AT147" s="99">
        <f>IF(ISBLANK(Calculations!AT147),"",Calculations!AT147  + 'IRA Buildings Changes'!$E$38)</f>
        <v>14592139857512.369</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2.6759139468165252E-3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250262175962.0687</v>
      </c>
      <c r="P149">
        <f>IF(ISBLANK(Calculations!P149),"",Calculations!P149)</f>
        <v>250262175962.0687</v>
      </c>
      <c r="Q149">
        <f>IF(ISBLANK(Calculations!Q149),"",Calculations!Q149)</f>
        <v>250262175962.0687</v>
      </c>
      <c r="R149">
        <f>IF(ISBLANK(Calculations!R149),"",Calculations!R149)</f>
        <v>257063563287.2016</v>
      </c>
      <c r="S149">
        <f>IF(ISBLANK(Calculations!S149),"",Calculations!S149)</f>
        <v>263746179383.76205</v>
      </c>
      <c r="T149">
        <f>IF(ISBLANK(Calculations!T149),"",Calculations!T149)</f>
        <v>270263080146.72714</v>
      </c>
      <c r="U149">
        <f>IF(ISBLANK(Calculations!U149),"",Calculations!U149)</f>
        <v>276635951873.24268</v>
      </c>
      <c r="V149">
        <f>IF(ISBLANK(Calculations!V149),"",Calculations!V149)</f>
        <v>282857599358.49585</v>
      </c>
      <c r="W149">
        <f>IF(ISBLANK(Calculations!W149),"",Calculations!W149)</f>
        <v>288934352893.32507</v>
      </c>
      <c r="X149">
        <f>IF(ISBLANK(Calculations!X149),"",Calculations!X149)</f>
        <v>294876843268.64642</v>
      </c>
      <c r="Y149">
        <f>IF(ISBLANK(Calculations!Y149),"",Calculations!Y149)</f>
        <v>300616013992.56549</v>
      </c>
      <c r="Z149">
        <f>IF(ISBLANK(Calculations!Z149),"",Calculations!Z149)</f>
        <v>306133030578.51324</v>
      </c>
      <c r="AA149">
        <f>IF(ISBLANK(Calculations!AA149),"",Calculations!AA149)</f>
        <v>311469984691.51776</v>
      </c>
      <c r="AB149">
        <f>IF(ISBLANK(Calculations!AB149),"",Calculations!AB149)</f>
        <v>316562992176.40356</v>
      </c>
      <c r="AC149">
        <f>IF(ISBLANK(Calculations!AC149),"",Calculations!AC149)</f>
        <v>321460311333.66437</v>
      </c>
      <c r="AD149">
        <f>IF(ISBLANK(Calculations!AD149),"",Calculations!AD149)</f>
        <v>326150190808.1347</v>
      </c>
      <c r="AE149">
        <f>IF(ISBLANK(Calculations!AE149),"",Calculations!AE149)</f>
        <v>330567015477.20752</v>
      </c>
      <c r="AF149">
        <f>IF(ISBLANK(Calculations!AF149),"",Calculations!AF149)</f>
        <v>334700697250.0105</v>
      </c>
      <c r="AG149">
        <f>IF(ISBLANK(Calculations!AG149),"",Calculations!AG149)</f>
        <v>338541064348.51044</v>
      </c>
      <c r="AH149">
        <f>IF(ISBLANK(Calculations!AH149),"",Calculations!AH149)</f>
        <v>342083016780.83008</v>
      </c>
      <c r="AI149">
        <f>IF(ISBLANK(Calculations!AI149),"",Calculations!AI149)</f>
        <v>345305733560.83368</v>
      </c>
      <c r="AJ149">
        <f>IF(ISBLANK(Calculations!AJ149),"",Calculations!AJ149)</f>
        <v>348152495818.93005</v>
      </c>
      <c r="AK149">
        <f>IF(ISBLANK(Calculations!AK149),"",Calculations!AK149)</f>
        <v>350628986952.81635</v>
      </c>
      <c r="AL149">
        <f>IF(ISBLANK(Calculations!AL149),"",Calculations!AL149)</f>
        <v>352795857591.48486</v>
      </c>
      <c r="AM149">
        <f>IF(ISBLANK(Calculations!AM149),"",Calculations!AM149)</f>
        <v>354618119892.11041</v>
      </c>
      <c r="AN149">
        <f>IF(ISBLANK(Calculations!AN149),"",Calculations!AN149)</f>
        <v>356128823754.26013</v>
      </c>
      <c r="AO149">
        <f>IF(ISBLANK(Calculations!AO149),"",Calculations!AO149)</f>
        <v>357366183603.78473</v>
      </c>
      <c r="AP149">
        <f>IF(ISBLANK(Calculations!AP149),"",Calculations!AP149)</f>
        <v>358366276160.92261</v>
      </c>
      <c r="AQ149">
        <f>IF(ISBLANK(Calculations!AQ149),"",Calculations!AQ149)</f>
        <v>359131571789.64001</v>
      </c>
      <c r="AR149">
        <f>IF(ISBLANK(Calculations!AR149),"",Calculations!AR149)</f>
        <v>359728961124.16998</v>
      </c>
      <c r="AS149">
        <f>IF(ISBLANK(Calculations!AS149),"",Calculations!AS149)</f>
        <v>360194303391.04852</v>
      </c>
      <c r="AT149">
        <f>IF(ISBLANK(Calculations!AT149),"",Calculations!AT149)</f>
        <v>360564767700.01221</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9668000.9544927701</v>
      </c>
      <c r="S158">
        <f>IF(ISBLANK(Calculations!S158),"",Calculations!S158)</f>
        <v>9849636.2393643893</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0.10906023703605976</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8529164897642.0889</v>
      </c>
      <c r="P160">
        <f>IF(ISBLANK(Calculations!P160),"",Calculations!P160)</f>
        <v>8529164897642.0889</v>
      </c>
      <c r="Q160">
        <f>IF(ISBLANK(Calculations!Q160),"",Calculations!Q160)</f>
        <v>8529164897642.0889</v>
      </c>
      <c r="R160">
        <f>IF(ISBLANK(Calculations!R160),"",Calculations!R160)</f>
        <v>8371880175825.7832</v>
      </c>
      <c r="S160">
        <f>IF(ISBLANK(Calculations!S160),"",Calculations!S160)</f>
        <v>8137307165762.6016</v>
      </c>
      <c r="T160">
        <f>IF(ISBLANK(Calculations!T160),"",Calculations!T160)</f>
        <v>7888676973347.0088</v>
      </c>
      <c r="U160">
        <f>IF(ISBLANK(Calculations!U160),"",Calculations!U160)</f>
        <v>7650411549710.2432</v>
      </c>
      <c r="V160">
        <f>IF(ISBLANK(Calculations!V160),"",Calculations!V160)</f>
        <v>7418363187896.6367</v>
      </c>
      <c r="W160">
        <f>IF(ISBLANK(Calculations!W160),"",Calculations!W160)</f>
        <v>7195823422935.9336</v>
      </c>
      <c r="X160">
        <f>IF(ISBLANK(Calculations!X160),"",Calculations!X160)</f>
        <v>6987867099781.0244</v>
      </c>
      <c r="Y160">
        <f>IF(ISBLANK(Calculations!Y160),"",Calculations!Y160)</f>
        <v>6797188215961.3242</v>
      </c>
      <c r="Z160">
        <f>IF(ISBLANK(Calculations!Z160),"",Calculations!Z160)</f>
        <v>6627219740684.75</v>
      </c>
      <c r="AA160">
        <f>IF(ISBLANK(Calculations!AA160),"",Calculations!AA160)</f>
        <v>6481408665519.7412</v>
      </c>
      <c r="AB160">
        <f>IF(ISBLANK(Calculations!AB160),"",Calculations!AB160)</f>
        <v>6358805777696.7979</v>
      </c>
      <c r="AC160">
        <f>IF(ISBLANK(Calculations!AC160),"",Calculations!AC160)</f>
        <v>6252795992783.0576</v>
      </c>
      <c r="AD160">
        <f>IF(ISBLANK(Calculations!AD160),"",Calculations!AD160)</f>
        <v>6159382354220.9619</v>
      </c>
      <c r="AE160">
        <f>IF(ISBLANK(Calculations!AE160),"",Calculations!AE160)</f>
        <v>6073864935283.0869</v>
      </c>
      <c r="AF160">
        <f>IF(ISBLANK(Calculations!AF160),"",Calculations!AF160)</f>
        <v>5992829353866.5068</v>
      </c>
      <c r="AG160">
        <f>IF(ISBLANK(Calculations!AG160),"",Calculations!AG160)</f>
        <v>5919259755080.4385</v>
      </c>
      <c r="AH160">
        <f>IF(ISBLANK(Calculations!AH160),"",Calculations!AH160)</f>
        <v>5854684574093.6621</v>
      </c>
      <c r="AI160">
        <f>IF(ISBLANK(Calculations!AI160),"",Calculations!AI160)</f>
        <v>5796719246406.9775</v>
      </c>
      <c r="AJ160">
        <f>IF(ISBLANK(Calculations!AJ160),"",Calculations!AJ160)</f>
        <v>5742344026637.9053</v>
      </c>
      <c r="AK160">
        <f>IF(ISBLANK(Calculations!AK160),"",Calculations!AK160)</f>
        <v>5695205877365.1357</v>
      </c>
      <c r="AL160">
        <f>IF(ISBLANK(Calculations!AL160),"",Calculations!AL160)</f>
        <v>5657429155269.5186</v>
      </c>
      <c r="AM160">
        <f>IF(ISBLANK(Calculations!AM160),"",Calculations!AM160)</f>
        <v>5628532601654.0205</v>
      </c>
      <c r="AN160">
        <f>IF(ISBLANK(Calculations!AN160),"",Calculations!AN160)</f>
        <v>5607174034791.2822</v>
      </c>
      <c r="AO160">
        <f>IF(ISBLANK(Calculations!AO160),"",Calculations!AO160)</f>
        <v>5593221688453.4482</v>
      </c>
      <c r="AP160">
        <f>IF(ISBLANK(Calculations!AP160),"",Calculations!AP160)</f>
        <v>5585073038979.4072</v>
      </c>
      <c r="AQ160">
        <f>IF(ISBLANK(Calculations!AQ160),"",Calculations!AQ160)</f>
        <v>5583408232774.1299</v>
      </c>
      <c r="AR160">
        <f>IF(ISBLANK(Calculations!AR160),"",Calculations!AR160)</f>
        <v>5588076237577.958</v>
      </c>
      <c r="AS160">
        <f>IF(ISBLANK(Calculations!AS160),"",Calculations!AS160)</f>
        <v>5599750576244.957</v>
      </c>
      <c r="AT160">
        <f>IF(ISBLANK(Calculations!AT160),"",Calculations!AT160)</f>
        <v>5618466372192.7666</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0.14526841417079447</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11360861598641.152</v>
      </c>
      <c r="P173">
        <f>IF(ISBLANK(Calculations!P173),"",Calculations!P173)</f>
        <v>11360861598641.152</v>
      </c>
      <c r="Q173">
        <f>IF(ISBLANK(Calculations!Q173),"",Calculations!Q173)</f>
        <v>11360861598641.152</v>
      </c>
      <c r="R173">
        <f>IF(ISBLANK(Calculations!R173),"",Calculations!R173)</f>
        <v>11420203777132.371</v>
      </c>
      <c r="S173">
        <f>IF(ISBLANK(Calculations!S173),"",Calculations!S173)</f>
        <v>11471789707772.002</v>
      </c>
      <c r="T173">
        <f>IF(ISBLANK(Calculations!T173),"",Calculations!T173)</f>
        <v>11507322139276.352</v>
      </c>
      <c r="U173">
        <f>IF(ISBLANK(Calculations!U173),"",Calculations!U173)</f>
        <v>11520489088908.129</v>
      </c>
      <c r="V173">
        <f>IF(ISBLANK(Calculations!V173),"",Calculations!V173)</f>
        <v>11508533751693.863</v>
      </c>
      <c r="W173">
        <f>IF(ISBLANK(Calculations!W173),"",Calculations!W173)</f>
        <v>11477044880839.754</v>
      </c>
      <c r="X173">
        <f>IF(ISBLANK(Calculations!X173),"",Calculations!X173)</f>
        <v>11433271819540.707</v>
      </c>
      <c r="Y173">
        <f>IF(ISBLANK(Calculations!Y173),"",Calculations!Y173)</f>
        <v>11387922271718.805</v>
      </c>
      <c r="Z173">
        <f>IF(ISBLANK(Calculations!Z173),"",Calculations!Z173)</f>
        <v>11344515332305.746</v>
      </c>
      <c r="AA173">
        <f>IF(ISBLANK(Calculations!AA173),"",Calculations!AA173)</f>
        <v>11311753124906.918</v>
      </c>
      <c r="AB173">
        <f>IF(ISBLANK(Calculations!AB173),"",Calculations!AB173)</f>
        <v>11289871252998.912</v>
      </c>
      <c r="AC173">
        <f>IF(ISBLANK(Calculations!AC173),"",Calculations!AC173)</f>
        <v>11280988272669.896</v>
      </c>
      <c r="AD173">
        <f>IF(ISBLANK(Calculations!AD173),"",Calculations!AD173)</f>
        <v>11282985829915.777</v>
      </c>
      <c r="AE173">
        <f>IF(ISBLANK(Calculations!AE173),"",Calculations!AE173)</f>
        <v>11295106217347.734</v>
      </c>
      <c r="AF173">
        <f>IF(ISBLANK(Calculations!AF173),"",Calculations!AF173)</f>
        <v>11313115236587.922</v>
      </c>
      <c r="AG173">
        <f>IF(ISBLANK(Calculations!AG173),"",Calculations!AG173)</f>
        <v>11337516161438.039</v>
      </c>
      <c r="AH173">
        <f>IF(ISBLANK(Calculations!AH173),"",Calculations!AH173)</f>
        <v>11367724810295.689</v>
      </c>
      <c r="AI173">
        <f>IF(ISBLANK(Calculations!AI173),"",Calculations!AI173)</f>
        <v>11403122447660.74</v>
      </c>
      <c r="AJ173">
        <f>IF(ISBLANK(Calculations!AJ173),"",Calculations!AJ173)</f>
        <v>11440613468722.312</v>
      </c>
      <c r="AK173">
        <f>IF(ISBLANK(Calculations!AK173),"",Calculations!AK173)</f>
        <v>11482393087596.266</v>
      </c>
      <c r="AL173">
        <f>IF(ISBLANK(Calculations!AL173),"",Calculations!AL173)</f>
        <v>11528177711239.074</v>
      </c>
      <c r="AM173">
        <f>IF(ISBLANK(Calculations!AM173),"",Calculations!AM173)</f>
        <v>11578938842232.676</v>
      </c>
      <c r="AN173">
        <f>IF(ISBLANK(Calculations!AN173),"",Calculations!AN173)</f>
        <v>11633457224274.873</v>
      </c>
      <c r="AO173">
        <f>IF(ISBLANK(Calculations!AO173),"",Calculations!AO173)</f>
        <v>11692479663782.684</v>
      </c>
      <c r="AP173">
        <f>IF(ISBLANK(Calculations!AP173),"",Calculations!AP173)</f>
        <v>11754945284559.525</v>
      </c>
      <c r="AQ173">
        <f>IF(ISBLANK(Calculations!AQ173),"",Calculations!AQ173)</f>
        <v>11820840180758.016</v>
      </c>
      <c r="AR173">
        <f>IF(ISBLANK(Calculations!AR173),"",Calculations!AR173)</f>
        <v>11888016017853.465</v>
      </c>
      <c r="AS173">
        <f>IF(ISBLANK(Calculations!AS173),"",Calculations!AS173)</f>
        <v>11956891203556.859</v>
      </c>
      <c r="AT173">
        <f>IF(ISBLANK(Calculations!AT173),"",Calculations!AT173)</f>
        <v>12027182662617.27</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0.21749909651147084</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20341385502138.801</v>
      </c>
      <c r="P175">
        <f>IF(ISBLANK(Calculations!P175),"",Calculations!P175)</f>
        <v>20341385502138.801</v>
      </c>
      <c r="Q175">
        <f>IF(ISBLANK(Calculations!Q175),"",Calculations!Q175)</f>
        <v>20341385502138.801</v>
      </c>
      <c r="R175">
        <f>IF(ISBLANK(Calculations!R175),"",Calculations!R175)</f>
        <v>20515493875588.102</v>
      </c>
      <c r="S175">
        <f>IF(ISBLANK(Calculations!S175),"",Calculations!S175)</f>
        <v>20676183598749.855</v>
      </c>
      <c r="T175">
        <f>IF(ISBLANK(Calculations!T175),"",Calculations!T175)</f>
        <v>20822133322425.121</v>
      </c>
      <c r="U175">
        <f>IF(ISBLANK(Calculations!U175),"",Calculations!U175)</f>
        <v>20960275680103.996</v>
      </c>
      <c r="V175">
        <f>IF(ISBLANK(Calculations!V175),"",Calculations!V175)</f>
        <v>21097865473217.859</v>
      </c>
      <c r="W175">
        <f>IF(ISBLANK(Calculations!W175),"",Calculations!W175)</f>
        <v>21245611260793.445</v>
      </c>
      <c r="X175">
        <f>IF(ISBLANK(Calculations!X175),"",Calculations!X175)</f>
        <v>21405994684882.625</v>
      </c>
      <c r="Y175">
        <f>IF(ISBLANK(Calculations!Y175),"",Calculations!Y175)</f>
        <v>21580880769345.738</v>
      </c>
      <c r="Z175">
        <f>IF(ISBLANK(Calculations!Z175),"",Calculations!Z175)</f>
        <v>21759481905517.223</v>
      </c>
      <c r="AA175">
        <f>IF(ISBLANK(Calculations!AA175),"",Calculations!AA175)</f>
        <v>21944357808669.75</v>
      </c>
      <c r="AB175">
        <f>IF(ISBLANK(Calculations!AB175),"",Calculations!AB175)</f>
        <v>22127447756142.902</v>
      </c>
      <c r="AC175">
        <f>IF(ISBLANK(Calculations!AC175),"",Calculations!AC175)</f>
        <v>22314781116095.848</v>
      </c>
      <c r="AD175">
        <f>IF(ISBLANK(Calculations!AD175),"",Calculations!AD175)</f>
        <v>22504753711106.07</v>
      </c>
      <c r="AE175">
        <f>IF(ISBLANK(Calculations!AE175),"",Calculations!AE175)</f>
        <v>22693421108696.879</v>
      </c>
      <c r="AF175">
        <f>IF(ISBLANK(Calculations!AF175),"",Calculations!AF175)</f>
        <v>22879232689666.816</v>
      </c>
      <c r="AG175">
        <f>IF(ISBLANK(Calculations!AG175),"",Calculations!AG175)</f>
        <v>23065605841000.32</v>
      </c>
      <c r="AH175">
        <f>IF(ISBLANK(Calculations!AH175),"",Calculations!AH175)</f>
        <v>23254195552453.145</v>
      </c>
      <c r="AI175">
        <f>IF(ISBLANK(Calculations!AI175),"",Calculations!AI175)</f>
        <v>23446158370545.227</v>
      </c>
      <c r="AJ175">
        <f>IF(ISBLANK(Calculations!AJ175),"",Calculations!AJ175)</f>
        <v>23637437486145.348</v>
      </c>
      <c r="AK175">
        <f>IF(ISBLANK(Calculations!AK175),"",Calculations!AK175)</f>
        <v>23827366200553.77</v>
      </c>
      <c r="AL175">
        <f>IF(ISBLANK(Calculations!AL175),"",Calculations!AL175)</f>
        <v>24015505434345.902</v>
      </c>
      <c r="AM175">
        <f>IF(ISBLANK(Calculations!AM175),"",Calculations!AM175)</f>
        <v>24209182132839.812</v>
      </c>
      <c r="AN175">
        <f>IF(ISBLANK(Calculations!AN175),"",Calculations!AN175)</f>
        <v>24402395781762.387</v>
      </c>
      <c r="AO175">
        <f>IF(ISBLANK(Calculations!AO175),"",Calculations!AO175)</f>
        <v>24599891974374.785</v>
      </c>
      <c r="AP175">
        <f>IF(ISBLANK(Calculations!AP175),"",Calculations!AP175)</f>
        <v>24799687115210.023</v>
      </c>
      <c r="AQ175">
        <f>IF(ISBLANK(Calculations!AQ175),"",Calculations!AQ175)</f>
        <v>24998580776109.094</v>
      </c>
      <c r="AR175">
        <f>IF(ISBLANK(Calculations!AR175),"",Calculations!AR175)</f>
        <v>25197101828732.98</v>
      </c>
      <c r="AS175">
        <f>IF(ISBLANK(Calculations!AS175),"",Calculations!AS175)</f>
        <v>25393858452474.832</v>
      </c>
      <c r="AT175">
        <f>IF(ISBLANK(Calculations!AT175),"",Calculations!AT175)</f>
        <v>25590771549726.688</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0.5215062537383931</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40784918079864.773</v>
      </c>
      <c r="P186">
        <f>IF(ISBLANK(Calculations!P186),"",Calculations!P186)</f>
        <v>40784918079864.773</v>
      </c>
      <c r="Q186">
        <f>IF(ISBLANK(Calculations!Q186),"",Calculations!Q186)</f>
        <v>40784918079864.773</v>
      </c>
      <c r="R186">
        <f>IF(ISBLANK(Calculations!R186),"",Calculations!R186)</f>
        <v>41188172049309.281</v>
      </c>
      <c r="S186">
        <f>IF(ISBLANK(Calculations!S186),"",Calculations!S186)</f>
        <v>41656202835381.422</v>
      </c>
      <c r="T186">
        <f>IF(ISBLANK(Calculations!T186),"",Calculations!T186)</f>
        <v>42200213919447.992</v>
      </c>
      <c r="U186">
        <f>IF(ISBLANK(Calculations!U186),"",Calculations!U186)</f>
        <v>42758746713438.789</v>
      </c>
      <c r="V186">
        <f>IF(ISBLANK(Calculations!V186),"",Calculations!V186)</f>
        <v>43356117053504.68</v>
      </c>
      <c r="W186">
        <f>IF(ISBLANK(Calculations!W186),"",Calculations!W186)</f>
        <v>43979587223569.469</v>
      </c>
      <c r="X186">
        <f>IF(ISBLANK(Calculations!X186),"",Calculations!X186)</f>
        <v>44619238217837.43</v>
      </c>
      <c r="Y186">
        <f>IF(ISBLANK(Calculations!Y186),"",Calculations!Y186)</f>
        <v>45286148638105.656</v>
      </c>
      <c r="Z186">
        <f>IF(ISBLANK(Calculations!Z186),"",Calculations!Z186)</f>
        <v>45970738437409.422</v>
      </c>
      <c r="AA186">
        <f>IF(ISBLANK(Calculations!AA186),"",Calculations!AA186)</f>
        <v>46669618027437.172</v>
      </c>
      <c r="AB186">
        <f>IF(ISBLANK(Calculations!AB186),"",Calculations!AB186)</f>
        <v>47401465823779.477</v>
      </c>
      <c r="AC186">
        <f>IF(ISBLANK(Calculations!AC186),"",Calculations!AC186)</f>
        <v>48149779883340.602</v>
      </c>
      <c r="AD186">
        <f>IF(ISBLANK(Calculations!AD186),"",Calculations!AD186)</f>
        <v>48924746810993.555</v>
      </c>
      <c r="AE186">
        <f>IF(ISBLANK(Calculations!AE186),"",Calculations!AE186)</f>
        <v>49722281260826.109</v>
      </c>
      <c r="AF186">
        <f>IF(ISBLANK(Calculations!AF186),"",Calculations!AF186)</f>
        <v>50528254001560.625</v>
      </c>
      <c r="AG186">
        <f>IF(ISBLANK(Calculations!AG186),"",Calculations!AG186)</f>
        <v>51369674700058.625</v>
      </c>
      <c r="AH186">
        <f>IF(ISBLANK(Calculations!AH186),"",Calculations!AH186)</f>
        <v>52216607939547.578</v>
      </c>
      <c r="AI186">
        <f>IF(ISBLANK(Calculations!AI186),"",Calculations!AI186)</f>
        <v>53089783728543.328</v>
      </c>
      <c r="AJ186">
        <f>IF(ISBLANK(Calculations!AJ186),"",Calculations!AJ186)</f>
        <v>53987079114366.641</v>
      </c>
      <c r="AK186">
        <f>IF(ISBLANK(Calculations!AK186),"",Calculations!AK186)</f>
        <v>54911705285944.164</v>
      </c>
      <c r="AL186">
        <f>IF(ISBLANK(Calculations!AL186),"",Calculations!AL186)</f>
        <v>55855348831943.305</v>
      </c>
      <c r="AM186">
        <f>IF(ISBLANK(Calculations!AM186),"",Calculations!AM186)</f>
        <v>56828588835883.984</v>
      </c>
      <c r="AN186">
        <f>IF(ISBLANK(Calculations!AN186),"",Calculations!AN186)</f>
        <v>57818205903351.016</v>
      </c>
      <c r="AO186">
        <f>IF(ISBLANK(Calculations!AO186),"",Calculations!AO186)</f>
        <v>58817795496429.43</v>
      </c>
      <c r="AP186">
        <f>IF(ISBLANK(Calculations!AP186),"",Calculations!AP186)</f>
        <v>59854313762165.289</v>
      </c>
      <c r="AQ186">
        <f>IF(ISBLANK(Calculations!AQ186),"",Calculations!AQ186)</f>
        <v>60889476192576.539</v>
      </c>
      <c r="AR186">
        <f>IF(ISBLANK(Calculations!AR186),"",Calculations!AR186)</f>
        <v>61957410589979.016</v>
      </c>
      <c r="AS186">
        <f>IF(ISBLANK(Calculations!AS186),"",Calculations!AS186)</f>
        <v>63049714343347.789</v>
      </c>
      <c r="AT186">
        <f>IF(ISBLANK(Calculations!AT186),"",Calculations!AT186)</f>
        <v>64172470871705.047</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0.19039954568976722</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17806927111089.789</v>
      </c>
      <c r="P188">
        <f>IF(ISBLANK(Calculations!P188),"",Calculations!P188)</f>
        <v>17806927111089.789</v>
      </c>
      <c r="Q188">
        <f>IF(ISBLANK(Calculations!Q188),"",Calculations!Q188)</f>
        <v>17806927111089.789</v>
      </c>
      <c r="R188">
        <f>IF(ISBLANK(Calculations!R188),"",Calculations!R188)</f>
        <v>17745522502554.871</v>
      </c>
      <c r="S188">
        <f>IF(ISBLANK(Calculations!S188),"",Calculations!S188)</f>
        <v>17725847442570.051</v>
      </c>
      <c r="T188">
        <f>IF(ISBLANK(Calculations!T188),"",Calculations!T188)</f>
        <v>17699648142928.457</v>
      </c>
      <c r="U188">
        <f>IF(ISBLANK(Calculations!U188),"",Calculations!U188)</f>
        <v>17663777617442.664</v>
      </c>
      <c r="V188">
        <f>IF(ISBLANK(Calculations!V188),"",Calculations!V188)</f>
        <v>17627420972139.184</v>
      </c>
      <c r="W188">
        <f>IF(ISBLANK(Calculations!W188),"",Calculations!W188)</f>
        <v>17545983110069.645</v>
      </c>
      <c r="X188">
        <f>IF(ISBLANK(Calculations!X188),"",Calculations!X188)</f>
        <v>17477082022242.699</v>
      </c>
      <c r="Y188">
        <f>IF(ISBLANK(Calculations!Y188),"",Calculations!Y188)</f>
        <v>17427369874582.885</v>
      </c>
      <c r="Z188">
        <f>IF(ISBLANK(Calculations!Z188),"",Calculations!Z188)</f>
        <v>17405110703988.959</v>
      </c>
      <c r="AA188">
        <f>IF(ISBLANK(Calculations!AA188),"",Calculations!AA188)</f>
        <v>17391345837575.699</v>
      </c>
      <c r="AB188">
        <f>IF(ISBLANK(Calculations!AB188),"",Calculations!AB188)</f>
        <v>17387149855992.5</v>
      </c>
      <c r="AC188">
        <f>IF(ISBLANK(Calculations!AC188),"",Calculations!AC188)</f>
        <v>17394441653256.002</v>
      </c>
      <c r="AD188">
        <f>IF(ISBLANK(Calculations!AD188),"",Calculations!AD188)</f>
        <v>17393085634817.566</v>
      </c>
      <c r="AE188">
        <f>IF(ISBLANK(Calculations!AE188),"",Calculations!AE188)</f>
        <v>17362588012578.51</v>
      </c>
      <c r="AF188">
        <f>IF(ISBLANK(Calculations!AF188),"",Calculations!AF188)</f>
        <v>17337412123079.184</v>
      </c>
      <c r="AG188">
        <f>IF(ISBLANK(Calculations!AG188),"",Calculations!AG188)</f>
        <v>17319374519321.961</v>
      </c>
      <c r="AH188">
        <f>IF(ISBLANK(Calculations!AH188),"",Calculations!AH188)</f>
        <v>17314206298103.627</v>
      </c>
      <c r="AI188">
        <f>IF(ISBLANK(Calculations!AI188),"",Calculations!AI188)</f>
        <v>17309652122970.627</v>
      </c>
      <c r="AJ188">
        <f>IF(ISBLANK(Calculations!AJ188),"",Calculations!AJ188)</f>
        <v>17319425689829.094</v>
      </c>
      <c r="AK188">
        <f>IF(ISBLANK(Calculations!AK188),"",Calculations!AK188)</f>
        <v>17327561800459.961</v>
      </c>
      <c r="AL188">
        <f>IF(ISBLANK(Calculations!AL188),"",Calculations!AL188)</f>
        <v>17323928694454.963</v>
      </c>
      <c r="AM188">
        <f>IF(ISBLANK(Calculations!AM188),"",Calculations!AM188)</f>
        <v>17307221523882.797</v>
      </c>
      <c r="AN188">
        <f>IF(ISBLANK(Calculations!AN188),"",Calculations!AN188)</f>
        <v>17285448473106.436</v>
      </c>
      <c r="AO188">
        <f>IF(ISBLANK(Calculations!AO188),"",Calculations!AO188)</f>
        <v>17260835459185.312</v>
      </c>
      <c r="AP188">
        <f>IF(ISBLANK(Calculations!AP188),"",Calculations!AP188)</f>
        <v>17238473947577.123</v>
      </c>
      <c r="AQ188">
        <f>IF(ISBLANK(Calculations!AQ188),"",Calculations!AQ188)</f>
        <v>17221766777004.957</v>
      </c>
      <c r="AR188">
        <f>IF(ISBLANK(Calculations!AR188),"",Calculations!AR188)</f>
        <v>17198893560325.697</v>
      </c>
      <c r="AS188">
        <f>IF(ISBLANK(Calculations!AS188),"",Calculations!AS188)</f>
        <v>17183005117867.27</v>
      </c>
      <c r="AT188">
        <f>IF(ISBLANK(Calculations!AT188),"",Calculations!AT188)</f>
        <v>17165376878166.979</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0.73114218731435887</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8491485363468.9639</v>
      </c>
      <c r="P189">
        <f>IF(ISBLANK(Calculations!P189),"",Calculations!P189)</f>
        <v>8491485363468.9639</v>
      </c>
      <c r="Q189">
        <f>IF(ISBLANK(Calculations!Q189),"",Calculations!Q189)</f>
        <v>8491485363468.9639</v>
      </c>
      <c r="R189">
        <f>IF(ISBLANK(Calculations!R189),"",Calculations!R189)</f>
        <v>8500943488848.5537</v>
      </c>
      <c r="S189">
        <f>IF(ISBLANK(Calculations!S189),"",Calculations!S189)</f>
        <v>8498591208961.4131</v>
      </c>
      <c r="T189">
        <f>IF(ISBLANK(Calculations!T189),"",Calculations!T189)</f>
        <v>8488790042764.9375</v>
      </c>
      <c r="U189">
        <f>IF(ISBLANK(Calculations!U189),"",Calculations!U189)</f>
        <v>8462081864879.5576</v>
      </c>
      <c r="V189">
        <f>IF(ISBLANK(Calculations!V189),"",Calculations!V189)</f>
        <v>8436794856092.6357</v>
      </c>
      <c r="W189">
        <f>IF(ISBLANK(Calculations!W189),"",Calculations!W189)</f>
        <v>8421161996009.2822</v>
      </c>
      <c r="X189">
        <f>IF(ISBLANK(Calculations!X189),"",Calculations!X189)</f>
        <v>8423122229248.5586</v>
      </c>
      <c r="Y189">
        <f>IF(ISBLANK(Calculations!Y189),"",Calculations!Y189)</f>
        <v>8422877200093.6494</v>
      </c>
      <c r="Z189">
        <f>IF(ISBLANK(Calculations!Z189),"",Calculations!Z189)</f>
        <v>8408812526601.708</v>
      </c>
      <c r="AA189">
        <f>IF(ISBLANK(Calculations!AA189),"",Calculations!AA189)</f>
        <v>8389406217532.71</v>
      </c>
      <c r="AB189">
        <f>IF(ISBLANK(Calculations!AB189),"",Calculations!AB189)</f>
        <v>8367598622745.5449</v>
      </c>
      <c r="AC189">
        <f>IF(ISBLANK(Calculations!AC189),"",Calculations!AC189)</f>
        <v>8367108564435.7256</v>
      </c>
      <c r="AD189">
        <f>IF(ISBLANK(Calculations!AD189),"",Calculations!AD189)</f>
        <v>8366422482801.9746</v>
      </c>
      <c r="AE189">
        <f>IF(ISBLANK(Calculations!AE189),"",Calculations!AE189)</f>
        <v>8368970786013.0479</v>
      </c>
      <c r="AF189">
        <f>IF(ISBLANK(Calculations!AF189),"",Calculations!AF189)</f>
        <v>8356229269957.6318</v>
      </c>
      <c r="AG189">
        <f>IF(ISBLANK(Calculations!AG189),"",Calculations!AG189)</f>
        <v>8355494182492.9033</v>
      </c>
      <c r="AH189">
        <f>IF(ISBLANK(Calculations!AH189),"",Calculations!AH189)</f>
        <v>8361129853055.8701</v>
      </c>
      <c r="AI189">
        <f>IF(ISBLANK(Calculations!AI189),"",Calculations!AI189)</f>
        <v>8362845057140.2607</v>
      </c>
      <c r="AJ189">
        <f>IF(ISBLANK(Calculations!AJ189),"",Calculations!AJ189)</f>
        <v>8365148331196.4238</v>
      </c>
      <c r="AK189">
        <f>IF(ISBLANK(Calculations!AK189),"",Calculations!AK189)</f>
        <v>8373822363280.3086</v>
      </c>
      <c r="AL189">
        <f>IF(ISBLANK(Calculations!AL189),"",Calculations!AL189)</f>
        <v>8390190310828.4121</v>
      </c>
      <c r="AM189">
        <f>IF(ISBLANK(Calculations!AM189),"",Calculations!AM189)</f>
        <v>8408567497446.7939</v>
      </c>
      <c r="AN189">
        <f>IF(ISBLANK(Calculations!AN189),"",Calculations!AN189)</f>
        <v>8425621526628.6748</v>
      </c>
      <c r="AO189">
        <f>IF(ISBLANK(Calculations!AO189),"",Calculations!AO189)</f>
        <v>8438804095162.9082</v>
      </c>
      <c r="AP189">
        <f>IF(ISBLANK(Calculations!AP189),"",Calculations!AP189)</f>
        <v>8446252981472.2451</v>
      </c>
      <c r="AQ189">
        <f>IF(ISBLANK(Calculations!AQ189),"",Calculations!AQ189)</f>
        <v>8448115203049.5654</v>
      </c>
      <c r="AR189">
        <f>IF(ISBLANK(Calculations!AR189),"",Calculations!AR189)</f>
        <v>8453750873612.5322</v>
      </c>
      <c r="AS189">
        <f>IF(ISBLANK(Calculations!AS189),"",Calculations!AS189)</f>
        <v>8460758707443.0264</v>
      </c>
      <c r="AT189">
        <f>IF(ISBLANK(Calculations!AT189),"",Calculations!AT189)</f>
        <v>8463405022316.0547</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114206000000000</v>
      </c>
      <c r="P199">
        <f>IF(ISBLANK(Calculations!P199),"",Calculations!P199)</f>
        <v>114206000000000</v>
      </c>
      <c r="Q199">
        <f>IF(ISBLANK(Calculations!Q199),"",Calculations!Q199)</f>
        <v>114206000000000</v>
      </c>
      <c r="R199">
        <f>IF(ISBLANK(Calculations!R199),"",Calculations!R199)</f>
        <v>114138798730434.62</v>
      </c>
      <c r="S199">
        <f>IF(ISBLANK(Calculations!S199),"",Calculations!S199)</f>
        <v>114096557124249.25</v>
      </c>
      <c r="T199">
        <f>IF(ISBLANK(Calculations!T199),"",Calculations!T199)</f>
        <v>114129692365599.16</v>
      </c>
      <c r="U199">
        <f>IF(ISBLANK(Calculations!U199),"",Calculations!U199)</f>
        <v>114236546126599.81</v>
      </c>
      <c r="V199">
        <f>IF(ISBLANK(Calculations!V199),"",Calculations!V199)</f>
        <v>114379076688358.03</v>
      </c>
      <c r="W199">
        <f>IF(ISBLANK(Calculations!W199),"",Calculations!W199)</f>
        <v>114657283133166.33</v>
      </c>
      <c r="X199">
        <f>IF(ISBLANK(Calculations!X199),"",Calculations!X199)</f>
        <v>115040932427683.08</v>
      </c>
      <c r="Y199">
        <f>IF(ISBLANK(Calculations!Y199),"",Calculations!Y199)</f>
        <v>115469092142991.91</v>
      </c>
      <c r="Z199">
        <f>IF(ISBLANK(Calculations!Z199),"",Calculations!Z199)</f>
        <v>115940052375950.08</v>
      </c>
      <c r="AA199">
        <f>IF(ISBLANK(Calculations!AA199),"",Calculations!AA199)</f>
        <v>116499757182402.5</v>
      </c>
      <c r="AB199">
        <f>IF(ISBLANK(Calculations!AB199),"",Calculations!AB199)</f>
        <v>117146907645048.17</v>
      </c>
      <c r="AC199">
        <f>IF(ISBLANK(Calculations!AC199),"",Calculations!AC199)</f>
        <v>117883050912878.78</v>
      </c>
      <c r="AD199">
        <f>IF(ISBLANK(Calculations!AD199),"",Calculations!AD199)</f>
        <v>118698303064809.62</v>
      </c>
      <c r="AE199">
        <f>IF(ISBLANK(Calculations!AE199),"",Calculations!AE199)</f>
        <v>119559281118504</v>
      </c>
      <c r="AF199">
        <f>IF(ISBLANK(Calculations!AF199),"",Calculations!AF199)</f>
        <v>120393077225637.44</v>
      </c>
      <c r="AG199">
        <f>IF(ISBLANK(Calculations!AG199),"",Calculations!AG199)</f>
        <v>121230162198071.62</v>
      </c>
      <c r="AH199">
        <f>IF(ISBLANK(Calculations!AH199),"",Calculations!AH199)</f>
        <v>122092436635661.98</v>
      </c>
      <c r="AI199">
        <f>IF(ISBLANK(Calculations!AI199),"",Calculations!AI199)</f>
        <v>122954433562604.69</v>
      </c>
      <c r="AJ199">
        <f>IF(ISBLANK(Calculations!AJ199),"",Calculations!AJ199)</f>
        <v>123781592826568.55</v>
      </c>
      <c r="AK199">
        <f>IF(ISBLANK(Calculations!AK199),"",Calculations!AK199)</f>
        <v>123961550517457.08</v>
      </c>
      <c r="AL199">
        <f>IF(ISBLANK(Calculations!AL199),"",Calculations!AL199)</f>
        <v>124159282088476</v>
      </c>
      <c r="AM199">
        <f>IF(ISBLANK(Calculations!AM199),"",Calculations!AM199)</f>
        <v>124371305148893.55</v>
      </c>
      <c r="AN199">
        <f>IF(ISBLANK(Calculations!AN199),"",Calculations!AN199)</f>
        <v>124570165331101.52</v>
      </c>
      <c r="AO199">
        <f>IF(ISBLANK(Calculations!AO199),"",Calculations!AO199)</f>
        <v>124734823546836</v>
      </c>
      <c r="AP199">
        <f>IF(ISBLANK(Calculations!AP199),"",Calculations!AP199)</f>
        <v>124915552546373.77</v>
      </c>
      <c r="AQ199">
        <f>IF(ISBLANK(Calculations!AQ199),"",Calculations!AQ199)</f>
        <v>125087730785516.5</v>
      </c>
      <c r="AR199">
        <f>IF(ISBLANK(Calculations!AR199),"",Calculations!AR199)</f>
        <v>125263988176846.78</v>
      </c>
      <c r="AS199">
        <f>IF(ISBLANK(Calculations!AS199),"",Calculations!AS199)</f>
        <v>125461650320707.16</v>
      </c>
      <c r="AT199">
        <f>IF(ISBLANK(Calculations!AT199),"",Calculations!AT199)</f>
        <v>125660646884854.66</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78206000000000</v>
      </c>
      <c r="P202">
        <f>IF(ISBLANK(Calculations!P202),"",Calculations!P202)</f>
        <v>78206000000000</v>
      </c>
      <c r="Q202">
        <f>IF(ISBLANK(Calculations!Q202),"",Calculations!Q202)</f>
        <v>78206000000000</v>
      </c>
      <c r="R202">
        <f>IF(ISBLANK(Calculations!R202),"",Calculations!R202)</f>
        <v>78513822159313.453</v>
      </c>
      <c r="S202">
        <f>IF(ISBLANK(Calculations!S202),"",Calculations!S202)</f>
        <v>78791268067805.406</v>
      </c>
      <c r="T202">
        <f>IF(ISBLANK(Calculations!T202),"",Calculations!T202)</f>
        <v>79098160071443.625</v>
      </c>
      <c r="U202">
        <f>IF(ISBLANK(Calculations!U202),"",Calculations!U202)</f>
        <v>79393798778590.641</v>
      </c>
      <c r="V202">
        <f>IF(ISBLANK(Calculations!V202),"",Calculations!V202)</f>
        <v>79703345520872.938</v>
      </c>
      <c r="W202">
        <f>IF(ISBLANK(Calculations!W202),"",Calculations!W202)</f>
        <v>80017257679478.453</v>
      </c>
      <c r="X202">
        <f>IF(ISBLANK(Calculations!X202),"",Calculations!X202)</f>
        <v>80346183922428.562</v>
      </c>
      <c r="Y202">
        <f>IF(ISBLANK(Calculations!Y202),"",Calculations!Y202)</f>
        <v>80708689230622.125</v>
      </c>
      <c r="Z202">
        <f>IF(ISBLANK(Calculations!Z202),"",Calculations!Z202)</f>
        <v>81104565975689.516</v>
      </c>
      <c r="AA202">
        <f>IF(ISBLANK(Calculations!AA202),"",Calculations!AA202)</f>
        <v>81552353565665.719</v>
      </c>
      <c r="AB202">
        <f>IF(ISBLANK(Calculations!AB202),"",Calculations!AB202)</f>
        <v>82072885079250.344</v>
      </c>
      <c r="AC202">
        <f>IF(ISBLANK(Calculations!AC202),"",Calculations!AC202)</f>
        <v>82642921987502.906</v>
      </c>
      <c r="AD202">
        <f>IF(ISBLANK(Calculations!AD202),"",Calculations!AD202)</f>
        <v>83269585523551.234</v>
      </c>
      <c r="AE202">
        <f>IF(ISBLANK(Calculations!AE202),"",Calculations!AE202)</f>
        <v>83942000380776</v>
      </c>
      <c r="AF202">
        <f>IF(ISBLANK(Calculations!AF202),"",Calculations!AF202)</f>
        <v>84638853973008.141</v>
      </c>
      <c r="AG202">
        <f>IF(ISBLANK(Calculations!AG202),"",Calculations!AG202)</f>
        <v>85392797400345.328</v>
      </c>
      <c r="AH202">
        <f>IF(ISBLANK(Calculations!AH202),"",Calculations!AH202)</f>
        <v>86177762447352.312</v>
      </c>
      <c r="AI202">
        <f>IF(ISBLANK(Calculations!AI202),"",Calculations!AI202)</f>
        <v>87010242549633.031</v>
      </c>
      <c r="AJ202">
        <f>IF(ISBLANK(Calculations!AJ202),"",Calculations!AJ202)</f>
        <v>87885610654436.641</v>
      </c>
      <c r="AK202">
        <f>IF(ISBLANK(Calculations!AK202),"",Calculations!AK202)</f>
        <v>88807792242133.297</v>
      </c>
      <c r="AL202">
        <f>IF(ISBLANK(Calculations!AL202),"",Calculations!AL202)</f>
        <v>89776797660222.281</v>
      </c>
      <c r="AM202">
        <f>IF(ISBLANK(Calculations!AM202),"",Calculations!AM202)</f>
        <v>90800207079936.516</v>
      </c>
      <c r="AN202">
        <f>IF(ISBLANK(Calculations!AN202),"",Calculations!AN202)</f>
        <v>91860931409972.656</v>
      </c>
      <c r="AO202">
        <f>IF(ISBLANK(Calculations!AO202),"",Calculations!AO202)</f>
        <v>92957172569794.781</v>
      </c>
      <c r="AP202">
        <f>IF(ISBLANK(Calculations!AP202),"",Calculations!AP202)</f>
        <v>94109567041413.75</v>
      </c>
      <c r="AQ202">
        <f>IF(ISBLANK(Calculations!AQ202),"",Calculations!AQ202)</f>
        <v>95279720296392.062</v>
      </c>
      <c r="AR202">
        <f>IF(ISBLANK(Calculations!AR202),"",Calculations!AR202)</f>
        <v>96500169389861.734</v>
      </c>
      <c r="AS202">
        <f>IF(ISBLANK(Calculations!AS202),"",Calculations!AS202)</f>
        <v>97761375057849.109</v>
      </c>
      <c r="AT202">
        <f>IF(ISBLANK(Calculations!AT202),"",Calculations!AT202)</f>
        <v>99067473335407.078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13268841039518.859</v>
      </c>
      <c r="C2" s="7">
        <f>'IRA Calculations'!Q4</f>
        <v>13268821989453.752</v>
      </c>
      <c r="D2" s="7">
        <f>'IRA Calculations'!R4</f>
        <v>13377241859052.256</v>
      </c>
      <c r="E2" s="7">
        <f>'IRA Calculations'!S4</f>
        <v>13486837195755.617</v>
      </c>
      <c r="F2" s="7">
        <f>'IRA Calculations'!T4</f>
        <v>13592257862349.871</v>
      </c>
      <c r="G2" s="7">
        <f>'IRA Calculations'!U4</f>
        <v>13692341082006.756</v>
      </c>
      <c r="H2" s="7">
        <f>'IRA Calculations'!V4</f>
        <v>13791491490700.727</v>
      </c>
      <c r="I2" s="7">
        <f>'IRA Calculations'!W4</f>
        <v>13889632551316.559</v>
      </c>
      <c r="J2" s="7">
        <f>'IRA Calculations'!X4</f>
        <v>13985694607599.764</v>
      </c>
      <c r="K2" s="7">
        <f>'IRA Calculations'!Y4</f>
        <v>14078542598824.449</v>
      </c>
      <c r="L2" s="7">
        <f>'IRA Calculations'!Z4</f>
        <v>14169385925380.303</v>
      </c>
      <c r="M2" s="7">
        <f>'IRA Calculations'!AA4</f>
        <v>14265096100690.482</v>
      </c>
      <c r="N2" s="7">
        <f>'IRA Calculations'!AB4</f>
        <v>14355167636127.367</v>
      </c>
      <c r="O2" s="7">
        <f>'IRA Calculations'!AC4</f>
        <v>14438813470088.904</v>
      </c>
      <c r="P2" s="7">
        <f>'IRA Calculations'!AD4</f>
        <v>14520602801891.676</v>
      </c>
      <c r="Q2" s="7">
        <f>'IRA Calculations'!AE4</f>
        <v>14608544491422.982</v>
      </c>
      <c r="R2" s="7">
        <f>'IRA Calculations'!AF4</f>
        <v>14695217246503.051</v>
      </c>
      <c r="S2" s="7">
        <f>'IRA Calculations'!AG4</f>
        <v>14789603457852.279</v>
      </c>
      <c r="T2" s="7">
        <f>'IRA Calculations'!AH4</f>
        <v>14884244381905.598</v>
      </c>
      <c r="U2" s="7">
        <f>'IRA Calculations'!AI4</f>
        <v>14983811680132.498</v>
      </c>
      <c r="V2" s="7">
        <f>'IRA Calculations'!AJ4</f>
        <v>15082820258102.258</v>
      </c>
      <c r="W2" s="7">
        <f>'IRA Calculations'!AK4</f>
        <v>15044928778357.59</v>
      </c>
      <c r="X2" s="7">
        <f>'IRA Calculations'!AL4</f>
        <v>15006021266140.316</v>
      </c>
      <c r="Y2" s="7">
        <f>'IRA Calculations'!AM4</f>
        <v>14968407682637.904</v>
      </c>
      <c r="Z2" s="7">
        <f>'IRA Calculations'!AN4</f>
        <v>14930690785870.182</v>
      </c>
      <c r="AA2" s="7">
        <f>'IRA Calculations'!AO4</f>
        <v>14891583783591.186</v>
      </c>
      <c r="AB2" s="7">
        <f>'IRA Calculations'!AP4</f>
        <v>14853646459601.131</v>
      </c>
      <c r="AC2" s="7">
        <f>'IRA Calculations'!AQ4</f>
        <v>14815795023622.416</v>
      </c>
      <c r="AD2" s="7">
        <f>'IRA Calculations'!AR4</f>
        <v>14776826944596.418</v>
      </c>
      <c r="AE2" s="7">
        <f>'IRA Calculations'!AS4</f>
        <v>14739173201027.713</v>
      </c>
      <c r="AF2" s="7">
        <f>'IRA Calculations'!AT4</f>
        <v>14701718523565.236</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72309198300211.531</v>
      </c>
      <c r="C4" s="7">
        <f>'IRA Calculations'!Q6</f>
        <v>72309198300211.531</v>
      </c>
      <c r="D4" s="7">
        <f>'IRA Calculations'!R6</f>
        <v>72578054405152.938</v>
      </c>
      <c r="E4" s="7">
        <f>'IRA Calculations'!S6</f>
        <v>70791436263673.344</v>
      </c>
      <c r="F4" s="7">
        <f>'IRA Calculations'!T6</f>
        <v>68939637103074.039</v>
      </c>
      <c r="G4" s="7">
        <f>'IRA Calculations'!U6</f>
        <v>67042754942225.773</v>
      </c>
      <c r="H4" s="7">
        <f>'IRA Calculations'!V6</f>
        <v>65126623664017.922</v>
      </c>
      <c r="I4" s="7">
        <f>'IRA Calculations'!W6</f>
        <v>63234052603309.656</v>
      </c>
      <c r="J4" s="7">
        <f>'IRA Calculations'!X6</f>
        <v>61326110169542.453</v>
      </c>
      <c r="K4" s="7">
        <f>'IRA Calculations'!Y6</f>
        <v>59422910971623.086</v>
      </c>
      <c r="L4" s="7">
        <f>'IRA Calculations'!Z6</f>
        <v>57510769013140.508</v>
      </c>
      <c r="M4" s="7">
        <f>'IRA Calculations'!AA6</f>
        <v>55666759733629.516</v>
      </c>
      <c r="N4" s="7">
        <f>'IRA Calculations'!AB6</f>
        <v>53799832258684.781</v>
      </c>
      <c r="O4" s="7">
        <f>'IRA Calculations'!AC6</f>
        <v>53986287134965.422</v>
      </c>
      <c r="P4" s="7">
        <f>'IRA Calculations'!AD6</f>
        <v>54178484561262.656</v>
      </c>
      <c r="Q4" s="7">
        <f>'IRA Calculations'!AE6</f>
        <v>54453363060318.125</v>
      </c>
      <c r="R4" s="7">
        <f>'IRA Calculations'!AF6</f>
        <v>54730122191100.25</v>
      </c>
      <c r="S4" s="7">
        <f>'IRA Calculations'!AG6</f>
        <v>55103650091195.422</v>
      </c>
      <c r="T4" s="7">
        <f>'IRA Calculations'!AH6</f>
        <v>55497252311428.484</v>
      </c>
      <c r="U4" s="7">
        <f>'IRA Calculations'!AI6</f>
        <v>55967334615771.859</v>
      </c>
      <c r="V4" s="7">
        <f>'IRA Calculations'!AJ6</f>
        <v>56463314576869.906</v>
      </c>
      <c r="W4" s="7">
        <f>'IRA Calculations'!AK6</f>
        <v>56013926739744.266</v>
      </c>
      <c r="X4" s="7">
        <f>'IRA Calculations'!AL6</f>
        <v>55587601045422.156</v>
      </c>
      <c r="Y4" s="7">
        <f>'IRA Calculations'!AM6</f>
        <v>55202989090357.031</v>
      </c>
      <c r="Z4" s="7">
        <f>'IRA Calculations'!AN6</f>
        <v>54841911480995.609</v>
      </c>
      <c r="AA4" s="7">
        <f>'IRA Calculations'!AO6</f>
        <v>54486444369847.531</v>
      </c>
      <c r="AB4" s="7">
        <f>'IRA Calculations'!AP6</f>
        <v>54155201012313.5</v>
      </c>
      <c r="AC4" s="7">
        <f>'IRA Calculations'!AQ6</f>
        <v>53830570591539.109</v>
      </c>
      <c r="AD4" s="7">
        <f>'IRA Calculations'!AR6</f>
        <v>53496133478245.109</v>
      </c>
      <c r="AE4" s="7">
        <f>'IRA Calculations'!AS6</f>
        <v>53172393456969.766</v>
      </c>
      <c r="AF4" s="7">
        <f>'IRA Calculations'!AT6</f>
        <v>52844976148924.688</v>
      </c>
    </row>
    <row r="5" spans="1:34" x14ac:dyDescent="0.2">
      <c r="A5" s="1" t="s">
        <v>79</v>
      </c>
      <c r="B5" s="7">
        <f>'IRA Calculations'!P7</f>
        <v>836020570177.64099</v>
      </c>
      <c r="C5" s="7">
        <f>'IRA Calculations'!Q7</f>
        <v>836020570177.64099</v>
      </c>
      <c r="D5" s="7">
        <f>'IRA Calculations'!R7</f>
        <v>838008943714.1571</v>
      </c>
      <c r="E5" s="7">
        <f>'IRA Calculations'!S7</f>
        <v>838780552724.12122</v>
      </c>
      <c r="F5" s="7">
        <f>'IRA Calculations'!T7</f>
        <v>837793669860.83765</v>
      </c>
      <c r="G5" s="7">
        <f>'IRA Calculations'!U7</f>
        <v>835035118949.08679</v>
      </c>
      <c r="H5" s="7">
        <f>'IRA Calculations'!V7</f>
        <v>829916557461.05359</v>
      </c>
      <c r="I5" s="7">
        <f>'IRA Calculations'!W7</f>
        <v>822379895049.73108</v>
      </c>
      <c r="J5" s="7">
        <f>'IRA Calculations'!X7</f>
        <v>810919184490.51587</v>
      </c>
      <c r="K5" s="7">
        <f>'IRA Calculations'!Y7</f>
        <v>795263079232.02881</v>
      </c>
      <c r="L5" s="7">
        <f>'IRA Calculations'!Z7</f>
        <v>775033033685.349</v>
      </c>
      <c r="M5" s="7">
        <f>'IRA Calculations'!AA7</f>
        <v>751025206595.79187</v>
      </c>
      <c r="N5" s="7">
        <f>'IRA Calculations'!AB7</f>
        <v>722928816496.82483</v>
      </c>
      <c r="O5" s="7">
        <f>'IRA Calculations'!AC7</f>
        <v>691886542049.02844</v>
      </c>
      <c r="P5" s="7">
        <f>'IRA Calculations'!AD7</f>
        <v>657846871568.83411</v>
      </c>
      <c r="Q5" s="7">
        <f>'IRA Calculations'!AE7</f>
        <v>621899473342.78479</v>
      </c>
      <c r="R5" s="7">
        <f>'IRA Calculations'!AF7</f>
        <v>584078413803.28101</v>
      </c>
      <c r="S5" s="7">
        <f>'IRA Calculations'!AG7</f>
        <v>545528286139.36011</v>
      </c>
      <c r="T5" s="7">
        <f>'IRA Calculations'!AH7</f>
        <v>506213036330.00037</v>
      </c>
      <c r="U5" s="7">
        <f>'IRA Calculations'!AI7</f>
        <v>466857744067.24615</v>
      </c>
      <c r="V5" s="7">
        <f>'IRA Calculations'!AJ7</f>
        <v>427641739801.08386</v>
      </c>
      <c r="W5" s="7">
        <f>'IRA Calculations'!AK7</f>
        <v>384035849195.26831</v>
      </c>
      <c r="X5" s="7">
        <f>'IRA Calculations'!AL7</f>
        <v>342533734112.09418</v>
      </c>
      <c r="Y5" s="7">
        <f>'IRA Calculations'!AM7</f>
        <v>303533854765.05371</v>
      </c>
      <c r="Z5" s="7">
        <f>'IRA Calculations'!AN7</f>
        <v>267291311647.95432</v>
      </c>
      <c r="AA5" s="7">
        <f>'IRA Calculations'!AO7</f>
        <v>234084658296.41257</v>
      </c>
      <c r="AB5" s="7">
        <f>'IRA Calculations'!AP7</f>
        <v>204237280940.48633</v>
      </c>
      <c r="AC5" s="7">
        <f>'IRA Calculations'!AQ7</f>
        <v>177832366678.90286</v>
      </c>
      <c r="AD5" s="7">
        <f>'IRA Calculations'!AR7</f>
        <v>154852446189.34381</v>
      </c>
      <c r="AE5" s="7">
        <f>'IRA Calculations'!AS7</f>
        <v>135243504601.32079</v>
      </c>
      <c r="AF5" s="7">
        <f>'IRA Calculations'!AT7</f>
        <v>118781749705.88959</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8597382133564.2559</v>
      </c>
      <c r="C7" s="7">
        <f>'IRA Calculations'!Q9</f>
        <v>8597382133564.2559</v>
      </c>
      <c r="D7" s="7">
        <f>'IRA Calculations'!R9</f>
        <v>8629454446786.1465</v>
      </c>
      <c r="E7" s="7">
        <f>'IRA Calculations'!S9</f>
        <v>8655227773159.8916</v>
      </c>
      <c r="F7" s="7">
        <f>'IRA Calculations'!T9</f>
        <v>8674804565078.0938</v>
      </c>
      <c r="G7" s="7">
        <f>'IRA Calculations'!U9</f>
        <v>8690954274577.9609</v>
      </c>
      <c r="H7" s="7">
        <f>'IRA Calculations'!V9</f>
        <v>8704288655707.5957</v>
      </c>
      <c r="I7" s="7">
        <f>'IRA Calculations'!W9</f>
        <v>8720449936854.8027</v>
      </c>
      <c r="J7" s="7">
        <f>'IRA Calculations'!X9</f>
        <v>8733679781518.7393</v>
      </c>
      <c r="K7" s="7">
        <f>'IRA Calculations'!Y9</f>
        <v>8744899357640.792</v>
      </c>
      <c r="L7" s="7">
        <f>'IRA Calculations'!Z9</f>
        <v>8755748603314.1768</v>
      </c>
      <c r="M7" s="7">
        <f>'IRA Calculations'!AA9</f>
        <v>8770757752828.5205</v>
      </c>
      <c r="N7" s="7">
        <f>'IRA Calculations'!AB9</f>
        <v>8784109407474.4385</v>
      </c>
      <c r="O7" s="7">
        <f>'IRA Calculations'!AC9</f>
        <v>8802261705207.2852</v>
      </c>
      <c r="P7" s="7">
        <f>'IRA Calculations'!AD9</f>
        <v>8823151797017.5352</v>
      </c>
      <c r="Q7" s="7">
        <f>'IRA Calculations'!AE9</f>
        <v>8852542025081.2285</v>
      </c>
      <c r="R7" s="7">
        <f>'IRA Calculations'!AF9</f>
        <v>8886453361418.6602</v>
      </c>
      <c r="S7" s="7">
        <f>'IRA Calculations'!AG9</f>
        <v>8931269474594.9219</v>
      </c>
      <c r="T7" s="7">
        <f>'IRA Calculations'!AH9</f>
        <v>8981003944731.9883</v>
      </c>
      <c r="U7" s="7">
        <f>'IRA Calculations'!AI9</f>
        <v>9035648563048.6191</v>
      </c>
      <c r="V7" s="7">
        <f>'IRA Calculations'!AJ9</f>
        <v>9091685809921.502</v>
      </c>
      <c r="W7" s="7">
        <f>'IRA Calculations'!AK9</f>
        <v>9050618676878.1797</v>
      </c>
      <c r="X7" s="7">
        <f>'IRA Calculations'!AL9</f>
        <v>9006501967035.8242</v>
      </c>
      <c r="Y7" s="7">
        <f>'IRA Calculations'!AM9</f>
        <v>8961479578817.0332</v>
      </c>
      <c r="Z7" s="7">
        <f>'IRA Calculations'!AN9</f>
        <v>8914290574184.582</v>
      </c>
      <c r="AA7" s="7">
        <f>'IRA Calculations'!AO9</f>
        <v>8864560536540.3672</v>
      </c>
      <c r="AB7" s="7">
        <f>'IRA Calculations'!AP9</f>
        <v>8816313081301.4414</v>
      </c>
      <c r="AC7" s="7">
        <f>'IRA Calculations'!AQ9</f>
        <v>8768765642436.3867</v>
      </c>
      <c r="AD7" s="7">
        <f>'IRA Calculations'!AR9</f>
        <v>8720743815390.1787</v>
      </c>
      <c r="AE7" s="7">
        <f>'IRA Calculations'!AS9</f>
        <v>8675049237474.4844</v>
      </c>
      <c r="AF7" s="7">
        <f>'IRA Calculations'!AT9</f>
        <v>8630339293636.9043</v>
      </c>
    </row>
    <row r="8" spans="1:34" x14ac:dyDescent="0.2">
      <c r="A8" s="1" t="s">
        <v>344</v>
      </c>
      <c r="B8" s="7">
        <f>'IRA Calculations'!P10</f>
        <v>101070309045.95781</v>
      </c>
      <c r="C8" s="7">
        <f>'IRA Calculations'!Q10</f>
        <v>101070309045.95781</v>
      </c>
      <c r="D8" s="7">
        <f>'IRA Calculations'!R10</f>
        <v>101920437493.38399</v>
      </c>
      <c r="E8" s="7">
        <f>'IRA Calculations'!S10</f>
        <v>102728681765.36824</v>
      </c>
      <c r="F8" s="7">
        <f>'IRA Calculations'!T10</f>
        <v>103533375412.24963</v>
      </c>
      <c r="G8" s="7">
        <f>'IRA Calculations'!U10</f>
        <v>104329028539.64177</v>
      </c>
      <c r="H8" s="7">
        <f>'IRA Calculations'!V10</f>
        <v>105117572914.2872</v>
      </c>
      <c r="I8" s="7">
        <f>'IRA Calculations'!W10</f>
        <v>105922105427.922</v>
      </c>
      <c r="J8" s="7">
        <f>'IRA Calculations'!X10</f>
        <v>106707166397.3385</v>
      </c>
      <c r="K8" s="7">
        <f>'IRA Calculations'!Y10</f>
        <v>107442798365.25908</v>
      </c>
      <c r="L8" s="7">
        <f>'IRA Calculations'!Z10</f>
        <v>108194074188.08015</v>
      </c>
      <c r="M8" s="7">
        <f>'IRA Calculations'!AA10</f>
        <v>108951221549.5101</v>
      </c>
      <c r="N8" s="7">
        <f>'IRA Calculations'!AB10</f>
        <v>109670697552.80946</v>
      </c>
      <c r="O8" s="7">
        <f>'IRA Calculations'!AC10</f>
        <v>110375148941.84721</v>
      </c>
      <c r="P8" s="7">
        <f>'IRA Calculations'!AD10</f>
        <v>111072935903.60425</v>
      </c>
      <c r="Q8" s="7">
        <f>'IRA Calculations'!AE10</f>
        <v>111770180450.31706</v>
      </c>
      <c r="R8" s="7">
        <f>'IRA Calculations'!AF10</f>
        <v>112447455761.87598</v>
      </c>
      <c r="S8" s="7">
        <f>'IRA Calculations'!AG10</f>
        <v>113137808440.58971</v>
      </c>
      <c r="T8" s="7">
        <f>'IRA Calculations'!AH10</f>
        <v>113831139599.9877</v>
      </c>
      <c r="U8" s="7">
        <f>'IRA Calculations'!AI10</f>
        <v>114507104201.71217</v>
      </c>
      <c r="V8" s="7">
        <f>'IRA Calculations'!AJ10</f>
        <v>115196884773.51997</v>
      </c>
      <c r="W8" s="7">
        <f>'IRA Calculations'!AK10</f>
        <v>114888031336.15555</v>
      </c>
      <c r="X8" s="7">
        <f>'IRA Calculations'!AL10</f>
        <v>114547329994.8414</v>
      </c>
      <c r="Y8" s="7">
        <f>'IRA Calculations'!AM10</f>
        <v>114212926781.1075</v>
      </c>
      <c r="Z8" s="7">
        <f>'IRA Calculations'!AN10</f>
        <v>113867504778.30136</v>
      </c>
      <c r="AA8" s="7">
        <f>'IRA Calculations'!AO10</f>
        <v>113493973344.74715</v>
      </c>
      <c r="AB8" s="7">
        <f>'IRA Calculations'!AP10</f>
        <v>113130710168.06863</v>
      </c>
      <c r="AC8" s="7">
        <f>'IRA Calculations'!AQ10</f>
        <v>112759935829.42274</v>
      </c>
      <c r="AD8" s="7">
        <f>'IRA Calculations'!AR10</f>
        <v>112364358731.88367</v>
      </c>
      <c r="AE8" s="7">
        <f>'IRA Calculations'!AS10</f>
        <v>111981700372.40179</v>
      </c>
      <c r="AF8" s="7">
        <f>'IRA Calculations'!AT10</f>
        <v>111594355012.80244</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7689844225324.6855</v>
      </c>
      <c r="C10" s="7">
        <f>'IRA Calculations'!Q12</f>
        <v>7689844225324.6855</v>
      </c>
      <c r="D10" s="7">
        <f>'IRA Calculations'!R12</f>
        <v>7750692802392.0342</v>
      </c>
      <c r="E10" s="7">
        <f>'IRA Calculations'!S12</f>
        <v>7806908479857.3984</v>
      </c>
      <c r="F10" s="7">
        <f>'IRA Calculations'!T12</f>
        <v>7856741384127.1543</v>
      </c>
      <c r="G10" s="7">
        <f>'IRA Calculations'!U12</f>
        <v>7904415260039.4424</v>
      </c>
      <c r="H10" s="7">
        <f>'IRA Calculations'!V12</f>
        <v>7950405436800.3125</v>
      </c>
      <c r="I10" s="7">
        <f>'IRA Calculations'!W12</f>
        <v>8001688486653.0693</v>
      </c>
      <c r="J10" s="7">
        <f>'IRA Calculations'!X12</f>
        <v>8051318242349.584</v>
      </c>
      <c r="K10" s="7">
        <f>'IRA Calculations'!Y12</f>
        <v>8102315522637.0293</v>
      </c>
      <c r="L10" s="7">
        <f>'IRA Calculations'!Z12</f>
        <v>8153741776680.7773</v>
      </c>
      <c r="M10" s="7">
        <f>'IRA Calculations'!AA12</f>
        <v>8210626642998.542</v>
      </c>
      <c r="N10" s="7">
        <f>'IRA Calculations'!AB12</f>
        <v>8263931324445.5137</v>
      </c>
      <c r="O10" s="7">
        <f>'IRA Calculations'!AC12</f>
        <v>8320876817323.8066</v>
      </c>
      <c r="P10" s="7">
        <f>'IRA Calculations'!AD12</f>
        <v>8375541969658.0771</v>
      </c>
      <c r="Q10" s="7">
        <f>'IRA Calculations'!AE12</f>
        <v>8433722840264.7422</v>
      </c>
      <c r="R10" s="7">
        <f>'IRA Calculations'!AF12</f>
        <v>8487726680692.5117</v>
      </c>
      <c r="S10" s="7">
        <f>'IRA Calculations'!AG12</f>
        <v>8545907102564.3477</v>
      </c>
      <c r="T10" s="7">
        <f>'IRA Calculations'!AH12</f>
        <v>8602070796892.9375</v>
      </c>
      <c r="U10" s="7">
        <f>'IRA Calculations'!AI12</f>
        <v>8661468929771.8096</v>
      </c>
      <c r="V10" s="7">
        <f>'IRA Calculations'!AJ12</f>
        <v>8721375298338.6777</v>
      </c>
      <c r="W10" s="7">
        <f>'IRA Calculations'!AK12</f>
        <v>8675800804353.7881</v>
      </c>
      <c r="X10" s="7">
        <f>'IRA Calculations'!AL12</f>
        <v>8630871848965.9053</v>
      </c>
      <c r="Y10" s="7">
        <f>'IRA Calculations'!AM12</f>
        <v>8589423374369.9678</v>
      </c>
      <c r="Z10" s="7">
        <f>'IRA Calculations'!AN12</f>
        <v>8549933827718.9209</v>
      </c>
      <c r="AA10" s="7">
        <f>'IRA Calculations'!AO12</f>
        <v>8510703004075.3271</v>
      </c>
      <c r="AB10" s="7">
        <f>'IRA Calculations'!AP12</f>
        <v>8474075361045.5488</v>
      </c>
      <c r="AC10" s="7">
        <f>'IRA Calculations'!AQ12</f>
        <v>8438173448199.6816</v>
      </c>
      <c r="AD10" s="7">
        <f>'IRA Calculations'!AR12</f>
        <v>8401199476782.2568</v>
      </c>
      <c r="AE10" s="7">
        <f>'IRA Calculations'!AS12</f>
        <v>8365547201462.2881</v>
      </c>
      <c r="AF10" s="7">
        <f>'IRA Calculations'!AT12</f>
        <v>8329616186372.082</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7184334532627.5615</v>
      </c>
      <c r="C2" s="7">
        <f>'IRA Calculations'!P17</f>
        <v>7184334532627.5615</v>
      </c>
      <c r="D2" s="7">
        <f>'IRA Calculations'!Q17</f>
        <v>7184334532627.5615</v>
      </c>
      <c r="E2" s="7">
        <f>'IRA Calculations'!R17</f>
        <v>7019944490177.7549</v>
      </c>
      <c r="F2" s="7">
        <f>'IRA Calculations'!S17</f>
        <v>7346303814497.4121</v>
      </c>
      <c r="G2" s="7">
        <f>'IRA Calculations'!T17</f>
        <v>7688202060987.1611</v>
      </c>
      <c r="H2" s="7">
        <f>'IRA Calculations'!U17</f>
        <v>8038917250849.9346</v>
      </c>
      <c r="I2" s="7">
        <f>'IRA Calculations'!V17</f>
        <v>8417146610107.4922</v>
      </c>
      <c r="J2" s="7">
        <f>'IRA Calculations'!W17</f>
        <v>8814537034383.1094</v>
      </c>
      <c r="K2" s="7">
        <f>'IRA Calculations'!X17</f>
        <v>9230346016589.2188</v>
      </c>
      <c r="L2" s="7">
        <f>'IRA Calculations'!Y17</f>
        <v>9662879888261.3438</v>
      </c>
      <c r="M2" s="7">
        <f>'IRA Calculations'!Z17</f>
        <v>10109617614133.953</v>
      </c>
      <c r="N2" s="7">
        <f>'IRA Calculations'!AA17</f>
        <v>10559930075809.59</v>
      </c>
      <c r="O2" s="7">
        <f>'IRA Calculations'!AB17</f>
        <v>11026797695223.51</v>
      </c>
      <c r="P2" s="7">
        <f>'IRA Calculations'!AC17</f>
        <v>11022368755501.148</v>
      </c>
      <c r="Q2" s="7">
        <f>'IRA Calculations'!AD17</f>
        <v>11021941515318.998</v>
      </c>
      <c r="R2" s="7">
        <f>'IRA Calculations'!AE17</f>
        <v>11024232667003.979</v>
      </c>
      <c r="S2" s="7">
        <f>'IRA Calculations'!AF17</f>
        <v>11028480919904.715</v>
      </c>
      <c r="T2" s="7">
        <f>'IRA Calculations'!AG17</f>
        <v>11034209689892.289</v>
      </c>
      <c r="U2" s="7">
        <f>'IRA Calculations'!AH17</f>
        <v>11033274004214.473</v>
      </c>
      <c r="V2" s="7">
        <f>'IRA Calculations'!AI17</f>
        <v>11040930591635.988</v>
      </c>
      <c r="W2" s="7">
        <f>'IRA Calculations'!AJ17</f>
        <v>11049190382322.465</v>
      </c>
      <c r="X2" s="7">
        <f>'IRA Calculations'!AK17</f>
        <v>11059093493508.723</v>
      </c>
      <c r="Y2" s="7">
        <f>'IRA Calculations'!AL17</f>
        <v>11069135409871.014</v>
      </c>
      <c r="Z2" s="7">
        <f>'IRA Calculations'!AM17</f>
        <v>11079522362137.117</v>
      </c>
      <c r="AA2" s="7">
        <f>'IRA Calculations'!AN17</f>
        <v>11090215563356.287</v>
      </c>
      <c r="AB2" s="7">
        <f>'IRA Calculations'!AO17</f>
        <v>11093465495891.344</v>
      </c>
      <c r="AC2" s="7">
        <f>'IRA Calculations'!AP17</f>
        <v>11104656210471.875</v>
      </c>
      <c r="AD2" s="7">
        <f>'IRA Calculations'!AQ17</f>
        <v>11116023909671.514</v>
      </c>
      <c r="AE2" s="7">
        <f>'IRA Calculations'!AR17</f>
        <v>11127527526198.078</v>
      </c>
      <c r="AF2" s="7">
        <f>'IRA Calculations'!AS17</f>
        <v>11139127866561.719</v>
      </c>
      <c r="AG2" s="7">
        <f>'IRA Calculations'!AT17</f>
        <v>11150806311583.906</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5092871091338.6924</v>
      </c>
      <c r="C2" s="7">
        <f>'IRA Calculations'!P30</f>
        <v>5092871091338.6924</v>
      </c>
      <c r="D2" s="7">
        <f>'IRA Calculations'!Q30</f>
        <v>5092871091338.6924</v>
      </c>
      <c r="E2" s="7">
        <f>'IRA Calculations'!R30</f>
        <v>5043421236813.1943</v>
      </c>
      <c r="F2" s="7">
        <f>'IRA Calculations'!S30</f>
        <v>4995207294362.4912</v>
      </c>
      <c r="G2" s="7">
        <f>'IRA Calculations'!T30</f>
        <v>4950665636129.6895</v>
      </c>
      <c r="H2" s="7">
        <f>'IRA Calculations'!U30</f>
        <v>4922472110739.3311</v>
      </c>
      <c r="I2" s="7">
        <f>'IRA Calculations'!V30</f>
        <v>4909433778943.0811</v>
      </c>
      <c r="J2" s="7">
        <f>'IRA Calculations'!W30</f>
        <v>4903015369297.1631</v>
      </c>
      <c r="K2" s="7">
        <f>'IRA Calculations'!X30</f>
        <v>4896190756108.8936</v>
      </c>
      <c r="L2" s="7">
        <f>'IRA Calculations'!Y30</f>
        <v>4890117682557.96</v>
      </c>
      <c r="M2" s="7">
        <f>'IRA Calculations'!Z30</f>
        <v>4886414534429.0576</v>
      </c>
      <c r="N2" s="7">
        <f>'IRA Calculations'!AA30</f>
        <v>4890163105895.6875</v>
      </c>
      <c r="O2" s="7">
        <f>'IRA Calculations'!AB30</f>
        <v>4900827043252.502</v>
      </c>
      <c r="P2" s="7">
        <f>'IRA Calculations'!AC30</f>
        <v>4915001989340.917</v>
      </c>
      <c r="Q2" s="7">
        <f>'IRA Calculations'!AD30</f>
        <v>4928710132693.3828</v>
      </c>
      <c r="R2" s="7">
        <f>'IRA Calculations'!AE30</f>
        <v>4941403932571.291</v>
      </c>
      <c r="S2" s="7">
        <f>'IRA Calculations'!AF30</f>
        <v>4944341757339.707</v>
      </c>
      <c r="T2" s="7">
        <f>'IRA Calculations'!AG30</f>
        <v>4944453486916.8877</v>
      </c>
      <c r="U2" s="7">
        <f>'IRA Calculations'!AH30</f>
        <v>4942927868647.5117</v>
      </c>
      <c r="V2" s="7">
        <f>'IRA Calculations'!AI30</f>
        <v>4940400256756.3301</v>
      </c>
      <c r="W2" s="7">
        <f>'IRA Calculations'!AJ30</f>
        <v>4937140643442.7412</v>
      </c>
      <c r="X2" s="7">
        <f>'IRA Calculations'!AK30</f>
        <v>4892877336263.7822</v>
      </c>
      <c r="Y2" s="7">
        <f>'IRA Calculations'!AL30</f>
        <v>4849876265203.7285</v>
      </c>
      <c r="Z2" s="7">
        <f>'IRA Calculations'!AM30</f>
        <v>4808580968958.5156</v>
      </c>
      <c r="AA2" s="7">
        <f>'IRA Calculations'!AN30</f>
        <v>4769294950039.8574</v>
      </c>
      <c r="AB2" s="7">
        <f>'IRA Calculations'!AO30</f>
        <v>4731930812159.6348</v>
      </c>
      <c r="AC2" s="7">
        <f>'IRA Calculations'!AP30</f>
        <v>4696256173830.5078</v>
      </c>
      <c r="AD2" s="7">
        <f>'IRA Calculations'!AQ30</f>
        <v>4661929236108.9102</v>
      </c>
      <c r="AE2" s="7">
        <f>'IRA Calculations'!AR30</f>
        <v>4628617075446.7295</v>
      </c>
      <c r="AF2" s="7">
        <f>'IRA Calculations'!AS30</f>
        <v>4596105261566.1016</v>
      </c>
      <c r="AG2" s="7">
        <f>'IRA Calculations'!AT30</f>
        <v>4564276195529.7031</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21980147464784.711</v>
      </c>
      <c r="C2" s="7">
        <f>'IRA Calculations'!P43</f>
        <v>21980147464784.711</v>
      </c>
      <c r="D2" s="7">
        <f>'IRA Calculations'!Q43</f>
        <v>21980147464784.711</v>
      </c>
      <c r="E2" s="7">
        <f>'IRA Calculations'!R43</f>
        <v>21843983864530.797</v>
      </c>
      <c r="F2" s="7">
        <f>'IRA Calculations'!S43</f>
        <v>21705717725006.012</v>
      </c>
      <c r="G2" s="7">
        <f>'IRA Calculations'!T43</f>
        <v>21570997139573.777</v>
      </c>
      <c r="H2" s="7">
        <f>'IRA Calculations'!U43</f>
        <v>21447869637579.566</v>
      </c>
      <c r="I2" s="7">
        <f>'IRA Calculations'!V43</f>
        <v>21345728964999.176</v>
      </c>
      <c r="J2" s="7">
        <f>'IRA Calculations'!W43</f>
        <v>21267901863803.797</v>
      </c>
      <c r="K2" s="7">
        <f>'IRA Calculations'!X43</f>
        <v>21213719836151.305</v>
      </c>
      <c r="L2" s="7">
        <f>'IRA Calculations'!Y43</f>
        <v>21181283475612.676</v>
      </c>
      <c r="M2" s="7">
        <f>'IRA Calculations'!Z43</f>
        <v>21175640359590.109</v>
      </c>
      <c r="N2" s="7">
        <f>'IRA Calculations'!AA43</f>
        <v>21199565186200.219</v>
      </c>
      <c r="O2" s="7">
        <f>'IRA Calculations'!AB43</f>
        <v>21246722621985.527</v>
      </c>
      <c r="P2" s="7">
        <f>'IRA Calculations'!AC43</f>
        <v>21311946937176.59</v>
      </c>
      <c r="Q2" s="7">
        <f>'IRA Calculations'!AD43</f>
        <v>21396215588020.27</v>
      </c>
      <c r="R2" s="7">
        <f>'IRA Calculations'!AE43</f>
        <v>21496358032896.133</v>
      </c>
      <c r="S2" s="7">
        <f>'IRA Calculations'!AF43</f>
        <v>21607622991868.859</v>
      </c>
      <c r="T2" s="7">
        <f>'IRA Calculations'!AG43</f>
        <v>21725245048036.965</v>
      </c>
      <c r="U2" s="7">
        <f>'IRA Calculations'!AH43</f>
        <v>21847688475355.945</v>
      </c>
      <c r="V2" s="7">
        <f>'IRA Calculations'!AI43</f>
        <v>21973422597320.465</v>
      </c>
      <c r="W2" s="7">
        <f>'IRA Calculations'!AJ43</f>
        <v>22100952804842.75</v>
      </c>
      <c r="X2" s="7">
        <f>'IRA Calculations'!AK43</f>
        <v>22040219293296.336</v>
      </c>
      <c r="Y2" s="7">
        <f>'IRA Calculations'!AL43</f>
        <v>21979104358969.902</v>
      </c>
      <c r="Z2" s="7">
        <f>'IRA Calculations'!AM43</f>
        <v>21917534913132.211</v>
      </c>
      <c r="AA2" s="7">
        <f>'IRA Calculations'!AN43</f>
        <v>21855548474892.039</v>
      </c>
      <c r="AB2" s="7">
        <f>'IRA Calculations'!AO43</f>
        <v>21793236778329.078</v>
      </c>
      <c r="AC2" s="7">
        <f>'IRA Calculations'!AP43</f>
        <v>21730654124352.539</v>
      </c>
      <c r="AD2" s="7">
        <f>'IRA Calculations'!AQ43</f>
        <v>21667655151929.449</v>
      </c>
      <c r="AE2" s="7">
        <f>'IRA Calculations'!AR43</f>
        <v>21604271122711.746</v>
      </c>
      <c r="AF2" s="7">
        <f>'IRA Calculations'!AS43</f>
        <v>21540381316057.922</v>
      </c>
      <c r="AG2" s="7">
        <f>'IRA Calculations'!AT43</f>
        <v>21475892499407.789</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26107551056053.305</v>
      </c>
      <c r="C4" s="7">
        <f>'IRA Calculations'!P45</f>
        <v>26107551056053.305</v>
      </c>
      <c r="D4" s="7">
        <f>'IRA Calculations'!Q45</f>
        <v>26107551056053.305</v>
      </c>
      <c r="E4" s="7">
        <f>'IRA Calculations'!R45</f>
        <v>26130812288119.699</v>
      </c>
      <c r="F4" s="7">
        <f>'IRA Calculations'!S45</f>
        <v>26159442644937.344</v>
      </c>
      <c r="G4" s="7">
        <f>'IRA Calculations'!T45</f>
        <v>26196852829041.035</v>
      </c>
      <c r="H4" s="7">
        <f>'IRA Calculations'!U45</f>
        <v>26249128507626.078</v>
      </c>
      <c r="I4" s="7">
        <f>'IRA Calculations'!V45</f>
        <v>26323358635549.648</v>
      </c>
      <c r="J4" s="7">
        <f>'IRA Calculations'!W45</f>
        <v>26418101574414.461</v>
      </c>
      <c r="K4" s="7">
        <f>'IRA Calculations'!X45</f>
        <v>26526816137043.672</v>
      </c>
      <c r="L4" s="7">
        <f>'IRA Calculations'!Y45</f>
        <v>26643174949000.879</v>
      </c>
      <c r="M4" s="7">
        <f>'IRA Calculations'!Z45</f>
        <v>26771508705839.988</v>
      </c>
      <c r="N4" s="7">
        <f>'IRA Calculations'!AA45</f>
        <v>26911057177449.07</v>
      </c>
      <c r="O4" s="7">
        <f>'IRA Calculations'!AB45</f>
        <v>27054393763525.957</v>
      </c>
      <c r="P4" s="7">
        <f>'IRA Calculations'!AC45</f>
        <v>27198239822847.184</v>
      </c>
      <c r="Q4" s="7">
        <f>'IRA Calculations'!AD45</f>
        <v>27347991542107.012</v>
      </c>
      <c r="R4" s="7">
        <f>'IRA Calculations'!AE45</f>
        <v>27503473097262.871</v>
      </c>
      <c r="S4" s="7">
        <f>'IRA Calculations'!AF45</f>
        <v>27661840015697.992</v>
      </c>
      <c r="T4" s="7">
        <f>'IRA Calculations'!AG45</f>
        <v>27820100034993.785</v>
      </c>
      <c r="U4" s="7">
        <f>'IRA Calculations'!AH45</f>
        <v>27979017863873.078</v>
      </c>
      <c r="V4" s="7">
        <f>'IRA Calculations'!AI45</f>
        <v>28138075604807.145</v>
      </c>
      <c r="W4" s="7">
        <f>'IRA Calculations'!AJ45</f>
        <v>28296570922341.559</v>
      </c>
      <c r="X4" s="7">
        <f>'IRA Calculations'!AK45</f>
        <v>28206365265050.363</v>
      </c>
      <c r="Y4" s="7">
        <f>'IRA Calculations'!AL45</f>
        <v>28114914563584.457</v>
      </c>
      <c r="Z4" s="7">
        <f>'IRA Calculations'!AM45</f>
        <v>28022890383707.902</v>
      </c>
      <c r="AA4" s="7">
        <f>'IRA Calculations'!AN45</f>
        <v>27930866576409.055</v>
      </c>
      <c r="AB4" s="7">
        <f>'IRA Calculations'!AO45</f>
        <v>27839209581602.168</v>
      </c>
      <c r="AC4" s="7">
        <f>'IRA Calculations'!AP45</f>
        <v>27747980632123.922</v>
      </c>
      <c r="AD4" s="7">
        <f>'IRA Calculations'!AQ45</f>
        <v>27657497729244.266</v>
      </c>
      <c r="AE4" s="7">
        <f>'IRA Calculations'!AR45</f>
        <v>27567685943359.41</v>
      </c>
      <c r="AF4" s="7">
        <f>'IRA Calculations'!AS45</f>
        <v>27478605545831.66</v>
      </c>
      <c r="AG4" s="7">
        <f>'IRA Calculations'!AT45</f>
        <v>27390201494184.129</v>
      </c>
    </row>
    <row r="5" spans="1:35" x14ac:dyDescent="0.2">
      <c r="A5" s="1" t="s">
        <v>79</v>
      </c>
      <c r="B5" s="7">
        <f>'IRA Calculations'!O46</f>
        <v>1012411780.4321239</v>
      </c>
      <c r="C5" s="7">
        <f>'IRA Calculations'!P46</f>
        <v>1012411780.4321239</v>
      </c>
      <c r="D5" s="7">
        <f>'IRA Calculations'!Q46</f>
        <v>1012411780.4321239</v>
      </c>
      <c r="E5" s="7">
        <f>'IRA Calculations'!R46</f>
        <v>970089539.1173439</v>
      </c>
      <c r="F5" s="7">
        <f>'IRA Calculations'!S46</f>
        <v>934741907.641801</v>
      </c>
      <c r="G5" s="7">
        <f>'IRA Calculations'!T46</f>
        <v>906072905.83629191</v>
      </c>
      <c r="H5" s="7">
        <f>'IRA Calculations'!U46</f>
        <v>883706254.60206461</v>
      </c>
      <c r="I5" s="7">
        <f>'IRA Calculations'!V46</f>
        <v>867315694.05528307</v>
      </c>
      <c r="J5" s="7">
        <f>'IRA Calculations'!W46</f>
        <v>856109118.37245071</v>
      </c>
      <c r="K5" s="7">
        <f>'IRA Calculations'!X46</f>
        <v>849095181.35989892</v>
      </c>
      <c r="L5" s="7">
        <f>'IRA Calculations'!Y46</f>
        <v>845272846.05868042</v>
      </c>
      <c r="M5" s="7">
        <f>'IRA Calculations'!Z46</f>
        <v>844096463.83221531</v>
      </c>
      <c r="N5" s="7">
        <f>'IRA Calculations'!AA46</f>
        <v>844946766.221699</v>
      </c>
      <c r="O5" s="7">
        <f>'IRA Calculations'!AB46</f>
        <v>847071840.96651077</v>
      </c>
      <c r="P5" s="7">
        <f>'IRA Calculations'!AC46</f>
        <v>849958410.08444071</v>
      </c>
      <c r="Q5" s="7">
        <f>'IRA Calculations'!AD46</f>
        <v>853536194.35793769</v>
      </c>
      <c r="R5" s="7">
        <f>'IRA Calculations'!AE46</f>
        <v>857605927.00713694</v>
      </c>
      <c r="S5" s="7">
        <f>'IRA Calculations'!AF46</f>
        <v>861946675.75018394</v>
      </c>
      <c r="T5" s="7">
        <f>'IRA Calculations'!AG46</f>
        <v>866349307.79374623</v>
      </c>
      <c r="U5" s="7">
        <f>'IRA Calculations'!AH46</f>
        <v>870802299.78479087</v>
      </c>
      <c r="V5" s="7">
        <f>'IRA Calculations'!AI46</f>
        <v>875279813.74860942</v>
      </c>
      <c r="W5" s="7">
        <f>'IRA Calculations'!AJ46</f>
        <v>879754013.26874936</v>
      </c>
      <c r="X5" s="7">
        <f>'IRA Calculations'!AK46</f>
        <v>876745029.92011416</v>
      </c>
      <c r="Y5" s="7">
        <f>'IRA Calculations'!AL46</f>
        <v>873713920.66627717</v>
      </c>
      <c r="Z5" s="7">
        <f>'IRA Calculations'!AM46</f>
        <v>870684656.48489106</v>
      </c>
      <c r="AA5" s="7">
        <f>'IRA Calculations'!AN46</f>
        <v>867677204.84435177</v>
      </c>
      <c r="AB5" s="7">
        <f>'IRA Calculations'!AO46</f>
        <v>864704119.57066405</v>
      </c>
      <c r="AC5" s="7">
        <f>'IRA Calculations'!AP46</f>
        <v>861763561.33438349</v>
      </c>
      <c r="AD5" s="7">
        <f>'IRA Calculations'!AQ46</f>
        <v>858865001.05347836</v>
      </c>
      <c r="AE5" s="7">
        <f>'IRA Calculations'!AR46</f>
        <v>856003847.6220094</v>
      </c>
      <c r="AF5" s="7">
        <f>'IRA Calculations'!AS46</f>
        <v>853179400.97617066</v>
      </c>
      <c r="AG5" s="7">
        <f>'IRA Calculations'!AT46</f>
        <v>850388970.62341058</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966614215639.67322</v>
      </c>
      <c r="C10" s="7">
        <f>'IRA Calculations'!P51</f>
        <v>966614215639.67322</v>
      </c>
      <c r="D10" s="7">
        <f>'IRA Calculations'!Q51</f>
        <v>966614215639.67322</v>
      </c>
      <c r="E10" s="7">
        <f>'IRA Calculations'!R51</f>
        <v>947751386558.20569</v>
      </c>
      <c r="F10" s="7">
        <f>'IRA Calculations'!S51</f>
        <v>932961058486.82666</v>
      </c>
      <c r="G10" s="7">
        <f>'IRA Calculations'!T51</f>
        <v>921868000318.62415</v>
      </c>
      <c r="H10" s="7">
        <f>'IRA Calculations'!U51</f>
        <v>914087158360.29224</v>
      </c>
      <c r="I10" s="7">
        <f>'IRA Calculations'!V51</f>
        <v>909319541831.77893</v>
      </c>
      <c r="J10" s="7">
        <f>'IRA Calculations'!W51</f>
        <v>907046370121.11426</v>
      </c>
      <c r="K10" s="7">
        <f>'IRA Calculations'!X51</f>
        <v>906665738163.48328</v>
      </c>
      <c r="L10" s="7">
        <f>'IRA Calculations'!Y51</f>
        <v>907611293615.46375</v>
      </c>
      <c r="M10" s="7">
        <f>'IRA Calculations'!Z51</f>
        <v>909761071956.97498</v>
      </c>
      <c r="N10" s="7">
        <f>'IRA Calculations'!AA51</f>
        <v>912851209811.00647</v>
      </c>
      <c r="O10" s="7">
        <f>'IRA Calculations'!AB51</f>
        <v>916432204692.82349</v>
      </c>
      <c r="P10" s="7">
        <f>'IRA Calculations'!AC51</f>
        <v>920235012744.91089</v>
      </c>
      <c r="Q10" s="7">
        <f>'IRA Calculations'!AD51</f>
        <v>924329806506.41724</v>
      </c>
      <c r="R10" s="7">
        <f>'IRA Calculations'!AE51</f>
        <v>928655810570.52234</v>
      </c>
      <c r="S10" s="7">
        <f>'IRA Calculations'!AF51</f>
        <v>933106128777.7146</v>
      </c>
      <c r="T10" s="7">
        <f>'IRA Calculations'!AG51</f>
        <v>937567615507.96423</v>
      </c>
      <c r="U10" s="7">
        <f>'IRA Calculations'!AH51</f>
        <v>942071251948.76758</v>
      </c>
      <c r="V10" s="7">
        <f>'IRA Calculations'!AI51</f>
        <v>946602947898.04443</v>
      </c>
      <c r="W10" s="7">
        <f>'IRA Calculations'!AJ51</f>
        <v>951144649725.87903</v>
      </c>
      <c r="X10" s="7">
        <f>'IRA Calculations'!AK51</f>
        <v>948319723333.01123</v>
      </c>
      <c r="Y10" s="7">
        <f>'IRA Calculations'!AL51</f>
        <v>945431481906.95935</v>
      </c>
      <c r="Z10" s="7">
        <f>'IRA Calculations'!AM51</f>
        <v>942500570767.64807</v>
      </c>
      <c r="AA10" s="7">
        <f>'IRA Calculations'!AN51</f>
        <v>939545612816.39587</v>
      </c>
      <c r="AB10" s="7">
        <f>'IRA Calculations'!AO51</f>
        <v>936579164750.67493</v>
      </c>
      <c r="AC10" s="7">
        <f>'IRA Calculations'!AP51</f>
        <v>933607361800.79736</v>
      </c>
      <c r="AD10" s="7">
        <f>'IRA Calculations'!AQ51</f>
        <v>930641876015.7771</v>
      </c>
      <c r="AE10" s="7">
        <f>'IRA Calculations'!AR51</f>
        <v>927682825775.19788</v>
      </c>
      <c r="AF10" s="7">
        <f>'IRA Calculations'!AS51</f>
        <v>924735154433.58716</v>
      </c>
      <c r="AG10" s="7">
        <f>'IRA Calculations'!AT51</f>
        <v>921799478267.63513</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33761381328791.133</v>
      </c>
      <c r="C2" s="7">
        <f>'IRA Calculations'!P56</f>
        <v>33761381328791.133</v>
      </c>
      <c r="D2" s="7">
        <f>'IRA Calculations'!Q56</f>
        <v>33761381328791.133</v>
      </c>
      <c r="E2" s="7">
        <f>'IRA Calculations'!R56</f>
        <v>33955122422508.629</v>
      </c>
      <c r="F2" s="7">
        <f>'IRA Calculations'!S56</f>
        <v>34162060890109.879</v>
      </c>
      <c r="G2" s="7">
        <f>'IRA Calculations'!T56</f>
        <v>34404073584585.227</v>
      </c>
      <c r="H2" s="7">
        <f>'IRA Calculations'!U56</f>
        <v>34667127111884.438</v>
      </c>
      <c r="I2" s="7">
        <f>'IRA Calculations'!V56</f>
        <v>34892851498873.738</v>
      </c>
      <c r="J2" s="7">
        <f>'IRA Calculations'!W56</f>
        <v>35166059477104.27</v>
      </c>
      <c r="K2" s="7">
        <f>'IRA Calculations'!X56</f>
        <v>35474739654789.766</v>
      </c>
      <c r="L2" s="7">
        <f>'IRA Calculations'!Y56</f>
        <v>35779080092921.781</v>
      </c>
      <c r="M2" s="7">
        <f>'IRA Calculations'!Z56</f>
        <v>36072533355596.945</v>
      </c>
      <c r="N2" s="7">
        <f>'IRA Calculations'!AA56</f>
        <v>36383706648319.109</v>
      </c>
      <c r="O2" s="7">
        <f>'IRA Calculations'!AB56</f>
        <v>36716049199048.062</v>
      </c>
      <c r="P2" s="7">
        <f>'IRA Calculations'!AC56</f>
        <v>37081392392696.625</v>
      </c>
      <c r="Q2" s="7">
        <f>'IRA Calculations'!AD56</f>
        <v>37482325497862.883</v>
      </c>
      <c r="R2" s="7">
        <f>'IRA Calculations'!AE56</f>
        <v>37892065846015.43</v>
      </c>
      <c r="S2" s="7">
        <f>'IRA Calculations'!AF56</f>
        <v>38280405215336.633</v>
      </c>
      <c r="T2" s="7">
        <f>'IRA Calculations'!AG56</f>
        <v>38658360264552.234</v>
      </c>
      <c r="U2" s="7">
        <f>'IRA Calculations'!AH56</f>
        <v>39057470287614.219</v>
      </c>
      <c r="V2" s="7">
        <f>'IRA Calculations'!AI56</f>
        <v>39440562873195.047</v>
      </c>
      <c r="W2" s="7">
        <f>'IRA Calculations'!AJ56</f>
        <v>39797762111491.664</v>
      </c>
      <c r="X2" s="7">
        <f>'IRA Calculations'!AK56</f>
        <v>40058847731171.18</v>
      </c>
      <c r="Y2" s="7">
        <f>'IRA Calculations'!AL56</f>
        <v>40332565706833.047</v>
      </c>
      <c r="Z2" s="7">
        <f>'IRA Calculations'!AM56</f>
        <v>40613566091356.273</v>
      </c>
      <c r="AA2" s="7">
        <f>'IRA Calculations'!AN56</f>
        <v>40883401949641.203</v>
      </c>
      <c r="AB2" s="7">
        <f>'IRA Calculations'!AO56</f>
        <v>41136131070952.141</v>
      </c>
      <c r="AC2" s="7">
        <f>'IRA Calculations'!AP56</f>
        <v>41389770542968.383</v>
      </c>
      <c r="AD2" s="7">
        <f>'IRA Calculations'!AQ56</f>
        <v>41636128664209.359</v>
      </c>
      <c r="AE2" s="7">
        <f>'IRA Calculations'!AR56</f>
        <v>41885741193333.305</v>
      </c>
      <c r="AF2" s="7">
        <f>'IRA Calculations'!AS56</f>
        <v>42148883335331.281</v>
      </c>
      <c r="AG2" s="7">
        <f>'IRA Calculations'!AT56</f>
        <v>42412613640860.859</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5370306055869.1465</v>
      </c>
      <c r="C2" s="7">
        <f>'IRA Calculations'!P69</f>
        <v>5370306055869.1465</v>
      </c>
      <c r="D2" s="7">
        <f>'IRA Calculations'!Q69</f>
        <v>5370306055869.1465</v>
      </c>
      <c r="E2" s="7">
        <f>'IRA Calculations'!R69</f>
        <v>5413786398724.2129</v>
      </c>
      <c r="F2" s="7">
        <f>'IRA Calculations'!S69</f>
        <v>5457729486731.916</v>
      </c>
      <c r="G2" s="7">
        <f>'IRA Calculations'!T69</f>
        <v>5499987195861.4795</v>
      </c>
      <c r="H2" s="7">
        <f>'IRA Calculations'!U69</f>
        <v>5540219699862.335</v>
      </c>
      <c r="I2" s="7">
        <f>'IRA Calculations'!V69</f>
        <v>5580036334935.8662</v>
      </c>
      <c r="J2" s="7">
        <f>'IRA Calculations'!W69</f>
        <v>5619495648276.6084</v>
      </c>
      <c r="K2" s="7">
        <f>'IRA Calculations'!X69</f>
        <v>5658188356151.1494</v>
      </c>
      <c r="L2" s="7">
        <f>'IRA Calculations'!Y69</f>
        <v>5695521134411.8643</v>
      </c>
      <c r="M2" s="7">
        <f>'IRA Calculations'!Z69</f>
        <v>5732146871691.3359</v>
      </c>
      <c r="N2" s="7">
        <f>'IRA Calculations'!AA69</f>
        <v>5770643352996.9395</v>
      </c>
      <c r="O2" s="7">
        <f>'IRA Calculations'!AB69</f>
        <v>5806943271016.7139</v>
      </c>
      <c r="P2" s="7">
        <f>'IRA Calculations'!AC69</f>
        <v>5840555745446.8027</v>
      </c>
      <c r="Q2" s="7">
        <f>'IRA Calculations'!AD69</f>
        <v>5873446355735.2979</v>
      </c>
      <c r="R2" s="7">
        <f>'IRA Calculations'!AE69</f>
        <v>5908967540849.5078</v>
      </c>
      <c r="S2" s="7">
        <f>'IRA Calculations'!AF69</f>
        <v>5943811804941.2666</v>
      </c>
      <c r="T2" s="7">
        <f>'IRA Calculations'!AG69</f>
        <v>5981780964874.0381</v>
      </c>
      <c r="U2" s="7">
        <f>'IRA Calculations'!AH69</f>
        <v>6019878781822.7178</v>
      </c>
      <c r="V2" s="7">
        <f>'IRA Calculations'!AI69</f>
        <v>6059847052822.6436</v>
      </c>
      <c r="W2" s="7">
        <f>'IRA Calculations'!AJ69</f>
        <v>6099614863694.0449</v>
      </c>
      <c r="X2" s="7">
        <f>'IRA Calculations'!AK69</f>
        <v>6083998939703.4688</v>
      </c>
      <c r="Y2" s="7">
        <f>'IRA Calculations'!AL69</f>
        <v>6067922406129.2041</v>
      </c>
      <c r="Z2" s="7">
        <f>'IRA Calculations'!AM69</f>
        <v>6052333641153.9404</v>
      </c>
      <c r="AA2" s="7">
        <f>'IRA Calculations'!AN69</f>
        <v>6036847877784.2822</v>
      </c>
      <c r="AB2" s="7">
        <f>'IRA Calculations'!AO69</f>
        <v>6020641581364.7451</v>
      </c>
      <c r="AC2" s="7">
        <f>'IRA Calculations'!AP69</f>
        <v>6004801307709.8145</v>
      </c>
      <c r="AD2" s="7">
        <f>'IRA Calculations'!AQ69</f>
        <v>5989205054852.9902</v>
      </c>
      <c r="AE2" s="7">
        <f>'IRA Calculations'!AR69</f>
        <v>5973014509228.8086</v>
      </c>
      <c r="AF2" s="7">
        <f>'IRA Calculations'!AS69</f>
        <v>5957430842831.2959</v>
      </c>
      <c r="AG2" s="7">
        <f>'IRA Calculations'!AT69</f>
        <v>5942263971198.0811</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29282517957043.648</v>
      </c>
      <c r="C4" s="7">
        <f>'IRA Calculations'!P71</f>
        <v>29282517957043.648</v>
      </c>
      <c r="D4" s="7">
        <f>'IRA Calculations'!Q71</f>
        <v>29282517957043.648</v>
      </c>
      <c r="E4" s="7">
        <f>'IRA Calculations'!R71</f>
        <v>29391394613207.387</v>
      </c>
      <c r="F4" s="7">
        <f>'IRA Calculations'!S71</f>
        <v>28667881159316.648</v>
      </c>
      <c r="G4" s="7">
        <f>'IRA Calculations'!T71</f>
        <v>27917971833148.266</v>
      </c>
      <c r="H4" s="7">
        <f>'IRA Calculations'!U71</f>
        <v>27149805579847.781</v>
      </c>
      <c r="I4" s="7">
        <f>'IRA Calculations'!V71</f>
        <v>26373844154729.754</v>
      </c>
      <c r="J4" s="7">
        <f>'IRA Calculations'!W71</f>
        <v>25607423735572.527</v>
      </c>
      <c r="K4" s="7">
        <f>'IRA Calculations'!X71</f>
        <v>24834778485851.508</v>
      </c>
      <c r="L4" s="7">
        <f>'IRA Calculations'!Y71</f>
        <v>24064054069055.668</v>
      </c>
      <c r="M4" s="7">
        <f>'IRA Calculations'!Z71</f>
        <v>23289708169060.828</v>
      </c>
      <c r="N4" s="7">
        <f>'IRA Calculations'!AA71</f>
        <v>22542953453069.492</v>
      </c>
      <c r="O4" s="7">
        <f>'IRA Calculations'!AB71</f>
        <v>21786917726015.836</v>
      </c>
      <c r="P4" s="7">
        <f>'IRA Calculations'!AC71</f>
        <v>21862424969785.812</v>
      </c>
      <c r="Q4" s="7">
        <f>'IRA Calculations'!AD71</f>
        <v>21940257731303.656</v>
      </c>
      <c r="R4" s="7">
        <f>'IRA Calculations'!AE71</f>
        <v>22051573231596.977</v>
      </c>
      <c r="S4" s="7">
        <f>'IRA Calculations'!AF71</f>
        <v>22163650317326.188</v>
      </c>
      <c r="T4" s="7">
        <f>'IRA Calculations'!AG71</f>
        <v>22314915131473.102</v>
      </c>
      <c r="U4" s="7">
        <f>'IRA Calculations'!AH71</f>
        <v>22474309293666.062</v>
      </c>
      <c r="V4" s="7">
        <f>'IRA Calculations'!AI71</f>
        <v>22664675026405.531</v>
      </c>
      <c r="W4" s="7">
        <f>'IRA Calculations'!AJ71</f>
        <v>22865528340487.219</v>
      </c>
      <c r="X4" s="7">
        <f>'IRA Calculations'!AK71</f>
        <v>22683543092141.984</v>
      </c>
      <c r="Y4" s="7">
        <f>'IRA Calculations'!AL71</f>
        <v>22510897148154.258</v>
      </c>
      <c r="Z4" s="7">
        <f>'IRA Calculations'!AM71</f>
        <v>22355143706746.578</v>
      </c>
      <c r="AA4" s="7">
        <f>'IRA Calculations'!AN71</f>
        <v>22208920794191.055</v>
      </c>
      <c r="AB4" s="7">
        <f>'IRA Calculations'!AO71</f>
        <v>22064969923347.258</v>
      </c>
      <c r="AC4" s="7">
        <f>'IRA Calculations'!AP71</f>
        <v>21930828765746.938</v>
      </c>
      <c r="AD4" s="7">
        <f>'IRA Calculations'!AQ71</f>
        <v>21799365599936.938</v>
      </c>
      <c r="AE4" s="7">
        <f>'IRA Calculations'!AR71</f>
        <v>21663931090832.375</v>
      </c>
      <c r="AF4" s="7">
        <f>'IRA Calculations'!AS71</f>
        <v>21532828503481.727</v>
      </c>
      <c r="AG4" s="7">
        <f>'IRA Calculations'!AT71</f>
        <v>21400236752671.938</v>
      </c>
    </row>
    <row r="5" spans="1:35" x14ac:dyDescent="0.2">
      <c r="A5" s="1" t="s">
        <v>79</v>
      </c>
      <c r="B5" s="7">
        <f>'IRA Calculations'!O72</f>
        <v>338557029176.92322</v>
      </c>
      <c r="C5" s="7">
        <f>'IRA Calculations'!P72</f>
        <v>338557029176.92322</v>
      </c>
      <c r="D5" s="7">
        <f>'IRA Calculations'!Q72</f>
        <v>338557029176.92322</v>
      </c>
      <c r="E5" s="7">
        <f>'IRA Calculations'!R72</f>
        <v>339362246011.80786</v>
      </c>
      <c r="F5" s="7">
        <f>'IRA Calculations'!S72</f>
        <v>339674718770.75458</v>
      </c>
      <c r="G5" s="7">
        <f>'IRA Calculations'!T72</f>
        <v>339275068161.35876</v>
      </c>
      <c r="H5" s="7">
        <f>'IRA Calculations'!U72</f>
        <v>338157958325.99048</v>
      </c>
      <c r="I5" s="7">
        <f>'IRA Calculations'!V72</f>
        <v>336085132569.22748</v>
      </c>
      <c r="J5" s="7">
        <f>'IRA Calculations'!W72</f>
        <v>333033066475.51337</v>
      </c>
      <c r="K5" s="7">
        <f>'IRA Calculations'!X72</f>
        <v>328391907803.5921</v>
      </c>
      <c r="L5" s="7">
        <f>'IRA Calculations'!Y72</f>
        <v>322051771359.73846</v>
      </c>
      <c r="M5" s="7">
        <f>'IRA Calculations'!Z72</f>
        <v>313859360353.70013</v>
      </c>
      <c r="N5" s="7">
        <f>'IRA Calculations'!AA72</f>
        <v>304137089268.06567</v>
      </c>
      <c r="O5" s="7">
        <f>'IRA Calculations'!AB72</f>
        <v>292759103244.96936</v>
      </c>
      <c r="P5" s="7">
        <f>'IRA Calculations'!AC72</f>
        <v>280188144358.5061</v>
      </c>
      <c r="Q5" s="7">
        <f>'IRA Calculations'!AD72</f>
        <v>266403352305.49808</v>
      </c>
      <c r="R5" s="7">
        <f>'IRA Calculations'!AE72</f>
        <v>251846001943.33524</v>
      </c>
      <c r="S5" s="7">
        <f>'IRA Calculations'!AF72</f>
        <v>236529888901.64639</v>
      </c>
      <c r="T5" s="7">
        <f>'IRA Calculations'!AG72</f>
        <v>220918530566.86887</v>
      </c>
      <c r="U5" s="7">
        <f>'IRA Calculations'!AH72</f>
        <v>204997326410.40036</v>
      </c>
      <c r="V5" s="7">
        <f>'IRA Calculations'!AI72</f>
        <v>189059906559.5509</v>
      </c>
      <c r="W5" s="7">
        <f>'IRA Calculations'!AJ72</f>
        <v>173178893132.18948</v>
      </c>
      <c r="X5" s="7">
        <f>'IRA Calculations'!AK72</f>
        <v>155520140100.5722</v>
      </c>
      <c r="Y5" s="7">
        <f>'IRA Calculations'!AL72</f>
        <v>138713337387.41333</v>
      </c>
      <c r="Z5" s="7">
        <f>'IRA Calculations'!AM72</f>
        <v>122919846460.2859</v>
      </c>
      <c r="AA5" s="7">
        <f>'IRA Calculations'!AN72</f>
        <v>108242973467.87317</v>
      </c>
      <c r="AB5" s="7">
        <f>'IRA Calculations'!AO72</f>
        <v>94795522162.677307</v>
      </c>
      <c r="AC5" s="7">
        <f>'IRA Calculations'!AP72</f>
        <v>82708451859.852341</v>
      </c>
      <c r="AD5" s="7">
        <f>'IRA Calculations'!AQ72</f>
        <v>72015450219.744904</v>
      </c>
      <c r="AE5" s="7">
        <f>'IRA Calculations'!AR72</f>
        <v>62709442820.891197</v>
      </c>
      <c r="AF5" s="7">
        <f>'IRA Calculations'!AS72</f>
        <v>54768555663.133499</v>
      </c>
      <c r="AG5" s="7">
        <f>'IRA Calculations'!AT72</f>
        <v>48102161280.93351</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3481617866435.7437</v>
      </c>
      <c r="C7" s="7">
        <f>'IRA Calculations'!P74</f>
        <v>3481617866435.7437</v>
      </c>
      <c r="D7" s="7">
        <f>'IRA Calculations'!Q74</f>
        <v>3481617866435.7437</v>
      </c>
      <c r="E7" s="7">
        <f>'IRA Calculations'!R74</f>
        <v>3494605952459.665</v>
      </c>
      <c r="F7" s="7">
        <f>'IRA Calculations'!S74</f>
        <v>3505043184652.7061</v>
      </c>
      <c r="G7" s="7">
        <f>'IRA Calculations'!T74</f>
        <v>3512971052397.9136</v>
      </c>
      <c r="H7" s="7">
        <f>'IRA Calculations'!U74</f>
        <v>3519511080078.313</v>
      </c>
      <c r="I7" s="7">
        <f>'IRA Calculations'!V74</f>
        <v>3524911005178.4844</v>
      </c>
      <c r="J7" s="7">
        <f>'IRA Calculations'!W74</f>
        <v>3531455718942.7983</v>
      </c>
      <c r="K7" s="7">
        <f>'IRA Calculations'!X74</f>
        <v>3536813310688.3491</v>
      </c>
      <c r="L7" s="7">
        <f>'IRA Calculations'!Y74</f>
        <v>3541356818941.6201</v>
      </c>
      <c r="M7" s="7">
        <f>'IRA Calculations'!Z74</f>
        <v>3545750357228.8555</v>
      </c>
      <c r="N7" s="7">
        <f>'IRA Calculations'!AA74</f>
        <v>3551828500819.2324</v>
      </c>
      <c r="O7" s="7">
        <f>'IRA Calculations'!AB74</f>
        <v>3557235421046.7549</v>
      </c>
      <c r="P7" s="7">
        <f>'IRA Calculations'!AC74</f>
        <v>3564586421981.8896</v>
      </c>
      <c r="Q7" s="7">
        <f>'IRA Calculations'!AD74</f>
        <v>3573046127011.646</v>
      </c>
      <c r="R7" s="7">
        <f>'IRA Calculations'!AE74</f>
        <v>3584948068967.4067</v>
      </c>
      <c r="S7" s="7">
        <f>'IRA Calculations'!AF74</f>
        <v>3598680890497.6006</v>
      </c>
      <c r="T7" s="7">
        <f>'IRA Calculations'!AG74</f>
        <v>3616829738357.873</v>
      </c>
      <c r="U7" s="7">
        <f>'IRA Calculations'!AH74</f>
        <v>3636970336637.3096</v>
      </c>
      <c r="V7" s="7">
        <f>'IRA Calculations'!AI74</f>
        <v>3659099361086.8564</v>
      </c>
      <c r="W7" s="7">
        <f>'IRA Calculations'!AJ74</f>
        <v>3681792347959.7822</v>
      </c>
      <c r="X7" s="7">
        <f>'IRA Calculations'!AK74</f>
        <v>3665161696686.4448</v>
      </c>
      <c r="Y7" s="7">
        <f>'IRA Calculations'!AL74</f>
        <v>3647296080989.7944</v>
      </c>
      <c r="Z7" s="7">
        <f>'IRA Calculations'!AM74</f>
        <v>3629063699460.5156</v>
      </c>
      <c r="AA7" s="7">
        <f>'IRA Calculations'!AN74</f>
        <v>3609953919404.7642</v>
      </c>
      <c r="AB7" s="7">
        <f>'IRA Calculations'!AO74</f>
        <v>3589815116118.9731</v>
      </c>
      <c r="AC7" s="7">
        <f>'IRA Calculations'!AP74</f>
        <v>3570276703197.4268</v>
      </c>
      <c r="AD7" s="7">
        <f>'IRA Calculations'!AQ74</f>
        <v>3551021770697.7349</v>
      </c>
      <c r="AE7" s="7">
        <f>'IRA Calculations'!AR74</f>
        <v>3531574728746.4136</v>
      </c>
      <c r="AF7" s="7">
        <f>'IRA Calculations'!AS74</f>
        <v>3513070135557.5835</v>
      </c>
      <c r="AG7" s="7">
        <f>'IRA Calculations'!AT74</f>
        <v>3494964282304.3535</v>
      </c>
    </row>
    <row r="8" spans="1:35" x14ac:dyDescent="0.2">
      <c r="A8" s="1" t="s">
        <v>344</v>
      </c>
      <c r="B8" s="7">
        <f>'IRA Calculations'!O75</f>
        <v>40929690954.042191</v>
      </c>
      <c r="C8" s="7">
        <f>'IRA Calculations'!P75</f>
        <v>40929690954.042191</v>
      </c>
      <c r="D8" s="7">
        <f>'IRA Calculations'!Q75</f>
        <v>40929690954.042191</v>
      </c>
      <c r="E8" s="7">
        <f>'IRA Calculations'!R75</f>
        <v>41273961145.286697</v>
      </c>
      <c r="F8" s="7">
        <f>'IRA Calculations'!S75</f>
        <v>41601269813.677605</v>
      </c>
      <c r="G8" s="7">
        <f>'IRA Calculations'!T75</f>
        <v>41927140611.842087</v>
      </c>
      <c r="H8" s="7">
        <f>'IRA Calculations'!U75</f>
        <v>42249350338.102737</v>
      </c>
      <c r="I8" s="7">
        <f>'IRA Calculations'!V75</f>
        <v>42568681285.662323</v>
      </c>
      <c r="J8" s="7">
        <f>'IRA Calculations'!W75</f>
        <v>42894486830.894974</v>
      </c>
      <c r="K8" s="7">
        <f>'IRA Calculations'!X75</f>
        <v>43212407129.760262</v>
      </c>
      <c r="L8" s="7">
        <f>'IRA Calculations'!Y75</f>
        <v>43510310533.708618</v>
      </c>
      <c r="M8" s="7">
        <f>'IRA Calculations'!Z75</f>
        <v>43814549113.164513</v>
      </c>
      <c r="N8" s="7">
        <f>'IRA Calculations'!AA75</f>
        <v>44121165445.918625</v>
      </c>
      <c r="O8" s="7">
        <f>'IRA Calculations'!AB75</f>
        <v>44412526289.096634</v>
      </c>
      <c r="P8" s="7">
        <f>'IRA Calculations'!AC75</f>
        <v>44697802726.040642</v>
      </c>
      <c r="Q8" s="7">
        <f>'IRA Calculations'!AD75</f>
        <v>44980380319.461166</v>
      </c>
      <c r="R8" s="7">
        <f>'IRA Calculations'!AE75</f>
        <v>45262738255.097534</v>
      </c>
      <c r="S8" s="7">
        <f>'IRA Calculations'!AF75</f>
        <v>45537009398.171844</v>
      </c>
      <c r="T8" s="7">
        <f>'IRA Calculations'!AG75</f>
        <v>45816576385.309479</v>
      </c>
      <c r="U8" s="7">
        <f>'IRA Calculations'!AH75</f>
        <v>46097349545.605881</v>
      </c>
      <c r="V8" s="7">
        <f>'IRA Calculations'!AI75</f>
        <v>46371089900.271996</v>
      </c>
      <c r="W8" s="7">
        <f>'IRA Calculations'!AJ75</f>
        <v>46650425205.533188</v>
      </c>
      <c r="X8" s="7">
        <f>'IRA Calculations'!AK75</f>
        <v>46525351127.292549</v>
      </c>
      <c r="Y8" s="7">
        <f>'IRA Calculations'!AL75</f>
        <v>46387379840.381027</v>
      </c>
      <c r="Z8" s="7">
        <f>'IRA Calculations'!AM75</f>
        <v>46251959059.329063</v>
      </c>
      <c r="AA8" s="7">
        <f>'IRA Calculations'!AN75</f>
        <v>46112076081.261269</v>
      </c>
      <c r="AB8" s="7">
        <f>'IRA Calculations'!AO75</f>
        <v>45960809836.19574</v>
      </c>
      <c r="AC8" s="7">
        <f>'IRA Calculations'!AP75</f>
        <v>45813701850.70739</v>
      </c>
      <c r="AD8" s="7">
        <f>'IRA Calculations'!AQ75</f>
        <v>45663552125.850365</v>
      </c>
      <c r="AE8" s="7">
        <f>'IRA Calculations'!AR75</f>
        <v>45503358212.29055</v>
      </c>
      <c r="AF8" s="7">
        <f>'IRA Calculations'!AS75</f>
        <v>45348395903.948814</v>
      </c>
      <c r="AG8" s="7">
        <f>'IRA Calculations'!AT75</f>
        <v>45191535536.04715</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3114098993049.959</v>
      </c>
      <c r="C10" s="7">
        <f>'IRA Calculations'!P77</f>
        <v>3114098993049.959</v>
      </c>
      <c r="D10" s="7">
        <f>'IRA Calculations'!Q77</f>
        <v>3114098993049.959</v>
      </c>
      <c r="E10" s="7">
        <f>'IRA Calculations'!R77</f>
        <v>3138740388508.9097</v>
      </c>
      <c r="F10" s="7">
        <f>'IRA Calculations'!S77</f>
        <v>3161505633091.1069</v>
      </c>
      <c r="G10" s="7">
        <f>'IRA Calculations'!T77</f>
        <v>3181686093508.7754</v>
      </c>
      <c r="H10" s="7">
        <f>'IRA Calculations'!U77</f>
        <v>3200992228278.6221</v>
      </c>
      <c r="I10" s="7">
        <f>'IRA Calculations'!V77</f>
        <v>3219616527932.126</v>
      </c>
      <c r="J10" s="7">
        <f>'IRA Calculations'!W77</f>
        <v>3240384243015.4907</v>
      </c>
      <c r="K10" s="7">
        <f>'IRA Calculations'!X77</f>
        <v>3260482435867.1548</v>
      </c>
      <c r="L10" s="7">
        <f>'IRA Calculations'!Y77</f>
        <v>3281134424976.1689</v>
      </c>
      <c r="M10" s="7">
        <f>'IRA Calculations'!Z77</f>
        <v>3301960132395.126</v>
      </c>
      <c r="N10" s="7">
        <f>'IRA Calculations'!AA77</f>
        <v>3324996373407.2061</v>
      </c>
      <c r="O10" s="7">
        <f>'IRA Calculations'!AB77</f>
        <v>3346582773593.5967</v>
      </c>
      <c r="P10" s="7">
        <f>'IRA Calculations'!AC77</f>
        <v>3369643566092.75</v>
      </c>
      <c r="Q10" s="7">
        <f>'IRA Calculations'!AD77</f>
        <v>3391780906050.6196</v>
      </c>
      <c r="R10" s="7">
        <f>'IRA Calculations'!AE77</f>
        <v>3415341980275.5444</v>
      </c>
      <c r="S10" s="7">
        <f>'IRA Calculations'!AF77</f>
        <v>3437211513671.6968</v>
      </c>
      <c r="T10" s="7">
        <f>'IRA Calculations'!AG77</f>
        <v>3460772406175.8174</v>
      </c>
      <c r="U10" s="7">
        <f>'IRA Calculations'!AH77</f>
        <v>3483516599533.9399</v>
      </c>
      <c r="V10" s="7">
        <f>'IRA Calculations'!AI77</f>
        <v>3507570619403.1572</v>
      </c>
      <c r="W10" s="7">
        <f>'IRA Calculations'!AJ77</f>
        <v>3531830455696.9785</v>
      </c>
      <c r="X10" s="7">
        <f>'IRA Calculations'!AK77</f>
        <v>3513374492004.019</v>
      </c>
      <c r="Y10" s="7">
        <f>'IRA Calculations'!AL77</f>
        <v>3495179947273.0059</v>
      </c>
      <c r="Z10" s="7">
        <f>'IRA Calculations'!AM77</f>
        <v>3478394866948.8052</v>
      </c>
      <c r="AA10" s="7">
        <f>'IRA Calculations'!AN77</f>
        <v>3462403079097.3638</v>
      </c>
      <c r="AB10" s="7">
        <f>'IRA Calculations'!AO77</f>
        <v>3446516064377.0005</v>
      </c>
      <c r="AC10" s="7">
        <f>'IRA Calculations'!AP77</f>
        <v>3431683240338.6167</v>
      </c>
      <c r="AD10" s="7">
        <f>'IRA Calculations'!AQ77</f>
        <v>3417144309852.3931</v>
      </c>
      <c r="AE10" s="7">
        <f>'IRA Calculations'!AR77</f>
        <v>3402171235784.0171</v>
      </c>
      <c r="AF10" s="7">
        <f>'IRA Calculations'!AS77</f>
        <v>3387733399149.0146</v>
      </c>
      <c r="AG10" s="7">
        <f>'IRA Calculations'!AT77</f>
        <v>3373182683343.4614</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2907720058824.2671</v>
      </c>
      <c r="C2" s="7">
        <f>'IRA Calculations'!P82</f>
        <v>2907720058824.2671</v>
      </c>
      <c r="D2" s="7">
        <f>'IRA Calculations'!Q82</f>
        <v>2907720058824.2671</v>
      </c>
      <c r="E2" s="7">
        <f>'IRA Calculations'!R82</f>
        <v>2840915333611.5962</v>
      </c>
      <c r="F2" s="7">
        <f>'IRA Calculations'!S82</f>
        <v>2972840990041.2095</v>
      </c>
      <c r="G2" s="7">
        <f>'IRA Calculations'!T82</f>
        <v>3111063437554.8022</v>
      </c>
      <c r="H2" s="7">
        <f>'IRA Calculations'!U82</f>
        <v>3252928320033.1631</v>
      </c>
      <c r="I2" s="7">
        <f>'IRA Calculations'!V82</f>
        <v>3405914954189.5063</v>
      </c>
      <c r="J2" s="7">
        <f>'IRA Calculations'!W82</f>
        <v>3566688894942.9224</v>
      </c>
      <c r="K2" s="7">
        <f>'IRA Calculations'!X82</f>
        <v>3734962512734.4463</v>
      </c>
      <c r="L2" s="7">
        <f>'IRA Calculations'!Y82</f>
        <v>3909974733752.2632</v>
      </c>
      <c r="M2" s="7">
        <f>'IRA Calculations'!Z82</f>
        <v>4090798205811.0654</v>
      </c>
      <c r="N2" s="7">
        <f>'IRA Calculations'!AA82</f>
        <v>4273018638986.6182</v>
      </c>
      <c r="O2" s="7">
        <f>'IRA Calculations'!AB82</f>
        <v>4461988836059.5166</v>
      </c>
      <c r="P2" s="7">
        <f>'IRA Calculations'!AC82</f>
        <v>4460053987957.2197</v>
      </c>
      <c r="Q2" s="7">
        <f>'IRA Calculations'!AD82</f>
        <v>4459757184969.5039</v>
      </c>
      <c r="R2" s="7">
        <f>'IRA Calculations'!AE82</f>
        <v>4460634669224.291</v>
      </c>
      <c r="S2" s="7">
        <f>'IRA Calculations'!AF82</f>
        <v>4462216604308.3418</v>
      </c>
      <c r="T2" s="7">
        <f>'IRA Calculations'!AG82</f>
        <v>4464398710123.4121</v>
      </c>
      <c r="U2" s="7">
        <f>'IRA Calculations'!AH82</f>
        <v>4463895844700.7959</v>
      </c>
      <c r="V2" s="7">
        <f>'IRA Calculations'!AI82</f>
        <v>4466802339498.9863</v>
      </c>
      <c r="W2" s="7">
        <f>'IRA Calculations'!AJ82</f>
        <v>4469969571751.0615</v>
      </c>
      <c r="X2" s="7">
        <f>'IRA Calculations'!AK82</f>
        <v>4473835976783.4775</v>
      </c>
      <c r="Y2" s="7">
        <f>'IRA Calculations'!AL82</f>
        <v>4477728723645.7441</v>
      </c>
      <c r="Z2" s="7">
        <f>'IRA Calculations'!AM82</f>
        <v>4481741690628.2324</v>
      </c>
      <c r="AA2" s="7">
        <f>'IRA Calculations'!AN82</f>
        <v>4485956998786.5479</v>
      </c>
      <c r="AB2" s="7">
        <f>'IRA Calculations'!AO82</f>
        <v>4487072777546.3926</v>
      </c>
      <c r="AC2" s="7">
        <f>'IRA Calculations'!AP82</f>
        <v>4491346155978.4922</v>
      </c>
      <c r="AD2" s="7">
        <f>'IRA Calculations'!AQ82</f>
        <v>4495804282347.2744</v>
      </c>
      <c r="AE2" s="7">
        <f>'IRA Calculations'!AR82</f>
        <v>4500240517167.9209</v>
      </c>
      <c r="AF2" s="7">
        <f>'IRA Calculations'!AS82</f>
        <v>4504756355334.4404</v>
      </c>
      <c r="AG2" s="7">
        <f>'IRA Calculations'!AT82</f>
        <v>4509485688311.5908</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2061240795795.1416</v>
      </c>
      <c r="C2" s="7">
        <f>'IRA Calculations'!P95</f>
        <v>2061240795795.1416</v>
      </c>
      <c r="D2" s="7">
        <f>'IRA Calculations'!Q95</f>
        <v>2061240795795.1416</v>
      </c>
      <c r="E2" s="7">
        <f>'IRA Calculations'!R95</f>
        <v>2041050347512.0186</v>
      </c>
      <c r="F2" s="7">
        <f>'IRA Calculations'!S95</f>
        <v>2021357038945.0684</v>
      </c>
      <c r="G2" s="7">
        <f>'IRA Calculations'!T95</f>
        <v>2003153781087.8623</v>
      </c>
      <c r="H2" s="7">
        <f>'IRA Calculations'!U95</f>
        <v>1991621875946.8774</v>
      </c>
      <c r="I2" s="7">
        <f>'IRA Calculations'!V95</f>
        <v>1986212755279.1523</v>
      </c>
      <c r="J2" s="7">
        <f>'IRA Calculations'!W95</f>
        <v>1983504157054.0259</v>
      </c>
      <c r="K2" s="7">
        <f>'IRA Calculations'!X95</f>
        <v>1980660020069.2556</v>
      </c>
      <c r="L2" s="7">
        <f>'IRA Calculations'!Y95</f>
        <v>1978095877708.9934</v>
      </c>
      <c r="M2" s="7">
        <f>'IRA Calculations'!Z95</f>
        <v>1976533447962.8308</v>
      </c>
      <c r="N2" s="7">
        <f>'IRA Calculations'!AA95</f>
        <v>1977952764263.0735</v>
      </c>
      <c r="O2" s="7">
        <f>'IRA Calculations'!AB95</f>
        <v>1982204830922.9194</v>
      </c>
      <c r="P2" s="7">
        <f>'IRA Calculations'!AC95</f>
        <v>1987844992549.2412</v>
      </c>
      <c r="Q2" s="7">
        <f>'IRA Calculations'!AD95</f>
        <v>1993308526742.5439</v>
      </c>
      <c r="R2" s="7">
        <f>'IRA Calculations'!AE95</f>
        <v>1998413350587.854</v>
      </c>
      <c r="S2" s="7">
        <f>'IRA Calculations'!AF95</f>
        <v>1999504915634.54</v>
      </c>
      <c r="T2" s="7">
        <f>'IRA Calculations'!AG95</f>
        <v>1999452455142.1277</v>
      </c>
      <c r="U2" s="7">
        <f>'IRA Calculations'!AH95</f>
        <v>1998746772088.0818</v>
      </c>
      <c r="V2" s="7">
        <f>'IRA Calculations'!AI95</f>
        <v>1997585563392.0474</v>
      </c>
      <c r="W2" s="7">
        <f>'IRA Calculations'!AJ95</f>
        <v>1996139591709.136</v>
      </c>
      <c r="X2" s="7">
        <f>'IRA Calculations'!AK95</f>
        <v>1978112541249.4822</v>
      </c>
      <c r="Y2" s="7">
        <f>'IRA Calculations'!AL95</f>
        <v>1960575475405.8264</v>
      </c>
      <c r="Z2" s="7">
        <f>'IRA Calculations'!AM95</f>
        <v>1943715356617.6887</v>
      </c>
      <c r="AA2" s="7">
        <f>'IRA Calculations'!AN95</f>
        <v>1927724441122.1833</v>
      </c>
      <c r="AB2" s="7">
        <f>'IRA Calculations'!AO95</f>
        <v>1912451358702.7087</v>
      </c>
      <c r="AC2" s="7">
        <f>'IRA Calculations'!AP95</f>
        <v>1897821260097.3872</v>
      </c>
      <c r="AD2" s="7">
        <f>'IRA Calculations'!AQ95</f>
        <v>1883817087576.1609</v>
      </c>
      <c r="AE2" s="7">
        <f>'IRA Calculations'!AR95</f>
        <v>1870169325092.2734</v>
      </c>
      <c r="AF2" s="7">
        <f>'IRA Calculations'!AS95</f>
        <v>1856874336035.7153</v>
      </c>
      <c r="AG2" s="7">
        <f>'IRA Calculations'!AT95</f>
        <v>1843984756014.4133</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8896038371962.4727</v>
      </c>
      <c r="C2" s="7">
        <f>'IRA Calculations'!P108</f>
        <v>8896038371962.4727</v>
      </c>
      <c r="D2" s="7">
        <f>'IRA Calculations'!Q108</f>
        <v>8896038371962.4727</v>
      </c>
      <c r="E2" s="7">
        <f>'IRA Calculations'!R108</f>
        <v>8840184625170.3945</v>
      </c>
      <c r="F2" s="7">
        <f>'IRA Calculations'!S108</f>
        <v>8783464934292.7617</v>
      </c>
      <c r="G2" s="7">
        <f>'IRA Calculations'!T108</f>
        <v>8728193632606.7041</v>
      </c>
      <c r="H2" s="7">
        <f>'IRA Calculations'!U108</f>
        <v>8677837079689.7734</v>
      </c>
      <c r="I2" s="7">
        <f>'IRA Calculations'!V108</f>
        <v>8635916820378.4033</v>
      </c>
      <c r="J2" s="7">
        <f>'IRA Calculations'!W108</f>
        <v>8603927677598.9541</v>
      </c>
      <c r="K2" s="7">
        <f>'IRA Calculations'!X108</f>
        <v>8581638885150.6064</v>
      </c>
      <c r="L2" s="7">
        <f>'IRA Calculations'!Y108</f>
        <v>8568051178957.8916</v>
      </c>
      <c r="M2" s="7">
        <f>'IRA Calculations'!Z108</f>
        <v>8565494920354.876</v>
      </c>
      <c r="N2" s="7">
        <f>'IRA Calculations'!AA108</f>
        <v>8574757539572.252</v>
      </c>
      <c r="O2" s="7">
        <f>'IRA Calculations'!AB108</f>
        <v>8593567838092.917</v>
      </c>
      <c r="P2" s="7">
        <f>'IRA Calculations'!AC108</f>
        <v>8619548963056.6924</v>
      </c>
      <c r="Q2" s="7">
        <f>'IRA Calculations'!AD108</f>
        <v>8653295891658.4395</v>
      </c>
      <c r="R2" s="7">
        <f>'IRA Calculations'!AE108</f>
        <v>8693695799843.0488</v>
      </c>
      <c r="S2" s="7">
        <f>'IRA Calculations'!AF108</f>
        <v>8738330366046.5273</v>
      </c>
      <c r="T2" s="7">
        <f>'IRA Calculations'!AG108</f>
        <v>8785541205494.4609</v>
      </c>
      <c r="U2" s="7">
        <f>'IRA Calculations'!AH108</f>
        <v>8834746996540.1426</v>
      </c>
      <c r="V2" s="7">
        <f>'IRA Calculations'!AI108</f>
        <v>8885070656614.4316</v>
      </c>
      <c r="W2" s="7">
        <f>'IRA Calculations'!AJ108</f>
        <v>8936172031029.8066</v>
      </c>
      <c r="X2" s="7">
        <f>'IRA Calculations'!AK108</f>
        <v>8911136719595.9062</v>
      </c>
      <c r="Y2" s="7">
        <f>'IRA Calculations'!AL108</f>
        <v>8885855563146.4844</v>
      </c>
      <c r="Z2" s="7">
        <f>'IRA Calculations'!AM108</f>
        <v>8860330667288.8301</v>
      </c>
      <c r="AA2" s="7">
        <f>'IRA Calculations'!AN108</f>
        <v>8834876527185.0488</v>
      </c>
      <c r="AB2" s="7">
        <f>'IRA Calculations'!AO108</f>
        <v>8809029746268.8848</v>
      </c>
      <c r="AC2" s="7">
        <f>'IRA Calculations'!AP108</f>
        <v>8782895423014.4375</v>
      </c>
      <c r="AD2" s="7">
        <f>'IRA Calculations'!AQ108</f>
        <v>8756938456663.6846</v>
      </c>
      <c r="AE2" s="7">
        <f>'IRA Calculations'!AR108</f>
        <v>8730590183756.1621</v>
      </c>
      <c r="AF2" s="7">
        <f>'IRA Calculations'!AS108</f>
        <v>8704160795352.1807</v>
      </c>
      <c r="AG2" s="7">
        <f>'IRA Calculations'!AT108</f>
        <v>8678045239157.7139</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10572580675549.799</v>
      </c>
      <c r="C4" s="7">
        <f>'IRA Calculations'!P110</f>
        <v>10572580675549.799</v>
      </c>
      <c r="D4" s="7">
        <f>'IRA Calculations'!Q110</f>
        <v>10572580675549.799</v>
      </c>
      <c r="E4" s="7">
        <f>'IRA Calculations'!R110</f>
        <v>10582000603604.584</v>
      </c>
      <c r="F4" s="7">
        <f>'IRA Calculations'!S110</f>
        <v>10593594826156.307</v>
      </c>
      <c r="G4" s="7">
        <f>'IRA Calculations'!T110</f>
        <v>10608744550030.225</v>
      </c>
      <c r="H4" s="7">
        <f>'IRA Calculations'!U110</f>
        <v>10629914242584.799</v>
      </c>
      <c r="I4" s="7">
        <f>'IRA Calculations'!V110</f>
        <v>10659974665117.09</v>
      </c>
      <c r="J4" s="7">
        <f>'IRA Calculations'!W110</f>
        <v>10698342008053.096</v>
      </c>
      <c r="K4" s="7">
        <f>'IRA Calculations'!X110</f>
        <v>10742367335497.125</v>
      </c>
      <c r="L4" s="7">
        <f>'IRA Calculations'!Y110</f>
        <v>10789488297707.92</v>
      </c>
      <c r="M4" s="7">
        <f>'IRA Calculations'!Z110</f>
        <v>10841458664237.693</v>
      </c>
      <c r="N4" s="7">
        <f>'IRA Calculations'!AA110</f>
        <v>10897970570355.162</v>
      </c>
      <c r="O4" s="7">
        <f>'IRA Calculations'!AB110</f>
        <v>10956016520999.943</v>
      </c>
      <c r="P4" s="7">
        <f>'IRA Calculations'!AC110</f>
        <v>11014268789233.312</v>
      </c>
      <c r="Q4" s="7">
        <f>'IRA Calculations'!AD110</f>
        <v>11074912628625.891</v>
      </c>
      <c r="R4" s="7">
        <f>'IRA Calculations'!AE110</f>
        <v>11137876837023.527</v>
      </c>
      <c r="S4" s="7">
        <f>'IRA Calculations'!AF110</f>
        <v>11202009509517.348</v>
      </c>
      <c r="T4" s="7">
        <f>'IRA Calculations'!AG110</f>
        <v>11266098891862.188</v>
      </c>
      <c r="U4" s="7">
        <f>'IRA Calculations'!AH110</f>
        <v>11330454662459.062</v>
      </c>
      <c r="V4" s="7">
        <f>'IRA Calculations'!AI110</f>
        <v>11394867092199.623</v>
      </c>
      <c r="W4" s="7">
        <f>'IRA Calculations'!AJ110</f>
        <v>11459051761521.221</v>
      </c>
      <c r="X4" s="7">
        <f>'IRA Calculations'!AK110</f>
        <v>11422521847740.547</v>
      </c>
      <c r="Y4" s="7">
        <f>'IRA Calculations'!AL110</f>
        <v>11385487737685.26</v>
      </c>
      <c r="Z4" s="7">
        <f>'IRA Calculations'!AM110</f>
        <v>11348221390345.471</v>
      </c>
      <c r="AA4" s="7">
        <f>'IRA Calculations'!AN110</f>
        <v>11310955193885.701</v>
      </c>
      <c r="AB4" s="7">
        <f>'IRA Calculations'!AO110</f>
        <v>11273837542751.219</v>
      </c>
      <c r="AC4" s="7">
        <f>'IRA Calculations'!AP110</f>
        <v>11236893233948.238</v>
      </c>
      <c r="AD4" s="7">
        <f>'IRA Calculations'!AQ110</f>
        <v>11200251046084.689</v>
      </c>
      <c r="AE4" s="7">
        <f>'IRA Calculations'!AR110</f>
        <v>11163880635476.504</v>
      </c>
      <c r="AF4" s="7">
        <f>'IRA Calculations'!AS110</f>
        <v>11127806409768.771</v>
      </c>
      <c r="AG4" s="7">
        <f>'IRA Calculations'!AT110</f>
        <v>11092006078819.221</v>
      </c>
    </row>
    <row r="5" spans="1:35" x14ac:dyDescent="0.2">
      <c r="A5" s="1" t="s">
        <v>79</v>
      </c>
      <c r="B5" s="7">
        <f>'IRA Calculations'!O111</f>
        <v>409988865.00363088</v>
      </c>
      <c r="C5" s="7">
        <f>'IRA Calculations'!P111</f>
        <v>409988865.00363088</v>
      </c>
      <c r="D5" s="7">
        <f>'IRA Calculations'!Q111</f>
        <v>409988865.00363088</v>
      </c>
      <c r="E5" s="7">
        <f>'IRA Calculations'!R111</f>
        <v>392849941.87331104</v>
      </c>
      <c r="F5" s="7">
        <f>'IRA Calculations'!S111</f>
        <v>378535474.58902198</v>
      </c>
      <c r="G5" s="7">
        <f>'IRA Calculations'!T111</f>
        <v>366925602.26413578</v>
      </c>
      <c r="H5" s="7">
        <f>'IRA Calculations'!U111</f>
        <v>357867945.95205802</v>
      </c>
      <c r="I5" s="7">
        <f>'IRA Calculations'!V111</f>
        <v>351230382.61544806</v>
      </c>
      <c r="J5" s="7">
        <f>'IRA Calculations'!W111</f>
        <v>346692139.05330712</v>
      </c>
      <c r="K5" s="7">
        <f>'IRA Calculations'!X111</f>
        <v>343851757.1745466</v>
      </c>
      <c r="L5" s="7">
        <f>'IRA Calculations'!Y111</f>
        <v>342303854.4909755</v>
      </c>
      <c r="M5" s="7">
        <f>'IRA Calculations'!Z111</f>
        <v>341827463.7346046</v>
      </c>
      <c r="N5" s="7">
        <f>'IRA Calculations'!AA111</f>
        <v>342171804.36586976</v>
      </c>
      <c r="O5" s="7">
        <f>'IRA Calculations'!AB111</f>
        <v>343032380.0718354</v>
      </c>
      <c r="P5" s="7">
        <f>'IRA Calculations'!AC111</f>
        <v>344201332.48753083</v>
      </c>
      <c r="Q5" s="7">
        <f>'IRA Calculations'!AD111</f>
        <v>345650201.16119719</v>
      </c>
      <c r="R5" s="7">
        <f>'IRA Calculations'!AE111</f>
        <v>347298290.50780791</v>
      </c>
      <c r="S5" s="7">
        <f>'IRA Calculations'!AF111</f>
        <v>349056131.22521657</v>
      </c>
      <c r="T5" s="7">
        <f>'IRA Calculations'!AG111</f>
        <v>350839032.36233914</v>
      </c>
      <c r="U5" s="7">
        <f>'IRA Calculations'!AH111</f>
        <v>352642327.39264727</v>
      </c>
      <c r="V5" s="7">
        <f>'IRA Calculations'!AI111</f>
        <v>354455552.90379286</v>
      </c>
      <c r="W5" s="7">
        <f>'IRA Calculations'!AJ111</f>
        <v>356267436.1893459</v>
      </c>
      <c r="X5" s="7">
        <f>'IRA Calculations'!AK111</f>
        <v>355048910.59356982</v>
      </c>
      <c r="Y5" s="7">
        <f>'IRA Calculations'!AL111</f>
        <v>353821424.83461094</v>
      </c>
      <c r="Z5" s="7">
        <f>'IRA Calculations'!AM111</f>
        <v>352594686.26091266</v>
      </c>
      <c r="AA5" s="7">
        <f>'IRA Calculations'!AN111</f>
        <v>351376780.94956619</v>
      </c>
      <c r="AB5" s="7">
        <f>'IRA Calculations'!AO111</f>
        <v>350172792.73007119</v>
      </c>
      <c r="AC5" s="7">
        <f>'IRA Calculations'!AP111</f>
        <v>348981976.74286968</v>
      </c>
      <c r="AD5" s="7">
        <f>'IRA Calculations'!AQ111</f>
        <v>347808168.35513473</v>
      </c>
      <c r="AE5" s="7">
        <f>'IRA Calculations'!AR111</f>
        <v>346649508.34085816</v>
      </c>
      <c r="AF5" s="7">
        <f>'IRA Calculations'!AS111</f>
        <v>345505713.20041001</v>
      </c>
      <c r="AG5" s="7">
        <f>'IRA Calculations'!AT111</f>
        <v>344375693.38504249</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391442565985.68304</v>
      </c>
      <c r="C10" s="7">
        <f>'IRA Calculations'!P116</f>
        <v>391442565985.68304</v>
      </c>
      <c r="D10" s="7">
        <f>'IRA Calculations'!Q116</f>
        <v>391442565985.68304</v>
      </c>
      <c r="E10" s="7">
        <f>'IRA Calculations'!R116</f>
        <v>383803826457.61523</v>
      </c>
      <c r="F10" s="7">
        <f>'IRA Calculations'!S116</f>
        <v>377814297358.66718</v>
      </c>
      <c r="G10" s="7">
        <f>'IRA Calculations'!T116</f>
        <v>373322024139.70148</v>
      </c>
      <c r="H10" s="7">
        <f>'IRA Calculations'!U116</f>
        <v>370171074471.86224</v>
      </c>
      <c r="I10" s="7">
        <f>'IRA Calculations'!V116</f>
        <v>368240368283.84906</v>
      </c>
      <c r="J10" s="7">
        <f>'IRA Calculations'!W116</f>
        <v>367319818851.66443</v>
      </c>
      <c r="K10" s="7">
        <f>'IRA Calculations'!X116</f>
        <v>367165677160.20105</v>
      </c>
      <c r="L10" s="7">
        <f>'IRA Calculations'!Y116</f>
        <v>367548591715.37347</v>
      </c>
      <c r="M10" s="7">
        <f>'IRA Calculations'!Z116</f>
        <v>368419171453.06616</v>
      </c>
      <c r="N10" s="7">
        <f>'IRA Calculations'!AA116</f>
        <v>369670561584.99292</v>
      </c>
      <c r="O10" s="7">
        <f>'IRA Calculations'!AB116</f>
        <v>371120730434.81934</v>
      </c>
      <c r="P10" s="7">
        <f>'IRA Calculations'!AC116</f>
        <v>372660725313.61908</v>
      </c>
      <c r="Q10" s="7">
        <f>'IRA Calculations'!AD116</f>
        <v>374318963472.39215</v>
      </c>
      <c r="R10" s="7">
        <f>'IRA Calculations'!AE116</f>
        <v>376070833146.89014</v>
      </c>
      <c r="S10" s="7">
        <f>'IRA Calculations'!AF116</f>
        <v>377873045394.84814</v>
      </c>
      <c r="T10" s="7">
        <f>'IRA Calculations'!AG116</f>
        <v>379679780476.47974</v>
      </c>
      <c r="U10" s="7">
        <f>'IRA Calculations'!AH116</f>
        <v>381503584612.74316</v>
      </c>
      <c r="V10" s="7">
        <f>'IRA Calculations'!AI116</f>
        <v>383338751799.35229</v>
      </c>
      <c r="W10" s="7">
        <f>'IRA Calculations'!AJ116</f>
        <v>385177970992.14362</v>
      </c>
      <c r="X10" s="7">
        <f>'IRA Calculations'!AK116</f>
        <v>384033981572.11108</v>
      </c>
      <c r="Y10" s="7">
        <f>'IRA Calculations'!AL116</f>
        <v>382864351934.23975</v>
      </c>
      <c r="Z10" s="7">
        <f>'IRA Calculations'!AM116</f>
        <v>381677442660.11035</v>
      </c>
      <c r="AA10" s="7">
        <f>'IRA Calculations'!AN116</f>
        <v>380480795327.49017</v>
      </c>
      <c r="AB10" s="7">
        <f>'IRA Calculations'!AO116</f>
        <v>379279494928.71564</v>
      </c>
      <c r="AC10" s="7">
        <f>'IRA Calculations'!AP116</f>
        <v>378076026002.35181</v>
      </c>
      <c r="AD10" s="7">
        <f>'IRA Calculations'!AQ116</f>
        <v>376875115291.23199</v>
      </c>
      <c r="AE10" s="7">
        <f>'IRA Calculations'!AR116</f>
        <v>375676810734.65521</v>
      </c>
      <c r="AF10" s="7">
        <f>'IRA Calculations'!AS116</f>
        <v>374483114206.11926</v>
      </c>
      <c r="AG10" s="7">
        <f>'IRA Calculations'!AT116</f>
        <v>373294275274.60944</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13664264276323.635</v>
      </c>
      <c r="C2" s="7">
        <f>'IRA Calculations'!P121</f>
        <v>13664264276323.635</v>
      </c>
      <c r="D2" s="7">
        <f>'IRA Calculations'!Q121</f>
        <v>13664264276323.635</v>
      </c>
      <c r="E2" s="7">
        <f>'IRA Calculations'!R121</f>
        <v>13741627636022.74</v>
      </c>
      <c r="F2" s="7">
        <f>'IRA Calculations'!S121</f>
        <v>13824313174697.051</v>
      </c>
      <c r="G2" s="7">
        <f>'IRA Calculations'!T121</f>
        <v>13921221773370.018</v>
      </c>
      <c r="H2" s="7">
        <f>'IRA Calculations'!U121</f>
        <v>14026989015768.109</v>
      </c>
      <c r="I2" s="7">
        <f>'IRA Calculations'!V121</f>
        <v>14117543221438.184</v>
      </c>
      <c r="J2" s="7">
        <f>'IRA Calculations'!W121</f>
        <v>14227457110004.105</v>
      </c>
      <c r="K2" s="7">
        <f>'IRA Calculations'!X121</f>
        <v>14351927881095.641</v>
      </c>
      <c r="L2" s="7">
        <f>'IRA Calculations'!Y121</f>
        <v>14474479795234.42</v>
      </c>
      <c r="M2" s="7">
        <f>'IRA Calculations'!Z121</f>
        <v>14592901112738.648</v>
      </c>
      <c r="N2" s="7">
        <f>'IRA Calculations'!AA121</f>
        <v>14718260250862.197</v>
      </c>
      <c r="O2" s="7">
        <f>'IRA Calculations'!AB121</f>
        <v>14852406175078.936</v>
      </c>
      <c r="P2" s="7">
        <f>'IRA Calculations'!AC121</f>
        <v>14999692509019.113</v>
      </c>
      <c r="Q2" s="7">
        <f>'IRA Calculations'!AD121</f>
        <v>15161473693587.793</v>
      </c>
      <c r="R2" s="7">
        <f>'IRA Calculations'!AE121</f>
        <v>15327166600279.633</v>
      </c>
      <c r="S2" s="7">
        <f>'IRA Calculations'!AF121</f>
        <v>15483778894164.086</v>
      </c>
      <c r="T2" s="7">
        <f>'IRA Calculations'!AG121</f>
        <v>15636188825474.43</v>
      </c>
      <c r="U2" s="7">
        <f>'IRA Calculations'!AH121</f>
        <v>15797230973245.014</v>
      </c>
      <c r="V2" s="7">
        <f>'IRA Calculations'!AI121</f>
        <v>15951456820523.721</v>
      </c>
      <c r="W2" s="7">
        <f>'IRA Calculations'!AJ121</f>
        <v>16095274194964.432</v>
      </c>
      <c r="X2" s="7">
        <f>'IRA Calculations'!AK121</f>
        <v>16200327469763.969</v>
      </c>
      <c r="Y2" s="7">
        <f>'IRA Calculations'!AL121</f>
        <v>16310356011887.787</v>
      </c>
      <c r="Z2" s="7">
        <f>'IRA Calculations'!AM121</f>
        <v>16423241989928.012</v>
      </c>
      <c r="AA2" s="7">
        <f>'IRA Calculations'!AN121</f>
        <v>16531974810982.576</v>
      </c>
      <c r="AB2" s="7">
        <f>'IRA Calculations'!AO121</f>
        <v>16633379267252.129</v>
      </c>
      <c r="AC2" s="7">
        <f>'IRA Calculations'!AP121</f>
        <v>16734879259058.717</v>
      </c>
      <c r="AD2" s="7">
        <f>'IRA Calculations'!AQ121</f>
        <v>16833961954095.648</v>
      </c>
      <c r="AE2" s="7">
        <f>'IRA Calculations'!AR121</f>
        <v>16934001030931.195</v>
      </c>
      <c r="AF2" s="7">
        <f>'IRA Calculations'!AS121</f>
        <v>17039709105246.824</v>
      </c>
      <c r="AG2" s="7">
        <f>'IRA Calculations'!AT121</f>
        <v>17146510004565.656</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1817327181104.4351</v>
      </c>
      <c r="C2" s="7">
        <f>'IRA Calculations'!P134</f>
        <v>1817327181104.4351</v>
      </c>
      <c r="D2" s="7">
        <f>'IRA Calculations'!Q134</f>
        <v>1817327181104.4351</v>
      </c>
      <c r="E2" s="7">
        <f>'IRA Calculations'!R134</f>
        <v>1829711687409.093</v>
      </c>
      <c r="F2" s="7">
        <f>'IRA Calculations'!S134</f>
        <v>1841594121237.9399</v>
      </c>
      <c r="G2" s="7">
        <f>'IRA Calculations'!T134</f>
        <v>1853017836520.2195</v>
      </c>
      <c r="H2" s="7">
        <f>'IRA Calculations'!U134</f>
        <v>1864195660847.2405</v>
      </c>
      <c r="I2" s="7">
        <f>'IRA Calculations'!V134</f>
        <v>1875438794830.6438</v>
      </c>
      <c r="J2" s="7">
        <f>'IRA Calculations'!W134</f>
        <v>1886950541093.3821</v>
      </c>
      <c r="K2" s="7">
        <f>'IRA Calculations'!X134</f>
        <v>1898901689991.3401</v>
      </c>
      <c r="L2" s="7">
        <f>'IRA Calculations'!Y134</f>
        <v>1910743982195.3645</v>
      </c>
      <c r="M2" s="7">
        <f>'IRA Calculations'!Z134</f>
        <v>1922229474489.0212</v>
      </c>
      <c r="N2" s="7">
        <f>'IRA Calculations'!AA134</f>
        <v>1932985619483.7041</v>
      </c>
      <c r="O2" s="7">
        <f>'IRA Calculations'!AB134</f>
        <v>1942550184946.3113</v>
      </c>
      <c r="P2" s="7">
        <f>'IRA Calculations'!AC134</f>
        <v>1950865185667.9094</v>
      </c>
      <c r="Q2" s="7">
        <f>'IRA Calculations'!AD134</f>
        <v>1957448060226.0837</v>
      </c>
      <c r="R2" s="7">
        <f>'IRA Calculations'!AE134</f>
        <v>1962275313210.0718</v>
      </c>
      <c r="S2" s="7">
        <f>'IRA Calculations'!AF134</f>
        <v>1965383402554.6382</v>
      </c>
      <c r="T2" s="7">
        <f>'IRA Calculations'!AG134</f>
        <v>1966980845182.5288</v>
      </c>
      <c r="U2" s="7">
        <f>'IRA Calculations'!AH134</f>
        <v>1967655535974.179</v>
      </c>
      <c r="V2" s="7">
        <f>'IRA Calculations'!AI134</f>
        <v>1967580767771.4604</v>
      </c>
      <c r="W2" s="7">
        <f>'IRA Calculations'!AJ134</f>
        <v>1967025743210.7908</v>
      </c>
      <c r="X2" s="7">
        <f>'IRA Calculations'!AK134</f>
        <v>1966001748148.8948</v>
      </c>
      <c r="Y2" s="7">
        <f>'IRA Calculations'!AL134</f>
        <v>1964786441802.9722</v>
      </c>
      <c r="Z2" s="7">
        <f>'IRA Calculations'!AM134</f>
        <v>1963556041598.7444</v>
      </c>
      <c r="AA2" s="7">
        <f>'IRA Calculations'!AN134</f>
        <v>1962365526715.4651</v>
      </c>
      <c r="AB2" s="7">
        <f>'IRA Calculations'!AO134</f>
        <v>1961176802362.625</v>
      </c>
      <c r="AC2" s="7">
        <f>'IRA Calculations'!AP134</f>
        <v>1960126008130.1331</v>
      </c>
      <c r="AD2" s="7">
        <f>'IRA Calculations'!AQ134</f>
        <v>1958847757247.4077</v>
      </c>
      <c r="AE2" s="7">
        <f>'IRA Calculations'!AR134</f>
        <v>1957470901954.9741</v>
      </c>
      <c r="AF2" s="7">
        <f>'IRA Calculations'!AS134</f>
        <v>1955938897729.3398</v>
      </c>
      <c r="AG2" s="7">
        <f>'IRA Calculations'!AT134</f>
        <v>1954238902576.2634</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55125425210809.328</v>
      </c>
      <c r="C4" s="7">
        <f>'IRA Calculations'!P136</f>
        <v>55125425210809.328</v>
      </c>
      <c r="D4" s="7">
        <f>'IRA Calculations'!Q136</f>
        <v>55125425210809.328</v>
      </c>
      <c r="E4" s="7">
        <f>'IRA Calculations'!R136</f>
        <v>54998333143034.773</v>
      </c>
      <c r="F4" s="7">
        <f>'IRA Calculations'!S136</f>
        <v>54804683200552.984</v>
      </c>
      <c r="G4" s="7">
        <f>'IRA Calculations'!T136</f>
        <v>54595450178924.781</v>
      </c>
      <c r="H4" s="7">
        <f>'IRA Calculations'!U136</f>
        <v>54377413842097.977</v>
      </c>
      <c r="I4" s="7">
        <f>'IRA Calculations'!V136</f>
        <v>54161481513219.086</v>
      </c>
      <c r="J4" s="7">
        <f>'IRA Calculations'!W136</f>
        <v>53958433046455.18</v>
      </c>
      <c r="K4" s="7">
        <f>'IRA Calculations'!X136</f>
        <v>53780579117083.906</v>
      </c>
      <c r="L4" s="7">
        <f>'IRA Calculations'!Y136</f>
        <v>53623467509404.062</v>
      </c>
      <c r="M4" s="7">
        <f>'IRA Calculations'!Z136</f>
        <v>53492215791622.75</v>
      </c>
      <c r="N4" s="7">
        <f>'IRA Calculations'!AA136</f>
        <v>53387657234587.891</v>
      </c>
      <c r="O4" s="7">
        <f>'IRA Calculations'!AB136</f>
        <v>53308341874561.164</v>
      </c>
      <c r="P4" s="7">
        <f>'IRA Calculations'!AC136</f>
        <v>53311392349295.352</v>
      </c>
      <c r="Q4" s="7">
        <f>'IRA Calculations'!AD136</f>
        <v>53336296549056.742</v>
      </c>
      <c r="R4" s="7">
        <f>'IRA Calculations'!AE136</f>
        <v>53379923035483.594</v>
      </c>
      <c r="S4" s="7">
        <f>'IRA Calculations'!AF136</f>
        <v>53434011829397.234</v>
      </c>
      <c r="T4" s="7">
        <f>'IRA Calculations'!AG136</f>
        <v>53493382128231.062</v>
      </c>
      <c r="U4" s="7">
        <f>'IRA Calculations'!AH136</f>
        <v>53562156322494.5</v>
      </c>
      <c r="V4" s="7">
        <f>'IRA Calculations'!AI136</f>
        <v>53633740981665.898</v>
      </c>
      <c r="W4" s="7">
        <f>'IRA Calculations'!AJ136</f>
        <v>53706057124479.32</v>
      </c>
      <c r="X4" s="7">
        <f>'IRA Calculations'!AK136</f>
        <v>53770937900822.164</v>
      </c>
      <c r="Y4" s="7">
        <f>'IRA Calculations'!AL136</f>
        <v>53830227178279.977</v>
      </c>
      <c r="Z4" s="7">
        <f>'IRA Calculations'!AM136</f>
        <v>53884710119373.312</v>
      </c>
      <c r="AA4" s="7">
        <f>'IRA Calculations'!AN136</f>
        <v>53933291463231.359</v>
      </c>
      <c r="AB4" s="7">
        <f>'IRA Calculations'!AO136</f>
        <v>53973621310700.516</v>
      </c>
      <c r="AC4" s="7">
        <f>'IRA Calculations'!AP136</f>
        <v>54009349239454.594</v>
      </c>
      <c r="AD4" s="7">
        <f>'IRA Calculations'!AQ136</f>
        <v>54030898410646.289</v>
      </c>
      <c r="AE4" s="7">
        <f>'IRA Calculations'!AR136</f>
        <v>54042879456187.93</v>
      </c>
      <c r="AF4" s="7">
        <f>'IRA Calculations'!AS136</f>
        <v>54044816414309.836</v>
      </c>
      <c r="AG4" s="7">
        <f>'IRA Calculations'!AT136</f>
        <v>54037420145074.422</v>
      </c>
    </row>
    <row r="5" spans="1:35" x14ac:dyDescent="0.2">
      <c r="A5" s="1" t="s">
        <v>79</v>
      </c>
      <c r="B5" s="7">
        <f>'IRA Calculations'!O137</f>
        <v>3122514636531.0361</v>
      </c>
      <c r="C5" s="7">
        <f>'IRA Calculations'!P137</f>
        <v>3122514636531.0361</v>
      </c>
      <c r="D5" s="7">
        <f>'IRA Calculations'!Q137</f>
        <v>3122514636531.0361</v>
      </c>
      <c r="E5" s="7">
        <f>'IRA Calculations'!R137</f>
        <v>3091535465917.6821</v>
      </c>
      <c r="F5" s="7">
        <f>'IRA Calculations'!S137</f>
        <v>3056602301340.9951</v>
      </c>
      <c r="G5" s="7">
        <f>'IRA Calculations'!T137</f>
        <v>3016215555656.4341</v>
      </c>
      <c r="H5" s="7">
        <f>'IRA Calculations'!U137</f>
        <v>2968617546295.0503</v>
      </c>
      <c r="I5" s="7">
        <f>'IRA Calculations'!V137</f>
        <v>2911591996212.2021</v>
      </c>
      <c r="J5" s="7">
        <f>'IRA Calculations'!W137</f>
        <v>2842477318809.9697</v>
      </c>
      <c r="K5" s="7">
        <f>'IRA Calculations'!X137</f>
        <v>2758784768671.1606</v>
      </c>
      <c r="L5" s="7">
        <f>'IRA Calculations'!Y137</f>
        <v>2658517773223.3315</v>
      </c>
      <c r="M5" s="7">
        <f>'IRA Calculations'!Z137</f>
        <v>2541781068521.6318</v>
      </c>
      <c r="N5" s="7">
        <f>'IRA Calculations'!AA137</f>
        <v>2410484067575.9136</v>
      </c>
      <c r="O5" s="7">
        <f>'IRA Calculations'!AB137</f>
        <v>2267625900129.3862</v>
      </c>
      <c r="P5" s="7">
        <f>'IRA Calculations'!AC137</f>
        <v>2116751313221.3826</v>
      </c>
      <c r="Q5" s="7">
        <f>'IRA Calculations'!AD137</f>
        <v>1960859891806.6174</v>
      </c>
      <c r="R5" s="7">
        <f>'IRA Calculations'!AE137</f>
        <v>1802615561664.5327</v>
      </c>
      <c r="S5" s="7">
        <f>'IRA Calculations'!AF137</f>
        <v>1647893933498.3848</v>
      </c>
      <c r="T5" s="7">
        <f>'IRA Calculations'!AG137</f>
        <v>1497445770518.532</v>
      </c>
      <c r="U5" s="7">
        <f>'IRA Calculations'!AH137</f>
        <v>1352241517022.1677</v>
      </c>
      <c r="V5" s="7">
        <f>'IRA Calculations'!AI137</f>
        <v>1213462697694.2041</v>
      </c>
      <c r="W5" s="7">
        <f>'IRA Calculations'!AJ137</f>
        <v>1082522446317.7802</v>
      </c>
      <c r="X5" s="7">
        <f>'IRA Calculations'!AK137</f>
        <v>960841467846.00537</v>
      </c>
      <c r="Y5" s="7">
        <f>'IRA Calculations'!AL137</f>
        <v>849837736961.79333</v>
      </c>
      <c r="Z5" s="7">
        <f>'IRA Calculations'!AM137</f>
        <v>750679801672.26758</v>
      </c>
      <c r="AA5" s="7">
        <f>'IRA Calculations'!AN137</f>
        <v>664180879921.87878</v>
      </c>
      <c r="AB5" s="7">
        <f>'IRA Calculations'!AO137</f>
        <v>590688555006.74304</v>
      </c>
      <c r="AC5" s="7">
        <f>'IRA Calculations'!AP137</f>
        <v>530088775002.05743</v>
      </c>
      <c r="AD5" s="7">
        <f>'IRA Calculations'!AQ137</f>
        <v>481674228178.77612</v>
      </c>
      <c r="AE5" s="7">
        <f>'IRA Calculations'!AR137</f>
        <v>444376847964.74554</v>
      </c>
      <c r="AF5" s="7">
        <f>'IRA Calculations'!AS137</f>
        <v>416749255299.48657</v>
      </c>
      <c r="AG5" s="7">
        <f>'IRA Calculations'!AT137</f>
        <v>397141540852.22742</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5453000000000</v>
      </c>
      <c r="C7" s="7">
        <f>'IRA Calculations'!P139</f>
        <v>5453000000000</v>
      </c>
      <c r="D7" s="7">
        <f>'IRA Calculations'!Q139</f>
        <v>5453000000000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54000000000</v>
      </c>
      <c r="C8" s="7">
        <f>'IRA Calculations'!P140</f>
        <v>54000000000</v>
      </c>
      <c r="D8" s="7">
        <f>'IRA Calculations'!Q140</f>
        <v>54000000000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20000000000</v>
      </c>
      <c r="C9" s="7">
        <f>'IRA Calculations'!P141</f>
        <v>20000000000</v>
      </c>
      <c r="D9" s="7">
        <f>'IRA Calculations'!Q141</f>
        <v>20000000000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3821000000000</v>
      </c>
      <c r="C10" s="7">
        <f>'IRA Calculations'!P142</f>
        <v>3821000000000</v>
      </c>
      <c r="D10" s="7">
        <f>'IRA Calculations'!Q142</f>
        <v>3821000000000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15713728242747.557</v>
      </c>
      <c r="C2" s="7">
        <f>'IRA Calculations'!P147</f>
        <v>15713728242747.557</v>
      </c>
      <c r="D2" s="7">
        <f>'IRA Calculations'!Q147</f>
        <v>15713728242747.557</v>
      </c>
      <c r="E2" s="7">
        <f>'IRA Calculations'!R147</f>
        <v>15703854469636.926</v>
      </c>
      <c r="F2" s="7">
        <f>'IRA Calculations'!S147</f>
        <v>15614076770771.105</v>
      </c>
      <c r="G2" s="7">
        <f>'IRA Calculations'!T147</f>
        <v>15508334269091.385</v>
      </c>
      <c r="H2" s="7">
        <f>'IRA Calculations'!U147</f>
        <v>15389063365045.23</v>
      </c>
      <c r="I2" s="7">
        <f>'IRA Calculations'!V147</f>
        <v>15263702865425.756</v>
      </c>
      <c r="J2" s="7">
        <f>'IRA Calculations'!W147</f>
        <v>15126364276638.238</v>
      </c>
      <c r="K2" s="7">
        <f>'IRA Calculations'!X147</f>
        <v>14985120293996.057</v>
      </c>
      <c r="L2" s="7">
        <f>'IRA Calculations'!Y147</f>
        <v>14834603854478.627</v>
      </c>
      <c r="M2" s="7">
        <f>'IRA Calculations'!Z147</f>
        <v>14677483255757.891</v>
      </c>
      <c r="N2" s="7">
        <f>'IRA Calculations'!AA147</f>
        <v>14523910926395.152</v>
      </c>
      <c r="O2" s="7">
        <f>'IRA Calculations'!AB147</f>
        <v>14377217371025.482</v>
      </c>
      <c r="P2" s="7">
        <f>'IRA Calculations'!AC147</f>
        <v>14305517984238.08</v>
      </c>
      <c r="Q2" s="7">
        <f>'IRA Calculations'!AD147</f>
        <v>14242047799391.498</v>
      </c>
      <c r="R2" s="7">
        <f>'IRA Calculations'!AE147</f>
        <v>14185497985305.639</v>
      </c>
      <c r="S2" s="7">
        <f>'IRA Calculations'!AF147</f>
        <v>14136297309635.09</v>
      </c>
      <c r="T2" s="7">
        <f>'IRA Calculations'!AG147</f>
        <v>14096391269782.332</v>
      </c>
      <c r="U2" s="7">
        <f>'IRA Calculations'!AH147</f>
        <v>14068114918637.844</v>
      </c>
      <c r="V2" s="7">
        <f>'IRA Calculations'!AI147</f>
        <v>14050061690447.172</v>
      </c>
      <c r="W2" s="7">
        <f>'IRA Calculations'!AJ147</f>
        <v>14045573632695.629</v>
      </c>
      <c r="X2" s="7">
        <f>'IRA Calculations'!AK147</f>
        <v>14049511574275.479</v>
      </c>
      <c r="Y2" s="7">
        <f>'IRA Calculations'!AL147</f>
        <v>14068080851164.045</v>
      </c>
      <c r="Z2" s="7">
        <f>'IRA Calculations'!AM147</f>
        <v>14097616089763.729</v>
      </c>
      <c r="AA2" s="7">
        <f>'IRA Calculations'!AN147</f>
        <v>14136754052036.66</v>
      </c>
      <c r="AB2" s="7">
        <f>'IRA Calculations'!AO147</f>
        <v>14189524249963.232</v>
      </c>
      <c r="AC2" s="7">
        <f>'IRA Calculations'!AP147</f>
        <v>14252134278776.035</v>
      </c>
      <c r="AD2" s="7">
        <f>'IRA Calculations'!AQ147</f>
        <v>14324173264232.615</v>
      </c>
      <c r="AE2" s="7">
        <f>'IRA Calculations'!AR147</f>
        <v>14406220973692.957</v>
      </c>
      <c r="AF2" s="7">
        <f>'IRA Calculations'!AS147</f>
        <v>14496105368166.805</v>
      </c>
      <c r="AG2" s="7">
        <f>'IRA Calculations'!AT147</f>
        <v>14592139857512.369</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250262175962.0687</v>
      </c>
      <c r="C4" s="7">
        <f>'IRA Calculations'!P149</f>
        <v>250262175962.0687</v>
      </c>
      <c r="D4" s="7">
        <f>'IRA Calculations'!Q149</f>
        <v>250262175962.0687</v>
      </c>
      <c r="E4" s="7">
        <f>'IRA Calculations'!R149</f>
        <v>257063563287.2016</v>
      </c>
      <c r="F4" s="7">
        <f>'IRA Calculations'!S149</f>
        <v>263746179383.76205</v>
      </c>
      <c r="G4" s="7">
        <f>'IRA Calculations'!T149</f>
        <v>270263080146.72714</v>
      </c>
      <c r="H4" s="7">
        <f>'IRA Calculations'!U149</f>
        <v>276635951873.24268</v>
      </c>
      <c r="I4" s="7">
        <f>'IRA Calculations'!V149</f>
        <v>282857599358.49585</v>
      </c>
      <c r="J4" s="7">
        <f>'IRA Calculations'!W149</f>
        <v>288934352893.32507</v>
      </c>
      <c r="K4" s="7">
        <f>'IRA Calculations'!X149</f>
        <v>294876843268.64642</v>
      </c>
      <c r="L4" s="7">
        <f>'IRA Calculations'!Y149</f>
        <v>300616013992.56549</v>
      </c>
      <c r="M4" s="7">
        <f>'IRA Calculations'!Z149</f>
        <v>306133030578.51324</v>
      </c>
      <c r="N4" s="7">
        <f>'IRA Calculations'!AA149</f>
        <v>311469984691.51776</v>
      </c>
      <c r="O4" s="7">
        <f>'IRA Calculations'!AB149</f>
        <v>316562992176.40356</v>
      </c>
      <c r="P4" s="7">
        <f>'IRA Calculations'!AC149</f>
        <v>321460311333.66437</v>
      </c>
      <c r="Q4" s="7">
        <f>'IRA Calculations'!AD149</f>
        <v>326150190808.1347</v>
      </c>
      <c r="R4" s="7">
        <f>'IRA Calculations'!AE149</f>
        <v>330567015477.20752</v>
      </c>
      <c r="S4" s="7">
        <f>'IRA Calculations'!AF149</f>
        <v>334700697250.0105</v>
      </c>
      <c r="T4" s="7">
        <f>'IRA Calculations'!AG149</f>
        <v>338541064348.51044</v>
      </c>
      <c r="U4" s="7">
        <f>'IRA Calculations'!AH149</f>
        <v>342083016780.83008</v>
      </c>
      <c r="V4" s="7">
        <f>'IRA Calculations'!AI149</f>
        <v>345305733560.83368</v>
      </c>
      <c r="W4" s="7">
        <f>'IRA Calculations'!AJ149</f>
        <v>348152495818.93005</v>
      </c>
      <c r="X4" s="7">
        <f>'IRA Calculations'!AK149</f>
        <v>350628986952.81635</v>
      </c>
      <c r="Y4" s="7">
        <f>'IRA Calculations'!AL149</f>
        <v>352795857591.48486</v>
      </c>
      <c r="Z4" s="7">
        <f>'IRA Calculations'!AM149</f>
        <v>354618119892.11041</v>
      </c>
      <c r="AA4" s="7">
        <f>'IRA Calculations'!AN149</f>
        <v>356128823754.26013</v>
      </c>
      <c r="AB4" s="7">
        <f>'IRA Calculations'!AO149</f>
        <v>357366183603.78473</v>
      </c>
      <c r="AC4" s="7">
        <f>'IRA Calculations'!AP149</f>
        <v>358366276160.92261</v>
      </c>
      <c r="AD4" s="7">
        <f>'IRA Calculations'!AQ149</f>
        <v>359131571789.64001</v>
      </c>
      <c r="AE4" s="7">
        <f>'IRA Calculations'!AR149</f>
        <v>359728961124.16998</v>
      </c>
      <c r="AF4" s="7">
        <f>'IRA Calculations'!AS149</f>
        <v>360194303391.04852</v>
      </c>
      <c r="AG4" s="7">
        <f>'IRA Calculations'!AT149</f>
        <v>360564767700.01221</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8529164897642.0889</v>
      </c>
      <c r="C2" s="7">
        <f>'IRA Calculations'!P160</f>
        <v>8529164897642.0889</v>
      </c>
      <c r="D2" s="7">
        <f>'IRA Calculations'!Q160</f>
        <v>8529164897642.0889</v>
      </c>
      <c r="E2" s="7">
        <f>'IRA Calculations'!R160</f>
        <v>8371880175825.7832</v>
      </c>
      <c r="F2" s="7">
        <f>'IRA Calculations'!S160</f>
        <v>8137307165762.6016</v>
      </c>
      <c r="G2" s="7">
        <f>'IRA Calculations'!T160</f>
        <v>7888676973347.0088</v>
      </c>
      <c r="H2" s="7">
        <f>'IRA Calculations'!U160</f>
        <v>7650411549710.2432</v>
      </c>
      <c r="I2" s="7">
        <f>'IRA Calculations'!V160</f>
        <v>7418363187896.6367</v>
      </c>
      <c r="J2" s="7">
        <f>'IRA Calculations'!W160</f>
        <v>7195823422935.9336</v>
      </c>
      <c r="K2" s="7">
        <f>'IRA Calculations'!X160</f>
        <v>6987867099781.0244</v>
      </c>
      <c r="L2" s="7">
        <f>'IRA Calculations'!Y160</f>
        <v>6797188215961.3242</v>
      </c>
      <c r="M2" s="7">
        <f>'IRA Calculations'!Z160</f>
        <v>6627219740684.75</v>
      </c>
      <c r="N2" s="7">
        <f>'IRA Calculations'!AA160</f>
        <v>6481408665519.7412</v>
      </c>
      <c r="O2" s="7">
        <f>'IRA Calculations'!AB160</f>
        <v>6358805777696.7979</v>
      </c>
      <c r="P2" s="7">
        <f>'IRA Calculations'!AC160</f>
        <v>6252795992783.0576</v>
      </c>
      <c r="Q2" s="7">
        <f>'IRA Calculations'!AD160</f>
        <v>6159382354220.9619</v>
      </c>
      <c r="R2" s="7">
        <f>'IRA Calculations'!AE160</f>
        <v>6073864935283.0869</v>
      </c>
      <c r="S2" s="7">
        <f>'IRA Calculations'!AF160</f>
        <v>5992829353866.5068</v>
      </c>
      <c r="T2" s="7">
        <f>'IRA Calculations'!AG160</f>
        <v>5919259755080.4385</v>
      </c>
      <c r="U2" s="7">
        <f>'IRA Calculations'!AH160</f>
        <v>5854684574093.6621</v>
      </c>
      <c r="V2" s="7">
        <f>'IRA Calculations'!AI160</f>
        <v>5796719246406.9775</v>
      </c>
      <c r="W2" s="7">
        <f>'IRA Calculations'!AJ160</f>
        <v>5742344026637.9053</v>
      </c>
      <c r="X2" s="7">
        <f>'IRA Calculations'!AK160</f>
        <v>5695205877365.1357</v>
      </c>
      <c r="Y2" s="7">
        <f>'IRA Calculations'!AL160</f>
        <v>5657429155269.5186</v>
      </c>
      <c r="Z2" s="7">
        <f>'IRA Calculations'!AM160</f>
        <v>5628532601654.0205</v>
      </c>
      <c r="AA2" s="7">
        <f>'IRA Calculations'!AN160</f>
        <v>5607174034791.2822</v>
      </c>
      <c r="AB2" s="7">
        <f>'IRA Calculations'!AO160</f>
        <v>5593221688453.4482</v>
      </c>
      <c r="AC2" s="7">
        <f>'IRA Calculations'!AP160</f>
        <v>5585073038979.4072</v>
      </c>
      <c r="AD2" s="7">
        <f>'IRA Calculations'!AQ160</f>
        <v>5583408232774.1299</v>
      </c>
      <c r="AE2" s="7">
        <f>'IRA Calculations'!AR160</f>
        <v>5588076237577.958</v>
      </c>
      <c r="AF2" s="7">
        <f>'IRA Calculations'!AS160</f>
        <v>5599750576244.957</v>
      </c>
      <c r="AG2" s="7">
        <f>'IRA Calculations'!AT160</f>
        <v>5618466372192.7666</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11360861598641.152</v>
      </c>
      <c r="C2" s="7">
        <f>'IRA Calculations'!P173</f>
        <v>11360861598641.152</v>
      </c>
      <c r="D2" s="7">
        <f>'IRA Calculations'!Q173</f>
        <v>11360861598641.152</v>
      </c>
      <c r="E2" s="7">
        <f>'IRA Calculations'!R173</f>
        <v>11420203777132.371</v>
      </c>
      <c r="F2" s="7">
        <f>'IRA Calculations'!S173</f>
        <v>11471789707772.002</v>
      </c>
      <c r="G2" s="7">
        <f>'IRA Calculations'!T173</f>
        <v>11507322139276.352</v>
      </c>
      <c r="H2" s="7">
        <f>'IRA Calculations'!U173</f>
        <v>11520489088908.129</v>
      </c>
      <c r="I2" s="7">
        <f>'IRA Calculations'!V173</f>
        <v>11508533751693.863</v>
      </c>
      <c r="J2" s="7">
        <f>'IRA Calculations'!W173</f>
        <v>11477044880839.754</v>
      </c>
      <c r="K2" s="7">
        <f>'IRA Calculations'!X173</f>
        <v>11433271819540.707</v>
      </c>
      <c r="L2" s="7">
        <f>'IRA Calculations'!Y173</f>
        <v>11387922271718.805</v>
      </c>
      <c r="M2" s="7">
        <f>'IRA Calculations'!Z173</f>
        <v>11344515332305.746</v>
      </c>
      <c r="N2" s="7">
        <f>'IRA Calculations'!AA173</f>
        <v>11311753124906.918</v>
      </c>
      <c r="O2" s="7">
        <f>'IRA Calculations'!AB173</f>
        <v>11289871252998.912</v>
      </c>
      <c r="P2" s="7">
        <f>'IRA Calculations'!AC173</f>
        <v>11280988272669.896</v>
      </c>
      <c r="Q2" s="7">
        <f>'IRA Calculations'!AD173</f>
        <v>11282985829915.777</v>
      </c>
      <c r="R2" s="7">
        <f>'IRA Calculations'!AE173</f>
        <v>11295106217347.734</v>
      </c>
      <c r="S2" s="7">
        <f>'IRA Calculations'!AF173</f>
        <v>11313115236587.922</v>
      </c>
      <c r="T2" s="7">
        <f>'IRA Calculations'!AG173</f>
        <v>11337516161438.039</v>
      </c>
      <c r="U2" s="7">
        <f>'IRA Calculations'!AH173</f>
        <v>11367724810295.689</v>
      </c>
      <c r="V2" s="7">
        <f>'IRA Calculations'!AI173</f>
        <v>11403122447660.74</v>
      </c>
      <c r="W2" s="7">
        <f>'IRA Calculations'!AJ173</f>
        <v>11440613468722.312</v>
      </c>
      <c r="X2" s="7">
        <f>'IRA Calculations'!AK173</f>
        <v>11482393087596.266</v>
      </c>
      <c r="Y2" s="7">
        <f>'IRA Calculations'!AL173</f>
        <v>11528177711239.074</v>
      </c>
      <c r="Z2" s="7">
        <f>'IRA Calculations'!AM173</f>
        <v>11578938842232.676</v>
      </c>
      <c r="AA2" s="7">
        <f>'IRA Calculations'!AN173</f>
        <v>11633457224274.873</v>
      </c>
      <c r="AB2" s="7">
        <f>'IRA Calculations'!AO173</f>
        <v>11692479663782.684</v>
      </c>
      <c r="AC2" s="7">
        <f>'IRA Calculations'!AP173</f>
        <v>11754945284559.525</v>
      </c>
      <c r="AD2" s="7">
        <f>'IRA Calculations'!AQ173</f>
        <v>11820840180758.016</v>
      </c>
      <c r="AE2" s="7">
        <f>'IRA Calculations'!AR173</f>
        <v>11888016017853.465</v>
      </c>
      <c r="AF2" s="7">
        <f>'IRA Calculations'!AS173</f>
        <v>11956891203556.859</v>
      </c>
      <c r="AG2" s="7">
        <f>'IRA Calculations'!AT173</f>
        <v>12027182662617.27</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20341385502138.801</v>
      </c>
      <c r="C4" s="7">
        <f>'IRA Calculations'!P175</f>
        <v>20341385502138.801</v>
      </c>
      <c r="D4" s="7">
        <f>'IRA Calculations'!Q175</f>
        <v>20341385502138.801</v>
      </c>
      <c r="E4" s="7">
        <f>'IRA Calculations'!R175</f>
        <v>20515493875588.102</v>
      </c>
      <c r="F4" s="7">
        <f>'IRA Calculations'!S175</f>
        <v>20676183598749.855</v>
      </c>
      <c r="G4" s="7">
        <f>'IRA Calculations'!T175</f>
        <v>20822133322425.121</v>
      </c>
      <c r="H4" s="7">
        <f>'IRA Calculations'!U175</f>
        <v>20960275680103.996</v>
      </c>
      <c r="I4" s="7">
        <f>'IRA Calculations'!V175</f>
        <v>21097865473217.859</v>
      </c>
      <c r="J4" s="7">
        <f>'IRA Calculations'!W175</f>
        <v>21245611260793.445</v>
      </c>
      <c r="K4" s="7">
        <f>'IRA Calculations'!X175</f>
        <v>21405994684882.625</v>
      </c>
      <c r="L4" s="7">
        <f>'IRA Calculations'!Y175</f>
        <v>21580880769345.738</v>
      </c>
      <c r="M4" s="7">
        <f>'IRA Calculations'!Z175</f>
        <v>21759481905517.223</v>
      </c>
      <c r="N4" s="7">
        <f>'IRA Calculations'!AA175</f>
        <v>21944357808669.75</v>
      </c>
      <c r="O4" s="7">
        <f>'IRA Calculations'!AB175</f>
        <v>22127447756142.902</v>
      </c>
      <c r="P4" s="7">
        <f>'IRA Calculations'!AC175</f>
        <v>22314781116095.848</v>
      </c>
      <c r="Q4" s="7">
        <f>'IRA Calculations'!AD175</f>
        <v>22504753711106.07</v>
      </c>
      <c r="R4" s="7">
        <f>'IRA Calculations'!AE175</f>
        <v>22693421108696.879</v>
      </c>
      <c r="S4" s="7">
        <f>'IRA Calculations'!AF175</f>
        <v>22879232689666.816</v>
      </c>
      <c r="T4" s="7">
        <f>'IRA Calculations'!AG175</f>
        <v>23065605841000.32</v>
      </c>
      <c r="U4" s="7">
        <f>'IRA Calculations'!AH175</f>
        <v>23254195552453.145</v>
      </c>
      <c r="V4" s="7">
        <f>'IRA Calculations'!AI175</f>
        <v>23446158370545.227</v>
      </c>
      <c r="W4" s="7">
        <f>'IRA Calculations'!AJ175</f>
        <v>23637437486145.348</v>
      </c>
      <c r="X4" s="7">
        <f>'IRA Calculations'!AK175</f>
        <v>23827366200553.77</v>
      </c>
      <c r="Y4" s="7">
        <f>'IRA Calculations'!AL175</f>
        <v>24015505434345.902</v>
      </c>
      <c r="Z4" s="7">
        <f>'IRA Calculations'!AM175</f>
        <v>24209182132839.812</v>
      </c>
      <c r="AA4" s="7">
        <f>'IRA Calculations'!AN175</f>
        <v>24402395781762.387</v>
      </c>
      <c r="AB4" s="7">
        <f>'IRA Calculations'!AO175</f>
        <v>24599891974374.785</v>
      </c>
      <c r="AC4" s="7">
        <f>'IRA Calculations'!AP175</f>
        <v>24799687115210.023</v>
      </c>
      <c r="AD4" s="7">
        <f>'IRA Calculations'!AQ175</f>
        <v>24998580776109.094</v>
      </c>
      <c r="AE4" s="7">
        <f>'IRA Calculations'!AR175</f>
        <v>25197101828732.98</v>
      </c>
      <c r="AF4" s="7">
        <f>'IRA Calculations'!AS175</f>
        <v>25393858452474.832</v>
      </c>
      <c r="AG4" s="7">
        <f>'IRA Calculations'!AT175</f>
        <v>25590771549726.688</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40784918079864.773</v>
      </c>
      <c r="C2" s="7">
        <f>'IRA Calculations'!P186</f>
        <v>40784918079864.773</v>
      </c>
      <c r="D2" s="7">
        <f>'IRA Calculations'!Q186</f>
        <v>40784918079864.773</v>
      </c>
      <c r="E2" s="7">
        <f>'IRA Calculations'!R186</f>
        <v>41188172049309.281</v>
      </c>
      <c r="F2" s="7">
        <f>'IRA Calculations'!S186</f>
        <v>41656202835381.422</v>
      </c>
      <c r="G2" s="7">
        <f>'IRA Calculations'!T186</f>
        <v>42200213919447.992</v>
      </c>
      <c r="H2" s="7">
        <f>'IRA Calculations'!U186</f>
        <v>42758746713438.789</v>
      </c>
      <c r="I2" s="7">
        <f>'IRA Calculations'!V186</f>
        <v>43356117053504.68</v>
      </c>
      <c r="J2" s="7">
        <f>'IRA Calculations'!W186</f>
        <v>43979587223569.469</v>
      </c>
      <c r="K2" s="7">
        <f>'IRA Calculations'!X186</f>
        <v>44619238217837.43</v>
      </c>
      <c r="L2" s="7">
        <f>'IRA Calculations'!Y186</f>
        <v>45286148638105.656</v>
      </c>
      <c r="M2" s="7">
        <f>'IRA Calculations'!Z186</f>
        <v>45970738437409.422</v>
      </c>
      <c r="N2" s="7">
        <f>'IRA Calculations'!AA186</f>
        <v>46669618027437.172</v>
      </c>
      <c r="O2" s="7">
        <f>'IRA Calculations'!AB186</f>
        <v>47401465823779.477</v>
      </c>
      <c r="P2" s="7">
        <f>'IRA Calculations'!AC186</f>
        <v>48149779883340.602</v>
      </c>
      <c r="Q2" s="7">
        <f>'IRA Calculations'!AD186</f>
        <v>48924746810993.555</v>
      </c>
      <c r="R2" s="7">
        <f>'IRA Calculations'!AE186</f>
        <v>49722281260826.109</v>
      </c>
      <c r="S2" s="7">
        <f>'IRA Calculations'!AF186</f>
        <v>50528254001560.625</v>
      </c>
      <c r="T2" s="7">
        <f>'IRA Calculations'!AG186</f>
        <v>51369674700058.625</v>
      </c>
      <c r="U2" s="7">
        <f>'IRA Calculations'!AH186</f>
        <v>52216607939547.578</v>
      </c>
      <c r="V2" s="7">
        <f>'IRA Calculations'!AI186</f>
        <v>53089783728543.328</v>
      </c>
      <c r="W2" s="7">
        <f>'IRA Calculations'!AJ186</f>
        <v>53987079114366.641</v>
      </c>
      <c r="X2" s="7">
        <f>'IRA Calculations'!AK186</f>
        <v>54911705285944.164</v>
      </c>
      <c r="Y2" s="7">
        <f>'IRA Calculations'!AL186</f>
        <v>55855348831943.305</v>
      </c>
      <c r="Z2" s="7">
        <f>'IRA Calculations'!AM186</f>
        <v>56828588835883.984</v>
      </c>
      <c r="AA2" s="7">
        <f>'IRA Calculations'!AN186</f>
        <v>57818205903351.016</v>
      </c>
      <c r="AB2" s="7">
        <f>'IRA Calculations'!AO186</f>
        <v>58817795496429.43</v>
      </c>
      <c r="AC2" s="7">
        <f>'IRA Calculations'!AP186</f>
        <v>59854313762165.289</v>
      </c>
      <c r="AD2" s="7">
        <f>'IRA Calculations'!AQ186</f>
        <v>60889476192576.539</v>
      </c>
      <c r="AE2" s="7">
        <f>'IRA Calculations'!AR186</f>
        <v>61957410589979.016</v>
      </c>
      <c r="AF2" s="7">
        <f>'IRA Calculations'!AS186</f>
        <v>63049714343347.789</v>
      </c>
      <c r="AG2" s="7">
        <f>'IRA Calculations'!AT186</f>
        <v>64172470871705.047</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17806927111089.789</v>
      </c>
      <c r="C4" s="7">
        <f>'IRA Calculations'!P188</f>
        <v>17806927111089.789</v>
      </c>
      <c r="D4" s="7">
        <f>'IRA Calculations'!Q188</f>
        <v>17806927111089.789</v>
      </c>
      <c r="E4" s="7">
        <f>'IRA Calculations'!R188</f>
        <v>17745522502554.871</v>
      </c>
      <c r="F4" s="7">
        <f>'IRA Calculations'!S188</f>
        <v>17725847442570.051</v>
      </c>
      <c r="G4" s="7">
        <f>'IRA Calculations'!T188</f>
        <v>17699648142928.457</v>
      </c>
      <c r="H4" s="7">
        <f>'IRA Calculations'!U188</f>
        <v>17663777617442.664</v>
      </c>
      <c r="I4" s="7">
        <f>'IRA Calculations'!V188</f>
        <v>17627420972139.184</v>
      </c>
      <c r="J4" s="7">
        <f>'IRA Calculations'!W188</f>
        <v>17545983110069.645</v>
      </c>
      <c r="K4" s="7">
        <f>'IRA Calculations'!X188</f>
        <v>17477082022242.699</v>
      </c>
      <c r="L4" s="7">
        <f>'IRA Calculations'!Y188</f>
        <v>17427369874582.885</v>
      </c>
      <c r="M4" s="7">
        <f>'IRA Calculations'!Z188</f>
        <v>17405110703988.959</v>
      </c>
      <c r="N4" s="7">
        <f>'IRA Calculations'!AA188</f>
        <v>17391345837575.699</v>
      </c>
      <c r="O4" s="7">
        <f>'IRA Calculations'!AB188</f>
        <v>17387149855992.5</v>
      </c>
      <c r="P4" s="7">
        <f>'IRA Calculations'!AC188</f>
        <v>17394441653256.002</v>
      </c>
      <c r="Q4" s="7">
        <f>'IRA Calculations'!AD188</f>
        <v>17393085634817.566</v>
      </c>
      <c r="R4" s="7">
        <f>'IRA Calculations'!AE188</f>
        <v>17362588012578.51</v>
      </c>
      <c r="S4" s="7">
        <f>'IRA Calculations'!AF188</f>
        <v>17337412123079.184</v>
      </c>
      <c r="T4" s="7">
        <f>'IRA Calculations'!AG188</f>
        <v>17319374519321.961</v>
      </c>
      <c r="U4" s="7">
        <f>'IRA Calculations'!AH188</f>
        <v>17314206298103.627</v>
      </c>
      <c r="V4" s="7">
        <f>'IRA Calculations'!AI188</f>
        <v>17309652122970.627</v>
      </c>
      <c r="W4" s="7">
        <f>'IRA Calculations'!AJ188</f>
        <v>17319425689829.094</v>
      </c>
      <c r="X4" s="7">
        <f>'IRA Calculations'!AK188</f>
        <v>17327561800459.961</v>
      </c>
      <c r="Y4" s="7">
        <f>'IRA Calculations'!AL188</f>
        <v>17323928694454.963</v>
      </c>
      <c r="Z4" s="7">
        <f>'IRA Calculations'!AM188</f>
        <v>17307221523882.797</v>
      </c>
      <c r="AA4" s="7">
        <f>'IRA Calculations'!AN188</f>
        <v>17285448473106.436</v>
      </c>
      <c r="AB4" s="7">
        <f>'IRA Calculations'!AO188</f>
        <v>17260835459185.312</v>
      </c>
      <c r="AC4" s="7">
        <f>'IRA Calculations'!AP188</f>
        <v>17238473947577.123</v>
      </c>
      <c r="AD4" s="7">
        <f>'IRA Calculations'!AQ188</f>
        <v>17221766777004.957</v>
      </c>
      <c r="AE4" s="7">
        <f>'IRA Calculations'!AR188</f>
        <v>17198893560325.697</v>
      </c>
      <c r="AF4" s="7">
        <f>'IRA Calculations'!AS188</f>
        <v>17183005117867.27</v>
      </c>
      <c r="AG4" s="7">
        <f>'IRA Calculations'!AT188</f>
        <v>17165376878166.979</v>
      </c>
    </row>
    <row r="5" spans="1:35" x14ac:dyDescent="0.2">
      <c r="A5" s="1" t="s">
        <v>79</v>
      </c>
      <c r="B5" s="7">
        <f>'IRA Calculations'!O189</f>
        <v>8491485363468.9639</v>
      </c>
      <c r="C5" s="7">
        <f>'IRA Calculations'!P189</f>
        <v>8491485363468.9639</v>
      </c>
      <c r="D5" s="7">
        <f>'IRA Calculations'!Q189</f>
        <v>8491485363468.9639</v>
      </c>
      <c r="E5" s="7">
        <f>'IRA Calculations'!R189</f>
        <v>8500943488848.5537</v>
      </c>
      <c r="F5" s="7">
        <f>'IRA Calculations'!S189</f>
        <v>8498591208961.4131</v>
      </c>
      <c r="G5" s="7">
        <f>'IRA Calculations'!T189</f>
        <v>8488790042764.9375</v>
      </c>
      <c r="H5" s="7">
        <f>'IRA Calculations'!U189</f>
        <v>8462081864879.5576</v>
      </c>
      <c r="I5" s="7">
        <f>'IRA Calculations'!V189</f>
        <v>8436794856092.6357</v>
      </c>
      <c r="J5" s="7">
        <f>'IRA Calculations'!W189</f>
        <v>8421161996009.2822</v>
      </c>
      <c r="K5" s="7">
        <f>'IRA Calculations'!X189</f>
        <v>8423122229248.5586</v>
      </c>
      <c r="L5" s="7">
        <f>'IRA Calculations'!Y189</f>
        <v>8422877200093.6494</v>
      </c>
      <c r="M5" s="7">
        <f>'IRA Calculations'!Z189</f>
        <v>8408812526601.708</v>
      </c>
      <c r="N5" s="7">
        <f>'IRA Calculations'!AA189</f>
        <v>8389406217532.71</v>
      </c>
      <c r="O5" s="7">
        <f>'IRA Calculations'!AB189</f>
        <v>8367598622745.5449</v>
      </c>
      <c r="P5" s="7">
        <f>'IRA Calculations'!AC189</f>
        <v>8367108564435.7256</v>
      </c>
      <c r="Q5" s="7">
        <f>'IRA Calculations'!AD189</f>
        <v>8366422482801.9746</v>
      </c>
      <c r="R5" s="7">
        <f>'IRA Calculations'!AE189</f>
        <v>8368970786013.0479</v>
      </c>
      <c r="S5" s="7">
        <f>'IRA Calculations'!AF189</f>
        <v>8356229269957.6318</v>
      </c>
      <c r="T5" s="7">
        <f>'IRA Calculations'!AG189</f>
        <v>8355494182492.9033</v>
      </c>
      <c r="U5" s="7">
        <f>'IRA Calculations'!AH189</f>
        <v>8361129853055.8701</v>
      </c>
      <c r="V5" s="7">
        <f>'IRA Calculations'!AI189</f>
        <v>8362845057140.2607</v>
      </c>
      <c r="W5" s="7">
        <f>'IRA Calculations'!AJ189</f>
        <v>8365148331196.4238</v>
      </c>
      <c r="X5" s="7">
        <f>'IRA Calculations'!AK189</f>
        <v>8373822363280.3086</v>
      </c>
      <c r="Y5" s="7">
        <f>'IRA Calculations'!AL189</f>
        <v>8390190310828.4121</v>
      </c>
      <c r="Z5" s="7">
        <f>'IRA Calculations'!AM189</f>
        <v>8408567497446.7939</v>
      </c>
      <c r="AA5" s="7">
        <f>'IRA Calculations'!AN189</f>
        <v>8425621526628.6748</v>
      </c>
      <c r="AB5" s="7">
        <f>'IRA Calculations'!AO189</f>
        <v>8438804095162.9082</v>
      </c>
      <c r="AC5" s="7">
        <f>'IRA Calculations'!AP189</f>
        <v>8446252981472.2451</v>
      </c>
      <c r="AD5" s="7">
        <f>'IRA Calculations'!AQ189</f>
        <v>8448115203049.5654</v>
      </c>
      <c r="AE5" s="7">
        <f>'IRA Calculations'!AR189</f>
        <v>8453750873612.5322</v>
      </c>
      <c r="AF5" s="7">
        <f>'IRA Calculations'!AS189</f>
        <v>8460758707443.0264</v>
      </c>
      <c r="AG5" s="7">
        <f>'IRA Calculations'!AT189</f>
        <v>8463405022316.0547</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2023-12-15T19:15:53Z</dcterms:modified>
</cp:coreProperties>
</file>