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IN/add-outputs/BDbDT/"/>
    </mc:Choice>
  </mc:AlternateContent>
  <xr:revisionPtr revIDLastSave="0" documentId="8_{F621C89A-1BBA-CE45-B89D-FEE6BBA3460E}" xr6:coauthVersionLast="47" xr6:coauthVersionMax="47" xr10:uidLastSave="{00000000-0000-0000-0000-000000000000}"/>
  <bookViews>
    <workbookView xWindow="4820" yWindow="500" windowWidth="23980" windowHeight="15940" xr2:uid="{07D21EFD-220B-4C60-85BD-FCD4C246A818}"/>
  </bookViews>
  <sheets>
    <sheet name="About" sheetId="1" r:id="rId1"/>
    <sheet name="Census Data" sheetId="5" r:id="rId2"/>
    <sheet name="Population Demographic" sheetId="4" r:id="rId3"/>
    <sheet name="Population Forecast" sheetId="6" r:id="rId4"/>
    <sheet name="Calculations" sheetId="7" r:id="rId5"/>
    <sheet name="Census T3" sheetId="2" r:id="rId6"/>
    <sheet name="BDbDT" sheetId="3" r:id="rId7"/>
  </sheets>
  <externalReferences>
    <externalReference r:id="rId8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6" l="1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B26" i="6"/>
  <c r="B33" i="6" s="1"/>
  <c r="C26" i="6"/>
  <c r="C33" i="6" s="1"/>
  <c r="D26" i="6"/>
  <c r="E26" i="6"/>
  <c r="F26" i="6"/>
  <c r="G26" i="6"/>
  <c r="H26" i="6"/>
  <c r="I26" i="6"/>
  <c r="J26" i="6"/>
  <c r="J33" i="6" s="1"/>
  <c r="K26" i="6"/>
  <c r="K33" i="6" s="1"/>
  <c r="L26" i="6"/>
  <c r="M26" i="6"/>
  <c r="N26" i="6"/>
  <c r="O26" i="6"/>
  <c r="P26" i="6"/>
  <c r="Q26" i="6"/>
  <c r="R26" i="6"/>
  <c r="R33" i="6" s="1"/>
  <c r="S26" i="6"/>
  <c r="S33" i="6" s="1"/>
  <c r="T26" i="6"/>
  <c r="U26" i="6"/>
  <c r="V26" i="6"/>
  <c r="W26" i="6"/>
  <c r="X26" i="6"/>
  <c r="Y26" i="6"/>
  <c r="Z26" i="6"/>
  <c r="Z33" i="6" s="1"/>
  <c r="AA26" i="6"/>
  <c r="AA33" i="6" s="1"/>
  <c r="AB26" i="6"/>
  <c r="AC26" i="6"/>
  <c r="AD26" i="6"/>
  <c r="AE26" i="6"/>
  <c r="AF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B28" i="6"/>
  <c r="C28" i="6"/>
  <c r="D28" i="6"/>
  <c r="D33" i="6" s="1"/>
  <c r="E28" i="6"/>
  <c r="E33" i="6" s="1"/>
  <c r="F28" i="6"/>
  <c r="G28" i="6"/>
  <c r="H28" i="6"/>
  <c r="I28" i="6"/>
  <c r="J28" i="6"/>
  <c r="K28" i="6"/>
  <c r="L28" i="6"/>
  <c r="L33" i="6" s="1"/>
  <c r="M28" i="6"/>
  <c r="M33" i="6" s="1"/>
  <c r="N28" i="6"/>
  <c r="O28" i="6"/>
  <c r="P28" i="6"/>
  <c r="Q28" i="6"/>
  <c r="R28" i="6"/>
  <c r="S28" i="6"/>
  <c r="T28" i="6"/>
  <c r="T33" i="6" s="1"/>
  <c r="U28" i="6"/>
  <c r="U33" i="6" s="1"/>
  <c r="V28" i="6"/>
  <c r="W28" i="6"/>
  <c r="X28" i="6"/>
  <c r="Y28" i="6"/>
  <c r="Z28" i="6"/>
  <c r="AA28" i="6"/>
  <c r="AB28" i="6"/>
  <c r="AB33" i="6" s="1"/>
  <c r="AC28" i="6"/>
  <c r="AC33" i="6" s="1"/>
  <c r="AD28" i="6"/>
  <c r="AE28" i="6"/>
  <c r="AF28" i="6"/>
  <c r="B29" i="6"/>
  <c r="C29" i="6"/>
  <c r="D29" i="6"/>
  <c r="E29" i="6"/>
  <c r="F29" i="6"/>
  <c r="F33" i="6" s="1"/>
  <c r="G29" i="6"/>
  <c r="H29" i="6"/>
  <c r="I29" i="6"/>
  <c r="J29" i="6"/>
  <c r="K29" i="6"/>
  <c r="L29" i="6"/>
  <c r="M29" i="6"/>
  <c r="N29" i="6"/>
  <c r="N33" i="6" s="1"/>
  <c r="O29" i="6"/>
  <c r="P29" i="6"/>
  <c r="Q29" i="6"/>
  <c r="R29" i="6"/>
  <c r="S29" i="6"/>
  <c r="T29" i="6"/>
  <c r="U29" i="6"/>
  <c r="V29" i="6"/>
  <c r="V33" i="6" s="1"/>
  <c r="W29" i="6"/>
  <c r="X29" i="6"/>
  <c r="Y29" i="6"/>
  <c r="Z29" i="6"/>
  <c r="AA29" i="6"/>
  <c r="AB29" i="6"/>
  <c r="AC29" i="6"/>
  <c r="AD29" i="6"/>
  <c r="AD33" i="6" s="1"/>
  <c r="AE29" i="6"/>
  <c r="AF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G33" i="6"/>
  <c r="H33" i="6"/>
  <c r="I33" i="6"/>
  <c r="O33" i="6"/>
  <c r="P33" i="6"/>
  <c r="Q33" i="6"/>
  <c r="W33" i="6"/>
  <c r="X33" i="6"/>
  <c r="Y33" i="6"/>
  <c r="AE33" i="6"/>
  <c r="AF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15" i="6"/>
  <c r="E3" i="4"/>
  <c r="E7" i="4" s="1"/>
  <c r="C6" i="6" s="1"/>
  <c r="D3" i="4"/>
  <c r="D16" i="4" s="1"/>
  <c r="B12" i="6" s="1"/>
  <c r="B3" i="7" s="1"/>
  <c r="B2" i="3" s="1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D24" i="4"/>
  <c r="D25" i="4"/>
  <c r="D26" i="4"/>
  <c r="D27" i="4"/>
  <c r="D28" i="4"/>
  <c r="D29" i="4"/>
  <c r="D30" i="4"/>
  <c r="D31" i="4"/>
  <c r="D35" i="4"/>
  <c r="D36" i="4"/>
  <c r="D23" i="4"/>
  <c r="E23" i="4"/>
  <c r="D22" i="4"/>
  <c r="E22" i="4"/>
  <c r="E4" i="4"/>
  <c r="C3" i="6" s="1"/>
  <c r="C5" i="7" s="1"/>
  <c r="C4" i="3" s="1"/>
  <c r="E24" i="4"/>
  <c r="E25" i="4"/>
  <c r="E26" i="4"/>
  <c r="E27" i="4"/>
  <c r="E28" i="4"/>
  <c r="E29" i="4"/>
  <c r="E30" i="4"/>
  <c r="E31" i="4"/>
  <c r="E35" i="4"/>
  <c r="E36" i="4"/>
  <c r="C17" i="4"/>
  <c r="C16" i="4" s="1"/>
  <c r="C10" i="4"/>
  <c r="C11" i="4"/>
  <c r="C12" i="4" s="1"/>
  <c r="C9" i="4"/>
  <c r="C8" i="4"/>
  <c r="C7" i="4"/>
  <c r="C6" i="4"/>
  <c r="C5" i="4"/>
  <c r="C4" i="4"/>
  <c r="B2" i="1"/>
  <c r="A1" i="4" s="1"/>
  <c r="C7" i="7" l="1"/>
  <c r="C6" i="3" s="1"/>
  <c r="D6" i="6"/>
  <c r="D17" i="4"/>
  <c r="B13" i="6" s="1"/>
  <c r="B4" i="7" s="1"/>
  <c r="B3" i="3" s="1"/>
  <c r="A2" i="6"/>
  <c r="D7" i="4"/>
  <c r="B6" i="6" s="1"/>
  <c r="B7" i="7" s="1"/>
  <c r="B6" i="3" s="1"/>
  <c r="D9" i="4"/>
  <c r="B8" i="6" s="1"/>
  <c r="D10" i="4"/>
  <c r="B9" i="6" s="1"/>
  <c r="B10" i="7" s="1"/>
  <c r="B9" i="3" s="1"/>
  <c r="D12" i="4"/>
  <c r="B11" i="6" s="1"/>
  <c r="B8" i="7" s="1"/>
  <c r="B7" i="3" s="1"/>
  <c r="D11" i="4"/>
  <c r="B10" i="6" s="1"/>
  <c r="B9" i="7" s="1"/>
  <c r="B8" i="3" s="1"/>
  <c r="D3" i="6"/>
  <c r="D6" i="4"/>
  <c r="B5" i="6" s="1"/>
  <c r="D4" i="4"/>
  <c r="B3" i="6" s="1"/>
  <c r="B5" i="7" s="1"/>
  <c r="B4" i="3" s="1"/>
  <c r="D5" i="4"/>
  <c r="B4" i="6" s="1"/>
  <c r="B6" i="7" s="1"/>
  <c r="B5" i="3" s="1"/>
  <c r="D8" i="4"/>
  <c r="B7" i="6" s="1"/>
  <c r="B2" i="6"/>
  <c r="E6" i="4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E5" i="4"/>
  <c r="C4" i="6" s="1"/>
  <c r="E12" i="4"/>
  <c r="C11" i="6" s="1"/>
  <c r="E17" i="4"/>
  <c r="C13" i="6" s="1"/>
  <c r="E11" i="4"/>
  <c r="C10" i="6" s="1"/>
  <c r="E16" i="4"/>
  <c r="C12" i="6" s="1"/>
  <c r="E10" i="4"/>
  <c r="C9" i="6" s="1"/>
  <c r="E9" i="4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E8" i="4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D10" i="6" l="1"/>
  <c r="C9" i="7"/>
  <c r="C8" i="3" s="1"/>
  <c r="C10" i="7"/>
  <c r="C9" i="3" s="1"/>
  <c r="D9" i="6"/>
  <c r="C3" i="7"/>
  <c r="C2" i="3" s="1"/>
  <c r="D12" i="6"/>
  <c r="C4" i="7"/>
  <c r="C3" i="3" s="1"/>
  <c r="D13" i="6"/>
  <c r="C8" i="7"/>
  <c r="C7" i="3" s="1"/>
  <c r="D11" i="6"/>
  <c r="D5" i="7"/>
  <c r="D4" i="3" s="1"/>
  <c r="E3" i="6"/>
  <c r="E6" i="6"/>
  <c r="D7" i="7"/>
  <c r="D6" i="3" s="1"/>
  <c r="C6" i="7"/>
  <c r="C5" i="3" s="1"/>
  <c r="D4" i="6"/>
  <c r="F3" i="6" l="1"/>
  <c r="E5" i="7"/>
  <c r="E4" i="3" s="1"/>
  <c r="D10" i="7"/>
  <c r="D9" i="3" s="1"/>
  <c r="E9" i="6"/>
  <c r="E13" i="6"/>
  <c r="D4" i="7"/>
  <c r="D3" i="3" s="1"/>
  <c r="E12" i="6"/>
  <c r="D3" i="7"/>
  <c r="D2" i="3" s="1"/>
  <c r="F6" i="6"/>
  <c r="E7" i="7"/>
  <c r="E6" i="3" s="1"/>
  <c r="E11" i="6"/>
  <c r="D8" i="7"/>
  <c r="D7" i="3" s="1"/>
  <c r="E4" i="6"/>
  <c r="D6" i="7"/>
  <c r="D5" i="3" s="1"/>
  <c r="D9" i="7"/>
  <c r="D8" i="3" s="1"/>
  <c r="E10" i="6"/>
  <c r="F10" i="6" l="1"/>
  <c r="E9" i="7"/>
  <c r="E8" i="3" s="1"/>
  <c r="F12" i="6"/>
  <c r="E3" i="7"/>
  <c r="E2" i="3" s="1"/>
  <c r="F13" i="6"/>
  <c r="E4" i="7"/>
  <c r="E3" i="3" s="1"/>
  <c r="F4" i="6"/>
  <c r="E6" i="7"/>
  <c r="E5" i="3" s="1"/>
  <c r="F9" i="6"/>
  <c r="E10" i="7"/>
  <c r="E9" i="3" s="1"/>
  <c r="E8" i="7"/>
  <c r="E7" i="3" s="1"/>
  <c r="F11" i="6"/>
  <c r="G6" i="6"/>
  <c r="F7" i="7"/>
  <c r="F6" i="3" s="1"/>
  <c r="G3" i="6"/>
  <c r="F5" i="7"/>
  <c r="F4" i="3" s="1"/>
  <c r="H3" i="6" l="1"/>
  <c r="G5" i="7"/>
  <c r="G4" i="3" s="1"/>
  <c r="G4" i="6"/>
  <c r="F6" i="7"/>
  <c r="F5" i="3" s="1"/>
  <c r="H6" i="6"/>
  <c r="G7" i="7"/>
  <c r="G6" i="3" s="1"/>
  <c r="G13" i="6"/>
  <c r="F4" i="7"/>
  <c r="F3" i="3" s="1"/>
  <c r="F8" i="7"/>
  <c r="F7" i="3" s="1"/>
  <c r="G11" i="6"/>
  <c r="G12" i="6"/>
  <c r="F3" i="7"/>
  <c r="F2" i="3" s="1"/>
  <c r="G9" i="6"/>
  <c r="F10" i="7"/>
  <c r="F9" i="3" s="1"/>
  <c r="G10" i="6"/>
  <c r="F9" i="7"/>
  <c r="F8" i="3" s="1"/>
  <c r="H10" i="6" l="1"/>
  <c r="G9" i="7"/>
  <c r="G8" i="3" s="1"/>
  <c r="H13" i="6"/>
  <c r="G4" i="7"/>
  <c r="G3" i="3" s="1"/>
  <c r="H9" i="6"/>
  <c r="G10" i="7"/>
  <c r="G9" i="3" s="1"/>
  <c r="I6" i="6"/>
  <c r="H7" i="7"/>
  <c r="H6" i="3" s="1"/>
  <c r="H12" i="6"/>
  <c r="G3" i="7"/>
  <c r="G2" i="3" s="1"/>
  <c r="H4" i="6"/>
  <c r="G6" i="7"/>
  <c r="G5" i="3" s="1"/>
  <c r="G8" i="7"/>
  <c r="G7" i="3" s="1"/>
  <c r="H11" i="6"/>
  <c r="I3" i="6"/>
  <c r="H5" i="7"/>
  <c r="H4" i="3" s="1"/>
  <c r="J3" i="6" l="1"/>
  <c r="I5" i="7"/>
  <c r="I4" i="3" s="1"/>
  <c r="J6" i="6"/>
  <c r="I7" i="7"/>
  <c r="I6" i="3" s="1"/>
  <c r="I11" i="6"/>
  <c r="H8" i="7"/>
  <c r="H7" i="3" s="1"/>
  <c r="I9" i="6"/>
  <c r="H10" i="7"/>
  <c r="H9" i="3" s="1"/>
  <c r="I4" i="6"/>
  <c r="H6" i="7"/>
  <c r="H5" i="3" s="1"/>
  <c r="I13" i="6"/>
  <c r="H4" i="7"/>
  <c r="H3" i="3" s="1"/>
  <c r="I12" i="6"/>
  <c r="H3" i="7"/>
  <c r="H2" i="3" s="1"/>
  <c r="I10" i="6"/>
  <c r="H9" i="7"/>
  <c r="H8" i="3" s="1"/>
  <c r="J10" i="6" l="1"/>
  <c r="I9" i="7"/>
  <c r="I8" i="3" s="1"/>
  <c r="J9" i="6"/>
  <c r="I10" i="7"/>
  <c r="I9" i="3" s="1"/>
  <c r="J12" i="6"/>
  <c r="I3" i="7"/>
  <c r="I2" i="3" s="1"/>
  <c r="J11" i="6"/>
  <c r="I8" i="7"/>
  <c r="I7" i="3" s="1"/>
  <c r="J13" i="6"/>
  <c r="I4" i="7"/>
  <c r="I3" i="3" s="1"/>
  <c r="K6" i="6"/>
  <c r="J7" i="7"/>
  <c r="J6" i="3" s="1"/>
  <c r="J4" i="6"/>
  <c r="I6" i="7"/>
  <c r="I5" i="3" s="1"/>
  <c r="K3" i="6"/>
  <c r="J5" i="7"/>
  <c r="J4" i="3" s="1"/>
  <c r="L3" i="6" l="1"/>
  <c r="K5" i="7"/>
  <c r="K4" i="3" s="1"/>
  <c r="K11" i="6"/>
  <c r="J8" i="7"/>
  <c r="J7" i="3" s="1"/>
  <c r="K4" i="6"/>
  <c r="J6" i="7"/>
  <c r="J5" i="3" s="1"/>
  <c r="K12" i="6"/>
  <c r="J3" i="7"/>
  <c r="J2" i="3" s="1"/>
  <c r="L6" i="6"/>
  <c r="K7" i="7"/>
  <c r="K6" i="3" s="1"/>
  <c r="K9" i="6"/>
  <c r="J10" i="7"/>
  <c r="J9" i="3" s="1"/>
  <c r="K13" i="6"/>
  <c r="J4" i="7"/>
  <c r="J3" i="3" s="1"/>
  <c r="K10" i="6"/>
  <c r="J9" i="7"/>
  <c r="J8" i="3" s="1"/>
  <c r="L13" i="6" l="1"/>
  <c r="K4" i="7"/>
  <c r="K3" i="3" s="1"/>
  <c r="L10" i="6"/>
  <c r="K9" i="7"/>
  <c r="K8" i="3" s="1"/>
  <c r="L12" i="6"/>
  <c r="K3" i="7"/>
  <c r="K2" i="3" s="1"/>
  <c r="L4" i="6"/>
  <c r="K6" i="7"/>
  <c r="K5" i="3" s="1"/>
  <c r="L9" i="6"/>
  <c r="K10" i="7"/>
  <c r="K9" i="3" s="1"/>
  <c r="L11" i="6"/>
  <c r="K8" i="7"/>
  <c r="K7" i="3" s="1"/>
  <c r="M6" i="6"/>
  <c r="L7" i="7"/>
  <c r="L6" i="3" s="1"/>
  <c r="M3" i="6"/>
  <c r="L5" i="7"/>
  <c r="L4" i="3" s="1"/>
  <c r="N3" i="6" l="1"/>
  <c r="M5" i="7"/>
  <c r="M4" i="3" s="1"/>
  <c r="N6" i="6"/>
  <c r="M7" i="7"/>
  <c r="M6" i="3" s="1"/>
  <c r="M12" i="6"/>
  <c r="L3" i="7"/>
  <c r="L2" i="3" s="1"/>
  <c r="M10" i="6"/>
  <c r="L9" i="7"/>
  <c r="L8" i="3" s="1"/>
  <c r="M4" i="6"/>
  <c r="L6" i="7"/>
  <c r="L5" i="3" s="1"/>
  <c r="M11" i="6"/>
  <c r="L8" i="7"/>
  <c r="L7" i="3" s="1"/>
  <c r="M9" i="6"/>
  <c r="L10" i="7"/>
  <c r="L9" i="3" s="1"/>
  <c r="M13" i="6"/>
  <c r="L4" i="7"/>
  <c r="L3" i="3" s="1"/>
  <c r="N13" i="6" l="1"/>
  <c r="M4" i="7"/>
  <c r="M3" i="3" s="1"/>
  <c r="N10" i="6"/>
  <c r="M9" i="7"/>
  <c r="M8" i="3" s="1"/>
  <c r="N9" i="6"/>
  <c r="M10" i="7"/>
  <c r="M9" i="3" s="1"/>
  <c r="N12" i="6"/>
  <c r="M3" i="7"/>
  <c r="M2" i="3" s="1"/>
  <c r="N11" i="6"/>
  <c r="M8" i="7"/>
  <c r="M7" i="3" s="1"/>
  <c r="O6" i="6"/>
  <c r="N7" i="7"/>
  <c r="N6" i="3" s="1"/>
  <c r="N4" i="6"/>
  <c r="M6" i="7"/>
  <c r="M5" i="3" s="1"/>
  <c r="O3" i="6"/>
  <c r="N5" i="7"/>
  <c r="N4" i="3" s="1"/>
  <c r="P3" i="6" l="1"/>
  <c r="O5" i="7"/>
  <c r="O4" i="3" s="1"/>
  <c r="O12" i="6"/>
  <c r="N3" i="7"/>
  <c r="N2" i="3" s="1"/>
  <c r="O4" i="6"/>
  <c r="N6" i="7"/>
  <c r="N5" i="3" s="1"/>
  <c r="O9" i="6"/>
  <c r="N10" i="7"/>
  <c r="N9" i="3" s="1"/>
  <c r="P6" i="6"/>
  <c r="O7" i="7"/>
  <c r="O6" i="3" s="1"/>
  <c r="O10" i="6"/>
  <c r="N9" i="7"/>
  <c r="N8" i="3" s="1"/>
  <c r="O11" i="6"/>
  <c r="N8" i="7"/>
  <c r="N7" i="3" s="1"/>
  <c r="O13" i="6"/>
  <c r="N4" i="7"/>
  <c r="N3" i="3" s="1"/>
  <c r="P9" i="6" l="1"/>
  <c r="O10" i="7"/>
  <c r="O9" i="3" s="1"/>
  <c r="P13" i="6"/>
  <c r="O4" i="7"/>
  <c r="O3" i="3" s="1"/>
  <c r="P11" i="6"/>
  <c r="O8" i="7"/>
  <c r="O7" i="3" s="1"/>
  <c r="P4" i="6"/>
  <c r="O6" i="7"/>
  <c r="O5" i="3" s="1"/>
  <c r="P10" i="6"/>
  <c r="O9" i="7"/>
  <c r="O8" i="3" s="1"/>
  <c r="P12" i="6"/>
  <c r="O3" i="7"/>
  <c r="O2" i="3" s="1"/>
  <c r="Q6" i="6"/>
  <c r="P7" i="7"/>
  <c r="P6" i="3" s="1"/>
  <c r="Q3" i="6"/>
  <c r="P5" i="7"/>
  <c r="P4" i="3" s="1"/>
  <c r="Q4" i="6" l="1"/>
  <c r="P6" i="7"/>
  <c r="P5" i="3" s="1"/>
  <c r="R6" i="6"/>
  <c r="Q7" i="7"/>
  <c r="Q6" i="3" s="1"/>
  <c r="Q11" i="6"/>
  <c r="P8" i="7"/>
  <c r="P7" i="3" s="1"/>
  <c r="Q12" i="6"/>
  <c r="P3" i="7"/>
  <c r="P2" i="3" s="1"/>
  <c r="Q13" i="6"/>
  <c r="P4" i="7"/>
  <c r="P3" i="3" s="1"/>
  <c r="R3" i="6"/>
  <c r="Q5" i="7"/>
  <c r="Q4" i="3" s="1"/>
  <c r="Q10" i="6"/>
  <c r="P9" i="7"/>
  <c r="P8" i="3" s="1"/>
  <c r="Q9" i="6"/>
  <c r="P10" i="7"/>
  <c r="P9" i="3" s="1"/>
  <c r="R9" i="6" l="1"/>
  <c r="Q10" i="7"/>
  <c r="Q9" i="3" s="1"/>
  <c r="R12" i="6"/>
  <c r="Q3" i="7"/>
  <c r="Q2" i="3" s="1"/>
  <c r="R10" i="6"/>
  <c r="Q9" i="7"/>
  <c r="Q8" i="3" s="1"/>
  <c r="R11" i="6"/>
  <c r="Q8" i="7"/>
  <c r="Q7" i="3" s="1"/>
  <c r="S3" i="6"/>
  <c r="R5" i="7"/>
  <c r="R4" i="3" s="1"/>
  <c r="S6" i="6"/>
  <c r="R7" i="7"/>
  <c r="R6" i="3" s="1"/>
  <c r="R13" i="6"/>
  <c r="Q4" i="7"/>
  <c r="Q3" i="3" s="1"/>
  <c r="R4" i="6"/>
  <c r="Q6" i="7"/>
  <c r="Q5" i="3" s="1"/>
  <c r="S13" i="6" l="1"/>
  <c r="R4" i="7"/>
  <c r="R3" i="3" s="1"/>
  <c r="S10" i="6"/>
  <c r="R9" i="7"/>
  <c r="R8" i="3" s="1"/>
  <c r="S11" i="6"/>
  <c r="R8" i="7"/>
  <c r="R7" i="3" s="1"/>
  <c r="S4" i="6"/>
  <c r="R6" i="7"/>
  <c r="R5" i="3" s="1"/>
  <c r="T6" i="6"/>
  <c r="S7" i="7"/>
  <c r="S6" i="3" s="1"/>
  <c r="S12" i="6"/>
  <c r="R3" i="7"/>
  <c r="R2" i="3" s="1"/>
  <c r="T3" i="6"/>
  <c r="S5" i="7"/>
  <c r="S4" i="3" s="1"/>
  <c r="S9" i="6"/>
  <c r="R10" i="7"/>
  <c r="R9" i="3" s="1"/>
  <c r="T9" i="6" l="1"/>
  <c r="S10" i="7"/>
  <c r="S9" i="3" s="1"/>
  <c r="T4" i="6"/>
  <c r="S6" i="7"/>
  <c r="S5" i="3" s="1"/>
  <c r="U3" i="6"/>
  <c r="T5" i="7"/>
  <c r="T4" i="3" s="1"/>
  <c r="T11" i="6"/>
  <c r="S8" i="7"/>
  <c r="S7" i="3" s="1"/>
  <c r="T12" i="6"/>
  <c r="S3" i="7"/>
  <c r="S2" i="3" s="1"/>
  <c r="T10" i="6"/>
  <c r="S9" i="7"/>
  <c r="S8" i="3" s="1"/>
  <c r="U6" i="6"/>
  <c r="T7" i="7"/>
  <c r="T6" i="3" s="1"/>
  <c r="T13" i="6"/>
  <c r="S4" i="7"/>
  <c r="S3" i="3" s="1"/>
  <c r="U13" i="6" l="1"/>
  <c r="T4" i="7"/>
  <c r="T3" i="3" s="1"/>
  <c r="U11" i="6"/>
  <c r="T8" i="7"/>
  <c r="T7" i="3" s="1"/>
  <c r="V6" i="6"/>
  <c r="U7" i="7"/>
  <c r="U6" i="3" s="1"/>
  <c r="V3" i="6"/>
  <c r="U5" i="7"/>
  <c r="U4" i="3" s="1"/>
  <c r="U10" i="6"/>
  <c r="T9" i="7"/>
  <c r="T8" i="3" s="1"/>
  <c r="U4" i="6"/>
  <c r="T6" i="7"/>
  <c r="T5" i="3" s="1"/>
  <c r="U12" i="6"/>
  <c r="T3" i="7"/>
  <c r="T2" i="3" s="1"/>
  <c r="U9" i="6"/>
  <c r="T10" i="7"/>
  <c r="T9" i="3" s="1"/>
  <c r="W3" i="6" l="1"/>
  <c r="V5" i="7"/>
  <c r="V4" i="3" s="1"/>
  <c r="V12" i="6"/>
  <c r="U3" i="7"/>
  <c r="U2" i="3" s="1"/>
  <c r="W6" i="6"/>
  <c r="V7" i="7"/>
  <c r="V6" i="3" s="1"/>
  <c r="V4" i="6"/>
  <c r="U6" i="7"/>
  <c r="U5" i="3" s="1"/>
  <c r="V11" i="6"/>
  <c r="U8" i="7"/>
  <c r="U7" i="3" s="1"/>
  <c r="V9" i="6"/>
  <c r="U10" i="7"/>
  <c r="U9" i="3" s="1"/>
  <c r="V10" i="6"/>
  <c r="U9" i="7"/>
  <c r="U8" i="3" s="1"/>
  <c r="V13" i="6"/>
  <c r="U4" i="7"/>
  <c r="U3" i="3" s="1"/>
  <c r="W13" i="6" l="1"/>
  <c r="V4" i="7"/>
  <c r="V3" i="3" s="1"/>
  <c r="W4" i="6"/>
  <c r="V6" i="7"/>
  <c r="V5" i="3" s="1"/>
  <c r="W10" i="6"/>
  <c r="V9" i="7"/>
  <c r="V8" i="3" s="1"/>
  <c r="X6" i="6"/>
  <c r="W7" i="7"/>
  <c r="W6" i="3" s="1"/>
  <c r="W9" i="6"/>
  <c r="V10" i="7"/>
  <c r="V9" i="3" s="1"/>
  <c r="W12" i="6"/>
  <c r="V3" i="7"/>
  <c r="V2" i="3" s="1"/>
  <c r="W11" i="6"/>
  <c r="V8" i="7"/>
  <c r="V7" i="3" s="1"/>
  <c r="X3" i="6"/>
  <c r="W5" i="7"/>
  <c r="W4" i="3" s="1"/>
  <c r="Y3" i="6" l="1"/>
  <c r="X5" i="7"/>
  <c r="X4" i="3" s="1"/>
  <c r="Y6" i="6"/>
  <c r="X7" i="7"/>
  <c r="X6" i="3" s="1"/>
  <c r="X11" i="6"/>
  <c r="W8" i="7"/>
  <c r="W7" i="3" s="1"/>
  <c r="X10" i="6"/>
  <c r="W9" i="7"/>
  <c r="W8" i="3" s="1"/>
  <c r="X12" i="6"/>
  <c r="W3" i="7"/>
  <c r="W2" i="3" s="1"/>
  <c r="X4" i="6"/>
  <c r="W6" i="7"/>
  <c r="W5" i="3" s="1"/>
  <c r="X9" i="6"/>
  <c r="W10" i="7"/>
  <c r="W9" i="3" s="1"/>
  <c r="X13" i="6"/>
  <c r="W4" i="7"/>
  <c r="W3" i="3" s="1"/>
  <c r="Y10" i="6" l="1"/>
  <c r="X9" i="7"/>
  <c r="X8" i="3" s="1"/>
  <c r="Y9" i="6"/>
  <c r="X10" i="7"/>
  <c r="X9" i="3" s="1"/>
  <c r="Y11" i="6"/>
  <c r="X8" i="7"/>
  <c r="X7" i="3" s="1"/>
  <c r="Y13" i="6"/>
  <c r="X4" i="7"/>
  <c r="X3" i="3" s="1"/>
  <c r="Y4" i="6"/>
  <c r="X6" i="7"/>
  <c r="X5" i="3" s="1"/>
  <c r="Z6" i="6"/>
  <c r="Y7" i="7"/>
  <c r="Y6" i="3" s="1"/>
  <c r="Y12" i="6"/>
  <c r="X3" i="7"/>
  <c r="X2" i="3" s="1"/>
  <c r="Z3" i="6"/>
  <c r="Y5" i="7"/>
  <c r="Y4" i="3" s="1"/>
  <c r="Z13" i="6" l="1"/>
  <c r="Y4" i="7"/>
  <c r="Y3" i="3" s="1"/>
  <c r="Z12" i="6"/>
  <c r="Y3" i="7"/>
  <c r="Y2" i="3" s="1"/>
  <c r="Z11" i="6"/>
  <c r="Y8" i="7"/>
  <c r="Y7" i="3" s="1"/>
  <c r="AA6" i="6"/>
  <c r="Z7" i="7"/>
  <c r="Z6" i="3" s="1"/>
  <c r="Z9" i="6"/>
  <c r="Y10" i="7"/>
  <c r="Y9" i="3" s="1"/>
  <c r="AA3" i="6"/>
  <c r="Z5" i="7"/>
  <c r="Z4" i="3" s="1"/>
  <c r="Z4" i="6"/>
  <c r="Y6" i="7"/>
  <c r="Y5" i="3" s="1"/>
  <c r="Z10" i="6"/>
  <c r="Y9" i="7"/>
  <c r="Y8" i="3" s="1"/>
  <c r="AA10" i="6" l="1"/>
  <c r="Z9" i="7"/>
  <c r="Z8" i="3" s="1"/>
  <c r="AB6" i="6"/>
  <c r="AA7" i="7"/>
  <c r="AA6" i="3" s="1"/>
  <c r="AA4" i="6"/>
  <c r="Z6" i="7"/>
  <c r="Z5" i="3" s="1"/>
  <c r="AA11" i="6"/>
  <c r="Z8" i="7"/>
  <c r="Z7" i="3" s="1"/>
  <c r="AB3" i="6"/>
  <c r="AA5" i="7"/>
  <c r="AA4" i="3" s="1"/>
  <c r="AA12" i="6"/>
  <c r="Z3" i="7"/>
  <c r="Z2" i="3" s="1"/>
  <c r="AA9" i="6"/>
  <c r="Z10" i="7"/>
  <c r="Z9" i="3" s="1"/>
  <c r="AA13" i="6"/>
  <c r="Z4" i="7"/>
  <c r="Z3" i="3" s="1"/>
  <c r="AB13" i="6" l="1"/>
  <c r="AA4" i="7"/>
  <c r="AA3" i="3" s="1"/>
  <c r="AB11" i="6"/>
  <c r="AA8" i="7"/>
  <c r="AA7" i="3" s="1"/>
  <c r="AB9" i="6"/>
  <c r="AA10" i="7"/>
  <c r="AA9" i="3" s="1"/>
  <c r="AB4" i="6"/>
  <c r="AA6" i="7"/>
  <c r="AA5" i="3" s="1"/>
  <c r="AB12" i="6"/>
  <c r="AA3" i="7"/>
  <c r="AA2" i="3" s="1"/>
  <c r="AC6" i="6"/>
  <c r="AB7" i="7"/>
  <c r="AB6" i="3" s="1"/>
  <c r="AC3" i="6"/>
  <c r="AB5" i="7"/>
  <c r="AB4" i="3" s="1"/>
  <c r="AB10" i="6"/>
  <c r="AA9" i="7"/>
  <c r="AA8" i="3" s="1"/>
  <c r="AC10" i="6" l="1"/>
  <c r="AB9" i="7"/>
  <c r="AB8" i="3" s="1"/>
  <c r="AC4" i="6"/>
  <c r="AB6" i="7"/>
  <c r="AB5" i="3" s="1"/>
  <c r="AD3" i="6"/>
  <c r="AC5" i="7"/>
  <c r="AC4" i="3" s="1"/>
  <c r="AC9" i="6"/>
  <c r="AB10" i="7"/>
  <c r="AB9" i="3" s="1"/>
  <c r="AD6" i="6"/>
  <c r="AC7" i="7"/>
  <c r="AC6" i="3" s="1"/>
  <c r="AC11" i="6"/>
  <c r="AB8" i="7"/>
  <c r="AB7" i="3" s="1"/>
  <c r="AC12" i="6"/>
  <c r="AB3" i="7"/>
  <c r="AB2" i="3" s="1"/>
  <c r="AC13" i="6"/>
  <c r="AB4" i="7"/>
  <c r="AB3" i="3" s="1"/>
  <c r="AD13" i="6" l="1"/>
  <c r="AC4" i="7"/>
  <c r="AC3" i="3" s="1"/>
  <c r="AD9" i="6"/>
  <c r="AC10" i="7"/>
  <c r="AC9" i="3" s="1"/>
  <c r="AD12" i="6"/>
  <c r="AC3" i="7"/>
  <c r="AC2" i="3" s="1"/>
  <c r="AE3" i="6"/>
  <c r="AD5" i="7"/>
  <c r="AD4" i="3" s="1"/>
  <c r="AD11" i="6"/>
  <c r="AC8" i="7"/>
  <c r="AC7" i="3" s="1"/>
  <c r="AD4" i="6"/>
  <c r="AC6" i="7"/>
  <c r="AC5" i="3" s="1"/>
  <c r="AE6" i="6"/>
  <c r="AD7" i="7"/>
  <c r="AD6" i="3" s="1"/>
  <c r="AD10" i="6"/>
  <c r="AC9" i="7"/>
  <c r="AC8" i="3" s="1"/>
  <c r="AF3" i="6" l="1"/>
  <c r="AF5" i="7" s="1"/>
  <c r="AF4" i="3" s="1"/>
  <c r="AE5" i="7"/>
  <c r="AE4" i="3" s="1"/>
  <c r="AF6" i="6"/>
  <c r="AF7" i="7" s="1"/>
  <c r="AF6" i="3" s="1"/>
  <c r="AE7" i="7"/>
  <c r="AE6" i="3" s="1"/>
  <c r="AE12" i="6"/>
  <c r="AD3" i="7"/>
  <c r="AD2" i="3" s="1"/>
  <c r="AE4" i="6"/>
  <c r="AD6" i="7"/>
  <c r="AD5" i="3" s="1"/>
  <c r="AE9" i="6"/>
  <c r="AD10" i="7"/>
  <c r="AD9" i="3" s="1"/>
  <c r="AE10" i="6"/>
  <c r="AD9" i="7"/>
  <c r="AD8" i="3" s="1"/>
  <c r="AE11" i="6"/>
  <c r="AD8" i="7"/>
  <c r="AD7" i="3" s="1"/>
  <c r="AE13" i="6"/>
  <c r="AD4" i="7"/>
  <c r="AD3" i="3" s="1"/>
  <c r="AF13" i="6" l="1"/>
  <c r="AF4" i="7" s="1"/>
  <c r="AF3" i="3" s="1"/>
  <c r="AE4" i="7"/>
  <c r="AE3" i="3" s="1"/>
  <c r="AF4" i="6"/>
  <c r="AF6" i="7" s="1"/>
  <c r="AF5" i="3" s="1"/>
  <c r="AE6" i="7"/>
  <c r="AE5" i="3" s="1"/>
  <c r="AF11" i="6"/>
  <c r="AF8" i="7" s="1"/>
  <c r="AF7" i="3" s="1"/>
  <c r="AE8" i="7"/>
  <c r="AE7" i="3" s="1"/>
  <c r="AF12" i="6"/>
  <c r="AF3" i="7" s="1"/>
  <c r="AF2" i="3" s="1"/>
  <c r="AE3" i="7"/>
  <c r="AE2" i="3" s="1"/>
  <c r="AF10" i="6"/>
  <c r="AF9" i="7" s="1"/>
  <c r="AF8" i="3" s="1"/>
  <c r="AE9" i="7"/>
  <c r="AE8" i="3" s="1"/>
  <c r="AF9" i="6"/>
  <c r="AF10" i="7" s="1"/>
  <c r="AF9" i="3" s="1"/>
  <c r="AE10" i="7"/>
  <c r="AE9" i="3" s="1"/>
</calcChain>
</file>

<file path=xl/sharedStrings.xml><?xml version="1.0" encoding="utf-8"?>
<sst xmlns="http://schemas.openxmlformats.org/spreadsheetml/2006/main" count="404" uniqueCount="158">
  <si>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</si>
  <si>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</si>
  <si>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</si>
  <si>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</si>
  <si>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</si>
  <si>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</si>
  <si>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</si>
  <si>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</si>
  <si>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</si>
  <si>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</si>
  <si>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</si>
  <si>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</si>
  <si>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</si>
  <si>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</si>
  <si>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</si>
  <si>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</si>
  <si>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</si>
  <si>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</si>
  <si>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</si>
  <si>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</si>
  <si>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</si>
  <si>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</si>
  <si>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</si>
  <si>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</si>
  <si>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</si>
  <si>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</si>
  <si>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</si>
  <si>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</si>
  <si>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</si>
  <si>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</si>
  <si>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</si>
  <si>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</si>
  <si>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</si>
  <si>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</si>
  <si>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</si>
  <si>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</si>
  <si>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</si>
  <si>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</si>
  <si>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</si>
  <si>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</si>
  <si>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</si>
  <si>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</si>
  <si>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</si>
  <si>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</si>
  <si>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</si>
  <si>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</si>
  <si>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</si>
  <si>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</si>
  <si>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</si>
  <si>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</si>
  <si>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</si>
  <si>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</si>
  <si>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</si>
  <si>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</si>
  <si>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</si>
  <si>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</si>
  <si>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</si>
  <si>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</si>
  <si>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</si>
  <si>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</si>
  <si>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</si>
  <si>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</si>
  <si>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</si>
  <si>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</si>
  <si>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</si>
  <si>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</si>
  <si>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</si>
  <si>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</si>
  <si>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</si>
  <si>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</si>
  <si>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</si>
  <si>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</si>
  <si>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</si>
  <si>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</si>
  <si>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</si>
  <si>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</si>
  <si>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</si>
  <si>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</si>
  <si>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</si>
  <si>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</si>
  <si>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</si>
  <si>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</si>
  <si>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</si>
  <si>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</si>
  <si>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</si>
  <si>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</si>
  <si>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</si>
  <si>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</si>
  <si>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</si>
  <si>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</si>
  <si>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</si>
  <si>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</si>
  <si>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</si>
  <si>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</si>
  <si>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</si>
  <si>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</si>
  <si>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</si>
  <si>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</si>
  <si>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</si>
  <si>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</si>
  <si>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</si>
  <si>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</si>
  <si>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</si>
  <si>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</si>
  <si>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</si>
  <si>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</si>
  <si>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</si>
  <si>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</si>
  <si>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</si>
  <si>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</si>
  <si>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</si>
  <si>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</si>
  <si>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</si>
  <si>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</si>
  <si>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</si>
  <si>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</si>
  <si>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</si>
  <si>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</si>
  <si>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</si>
  <si>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</si>
  <si>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</si>
  <si>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</si>
  <si>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</si>
  <si>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</si>
  <si>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</si>
  <si>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</si>
  <si>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</si>
  <si>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</si>
  <si>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</si>
  <si>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</si>
  <si>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</si>
  <si>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</si>
  <si>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</si>
  <si>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</si>
  <si>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</si>
  <si>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</t>
  </si>
  <si>
    <t>Fact</t>
  </si>
  <si>
    <t>United States</t>
  </si>
  <si>
    <t>Population Estimates, July 1 2021, (V2021)</t>
  </si>
  <si>
    <t>Population estimates base, April 1, 2020, (V2021)</t>
  </si>
  <si>
    <t>Population, percent change - April 1, 2020 (estimates base) to July 1, 2021, (V2021)</t>
  </si>
  <si>
    <t>Z</t>
  </si>
  <si>
    <t>Population, Census, April 1, 2020</t>
  </si>
  <si>
    <t>Population, Census, April 1, 2010</t>
  </si>
  <si>
    <t>Female persons, percent</t>
  </si>
  <si>
    <t>White alone, percent</t>
  </si>
  <si>
    <t>Black or African American alone, percent</t>
  </si>
  <si>
    <t>American Indian and Alaska Native alone, percent</t>
  </si>
  <si>
    <t>Asian alone, percent</t>
  </si>
  <si>
    <t>Native Hawaiian and Other Pacific Islander alone, percent</t>
  </si>
  <si>
    <t>Two or More Races, percent</t>
  </si>
  <si>
    <t>Hispanic or Latino, percent</t>
  </si>
  <si>
    <t>White alone, not Hispanic or Latino, percent</t>
  </si>
  <si>
    <t>Total population State (2021)</t>
  </si>
  <si>
    <t>Total population State (2020)</t>
  </si>
  <si>
    <t>Population Growth</t>
  </si>
  <si>
    <t>BDbDT US</t>
  </si>
  <si>
    <t>BDBDT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</si>
</sst>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3" fontId="0" fillId="0" borderId="0" xfId="0" applyNumberFormat="1"/>
    <xf numFmtId="3" fontId="7" fillId="0" borderId="0" xfId="0" applyNumberFormat="1" applyFont="1"/>
    <xf numFmtId="2" fontId="0" fillId="0" borderId="0" xfId="0" applyNumberFormat="1"/>
    <xf numFmtId="2" fontId="6" fillId="0" borderId="0" xfId="0" applyNumberFormat="1" applyFont="1"/>
    <xf numFmtId="3" fontId="6" fillId="0" borderId="0" xfId="0" applyNumberFormat="1" applyFont="1"/>
    <xf numFmtId="2" fontId="8" fillId="0" borderId="0" xfId="0" applyNumberFormat="1" applyFont="1"/>
    <xf numFmtId="10" fontId="0" fillId="0" borderId="0" xfId="0" applyNumberFormat="1"/>
    <xf numFmtId="9" fontId="0" fillId="0" borderId="0" xfId="0" applyNumberFormat="1"/>
    <xf numFmtId="164" fontId="6" fillId="0" borderId="0" xfId="0" applyNumberFormat="1" applyFont="1"/>
    <xf numFmtId="2" fontId="9" fillId="0" borderId="0" xfId="0" applyNumberFormat="1" applyFont="1"/>
    <xf numFmtId="3" fontId="9" fillId="0" borderId="0" xfId="0" applyNumberFormat="1" applyFont="1"/>
    <xf numFmtId="4" fontId="0" fillId="0" borderId="0" xfId="0" applyNumberFormat="1"/>
    <xf numFmtId="10" fontId="0" fillId="2" borderId="0" xfId="0" applyNumberFormat="1" applyFill="1"/>
    <xf numFmtId="0" fontId="6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ggarwal/Downloads/BAU%20Deaths%20by%20Demographic%20Trait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MI-poplulation-2021"/>
      <sheetName val="MI-population-forecast"/>
      <sheetName val="MI-Calculations"/>
      <sheetName val="BDbDT"/>
    </sheetNames>
    <sheetDataSet>
      <sheetData sheetId="0"/>
      <sheetData sheetId="1">
        <row r="23">
          <cell r="C23">
            <v>0.76300000000000001</v>
          </cell>
        </row>
        <row r="24">
          <cell r="C24">
            <v>0.13400000000000001</v>
          </cell>
        </row>
        <row r="25">
          <cell r="C25">
            <v>1.2999999999999999E-2</v>
          </cell>
        </row>
        <row r="26">
          <cell r="C26">
            <v>5.8999999999999997E-2</v>
          </cell>
        </row>
        <row r="27">
          <cell r="C27">
            <v>2E-3</v>
          </cell>
        </row>
        <row r="28">
          <cell r="C28">
            <v>2.8000000000000001E-2</v>
          </cell>
        </row>
        <row r="29">
          <cell r="C29">
            <v>0.81</v>
          </cell>
        </row>
        <row r="30">
          <cell r="C30">
            <v>0.185</v>
          </cell>
        </row>
        <row r="31">
          <cell r="C31">
            <v>0.60099999999999998</v>
          </cell>
        </row>
        <row r="35">
          <cell r="C35">
            <v>0.49199999999999999</v>
          </cell>
        </row>
        <row r="36">
          <cell r="C36">
            <v>0.50800000000000001</v>
          </cell>
        </row>
      </sheetData>
      <sheetData sheetId="2">
        <row r="17">
          <cell r="B17">
            <v>332639102</v>
          </cell>
          <cell r="C17">
            <v>334998398</v>
          </cell>
          <cell r="D17">
            <v>337341954</v>
          </cell>
          <cell r="E17">
            <v>339665118</v>
          </cell>
          <cell r="F17">
            <v>341963408</v>
          </cell>
          <cell r="G17">
            <v>344234377</v>
          </cell>
          <cell r="H17">
            <v>346481182</v>
          </cell>
          <cell r="I17">
            <v>348695115</v>
          </cell>
          <cell r="J17">
            <v>350872007</v>
          </cell>
          <cell r="K17">
            <v>353008224</v>
          </cell>
          <cell r="L17">
            <v>355100730</v>
          </cell>
          <cell r="M17">
            <v>357147329</v>
          </cell>
          <cell r="N17">
            <v>359146709</v>
          </cell>
          <cell r="O17">
            <v>361098559</v>
          </cell>
          <cell r="P17">
            <v>363003410</v>
          </cell>
          <cell r="Q17">
            <v>364862145</v>
          </cell>
          <cell r="R17">
            <v>366676312</v>
          </cell>
          <cell r="S17">
            <v>368447857</v>
          </cell>
          <cell r="T17">
            <v>370178704</v>
          </cell>
          <cell r="U17">
            <v>371871238</v>
          </cell>
          <cell r="V17">
            <v>373527973</v>
          </cell>
          <cell r="W17">
            <v>375151805</v>
          </cell>
          <cell r="X17">
            <v>376746115</v>
          </cell>
          <cell r="Y17">
            <v>378314343</v>
          </cell>
          <cell r="Z17">
            <v>379860859</v>
          </cell>
          <cell r="AA17">
            <v>381390297</v>
          </cell>
          <cell r="AB17">
            <v>382907447</v>
          </cell>
          <cell r="AC17">
            <v>384415207</v>
          </cell>
          <cell r="AD17">
            <v>385917628</v>
          </cell>
          <cell r="AE17">
            <v>387418788</v>
          </cell>
          <cell r="AF17">
            <v>388922201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G51"/>
  <sheetViews>
    <sheetView tabSelected="1" workbookViewId="0">
      <selection activeCell="D35" sqref="D35"/>
    </sheetView>
  </sheetViews>
  <sheetFormatPr baseColWidth="10" defaultColWidth="8.83203125" defaultRowHeight="15" x14ac:dyDescent="0.2"/>
  <cols>
    <col min="2" max="2" width="81.5" customWidth="1"/>
  </cols>
  <sheetData>
    <row r="1" spans="1:7" x14ac:dyDescent="0.2">
      <c r="A1" s="1" t="s">
        <v>0</v>
      </c>
      <c r="B1" t="s">
        <v>61</v>
      </c>
      <c r="C1" s="5">
        <v>44816</v>
      </c>
      <c r="F1" s="6" t="s">
        <v>34</v>
      </c>
      <c r="G1" s="6" t="s">
        <v>34</v>
      </c>
    </row>
    <row r="2" spans="1:7" x14ac:dyDescent="0.2">
      <c r="B2" t="str">
        <f>LOOKUP(B1,F2:G51,G2:G51)</f>
        <v>IN</v>
      </c>
      <c r="F2" s="7" t="s">
        <v>35</v>
      </c>
      <c r="G2" s="7" t="s">
        <v>36</v>
      </c>
    </row>
    <row r="3" spans="1:7" x14ac:dyDescent="0.2">
      <c r="A3" t="s">
        <v>1</v>
      </c>
      <c r="B3" t="s">
        <v>2</v>
      </c>
      <c r="F3" s="7" t="s">
        <v>37</v>
      </c>
      <c r="G3" s="7" t="s">
        <v>38</v>
      </c>
    </row>
    <row r="4" spans="1:7" x14ac:dyDescent="0.2">
      <c r="B4" s="2">
        <v>2017</v>
      </c>
      <c r="F4" s="7" t="s">
        <v>39</v>
      </c>
      <c r="G4" s="7" t="s">
        <v>40</v>
      </c>
    </row>
    <row r="5" spans="1:7" x14ac:dyDescent="0.2">
      <c r="B5" t="s">
        <v>3</v>
      </c>
      <c r="F5" s="7" t="s">
        <v>41</v>
      </c>
      <c r="G5" s="7" t="s">
        <v>42</v>
      </c>
    </row>
    <row r="6" spans="1:7" x14ac:dyDescent="0.2">
      <c r="B6" s="3" t="s">
        <v>4</v>
      </c>
      <c r="F6" s="7" t="s">
        <v>43</v>
      </c>
      <c r="G6" s="7" t="s">
        <v>44</v>
      </c>
    </row>
    <row r="7" spans="1:7" x14ac:dyDescent="0.2">
      <c r="B7" t="s">
        <v>5</v>
      </c>
      <c r="F7" s="7" t="s">
        <v>45</v>
      </c>
      <c r="G7" s="7" t="s">
        <v>46</v>
      </c>
    </row>
    <row r="8" spans="1:7" x14ac:dyDescent="0.2">
      <c r="B8" s="4" t="s">
        <v>6</v>
      </c>
      <c r="F8" s="7" t="s">
        <v>47</v>
      </c>
      <c r="G8" s="7" t="s">
        <v>48</v>
      </c>
    </row>
    <row r="9" spans="1:7" x14ac:dyDescent="0.2">
      <c r="F9" s="7" t="s">
        <v>49</v>
      </c>
      <c r="G9" s="7" t="s">
        <v>50</v>
      </c>
    </row>
    <row r="10" spans="1:7" x14ac:dyDescent="0.2">
      <c r="A10" s="1" t="s">
        <v>11</v>
      </c>
      <c r="F10" s="7" t="s">
        <v>51</v>
      </c>
      <c r="G10" s="7" t="s">
        <v>52</v>
      </c>
    </row>
    <row r="11" spans="1:7" x14ac:dyDescent="0.2">
      <c r="A11" t="s">
        <v>12</v>
      </c>
      <c r="F11" s="7" t="s">
        <v>53</v>
      </c>
      <c r="G11" s="7" t="s">
        <v>54</v>
      </c>
    </row>
    <row r="12" spans="1:7" x14ac:dyDescent="0.2">
      <c r="A12" t="s">
        <v>13</v>
      </c>
      <c r="F12" s="7" t="s">
        <v>55</v>
      </c>
      <c r="G12" s="7" t="s">
        <v>56</v>
      </c>
    </row>
    <row r="13" spans="1:7" x14ac:dyDescent="0.2">
      <c r="A13">
        <v>0</v>
      </c>
      <c r="B13" t="s">
        <v>14</v>
      </c>
      <c r="F13" s="7" t="s">
        <v>57</v>
      </c>
      <c r="G13" s="7" t="s">
        <v>58</v>
      </c>
    </row>
    <row r="14" spans="1:7" x14ac:dyDescent="0.2">
      <c r="A14">
        <v>1</v>
      </c>
      <c r="B14" t="s">
        <v>15</v>
      </c>
      <c r="F14" s="7" t="s">
        <v>59</v>
      </c>
      <c r="G14" s="7" t="s">
        <v>60</v>
      </c>
    </row>
    <row r="15" spans="1:7" x14ac:dyDescent="0.2">
      <c r="A15">
        <v>2</v>
      </c>
      <c r="B15" t="s">
        <v>16</v>
      </c>
      <c r="F15" s="7" t="s">
        <v>61</v>
      </c>
      <c r="G15" s="7" t="s">
        <v>62</v>
      </c>
    </row>
    <row r="16" spans="1:7" x14ac:dyDescent="0.2">
      <c r="A16">
        <v>3</v>
      </c>
      <c r="B16" t="s">
        <v>27</v>
      </c>
      <c r="F16" s="7" t="s">
        <v>63</v>
      </c>
      <c r="G16" s="7" t="s">
        <v>64</v>
      </c>
    </row>
    <row r="17" spans="1:7" x14ac:dyDescent="0.2">
      <c r="A17">
        <v>4</v>
      </c>
      <c r="B17" t="s">
        <v>17</v>
      </c>
      <c r="F17" s="7" t="s">
        <v>65</v>
      </c>
      <c r="G17" s="7" t="s">
        <v>66</v>
      </c>
    </row>
    <row r="18" spans="1:7" x14ac:dyDescent="0.2">
      <c r="A18">
        <v>5</v>
      </c>
      <c r="B18" t="s">
        <v>18</v>
      </c>
      <c r="F18" s="7" t="s">
        <v>67</v>
      </c>
      <c r="G18" s="7" t="s">
        <v>68</v>
      </c>
    </row>
    <row r="19" spans="1:7" x14ac:dyDescent="0.2">
      <c r="A19">
        <v>6</v>
      </c>
      <c r="B19" t="s">
        <v>19</v>
      </c>
      <c r="F19" s="7" t="s">
        <v>69</v>
      </c>
      <c r="G19" s="7" t="s">
        <v>70</v>
      </c>
    </row>
    <row r="20" spans="1:7" x14ac:dyDescent="0.2">
      <c r="A20">
        <v>7</v>
      </c>
      <c r="B20" t="s">
        <v>20</v>
      </c>
      <c r="F20" s="7" t="s">
        <v>71</v>
      </c>
      <c r="G20" s="7" t="s">
        <v>72</v>
      </c>
    </row>
    <row r="21" spans="1:7" x14ac:dyDescent="0.2">
      <c r="A21">
        <v>8</v>
      </c>
      <c r="B21" t="s">
        <v>21</v>
      </c>
      <c r="F21" s="7" t="s">
        <v>73</v>
      </c>
      <c r="G21" s="7" t="s">
        <v>74</v>
      </c>
    </row>
    <row r="22" spans="1:7" x14ac:dyDescent="0.2">
      <c r="A22">
        <v>9</v>
      </c>
      <c r="B22" t="s">
        <v>22</v>
      </c>
      <c r="F22" s="7" t="s">
        <v>75</v>
      </c>
      <c r="G22" s="7" t="s">
        <v>76</v>
      </c>
    </row>
    <row r="23" spans="1:7" x14ac:dyDescent="0.2">
      <c r="F23" s="7" t="s">
        <v>77</v>
      </c>
      <c r="G23" s="7" t="s">
        <v>78</v>
      </c>
    </row>
    <row r="24" spans="1:7" x14ac:dyDescent="0.2">
      <c r="A24" t="s">
        <v>23</v>
      </c>
      <c r="F24" s="7" t="s">
        <v>79</v>
      </c>
      <c r="G24" s="7" t="s">
        <v>80</v>
      </c>
    </row>
    <row r="25" spans="1:7" x14ac:dyDescent="0.2">
      <c r="A25">
        <v>0</v>
      </c>
      <c r="B25" t="s">
        <v>24</v>
      </c>
      <c r="F25" s="7" t="s">
        <v>81</v>
      </c>
      <c r="G25" s="7" t="s">
        <v>82</v>
      </c>
    </row>
    <row r="26" spans="1:7" x14ac:dyDescent="0.2">
      <c r="A26">
        <v>1</v>
      </c>
      <c r="B26" t="s">
        <v>25</v>
      </c>
      <c r="F26" s="7" t="s">
        <v>83</v>
      </c>
      <c r="G26" s="7" t="s">
        <v>84</v>
      </c>
    </row>
    <row r="27" spans="1:7" x14ac:dyDescent="0.2">
      <c r="A27">
        <v>2</v>
      </c>
      <c r="B27" t="s">
        <v>26</v>
      </c>
      <c r="F27" s="7" t="s">
        <v>85</v>
      </c>
      <c r="G27" s="7" t="s">
        <v>86</v>
      </c>
    </row>
    <row r="28" spans="1:7" x14ac:dyDescent="0.2">
      <c r="F28" s="7" t="s">
        <v>87</v>
      </c>
      <c r="G28" s="7" t="s">
        <v>88</v>
      </c>
    </row>
    <row r="29" spans="1:7" x14ac:dyDescent="0.2">
      <c r="F29" s="7" t="s">
        <v>89</v>
      </c>
      <c r="G29" s="7" t="s">
        <v>90</v>
      </c>
    </row>
    <row r="30" spans="1:7" x14ac:dyDescent="0.2">
      <c r="F30" s="7" t="s">
        <v>91</v>
      </c>
      <c r="G30" s="7" t="s">
        <v>92</v>
      </c>
    </row>
    <row r="31" spans="1:7" x14ac:dyDescent="0.2">
      <c r="F31" s="7" t="s">
        <v>93</v>
      </c>
      <c r="G31" s="7" t="s">
        <v>94</v>
      </c>
    </row>
    <row r="32" spans="1:7" x14ac:dyDescent="0.2">
      <c r="F32" s="7" t="s">
        <v>95</v>
      </c>
      <c r="G32" s="7" t="s">
        <v>96</v>
      </c>
    </row>
    <row r="33" spans="6:7" x14ac:dyDescent="0.2">
      <c r="F33" s="7" t="s">
        <v>97</v>
      </c>
      <c r="G33" s="7" t="s">
        <v>98</v>
      </c>
    </row>
    <row r="34" spans="6:7" x14ac:dyDescent="0.2">
      <c r="F34" s="7" t="s">
        <v>99</v>
      </c>
      <c r="G34" s="7" t="s">
        <v>100</v>
      </c>
    </row>
    <row r="35" spans="6:7" x14ac:dyDescent="0.2">
      <c r="F35" s="7" t="s">
        <v>101</v>
      </c>
      <c r="G35" s="7" t="s">
        <v>102</v>
      </c>
    </row>
    <row r="36" spans="6:7" x14ac:dyDescent="0.2">
      <c r="F36" s="7" t="s">
        <v>103</v>
      </c>
      <c r="G36" s="7" t="s">
        <v>104</v>
      </c>
    </row>
    <row r="37" spans="6:7" x14ac:dyDescent="0.2">
      <c r="F37" s="7" t="s">
        <v>105</v>
      </c>
      <c r="G37" s="7" t="s">
        <v>106</v>
      </c>
    </row>
    <row r="38" spans="6:7" x14ac:dyDescent="0.2">
      <c r="F38" s="7" t="s">
        <v>107</v>
      </c>
      <c r="G38" s="7" t="s">
        <v>108</v>
      </c>
    </row>
    <row r="39" spans="6:7" x14ac:dyDescent="0.2">
      <c r="F39" s="7" t="s">
        <v>109</v>
      </c>
      <c r="G39" s="7" t="s">
        <v>110</v>
      </c>
    </row>
    <row r="40" spans="6:7" x14ac:dyDescent="0.2">
      <c r="F40" s="7" t="s">
        <v>111</v>
      </c>
      <c r="G40" s="7" t="s">
        <v>112</v>
      </c>
    </row>
    <row r="41" spans="6:7" x14ac:dyDescent="0.2">
      <c r="F41" s="7" t="s">
        <v>113</v>
      </c>
      <c r="G41" s="7" t="s">
        <v>114</v>
      </c>
    </row>
    <row r="42" spans="6:7" x14ac:dyDescent="0.2">
      <c r="F42" s="7" t="s">
        <v>115</v>
      </c>
      <c r="G42" s="7" t="s">
        <v>116</v>
      </c>
    </row>
    <row r="43" spans="6:7" x14ac:dyDescent="0.2">
      <c r="F43" s="7" t="s">
        <v>117</v>
      </c>
      <c r="G43" s="7" t="s">
        <v>118</v>
      </c>
    </row>
    <row r="44" spans="6:7" x14ac:dyDescent="0.2">
      <c r="F44" s="7" t="s">
        <v>119</v>
      </c>
      <c r="G44" s="7" t="s">
        <v>120</v>
      </c>
    </row>
    <row r="45" spans="6:7" x14ac:dyDescent="0.2">
      <c r="F45" s="7" t="s">
        <v>121</v>
      </c>
      <c r="G45" s="7" t="s">
        <v>122</v>
      </c>
    </row>
    <row r="46" spans="6:7" x14ac:dyDescent="0.2">
      <c r="F46" s="7" t="s">
        <v>123</v>
      </c>
      <c r="G46" s="7" t="s">
        <v>124</v>
      </c>
    </row>
    <row r="47" spans="6:7" x14ac:dyDescent="0.2">
      <c r="F47" s="7" t="s">
        <v>125</v>
      </c>
      <c r="G47" s="7" t="s">
        <v>126</v>
      </c>
    </row>
    <row r="48" spans="6:7" x14ac:dyDescent="0.2">
      <c r="F48" s="7" t="s">
        <v>127</v>
      </c>
      <c r="G48" s="7" t="s">
        <v>128</v>
      </c>
    </row>
    <row r="49" spans="6:7" x14ac:dyDescent="0.2">
      <c r="F49" s="7" t="s">
        <v>129</v>
      </c>
      <c r="G49" s="7" t="s">
        <v>130</v>
      </c>
    </row>
    <row r="50" spans="6:7" x14ac:dyDescent="0.2">
      <c r="F50" s="7" t="s">
        <v>131</v>
      </c>
      <c r="G50" s="7" t="s">
        <v>132</v>
      </c>
    </row>
    <row r="51" spans="6:7" x14ac:dyDescent="0.2">
      <c r="F51" s="7" t="s">
        <v>133</v>
      </c>
      <c r="G51" s="7" t="s">
        <v>134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CDF9-060B-E242-A146-67C9B2C6BE38}">
  <dimension ref="A1:AZ15"/>
  <sheetViews>
    <sheetView workbookViewId="0">
      <selection activeCell="D35" sqref="D35"/>
    </sheetView>
  </sheetViews>
  <sheetFormatPr baseColWidth="10" defaultRowHeight="15" x14ac:dyDescent="0.2"/>
  <sheetData>
    <row r="1" spans="1:52" x14ac:dyDescent="0.2">
      <c r="A1" t="s">
        <v>136</v>
      </c>
      <c r="B1" t="s">
        <v>129</v>
      </c>
      <c r="C1" t="s">
        <v>133</v>
      </c>
      <c r="D1" t="s">
        <v>131</v>
      </c>
      <c r="E1" t="s">
        <v>127</v>
      </c>
      <c r="F1" t="s">
        <v>123</v>
      </c>
      <c r="G1" t="s">
        <v>125</v>
      </c>
      <c r="H1" t="s">
        <v>121</v>
      </c>
      <c r="I1" t="s">
        <v>119</v>
      </c>
      <c r="J1" t="s">
        <v>117</v>
      </c>
      <c r="K1" t="s">
        <v>115</v>
      </c>
      <c r="L1" t="s">
        <v>113</v>
      </c>
      <c r="M1" t="s">
        <v>111</v>
      </c>
      <c r="N1" t="s">
        <v>109</v>
      </c>
      <c r="O1" t="s">
        <v>107</v>
      </c>
      <c r="P1" t="s">
        <v>105</v>
      </c>
      <c r="Q1" t="s">
        <v>103</v>
      </c>
      <c r="R1" t="s">
        <v>97</v>
      </c>
      <c r="S1" t="s">
        <v>89</v>
      </c>
      <c r="T1" t="s">
        <v>95</v>
      </c>
      <c r="U1" t="s">
        <v>93</v>
      </c>
      <c r="V1" t="s">
        <v>91</v>
      </c>
      <c r="W1" t="s">
        <v>87</v>
      </c>
      <c r="X1" t="s">
        <v>101</v>
      </c>
      <c r="Y1" t="s">
        <v>99</v>
      </c>
      <c r="Z1" t="s">
        <v>83</v>
      </c>
      <c r="AA1" t="s">
        <v>81</v>
      </c>
      <c r="AB1" t="s">
        <v>85</v>
      </c>
      <c r="AC1" t="s">
        <v>79</v>
      </c>
      <c r="AD1" t="s">
        <v>77</v>
      </c>
      <c r="AE1" t="s">
        <v>71</v>
      </c>
      <c r="AF1" t="s">
        <v>73</v>
      </c>
      <c r="AG1" t="s">
        <v>75</v>
      </c>
      <c r="AH1" t="s">
        <v>69</v>
      </c>
      <c r="AI1" t="s">
        <v>67</v>
      </c>
      <c r="AJ1" t="s">
        <v>65</v>
      </c>
      <c r="AK1" t="s">
        <v>61</v>
      </c>
      <c r="AL1" t="s">
        <v>59</v>
      </c>
      <c r="AM1" t="s">
        <v>57</v>
      </c>
      <c r="AN1" t="s">
        <v>63</v>
      </c>
      <c r="AO1" t="s">
        <v>55</v>
      </c>
      <c r="AP1" t="s">
        <v>53</v>
      </c>
      <c r="AQ1" t="s">
        <v>51</v>
      </c>
      <c r="AR1" t="s">
        <v>49</v>
      </c>
      <c r="AS1" t="s">
        <v>47</v>
      </c>
      <c r="AT1" t="s">
        <v>45</v>
      </c>
      <c r="AU1" t="s">
        <v>43</v>
      </c>
      <c r="AV1" t="s">
        <v>39</v>
      </c>
      <c r="AW1" t="s">
        <v>37</v>
      </c>
      <c r="AX1" t="s">
        <v>35</v>
      </c>
      <c r="AY1" t="s">
        <v>41</v>
      </c>
      <c r="AZ1" t="s">
        <v>137</v>
      </c>
    </row>
    <row r="2" spans="1:52" x14ac:dyDescent="0.2">
      <c r="A2" t="s">
        <v>138</v>
      </c>
      <c r="B2" s="9">
        <v>1782959</v>
      </c>
      <c r="C2" s="9">
        <v>578803</v>
      </c>
      <c r="D2" s="9">
        <v>5895908</v>
      </c>
      <c r="E2" s="9">
        <v>7738692</v>
      </c>
      <c r="F2" s="9">
        <v>645570</v>
      </c>
      <c r="G2" s="9">
        <v>8642274</v>
      </c>
      <c r="H2" s="9">
        <v>3337975</v>
      </c>
      <c r="I2" s="9">
        <v>29527941</v>
      </c>
      <c r="J2" s="9">
        <v>6975218</v>
      </c>
      <c r="K2" s="9">
        <v>895376</v>
      </c>
      <c r="L2" s="9">
        <v>5190705</v>
      </c>
      <c r="M2" s="9">
        <v>1095610</v>
      </c>
      <c r="N2" s="9">
        <v>12964056</v>
      </c>
      <c r="O2" s="9">
        <v>4246155</v>
      </c>
      <c r="P2" s="9">
        <v>3986639</v>
      </c>
      <c r="Q2" s="9">
        <v>11780017</v>
      </c>
      <c r="R2" s="9">
        <v>19835913</v>
      </c>
      <c r="S2" s="9">
        <v>3143991</v>
      </c>
      <c r="T2" s="9">
        <v>2115877</v>
      </c>
      <c r="U2" s="9">
        <v>9267130</v>
      </c>
      <c r="V2" s="9">
        <v>1388992</v>
      </c>
      <c r="W2" s="9">
        <v>1963692</v>
      </c>
      <c r="X2" s="9">
        <v>774948</v>
      </c>
      <c r="Y2" s="9">
        <v>10551162</v>
      </c>
      <c r="Z2" s="9">
        <v>6168187</v>
      </c>
      <c r="AA2" s="9">
        <v>2949965</v>
      </c>
      <c r="AB2" s="9">
        <v>1104271</v>
      </c>
      <c r="AC2" s="9">
        <v>5707390</v>
      </c>
      <c r="AD2" s="9">
        <v>10050811</v>
      </c>
      <c r="AE2" s="9">
        <v>1372247</v>
      </c>
      <c r="AF2" s="9">
        <v>6165129</v>
      </c>
      <c r="AG2" s="9">
        <v>6984723</v>
      </c>
      <c r="AH2" s="9">
        <v>4624047</v>
      </c>
      <c r="AI2" s="9">
        <v>4509394</v>
      </c>
      <c r="AJ2" s="9">
        <v>2934582</v>
      </c>
      <c r="AK2" s="9">
        <v>6805985</v>
      </c>
      <c r="AL2" s="9">
        <v>12671469</v>
      </c>
      <c r="AM2" s="9">
        <v>1900923</v>
      </c>
      <c r="AN2" s="9">
        <v>3193079</v>
      </c>
      <c r="AO2" s="9">
        <v>1441553</v>
      </c>
      <c r="AP2" s="9">
        <v>10799566</v>
      </c>
      <c r="AQ2" s="9">
        <v>21781128</v>
      </c>
      <c r="AR2" s="9">
        <v>1003384</v>
      </c>
      <c r="AS2" s="9">
        <v>3605597</v>
      </c>
      <c r="AT2" s="9">
        <v>5812069</v>
      </c>
      <c r="AU2" s="9">
        <v>39237836</v>
      </c>
      <c r="AV2" s="9">
        <v>7276316</v>
      </c>
      <c r="AW2" s="9">
        <v>732673</v>
      </c>
      <c r="AX2" s="9">
        <v>5039877</v>
      </c>
      <c r="AY2" s="9">
        <v>3025891</v>
      </c>
      <c r="AZ2" s="9">
        <v>331893745</v>
      </c>
    </row>
    <row r="3" spans="1:52" x14ac:dyDescent="0.2">
      <c r="A3" t="s">
        <v>139</v>
      </c>
      <c r="B3" s="9">
        <v>1793716</v>
      </c>
      <c r="C3" s="9">
        <v>576851</v>
      </c>
      <c r="D3" s="9">
        <v>5893718</v>
      </c>
      <c r="E3" s="9">
        <v>7705281</v>
      </c>
      <c r="F3" s="9">
        <v>643077</v>
      </c>
      <c r="G3" s="9">
        <v>8631393</v>
      </c>
      <c r="H3" s="9">
        <v>3271616</v>
      </c>
      <c r="I3" s="9">
        <v>29145505</v>
      </c>
      <c r="J3" s="9">
        <v>6910840</v>
      </c>
      <c r="K3" s="9">
        <v>886667</v>
      </c>
      <c r="L3" s="9">
        <v>5118425</v>
      </c>
      <c r="M3" s="9">
        <v>1097379</v>
      </c>
      <c r="N3" s="9">
        <v>13002700</v>
      </c>
      <c r="O3" s="9">
        <v>4237256</v>
      </c>
      <c r="P3" s="9">
        <v>3959353</v>
      </c>
      <c r="Q3" s="9">
        <v>11799448</v>
      </c>
      <c r="R3" s="9">
        <v>20201249</v>
      </c>
      <c r="S3" s="9">
        <v>3104614</v>
      </c>
      <c r="T3" s="9">
        <v>2117522</v>
      </c>
      <c r="U3" s="9">
        <v>9288994</v>
      </c>
      <c r="V3" s="9">
        <v>1377529</v>
      </c>
      <c r="W3" s="9">
        <v>1961504</v>
      </c>
      <c r="X3" s="9">
        <v>779094</v>
      </c>
      <c r="Y3" s="9">
        <v>10439388</v>
      </c>
      <c r="Z3" s="9">
        <v>6154913</v>
      </c>
      <c r="AA3" s="9">
        <v>2961279</v>
      </c>
      <c r="AB3" s="9">
        <v>1084225</v>
      </c>
      <c r="AC3" s="9">
        <v>5706494</v>
      </c>
      <c r="AD3" s="9">
        <v>10077331</v>
      </c>
      <c r="AE3" s="9">
        <v>1362359</v>
      </c>
      <c r="AF3" s="9">
        <v>6177224</v>
      </c>
      <c r="AG3" s="9">
        <v>7029917</v>
      </c>
      <c r="AH3" s="9">
        <v>4657757</v>
      </c>
      <c r="AI3" s="9">
        <v>4505836</v>
      </c>
      <c r="AJ3" s="9">
        <v>2937880</v>
      </c>
      <c r="AK3" s="9">
        <v>6785528</v>
      </c>
      <c r="AL3" s="9">
        <v>12812508</v>
      </c>
      <c r="AM3" s="9">
        <v>1839106</v>
      </c>
      <c r="AN3" s="9">
        <v>3190369</v>
      </c>
      <c r="AO3" s="9">
        <v>1455271</v>
      </c>
      <c r="AP3" s="9">
        <v>10711908</v>
      </c>
      <c r="AQ3" s="9">
        <v>21538187</v>
      </c>
      <c r="AR3" s="9">
        <v>989948</v>
      </c>
      <c r="AS3" s="9">
        <v>3605944</v>
      </c>
      <c r="AT3" s="9">
        <v>5773714</v>
      </c>
      <c r="AU3" s="9">
        <v>39538223</v>
      </c>
      <c r="AV3" s="9">
        <v>7151502</v>
      </c>
      <c r="AW3" s="9">
        <v>733391</v>
      </c>
      <c r="AX3" s="9">
        <v>5024279</v>
      </c>
      <c r="AY3" s="9">
        <v>3011524</v>
      </c>
      <c r="AZ3" s="9">
        <v>331449281</v>
      </c>
    </row>
    <row r="4" spans="1:52" x14ac:dyDescent="0.2">
      <c r="A4" t="s">
        <v>140</v>
      </c>
      <c r="B4" s="15">
        <v>-6.0000000000000001E-3</v>
      </c>
      <c r="C4" s="15">
        <v>3.0000000000000001E-3</v>
      </c>
      <c r="D4" t="s">
        <v>141</v>
      </c>
      <c r="E4" s="15">
        <v>4.0000000000000001E-3</v>
      </c>
      <c r="F4" s="15">
        <v>4.0000000000000001E-3</v>
      </c>
      <c r="G4" s="15">
        <v>1E-3</v>
      </c>
      <c r="H4" s="15">
        <v>0.02</v>
      </c>
      <c r="I4" s="15">
        <v>1.2999999999999999E-2</v>
      </c>
      <c r="J4" s="15">
        <v>8.9999999999999993E-3</v>
      </c>
      <c r="K4" s="15">
        <v>0.01</v>
      </c>
      <c r="L4" s="15">
        <v>1.4E-2</v>
      </c>
      <c r="M4" s="15">
        <v>-2E-3</v>
      </c>
      <c r="N4" s="15">
        <v>-3.0000000000000001E-3</v>
      </c>
      <c r="O4" s="15">
        <v>2E-3</v>
      </c>
      <c r="P4" s="15">
        <v>7.0000000000000001E-3</v>
      </c>
      <c r="Q4" s="15">
        <v>-2E-3</v>
      </c>
      <c r="R4" s="15">
        <v>-1.7999999999999999E-2</v>
      </c>
      <c r="S4" s="15">
        <v>1.2999999999999999E-2</v>
      </c>
      <c r="T4" s="15">
        <v>-1E-3</v>
      </c>
      <c r="U4" s="15">
        <v>-2E-3</v>
      </c>
      <c r="V4" s="15">
        <v>8.0000000000000002E-3</v>
      </c>
      <c r="W4" s="15">
        <v>1E-3</v>
      </c>
      <c r="X4" s="15">
        <v>-5.0000000000000001E-3</v>
      </c>
      <c r="Y4" s="15">
        <v>1.0999999999999999E-2</v>
      </c>
      <c r="Z4" s="15">
        <v>2E-3</v>
      </c>
      <c r="AA4" s="15">
        <v>-4.0000000000000001E-3</v>
      </c>
      <c r="AB4" s="15">
        <v>1.7999999999999999E-2</v>
      </c>
      <c r="AC4" s="16">
        <v>0.01</v>
      </c>
      <c r="AD4" s="15">
        <v>-3.0000000000000001E-3</v>
      </c>
      <c r="AE4" s="15">
        <v>7.0000000000000001E-3</v>
      </c>
      <c r="AF4" s="15">
        <v>-2E-3</v>
      </c>
      <c r="AG4" s="15">
        <v>-6.0000000000000001E-3</v>
      </c>
      <c r="AH4" s="15">
        <v>-7.0000000000000001E-3</v>
      </c>
      <c r="AI4" s="15">
        <v>1E-3</v>
      </c>
      <c r="AJ4" s="15">
        <v>-1E-3</v>
      </c>
      <c r="AK4" s="15">
        <v>3.0000000000000001E-3</v>
      </c>
      <c r="AL4" s="15">
        <v>-1.0999999999999999E-2</v>
      </c>
      <c r="AM4" s="15">
        <v>3.4000000000000002E-2</v>
      </c>
      <c r="AN4" s="15">
        <v>1E-3</v>
      </c>
      <c r="AO4" s="15">
        <v>-8.9999999999999993E-3</v>
      </c>
      <c r="AP4" s="15">
        <v>8.0000000000000002E-3</v>
      </c>
      <c r="AQ4" s="15">
        <v>1.0999999999999999E-2</v>
      </c>
      <c r="AR4" s="15">
        <v>1.4E-2</v>
      </c>
      <c r="AS4" s="15">
        <v>0</v>
      </c>
      <c r="AT4" s="15">
        <v>7.0000000000000001E-3</v>
      </c>
      <c r="AU4" s="15">
        <v>-8.0000000000000002E-3</v>
      </c>
      <c r="AV4" s="15">
        <v>1.7000000000000001E-2</v>
      </c>
      <c r="AW4" s="15">
        <v>-1E-3</v>
      </c>
      <c r="AX4" s="15">
        <v>3.0000000000000001E-3</v>
      </c>
      <c r="AY4" s="15">
        <v>5.0000000000000001E-3</v>
      </c>
      <c r="AZ4" s="15">
        <v>1E-3</v>
      </c>
    </row>
    <row r="5" spans="1:52" x14ac:dyDescent="0.2">
      <c r="A5" t="s">
        <v>142</v>
      </c>
      <c r="B5" s="9">
        <v>1793716</v>
      </c>
      <c r="C5" s="9">
        <v>576851</v>
      </c>
      <c r="D5" s="9">
        <v>5893718</v>
      </c>
      <c r="E5" s="9">
        <v>7705281</v>
      </c>
      <c r="F5" s="9">
        <v>643077</v>
      </c>
      <c r="G5" s="9">
        <v>8631393</v>
      </c>
      <c r="H5" s="9">
        <v>3271616</v>
      </c>
      <c r="I5" s="9">
        <v>29145505</v>
      </c>
      <c r="J5" s="9">
        <v>6910840</v>
      </c>
      <c r="K5" s="9">
        <v>886667</v>
      </c>
      <c r="L5" s="9">
        <v>5118425</v>
      </c>
      <c r="M5" s="9">
        <v>1097379</v>
      </c>
      <c r="N5" s="9">
        <v>13002700</v>
      </c>
      <c r="O5" s="9">
        <v>4237256</v>
      </c>
      <c r="P5" s="9">
        <v>3959353</v>
      </c>
      <c r="Q5" s="9">
        <v>11799448</v>
      </c>
      <c r="R5" s="9">
        <v>20201249</v>
      </c>
      <c r="S5" s="9">
        <v>3104614</v>
      </c>
      <c r="T5" s="9">
        <v>2117522</v>
      </c>
      <c r="U5" s="9">
        <v>9288994</v>
      </c>
      <c r="V5" s="9">
        <v>1377529</v>
      </c>
      <c r="W5" s="9">
        <v>1961504</v>
      </c>
      <c r="X5" s="9">
        <v>779094</v>
      </c>
      <c r="Y5" s="9">
        <v>10439388</v>
      </c>
      <c r="Z5" s="9">
        <v>6154913</v>
      </c>
      <c r="AA5" s="9">
        <v>2961279</v>
      </c>
      <c r="AB5" s="9">
        <v>1084225</v>
      </c>
      <c r="AC5" s="9">
        <v>5706494</v>
      </c>
      <c r="AD5" s="9">
        <v>10077331</v>
      </c>
      <c r="AE5" s="9">
        <v>1362359</v>
      </c>
      <c r="AF5" s="9">
        <v>6177224</v>
      </c>
      <c r="AG5" s="9">
        <v>7029917</v>
      </c>
      <c r="AH5" s="9">
        <v>4657757</v>
      </c>
      <c r="AI5" s="9">
        <v>4505836</v>
      </c>
      <c r="AJ5" s="9">
        <v>2937880</v>
      </c>
      <c r="AK5" s="9">
        <v>6785528</v>
      </c>
      <c r="AL5" s="9">
        <v>12812508</v>
      </c>
      <c r="AM5" s="9">
        <v>1839106</v>
      </c>
      <c r="AN5" s="9">
        <v>3190369</v>
      </c>
      <c r="AO5" s="9">
        <v>1455271</v>
      </c>
      <c r="AP5" s="9">
        <v>10711908</v>
      </c>
      <c r="AQ5" s="9">
        <v>21538187</v>
      </c>
      <c r="AR5" s="9">
        <v>989948</v>
      </c>
      <c r="AS5" s="9">
        <v>3605944</v>
      </c>
      <c r="AT5" s="9">
        <v>5773714</v>
      </c>
      <c r="AU5" s="9">
        <v>39538223</v>
      </c>
      <c r="AV5" s="9">
        <v>7151502</v>
      </c>
      <c r="AW5" s="9">
        <v>733391</v>
      </c>
      <c r="AX5" s="9">
        <v>5024279</v>
      </c>
      <c r="AY5" s="9">
        <v>3011524</v>
      </c>
      <c r="AZ5" s="9">
        <v>331449281</v>
      </c>
    </row>
    <row r="6" spans="1:52" x14ac:dyDescent="0.2">
      <c r="A6" t="s">
        <v>143</v>
      </c>
      <c r="B6" s="9">
        <v>1852994</v>
      </c>
      <c r="C6" s="9">
        <v>563626</v>
      </c>
      <c r="D6" s="9">
        <v>5686986</v>
      </c>
      <c r="E6" s="9">
        <v>6724540</v>
      </c>
      <c r="F6" s="9">
        <v>625741</v>
      </c>
      <c r="G6" s="9">
        <v>8001024</v>
      </c>
      <c r="H6" s="9">
        <v>2763885</v>
      </c>
      <c r="I6" s="9">
        <v>25145561</v>
      </c>
      <c r="J6" s="9">
        <v>6346105</v>
      </c>
      <c r="K6" s="9">
        <v>814180</v>
      </c>
      <c r="L6" s="9">
        <v>4625364</v>
      </c>
      <c r="M6" s="9">
        <v>1052567</v>
      </c>
      <c r="N6" s="9">
        <v>12702379</v>
      </c>
      <c r="O6" s="9">
        <v>3831074</v>
      </c>
      <c r="P6" s="9">
        <v>3751351</v>
      </c>
      <c r="Q6" s="9">
        <v>11536504</v>
      </c>
      <c r="R6" s="9">
        <v>19378102</v>
      </c>
      <c r="S6" s="9">
        <v>2700551</v>
      </c>
      <c r="T6" s="9">
        <v>2059179</v>
      </c>
      <c r="U6" s="9">
        <v>8791894</v>
      </c>
      <c r="V6" s="9">
        <v>1316470</v>
      </c>
      <c r="W6" s="9">
        <v>1826341</v>
      </c>
      <c r="X6" s="9">
        <v>672591</v>
      </c>
      <c r="Y6" s="9">
        <v>9535483</v>
      </c>
      <c r="Z6" s="9">
        <v>5988927</v>
      </c>
      <c r="AA6" s="9">
        <v>2967297</v>
      </c>
      <c r="AB6" s="9">
        <v>989415</v>
      </c>
      <c r="AC6" s="9">
        <v>5303925</v>
      </c>
      <c r="AD6" s="9">
        <v>9883640</v>
      </c>
      <c r="AE6" s="9">
        <v>1328361</v>
      </c>
      <c r="AF6" s="9">
        <v>5773552</v>
      </c>
      <c r="AG6" s="9">
        <v>6547629</v>
      </c>
      <c r="AH6" s="9">
        <v>4533372</v>
      </c>
      <c r="AI6" s="9">
        <v>4339367</v>
      </c>
      <c r="AJ6" s="9">
        <v>2853118</v>
      </c>
      <c r="AK6" s="9">
        <v>6483802</v>
      </c>
      <c r="AL6" s="9">
        <v>12830632</v>
      </c>
      <c r="AM6" s="9">
        <v>1567582</v>
      </c>
      <c r="AN6" s="9">
        <v>3046355</v>
      </c>
      <c r="AO6" s="9">
        <v>1360301</v>
      </c>
      <c r="AP6" s="9">
        <v>9687653</v>
      </c>
      <c r="AQ6" s="9">
        <v>18801310</v>
      </c>
      <c r="AR6" s="9">
        <v>897934</v>
      </c>
      <c r="AS6" s="9">
        <v>3574097</v>
      </c>
      <c r="AT6" s="9">
        <v>5029196</v>
      </c>
      <c r="AU6" s="9">
        <v>37253956</v>
      </c>
      <c r="AV6" s="9">
        <v>6392017</v>
      </c>
      <c r="AW6" s="9">
        <v>710231</v>
      </c>
      <c r="AX6" s="9">
        <v>4779736</v>
      </c>
      <c r="AY6" s="9">
        <v>2915918</v>
      </c>
      <c r="AZ6" s="9">
        <v>308745538</v>
      </c>
    </row>
    <row r="7" spans="1:52" x14ac:dyDescent="0.2">
      <c r="A7" t="s">
        <v>144</v>
      </c>
      <c r="B7" s="15">
        <v>0.501</v>
      </c>
      <c r="C7" s="15">
        <v>0.48799999999999999</v>
      </c>
      <c r="D7" s="15">
        <v>0.499</v>
      </c>
      <c r="E7" s="15">
        <v>0.496</v>
      </c>
      <c r="F7" s="15">
        <v>0.503</v>
      </c>
      <c r="G7" s="15">
        <v>0.505</v>
      </c>
      <c r="H7" s="15">
        <v>0.49399999999999999</v>
      </c>
      <c r="I7" s="15">
        <v>0.501</v>
      </c>
      <c r="J7" s="15">
        <v>0.51</v>
      </c>
      <c r="K7" s="15">
        <v>0.49199999999999999</v>
      </c>
      <c r="L7" s="15">
        <v>0.51400000000000001</v>
      </c>
      <c r="M7" s="15">
        <v>0.51</v>
      </c>
      <c r="N7" s="15">
        <v>0.50600000000000001</v>
      </c>
      <c r="O7" s="15">
        <v>0.501</v>
      </c>
      <c r="P7" s="15">
        <v>0.502</v>
      </c>
      <c r="Q7" s="15">
        <v>0.50700000000000001</v>
      </c>
      <c r="R7" s="15">
        <v>0.51100000000000001</v>
      </c>
      <c r="S7" s="15">
        <v>0.496</v>
      </c>
      <c r="T7" s="15">
        <v>0.502</v>
      </c>
      <c r="U7" s="15">
        <v>0.50800000000000001</v>
      </c>
      <c r="V7" s="15">
        <v>0.501</v>
      </c>
      <c r="W7" s="15">
        <v>0.497</v>
      </c>
      <c r="X7" s="15">
        <v>0.48599999999999999</v>
      </c>
      <c r="Y7" s="15">
        <v>0.51100000000000001</v>
      </c>
      <c r="Z7" s="15">
        <v>0.50600000000000001</v>
      </c>
      <c r="AA7" s="15">
        <v>0.51300000000000001</v>
      </c>
      <c r="AB7" s="15">
        <v>0.49399999999999999</v>
      </c>
      <c r="AC7" s="15">
        <v>0.499</v>
      </c>
      <c r="AD7" s="15">
        <v>0.504</v>
      </c>
      <c r="AE7" s="15">
        <v>0.50700000000000001</v>
      </c>
      <c r="AF7" s="15">
        <v>0.51300000000000001</v>
      </c>
      <c r="AG7" s="15">
        <v>0.51100000000000001</v>
      </c>
      <c r="AH7" s="15">
        <v>0.51</v>
      </c>
      <c r="AI7" s="15">
        <v>0.505</v>
      </c>
      <c r="AJ7" s="15">
        <v>0.499</v>
      </c>
      <c r="AK7" s="15">
        <v>0.504</v>
      </c>
      <c r="AL7" s="15">
        <v>0.50600000000000001</v>
      </c>
      <c r="AM7" s="15">
        <v>0.496</v>
      </c>
      <c r="AN7" s="15">
        <v>0.498</v>
      </c>
      <c r="AO7" s="15">
        <v>0.497</v>
      </c>
      <c r="AP7" s="15">
        <v>0.51200000000000001</v>
      </c>
      <c r="AQ7" s="15">
        <v>0.50800000000000001</v>
      </c>
      <c r="AR7" s="15">
        <v>0.51400000000000001</v>
      </c>
      <c r="AS7" s="15">
        <v>0.50900000000000001</v>
      </c>
      <c r="AT7" s="15">
        <v>0.49299999999999999</v>
      </c>
      <c r="AU7" s="15">
        <v>0.5</v>
      </c>
      <c r="AV7" s="15">
        <v>0.501</v>
      </c>
      <c r="AW7" s="15">
        <v>0.47599999999999998</v>
      </c>
      <c r="AX7" s="15">
        <v>0.51400000000000001</v>
      </c>
      <c r="AY7" s="15">
        <v>0.50700000000000001</v>
      </c>
      <c r="AZ7" s="15">
        <v>0.505</v>
      </c>
    </row>
    <row r="8" spans="1:52" x14ac:dyDescent="0.2">
      <c r="A8" t="s">
        <v>145</v>
      </c>
      <c r="B8" s="15">
        <v>0.93100000000000005</v>
      </c>
      <c r="C8" s="15">
        <v>0.92400000000000004</v>
      </c>
      <c r="D8" s="15">
        <v>0.86599999999999999</v>
      </c>
      <c r="E8" s="15">
        <v>0.77500000000000002</v>
      </c>
      <c r="F8" s="15">
        <v>0.94</v>
      </c>
      <c r="G8" s="15">
        <v>0.68799999999999994</v>
      </c>
      <c r="H8" s="15">
        <v>0.90300000000000002</v>
      </c>
      <c r="I8" s="15">
        <v>0.77900000000000003</v>
      </c>
      <c r="J8" s="15">
        <v>0.78200000000000003</v>
      </c>
      <c r="K8" s="15">
        <v>0.84199999999999997</v>
      </c>
      <c r="L8" s="15">
        <v>0.68600000000000005</v>
      </c>
      <c r="M8" s="15">
        <v>0.83099999999999996</v>
      </c>
      <c r="N8" s="15">
        <v>0.81</v>
      </c>
      <c r="O8" s="15">
        <v>0.86199999999999999</v>
      </c>
      <c r="P8" s="15">
        <v>0.73199999999999998</v>
      </c>
      <c r="Q8" s="15">
        <v>0.81200000000000006</v>
      </c>
      <c r="R8" s="15">
        <v>0.69099999999999995</v>
      </c>
      <c r="S8" s="15">
        <v>0.72799999999999998</v>
      </c>
      <c r="T8" s="15">
        <v>0.81299999999999994</v>
      </c>
      <c r="U8" s="15">
        <v>0.71099999999999997</v>
      </c>
      <c r="V8" s="15">
        <v>0.92800000000000005</v>
      </c>
      <c r="W8" s="15">
        <v>0.877</v>
      </c>
      <c r="X8" s="15">
        <v>0.86699999999999999</v>
      </c>
      <c r="Y8" s="15">
        <v>0.70099999999999996</v>
      </c>
      <c r="Z8" s="15">
        <v>0.82599999999999996</v>
      </c>
      <c r="AA8" s="15">
        <v>0.58799999999999997</v>
      </c>
      <c r="AB8" s="15">
        <v>0.88700000000000001</v>
      </c>
      <c r="AC8" s="15">
        <v>0.83</v>
      </c>
      <c r="AD8" s="15">
        <v>0.79</v>
      </c>
      <c r="AE8" s="15">
        <v>0.94199999999999995</v>
      </c>
      <c r="AF8" s="15">
        <v>0.57799999999999996</v>
      </c>
      <c r="AG8" s="15">
        <v>0.79800000000000004</v>
      </c>
      <c r="AH8" s="15">
        <v>0.624</v>
      </c>
      <c r="AI8" s="15">
        <v>0.871</v>
      </c>
      <c r="AJ8" s="15">
        <v>0.86</v>
      </c>
      <c r="AK8" s="15">
        <v>0.84199999999999997</v>
      </c>
      <c r="AL8" s="15">
        <v>0.76300000000000001</v>
      </c>
      <c r="AM8" s="15">
        <v>0.92800000000000005</v>
      </c>
      <c r="AN8" s="15">
        <v>0.90100000000000002</v>
      </c>
      <c r="AO8" s="15">
        <v>0.253</v>
      </c>
      <c r="AP8" s="15">
        <v>0.59399999999999997</v>
      </c>
      <c r="AQ8" s="15">
        <v>0.76900000000000002</v>
      </c>
      <c r="AR8" s="15">
        <v>0.68400000000000005</v>
      </c>
      <c r="AS8" s="15">
        <v>0.78800000000000003</v>
      </c>
      <c r="AT8" s="15">
        <v>0.86499999999999999</v>
      </c>
      <c r="AU8" s="15">
        <v>0.71099999999999997</v>
      </c>
      <c r="AV8" s="15">
        <v>0.82</v>
      </c>
      <c r="AW8" s="15">
        <v>0.64500000000000002</v>
      </c>
      <c r="AX8" s="15">
        <v>0.68899999999999995</v>
      </c>
      <c r="AY8" s="15">
        <v>0.78600000000000003</v>
      </c>
      <c r="AZ8" s="15">
        <v>0.75800000000000001</v>
      </c>
    </row>
    <row r="9" spans="1:52" x14ac:dyDescent="0.2">
      <c r="A9" t="s">
        <v>146</v>
      </c>
      <c r="B9" s="15">
        <v>3.6999999999999998E-2</v>
      </c>
      <c r="C9" s="15">
        <v>1.2E-2</v>
      </c>
      <c r="D9" s="15">
        <v>6.8000000000000005E-2</v>
      </c>
      <c r="E9" s="15">
        <v>4.4999999999999998E-2</v>
      </c>
      <c r="F9" s="15">
        <v>1.4999999999999999E-2</v>
      </c>
      <c r="G9" s="15">
        <v>0.2</v>
      </c>
      <c r="H9" s="15">
        <v>1.4999999999999999E-2</v>
      </c>
      <c r="I9" s="15">
        <v>0.13200000000000001</v>
      </c>
      <c r="J9" s="15">
        <v>0.17</v>
      </c>
      <c r="K9" s="15">
        <v>2.5000000000000001E-2</v>
      </c>
      <c r="L9" s="15">
        <v>0.26700000000000002</v>
      </c>
      <c r="M9" s="15">
        <v>8.7999999999999995E-2</v>
      </c>
      <c r="N9" s="15">
        <v>0.122</v>
      </c>
      <c r="O9" s="15">
        <v>2.3E-2</v>
      </c>
      <c r="P9" s="15">
        <v>7.8E-2</v>
      </c>
      <c r="Q9" s="15">
        <v>0.13200000000000001</v>
      </c>
      <c r="R9" s="15">
        <v>0.17599999999999999</v>
      </c>
      <c r="S9" s="15">
        <v>0.106</v>
      </c>
      <c r="T9" s="15">
        <v>2.7E-2</v>
      </c>
      <c r="U9" s="15">
        <v>0.153</v>
      </c>
      <c r="V9" s="15">
        <v>1.9E-2</v>
      </c>
      <c r="W9" s="15">
        <v>5.2999999999999999E-2</v>
      </c>
      <c r="X9" s="15">
        <v>3.5000000000000003E-2</v>
      </c>
      <c r="Y9" s="15">
        <v>0.223</v>
      </c>
      <c r="Z9" s="15">
        <v>0.11799999999999999</v>
      </c>
      <c r="AA9" s="15">
        <v>0.38</v>
      </c>
      <c r="AB9" s="15">
        <v>6.0000000000000001E-3</v>
      </c>
      <c r="AC9" s="15">
        <v>7.3999999999999996E-2</v>
      </c>
      <c r="AD9" s="15">
        <v>0.14099999999999999</v>
      </c>
      <c r="AE9" s="15">
        <v>1.7999999999999999E-2</v>
      </c>
      <c r="AF9" s="15">
        <v>0.314</v>
      </c>
      <c r="AG9" s="15">
        <v>9.2999999999999999E-2</v>
      </c>
      <c r="AH9" s="15">
        <v>0.33</v>
      </c>
      <c r="AI9" s="15">
        <v>8.5999999999999993E-2</v>
      </c>
      <c r="AJ9" s="15">
        <v>6.2E-2</v>
      </c>
      <c r="AK9" s="15">
        <v>0.10199999999999999</v>
      </c>
      <c r="AL9" s="15">
        <v>0.14699999999999999</v>
      </c>
      <c r="AM9" s="15">
        <v>8.9999999999999993E-3</v>
      </c>
      <c r="AN9" s="15">
        <v>4.2999999999999997E-2</v>
      </c>
      <c r="AO9" s="15">
        <v>2.1999999999999999E-2</v>
      </c>
      <c r="AP9" s="15">
        <v>0.33</v>
      </c>
      <c r="AQ9" s="15">
        <v>0.17</v>
      </c>
      <c r="AR9" s="15">
        <v>0.23599999999999999</v>
      </c>
      <c r="AS9" s="15">
        <v>0.127</v>
      </c>
      <c r="AT9" s="15">
        <v>4.7E-2</v>
      </c>
      <c r="AU9" s="15">
        <v>6.5000000000000002E-2</v>
      </c>
      <c r="AV9" s="15">
        <v>5.3999999999999999E-2</v>
      </c>
      <c r="AW9" s="15">
        <v>3.5999999999999997E-2</v>
      </c>
      <c r="AX9" s="15">
        <v>0.26800000000000002</v>
      </c>
      <c r="AY9" s="15">
        <v>0.157</v>
      </c>
      <c r="AZ9" s="15">
        <v>0.13600000000000001</v>
      </c>
    </row>
    <row r="10" spans="1:52" x14ac:dyDescent="0.2">
      <c r="A10" t="s">
        <v>147</v>
      </c>
      <c r="B10" s="15">
        <v>3.0000000000000001E-3</v>
      </c>
      <c r="C10" s="15">
        <v>2.8000000000000001E-2</v>
      </c>
      <c r="D10" s="15">
        <v>1.2E-2</v>
      </c>
      <c r="E10" s="15">
        <v>0.02</v>
      </c>
      <c r="F10" s="15">
        <v>4.0000000000000001E-3</v>
      </c>
      <c r="G10" s="15">
        <v>6.0000000000000001E-3</v>
      </c>
      <c r="H10" s="15">
        <v>1.6E-2</v>
      </c>
      <c r="I10" s="15">
        <v>1.0999999999999999E-2</v>
      </c>
      <c r="J10" s="15">
        <v>5.0000000000000001E-3</v>
      </c>
      <c r="K10" s="15">
        <v>0.09</v>
      </c>
      <c r="L10" s="15">
        <v>6.0000000000000001E-3</v>
      </c>
      <c r="M10" s="15">
        <v>1.2E-2</v>
      </c>
      <c r="N10" s="15">
        <v>4.0000000000000001E-3</v>
      </c>
      <c r="O10" s="15">
        <v>1.9E-2</v>
      </c>
      <c r="P10" s="15">
        <v>9.7000000000000003E-2</v>
      </c>
      <c r="Q10" s="15">
        <v>3.0000000000000001E-3</v>
      </c>
      <c r="R10" s="15">
        <v>0.01</v>
      </c>
      <c r="S10" s="15">
        <v>1.7000000000000001E-2</v>
      </c>
      <c r="T10" s="15">
        <v>0.112</v>
      </c>
      <c r="U10" s="15">
        <v>7.0000000000000001E-3</v>
      </c>
      <c r="V10" s="15">
        <v>3.0000000000000001E-3</v>
      </c>
      <c r="W10" s="15">
        <v>1.6E-2</v>
      </c>
      <c r="X10" s="15">
        <v>5.7000000000000002E-2</v>
      </c>
      <c r="Y10" s="15">
        <v>1.6E-2</v>
      </c>
      <c r="Z10" s="15">
        <v>6.0000000000000001E-3</v>
      </c>
      <c r="AA10" s="15">
        <v>6.0000000000000001E-3</v>
      </c>
      <c r="AB10" s="15">
        <v>6.6000000000000003E-2</v>
      </c>
      <c r="AC10" s="15">
        <v>1.4E-2</v>
      </c>
      <c r="AD10" s="15">
        <v>7.0000000000000001E-3</v>
      </c>
      <c r="AE10" s="15">
        <v>7.0000000000000001E-3</v>
      </c>
      <c r="AF10" s="15">
        <v>7.0000000000000001E-3</v>
      </c>
      <c r="AG10" s="15">
        <v>5.0000000000000001E-3</v>
      </c>
      <c r="AH10" s="15">
        <v>8.0000000000000002E-3</v>
      </c>
      <c r="AI10" s="15">
        <v>3.0000000000000001E-3</v>
      </c>
      <c r="AJ10" s="15">
        <v>1.2E-2</v>
      </c>
      <c r="AK10" s="15">
        <v>4.0000000000000001E-3</v>
      </c>
      <c r="AL10" s="15">
        <v>6.0000000000000001E-3</v>
      </c>
      <c r="AM10" s="15">
        <v>1.7000000000000001E-2</v>
      </c>
      <c r="AN10" s="15">
        <v>6.0000000000000001E-3</v>
      </c>
      <c r="AO10" s="15">
        <v>4.0000000000000001E-3</v>
      </c>
      <c r="AP10" s="15">
        <v>5.0000000000000001E-3</v>
      </c>
      <c r="AQ10" s="15">
        <v>5.0000000000000001E-3</v>
      </c>
      <c r="AR10" s="15">
        <v>7.0000000000000001E-3</v>
      </c>
      <c r="AS10" s="15">
        <v>7.0000000000000001E-3</v>
      </c>
      <c r="AT10" s="15">
        <v>1.7000000000000001E-2</v>
      </c>
      <c r="AU10" s="15">
        <v>1.7000000000000001E-2</v>
      </c>
      <c r="AV10" s="15">
        <v>5.2999999999999999E-2</v>
      </c>
      <c r="AW10" s="15">
        <v>0.157</v>
      </c>
      <c r="AX10" s="15">
        <v>7.0000000000000001E-3</v>
      </c>
      <c r="AY10" s="15">
        <v>1.0999999999999999E-2</v>
      </c>
      <c r="AZ10" s="15">
        <v>1.2999999999999999E-2</v>
      </c>
    </row>
    <row r="11" spans="1:52" x14ac:dyDescent="0.2">
      <c r="A11" t="s">
        <v>148</v>
      </c>
      <c r="B11" s="15">
        <v>8.9999999999999993E-3</v>
      </c>
      <c r="C11" s="15">
        <v>1.0999999999999999E-2</v>
      </c>
      <c r="D11" s="15">
        <v>3.2000000000000001E-2</v>
      </c>
      <c r="E11" s="15">
        <v>0.1</v>
      </c>
      <c r="F11" s="15">
        <v>0.02</v>
      </c>
      <c r="G11" s="15">
        <v>7.1999999999999995E-2</v>
      </c>
      <c r="H11" s="15">
        <v>2.7E-2</v>
      </c>
      <c r="I11" s="15">
        <v>5.5E-2</v>
      </c>
      <c r="J11" s="15">
        <v>0.02</v>
      </c>
      <c r="K11" s="15">
        <v>1.7000000000000001E-2</v>
      </c>
      <c r="L11" s="15">
        <v>1.9E-2</v>
      </c>
      <c r="M11" s="15">
        <v>3.6999999999999998E-2</v>
      </c>
      <c r="N11" s="15">
        <v>3.9E-2</v>
      </c>
      <c r="O11" s="15">
        <v>0.05</v>
      </c>
      <c r="P11" s="15">
        <v>2.5000000000000001E-2</v>
      </c>
      <c r="Q11" s="15">
        <v>2.7E-2</v>
      </c>
      <c r="R11" s="15">
        <v>9.2999999999999999E-2</v>
      </c>
      <c r="S11" s="15">
        <v>9.0999999999999998E-2</v>
      </c>
      <c r="T11" s="15">
        <v>1.9E-2</v>
      </c>
      <c r="U11" s="15">
        <v>0.10299999999999999</v>
      </c>
      <c r="V11" s="15">
        <v>3.1E-2</v>
      </c>
      <c r="W11" s="15">
        <v>2.8000000000000001E-2</v>
      </c>
      <c r="X11" s="15">
        <v>1.7000000000000001E-2</v>
      </c>
      <c r="Y11" s="15">
        <v>3.4000000000000002E-2</v>
      </c>
      <c r="Z11" s="15">
        <v>2.1999999999999999E-2</v>
      </c>
      <c r="AA11" s="15">
        <v>1.0999999999999999E-2</v>
      </c>
      <c r="AB11" s="15">
        <v>0.01</v>
      </c>
      <c r="AC11" s="15">
        <v>5.3999999999999999E-2</v>
      </c>
      <c r="AD11" s="15">
        <v>3.4000000000000002E-2</v>
      </c>
      <c r="AE11" s="15">
        <v>1.4E-2</v>
      </c>
      <c r="AF11" s="15">
        <v>6.9000000000000006E-2</v>
      </c>
      <c r="AG11" s="15">
        <v>7.4999999999999997E-2</v>
      </c>
      <c r="AH11" s="15">
        <v>1.9E-2</v>
      </c>
      <c r="AI11" s="15">
        <v>1.7000000000000001E-2</v>
      </c>
      <c r="AJ11" s="15">
        <v>3.2000000000000001E-2</v>
      </c>
      <c r="AK11" s="15">
        <v>2.7E-2</v>
      </c>
      <c r="AL11" s="15">
        <v>6.0999999999999999E-2</v>
      </c>
      <c r="AM11" s="15">
        <v>1.6E-2</v>
      </c>
      <c r="AN11" s="15">
        <v>2.8000000000000001E-2</v>
      </c>
      <c r="AO11" s="15">
        <v>0.36799999999999999</v>
      </c>
      <c r="AP11" s="15">
        <v>4.5999999999999999E-2</v>
      </c>
      <c r="AQ11" s="15">
        <v>0.03</v>
      </c>
      <c r="AR11" s="15">
        <v>4.2000000000000003E-2</v>
      </c>
      <c r="AS11" s="15">
        <v>5.0999999999999997E-2</v>
      </c>
      <c r="AT11" s="15">
        <v>3.5999999999999997E-2</v>
      </c>
      <c r="AU11" s="15">
        <v>0.159</v>
      </c>
      <c r="AV11" s="15">
        <v>3.7999999999999999E-2</v>
      </c>
      <c r="AW11" s="15">
        <v>6.6000000000000003E-2</v>
      </c>
      <c r="AX11" s="15">
        <v>1.6E-2</v>
      </c>
      <c r="AY11" s="15">
        <v>1.7999999999999999E-2</v>
      </c>
      <c r="AZ11" s="15">
        <v>6.0999999999999999E-2</v>
      </c>
    </row>
    <row r="12" spans="1:52" x14ac:dyDescent="0.2">
      <c r="A12" t="s">
        <v>149</v>
      </c>
      <c r="B12" t="s">
        <v>141</v>
      </c>
      <c r="C12" s="15">
        <v>1E-3</v>
      </c>
      <c r="D12" s="15">
        <v>1E-3</v>
      </c>
      <c r="E12" s="15">
        <v>8.0000000000000002E-3</v>
      </c>
      <c r="F12" t="s">
        <v>141</v>
      </c>
      <c r="G12" s="15">
        <v>1E-3</v>
      </c>
      <c r="H12" s="15">
        <v>1.0999999999999999E-2</v>
      </c>
      <c r="I12" s="15">
        <v>2E-3</v>
      </c>
      <c r="J12" s="15">
        <v>1E-3</v>
      </c>
      <c r="K12" s="15">
        <v>1E-3</v>
      </c>
      <c r="L12" s="15">
        <v>1E-3</v>
      </c>
      <c r="M12" s="15">
        <v>2E-3</v>
      </c>
      <c r="N12" s="15">
        <v>1E-3</v>
      </c>
      <c r="O12" s="15">
        <v>5.0000000000000001E-3</v>
      </c>
      <c r="P12" s="15">
        <v>2E-3</v>
      </c>
      <c r="Q12" s="15">
        <v>1E-3</v>
      </c>
      <c r="R12" s="15">
        <v>1E-3</v>
      </c>
      <c r="S12" s="15">
        <v>8.9999999999999993E-3</v>
      </c>
      <c r="T12" s="15">
        <v>2E-3</v>
      </c>
      <c r="U12" s="15">
        <v>1E-3</v>
      </c>
      <c r="V12" s="15">
        <v>1E-3</v>
      </c>
      <c r="W12" s="15">
        <v>1E-3</v>
      </c>
      <c r="X12" s="15">
        <v>1E-3</v>
      </c>
      <c r="Y12" s="15">
        <v>1E-3</v>
      </c>
      <c r="Z12" s="15">
        <v>2E-3</v>
      </c>
      <c r="AA12" s="15">
        <v>1E-3</v>
      </c>
      <c r="AB12" s="15">
        <v>1E-3</v>
      </c>
      <c r="AC12" s="15">
        <v>1E-3</v>
      </c>
      <c r="AD12" s="15">
        <v>1.0000000000000001E-5</v>
      </c>
      <c r="AE12" s="15">
        <v>1.0000000000000001E-5</v>
      </c>
      <c r="AF12" s="15">
        <v>1E-3</v>
      </c>
      <c r="AG12" s="15">
        <v>1E-3</v>
      </c>
      <c r="AH12" s="15">
        <v>1E-3</v>
      </c>
      <c r="AI12" s="15">
        <v>1E-3</v>
      </c>
      <c r="AJ12" s="15">
        <v>1E-3</v>
      </c>
      <c r="AK12" s="15">
        <v>1E-3</v>
      </c>
      <c r="AL12" s="15">
        <v>1E-3</v>
      </c>
      <c r="AM12" s="15">
        <v>2E-3</v>
      </c>
      <c r="AN12" s="15">
        <v>2E-3</v>
      </c>
      <c r="AO12" s="15">
        <v>0.105</v>
      </c>
      <c r="AP12" s="15">
        <v>1E-3</v>
      </c>
      <c r="AQ12" s="15">
        <v>1E-3</v>
      </c>
      <c r="AR12" s="15">
        <v>1E-3</v>
      </c>
      <c r="AS12" s="15">
        <v>1E-3</v>
      </c>
      <c r="AT12" s="15">
        <v>2E-3</v>
      </c>
      <c r="AU12" s="15">
        <v>5.0000000000000001E-3</v>
      </c>
      <c r="AV12" s="15">
        <v>3.0000000000000001E-3</v>
      </c>
      <c r="AW12" s="15">
        <v>1.6E-2</v>
      </c>
      <c r="AX12" s="15">
        <v>1E-3</v>
      </c>
      <c r="AY12" s="15">
        <v>4.0000000000000001E-3</v>
      </c>
      <c r="AZ12" s="15">
        <v>3.0000000000000001E-3</v>
      </c>
    </row>
    <row r="13" spans="1:52" x14ac:dyDescent="0.2">
      <c r="A13" t="s">
        <v>150</v>
      </c>
      <c r="B13" s="15">
        <v>0.02</v>
      </c>
      <c r="C13" s="15">
        <v>2.4E-2</v>
      </c>
      <c r="D13" s="15">
        <v>2.1999999999999999E-2</v>
      </c>
      <c r="E13" s="15">
        <v>5.1999999999999998E-2</v>
      </c>
      <c r="F13" s="15">
        <v>2.1000000000000001E-2</v>
      </c>
      <c r="G13" s="15">
        <v>3.4000000000000002E-2</v>
      </c>
      <c r="H13" s="15">
        <v>2.8000000000000001E-2</v>
      </c>
      <c r="I13" s="15">
        <v>2.1999999999999999E-2</v>
      </c>
      <c r="J13" s="15">
        <v>2.1999999999999999E-2</v>
      </c>
      <c r="K13" s="15">
        <v>2.5999999999999999E-2</v>
      </c>
      <c r="L13" s="15">
        <v>2.1000000000000001E-2</v>
      </c>
      <c r="M13" s="15">
        <v>0.03</v>
      </c>
      <c r="N13" s="15">
        <v>2.3E-2</v>
      </c>
      <c r="O13" s="15">
        <v>4.2000000000000003E-2</v>
      </c>
      <c r="P13" s="15">
        <v>6.6000000000000003E-2</v>
      </c>
      <c r="Q13" s="15">
        <v>2.5999999999999999E-2</v>
      </c>
      <c r="R13" s="15">
        <v>2.8000000000000001E-2</v>
      </c>
      <c r="S13" s="15">
        <v>4.9000000000000002E-2</v>
      </c>
      <c r="T13" s="15">
        <v>2.7E-2</v>
      </c>
      <c r="U13" s="15">
        <v>2.4E-2</v>
      </c>
      <c r="V13" s="15">
        <v>1.7999999999999999E-2</v>
      </c>
      <c r="W13" s="15">
        <v>2.4E-2</v>
      </c>
      <c r="X13" s="15">
        <v>2.4E-2</v>
      </c>
      <c r="Y13" s="15">
        <v>2.5000000000000001E-2</v>
      </c>
      <c r="Z13" s="15">
        <v>2.5999999999999999E-2</v>
      </c>
      <c r="AA13" s="15">
        <v>1.4E-2</v>
      </c>
      <c r="AB13" s="15">
        <v>0.03</v>
      </c>
      <c r="AC13" s="15">
        <v>2.8000000000000001E-2</v>
      </c>
      <c r="AD13" s="15">
        <v>2.7E-2</v>
      </c>
      <c r="AE13" s="15">
        <v>1.9E-2</v>
      </c>
      <c r="AF13" s="15">
        <v>3.1E-2</v>
      </c>
      <c r="AG13" s="15">
        <v>2.7E-2</v>
      </c>
      <c r="AH13" s="15">
        <v>1.7999999999999999E-2</v>
      </c>
      <c r="AI13" s="15">
        <v>2.1999999999999999E-2</v>
      </c>
      <c r="AJ13" s="15">
        <v>3.3000000000000002E-2</v>
      </c>
      <c r="AK13" s="15">
        <v>2.3E-2</v>
      </c>
      <c r="AL13" s="15">
        <v>2.1999999999999999E-2</v>
      </c>
      <c r="AM13" s="15">
        <v>2.7E-2</v>
      </c>
      <c r="AN13" s="15">
        <v>2.1000000000000001E-2</v>
      </c>
      <c r="AO13" s="15">
        <v>0.25</v>
      </c>
      <c r="AP13" s="15">
        <v>2.4E-2</v>
      </c>
      <c r="AQ13" s="15">
        <v>2.4E-2</v>
      </c>
      <c r="AR13" s="15">
        <v>2.9000000000000001E-2</v>
      </c>
      <c r="AS13" s="15">
        <v>2.5999999999999999E-2</v>
      </c>
      <c r="AT13" s="15">
        <v>3.3000000000000002E-2</v>
      </c>
      <c r="AU13" s="15">
        <v>4.2000000000000003E-2</v>
      </c>
      <c r="AV13" s="15">
        <v>3.1E-2</v>
      </c>
      <c r="AW13" s="15">
        <v>7.9000000000000001E-2</v>
      </c>
      <c r="AX13" s="15">
        <v>1.9E-2</v>
      </c>
      <c r="AY13" s="15">
        <v>2.3E-2</v>
      </c>
      <c r="AZ13" s="15">
        <v>2.9000000000000001E-2</v>
      </c>
    </row>
    <row r="14" spans="1:52" x14ac:dyDescent="0.2">
      <c r="A14" t="s">
        <v>151</v>
      </c>
      <c r="B14" s="15">
        <v>1.9E-2</v>
      </c>
      <c r="C14" s="15">
        <v>0.106</v>
      </c>
      <c r="D14" s="15">
        <v>7.4999999999999997E-2</v>
      </c>
      <c r="E14" s="15">
        <v>0.13700000000000001</v>
      </c>
      <c r="F14" s="15">
        <v>2.1999999999999999E-2</v>
      </c>
      <c r="G14" s="15">
        <v>0.10199999999999999</v>
      </c>
      <c r="H14" s="15">
        <v>0.14799999999999999</v>
      </c>
      <c r="I14" s="15">
        <v>0.40200000000000002</v>
      </c>
      <c r="J14" s="15">
        <v>6.0999999999999999E-2</v>
      </c>
      <c r="K14" s="15">
        <v>4.5999999999999999E-2</v>
      </c>
      <c r="L14" s="15">
        <v>6.4000000000000001E-2</v>
      </c>
      <c r="M14" s="15">
        <v>0.17100000000000001</v>
      </c>
      <c r="N14" s="15">
        <v>8.4000000000000005E-2</v>
      </c>
      <c r="O14" s="15">
        <v>0.14000000000000001</v>
      </c>
      <c r="P14" s="15">
        <v>0.11700000000000001</v>
      </c>
      <c r="Q14" s="15">
        <v>4.2999999999999997E-2</v>
      </c>
      <c r="R14" s="15">
        <v>0.19500000000000001</v>
      </c>
      <c r="S14" s="15">
        <v>0.29899999999999999</v>
      </c>
      <c r="T14" s="15">
        <v>0.501</v>
      </c>
      <c r="U14" s="15">
        <v>0.215</v>
      </c>
      <c r="V14" s="15">
        <v>4.3999999999999997E-2</v>
      </c>
      <c r="W14" s="15">
        <v>0.12</v>
      </c>
      <c r="X14" s="15">
        <v>4.3999999999999997E-2</v>
      </c>
      <c r="Y14" s="15">
        <v>0.10199999999999999</v>
      </c>
      <c r="Z14" s="15">
        <v>4.7E-2</v>
      </c>
      <c r="AA14" s="15">
        <v>3.5000000000000003E-2</v>
      </c>
      <c r="AB14" s="15">
        <v>4.2999999999999997E-2</v>
      </c>
      <c r="AC14" s="15">
        <v>5.8000000000000003E-2</v>
      </c>
      <c r="AD14" s="15">
        <v>5.6000000000000001E-2</v>
      </c>
      <c r="AE14" s="15">
        <v>0.02</v>
      </c>
      <c r="AF14" s="15">
        <v>0.111</v>
      </c>
      <c r="AG14" s="15">
        <v>0.128</v>
      </c>
      <c r="AH14" s="15">
        <v>5.6000000000000001E-2</v>
      </c>
      <c r="AI14" s="15">
        <v>4.2000000000000003E-2</v>
      </c>
      <c r="AJ14" s="15">
        <v>0.127</v>
      </c>
      <c r="AK14" s="15">
        <v>7.6999999999999999E-2</v>
      </c>
      <c r="AL14" s="15">
        <v>0.18</v>
      </c>
      <c r="AM14" s="15">
        <v>0.13300000000000001</v>
      </c>
      <c r="AN14" s="15">
        <v>6.7000000000000004E-2</v>
      </c>
      <c r="AO14" s="15">
        <v>0.111</v>
      </c>
      <c r="AP14" s="15">
        <v>0.10199999999999999</v>
      </c>
      <c r="AQ14" s="15">
        <v>0.26800000000000002</v>
      </c>
      <c r="AR14" s="15">
        <v>0.10100000000000001</v>
      </c>
      <c r="AS14" s="15">
        <v>0.17699999999999999</v>
      </c>
      <c r="AT14" s="15">
        <v>0.223</v>
      </c>
      <c r="AU14" s="15">
        <v>0.40200000000000002</v>
      </c>
      <c r="AV14" s="15">
        <v>0.32300000000000001</v>
      </c>
      <c r="AW14" s="15">
        <v>7.4999999999999997E-2</v>
      </c>
      <c r="AX14" s="15">
        <v>4.8000000000000001E-2</v>
      </c>
      <c r="AY14" s="15">
        <v>8.3000000000000004E-2</v>
      </c>
      <c r="AZ14" s="15">
        <v>0.189</v>
      </c>
    </row>
    <row r="15" spans="1:52" x14ac:dyDescent="0.2">
      <c r="A15" t="s">
        <v>152</v>
      </c>
      <c r="B15" s="15">
        <v>0.91500000000000004</v>
      </c>
      <c r="C15" s="15">
        <v>0.83299999999999996</v>
      </c>
      <c r="D15" s="15">
        <v>0.80200000000000005</v>
      </c>
      <c r="E15" s="15">
        <v>0.66</v>
      </c>
      <c r="F15" s="15">
        <v>0.92200000000000004</v>
      </c>
      <c r="G15" s="15">
        <v>0.60299999999999998</v>
      </c>
      <c r="H15" s="15">
        <v>0.77200000000000002</v>
      </c>
      <c r="I15" s="15">
        <v>0.40300000000000002</v>
      </c>
      <c r="J15" s="15">
        <v>0.73099999999999998</v>
      </c>
      <c r="K15" s="15">
        <v>0.80800000000000005</v>
      </c>
      <c r="L15" s="15">
        <v>0.63400000000000001</v>
      </c>
      <c r="M15" s="15">
        <v>0.70399999999999996</v>
      </c>
      <c r="N15" s="15">
        <v>0.748</v>
      </c>
      <c r="O15" s="15">
        <v>0.74099999999999999</v>
      </c>
      <c r="P15" s="15">
        <v>0.63800000000000001</v>
      </c>
      <c r="Q15" s="15">
        <v>0.77700000000000002</v>
      </c>
      <c r="R15" s="15">
        <v>0.54700000000000004</v>
      </c>
      <c r="S15" s="15">
        <v>0.46600000000000003</v>
      </c>
      <c r="T15" s="15">
        <v>0.35899999999999999</v>
      </c>
      <c r="U15" s="15">
        <v>0.53500000000000003</v>
      </c>
      <c r="V15" s="15">
        <v>0.89100000000000001</v>
      </c>
      <c r="W15" s="15">
        <v>0.77400000000000002</v>
      </c>
      <c r="X15" s="15">
        <v>0.83199999999999996</v>
      </c>
      <c r="Y15" s="15">
        <v>0.61899999999999999</v>
      </c>
      <c r="Z15" s="15">
        <v>0.78700000000000003</v>
      </c>
      <c r="AA15" s="15">
        <v>0.56000000000000005</v>
      </c>
      <c r="AB15" s="15">
        <v>0.85499999999999998</v>
      </c>
      <c r="AC15" s="15">
        <v>0.78100000000000003</v>
      </c>
      <c r="AD15" s="15">
        <v>0.74199999999999999</v>
      </c>
      <c r="AE15" s="15">
        <v>0.92500000000000004</v>
      </c>
      <c r="AF15" s="15">
        <v>0.49</v>
      </c>
      <c r="AG15" s="15">
        <v>0.70099999999999996</v>
      </c>
      <c r="AH15" s="15">
        <v>0.57899999999999996</v>
      </c>
      <c r="AI15" s="15">
        <v>0.83499999999999996</v>
      </c>
      <c r="AJ15" s="15">
        <v>0.747</v>
      </c>
      <c r="AK15" s="15">
        <v>0.77500000000000002</v>
      </c>
      <c r="AL15" s="15">
        <v>0.6</v>
      </c>
      <c r="AM15" s="15">
        <v>0.81100000000000005</v>
      </c>
      <c r="AN15" s="15">
        <v>0.84099999999999997</v>
      </c>
      <c r="AO15" s="15">
        <v>0.214</v>
      </c>
      <c r="AP15" s="15">
        <v>0.51</v>
      </c>
      <c r="AQ15" s="15">
        <v>0.52700000000000002</v>
      </c>
      <c r="AR15" s="15">
        <v>0.60599999999999998</v>
      </c>
      <c r="AS15" s="15">
        <v>0.64600000000000002</v>
      </c>
      <c r="AT15" s="15">
        <v>0.67</v>
      </c>
      <c r="AU15" s="15">
        <v>0.35199999999999998</v>
      </c>
      <c r="AV15" s="15">
        <v>0.53200000000000003</v>
      </c>
      <c r="AW15" s="15">
        <v>0.59299999999999997</v>
      </c>
      <c r="AX15" s="15">
        <v>0.64900000000000002</v>
      </c>
      <c r="AY15" s="15">
        <v>0.71299999999999997</v>
      </c>
      <c r="AZ15" s="15">
        <v>0.59299999999999997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7383D-F7F0-D645-A836-823E8C47E7F2}">
  <dimension ref="A1:BH36"/>
  <sheetViews>
    <sheetView workbookViewId="0">
      <selection activeCell="I33" sqref="I33"/>
    </sheetView>
  </sheetViews>
  <sheetFormatPr baseColWidth="10" defaultRowHeight="15" x14ac:dyDescent="0.2"/>
  <cols>
    <col min="3" max="3" width="11.6640625" bestFit="1" customWidth="1"/>
    <col min="4" max="4" width="28" customWidth="1"/>
    <col min="5" max="5" width="34.33203125" customWidth="1"/>
    <col min="9" max="9" width="35.83203125" customWidth="1"/>
  </cols>
  <sheetData>
    <row r="1" spans="1:7" x14ac:dyDescent="0.2">
      <c r="A1" s="8" t="str">
        <f>About!B2</f>
        <v>IN</v>
      </c>
      <c r="B1" s="8"/>
      <c r="C1" s="8"/>
      <c r="D1" s="8"/>
      <c r="E1" s="8"/>
      <c r="F1" s="8"/>
    </row>
    <row r="2" spans="1:7" x14ac:dyDescent="0.2">
      <c r="A2" s="8" t="s">
        <v>13</v>
      </c>
      <c r="B2" s="8"/>
      <c r="C2" s="8"/>
      <c r="D2" s="8" t="s">
        <v>154</v>
      </c>
      <c r="E2" s="8" t="s">
        <v>153</v>
      </c>
      <c r="F2" s="8"/>
    </row>
    <row r="3" spans="1:7" ht="16" x14ac:dyDescent="0.2">
      <c r="A3" s="8">
        <v>0</v>
      </c>
      <c r="B3" s="8" t="s">
        <v>14</v>
      </c>
      <c r="C3" s="8"/>
      <c r="D3" s="18">
        <f>((SUMIFS(J24:BG24,J22:BG22,About!B1)))</f>
        <v>6785528</v>
      </c>
      <c r="E3" s="10">
        <f>((SUMIFS(J23:BG23,J22:BG22,About!B1)))</f>
        <v>6805985</v>
      </c>
      <c r="F3" s="8"/>
      <c r="G3" s="20"/>
    </row>
    <row r="4" spans="1:7" x14ac:dyDescent="0.2">
      <c r="A4" s="8">
        <v>1</v>
      </c>
      <c r="B4" s="8" t="s">
        <v>15</v>
      </c>
      <c r="C4" s="17">
        <f>((SUMIFS(J29:BG29,J22:BG22,About!B1)))</f>
        <v>0.84199999999999997</v>
      </c>
      <c r="D4" s="8">
        <f>$D$3*C4</f>
        <v>5713414.5759999994</v>
      </c>
      <c r="E4" s="8">
        <f>$E$3*C4</f>
        <v>5730639.3700000001</v>
      </c>
      <c r="F4" s="13"/>
    </row>
    <row r="5" spans="1:7" x14ac:dyDescent="0.2">
      <c r="A5" s="8">
        <v>2</v>
      </c>
      <c r="B5" s="8" t="s">
        <v>16</v>
      </c>
      <c r="C5" s="12">
        <f>((SUMIFS(J30:BG30,J22:BG22,About!B1)))</f>
        <v>0.10199999999999999</v>
      </c>
      <c r="D5" s="8">
        <f t="shared" ref="D5:D17" si="0">$D$3*C5</f>
        <v>692123.85599999991</v>
      </c>
      <c r="E5" s="8">
        <f t="shared" ref="E5:E17" si="1">$E$3*C5</f>
        <v>694210.47</v>
      </c>
      <c r="F5" s="8"/>
    </row>
    <row r="6" spans="1:7" x14ac:dyDescent="0.2">
      <c r="A6" s="8">
        <v>3</v>
      </c>
      <c r="B6" s="8" t="s">
        <v>27</v>
      </c>
      <c r="C6" s="12">
        <f>((SUMIFS(J31:BG31,J22:BG22,About!B1)))</f>
        <v>4.0000000000000001E-3</v>
      </c>
      <c r="D6" s="8">
        <f t="shared" si="0"/>
        <v>27142.112000000001</v>
      </c>
      <c r="E6" s="8">
        <f t="shared" si="1"/>
        <v>27223.940000000002</v>
      </c>
      <c r="F6" s="8"/>
    </row>
    <row r="7" spans="1:7" x14ac:dyDescent="0.2">
      <c r="A7" s="8">
        <v>4</v>
      </c>
      <c r="B7" s="8" t="s">
        <v>17</v>
      </c>
      <c r="C7" s="12">
        <f>((SUMIFS(J32:BG32,J22:BG22,About!B1)))</f>
        <v>2.7E-2</v>
      </c>
      <c r="D7" s="8">
        <f t="shared" si="0"/>
        <v>183209.25599999999</v>
      </c>
      <c r="E7" s="8">
        <f t="shared" si="1"/>
        <v>183761.595</v>
      </c>
      <c r="F7" s="8"/>
    </row>
    <row r="8" spans="1:7" x14ac:dyDescent="0.2">
      <c r="A8" s="8">
        <v>5</v>
      </c>
      <c r="B8" s="8" t="s">
        <v>18</v>
      </c>
      <c r="C8" s="12">
        <f>((SUMIFS(J33:BG33,J22:BG22,About!B1)))</f>
        <v>1E-3</v>
      </c>
      <c r="D8" s="8">
        <f t="shared" si="0"/>
        <v>6785.5280000000002</v>
      </c>
      <c r="E8" s="8">
        <f t="shared" si="1"/>
        <v>6805.9850000000006</v>
      </c>
      <c r="F8" s="8"/>
    </row>
    <row r="9" spans="1:7" x14ac:dyDescent="0.2">
      <c r="A9" s="8">
        <v>6</v>
      </c>
      <c r="B9" s="8" t="s">
        <v>19</v>
      </c>
      <c r="C9" s="12">
        <f>((SUMIFS(J34:BG34,J22:BG22,About!B1)))</f>
        <v>2.3E-2</v>
      </c>
      <c r="D9" s="8">
        <f t="shared" si="0"/>
        <v>156067.144</v>
      </c>
      <c r="E9" s="8">
        <f t="shared" si="1"/>
        <v>156537.655</v>
      </c>
      <c r="F9" s="8"/>
    </row>
    <row r="10" spans="1:7" x14ac:dyDescent="0.2">
      <c r="A10" s="8">
        <v>7</v>
      </c>
      <c r="B10" s="8" t="s">
        <v>20</v>
      </c>
      <c r="C10" s="12">
        <f>((SUMIFS(J36:BG36,J22:BG22,About!B1)))</f>
        <v>0.77500000000000002</v>
      </c>
      <c r="D10" s="8">
        <f t="shared" si="0"/>
        <v>5258784.2</v>
      </c>
      <c r="E10" s="8">
        <f t="shared" si="1"/>
        <v>5274638.375</v>
      </c>
      <c r="F10" s="8"/>
    </row>
    <row r="11" spans="1:7" ht="16" x14ac:dyDescent="0.2">
      <c r="A11" s="8">
        <v>8</v>
      </c>
      <c r="B11" s="8" t="s">
        <v>21</v>
      </c>
      <c r="C11" s="14">
        <f>((SUMIFS(J35:BG35,J22:BG22,About!B1)))</f>
        <v>7.6999999999999999E-2</v>
      </c>
      <c r="D11" s="8">
        <f t="shared" si="0"/>
        <v>522485.65600000002</v>
      </c>
      <c r="E11" s="8">
        <f t="shared" si="1"/>
        <v>524060.84499999997</v>
      </c>
      <c r="F11" s="8"/>
    </row>
    <row r="12" spans="1:7" x14ac:dyDescent="0.2">
      <c r="A12" s="8">
        <v>9</v>
      </c>
      <c r="B12" s="8" t="s">
        <v>22</v>
      </c>
      <c r="C12" s="12">
        <f>1-C11</f>
        <v>0.92300000000000004</v>
      </c>
      <c r="D12" s="8">
        <f t="shared" si="0"/>
        <v>6263042.3440000005</v>
      </c>
      <c r="E12" s="8">
        <f t="shared" si="1"/>
        <v>6281924.1550000003</v>
      </c>
      <c r="F12" s="8"/>
    </row>
    <row r="13" spans="1:7" x14ac:dyDescent="0.2">
      <c r="A13" s="8"/>
      <c r="B13" s="8"/>
      <c r="C13" s="8"/>
      <c r="D13" s="8"/>
      <c r="E13" s="8"/>
      <c r="F13" s="8"/>
    </row>
    <row r="14" spans="1:7" x14ac:dyDescent="0.2">
      <c r="A14" s="8" t="s">
        <v>23</v>
      </c>
      <c r="B14" s="8"/>
      <c r="C14" s="8"/>
      <c r="D14" s="8"/>
      <c r="E14" s="8"/>
      <c r="F14" s="8"/>
    </row>
    <row r="15" spans="1:7" x14ac:dyDescent="0.2">
      <c r="A15" s="8">
        <v>0</v>
      </c>
      <c r="B15" s="8" t="s">
        <v>24</v>
      </c>
      <c r="C15" s="8"/>
      <c r="D15" s="8"/>
      <c r="E15" s="8"/>
      <c r="F15" s="8"/>
    </row>
    <row r="16" spans="1:7" x14ac:dyDescent="0.2">
      <c r="A16" s="8">
        <v>1</v>
      </c>
      <c r="B16" s="8" t="s">
        <v>25</v>
      </c>
      <c r="C16" s="12">
        <f>1-C17</f>
        <v>0.496</v>
      </c>
      <c r="D16" s="8">
        <f t="shared" si="0"/>
        <v>3365621.8879999998</v>
      </c>
      <c r="E16" s="8">
        <f t="shared" si="1"/>
        <v>3375768.56</v>
      </c>
      <c r="F16" s="8"/>
    </row>
    <row r="17" spans="1:60" ht="16" x14ac:dyDescent="0.2">
      <c r="A17" s="8">
        <v>2</v>
      </c>
      <c r="B17" s="8" t="s">
        <v>26</v>
      </c>
      <c r="C17" s="14">
        <f>((SUMIFS(J28:BG28,J22:BG22,About!B1)))</f>
        <v>0.504</v>
      </c>
      <c r="D17" s="8">
        <f t="shared" si="0"/>
        <v>3419906.1120000002</v>
      </c>
      <c r="E17" s="8">
        <f t="shared" si="1"/>
        <v>3430216.44</v>
      </c>
      <c r="F17" s="8"/>
    </row>
    <row r="18" spans="1:60" x14ac:dyDescent="0.2">
      <c r="A18" s="8"/>
      <c r="B18" s="8"/>
      <c r="C18" s="8"/>
      <c r="D18" s="8"/>
      <c r="E18" s="8"/>
      <c r="F18" s="8"/>
    </row>
    <row r="19" spans="1:60" x14ac:dyDescent="0.2">
      <c r="A19" s="8"/>
      <c r="B19" s="8"/>
      <c r="C19" s="8"/>
      <c r="D19" s="8"/>
      <c r="E19" s="8"/>
      <c r="F19" s="8"/>
    </row>
    <row r="20" spans="1:60" x14ac:dyDescent="0.2">
      <c r="A20" s="8" t="s">
        <v>135</v>
      </c>
      <c r="B20" s="8"/>
      <c r="C20" s="8"/>
      <c r="D20" s="8"/>
      <c r="E20" s="8"/>
      <c r="F20" s="8"/>
    </row>
    <row r="21" spans="1:60" x14ac:dyDescent="0.2">
      <c r="A21" s="8" t="s">
        <v>13</v>
      </c>
      <c r="B21" s="8"/>
      <c r="C21" s="8"/>
      <c r="D21" s="8"/>
      <c r="E21" s="8"/>
      <c r="F21" s="8"/>
    </row>
    <row r="22" spans="1:60" ht="16" x14ac:dyDescent="0.2">
      <c r="A22" s="8">
        <v>0</v>
      </c>
      <c r="B22" s="8" t="s">
        <v>14</v>
      </c>
      <c r="C22" s="8"/>
      <c r="D22" s="19">
        <f>BH24</f>
        <v>331449281</v>
      </c>
      <c r="E22" s="10">
        <f>BH23</f>
        <v>331893745</v>
      </c>
      <c r="F22" s="8"/>
      <c r="I22" t="s">
        <v>136</v>
      </c>
      <c r="J22" t="s">
        <v>129</v>
      </c>
      <c r="K22" t="s">
        <v>133</v>
      </c>
      <c r="L22" t="s">
        <v>131</v>
      </c>
      <c r="M22" t="s">
        <v>127</v>
      </c>
      <c r="N22" t="s">
        <v>123</v>
      </c>
      <c r="O22" t="s">
        <v>125</v>
      </c>
      <c r="P22" t="s">
        <v>121</v>
      </c>
      <c r="Q22" t="s">
        <v>119</v>
      </c>
      <c r="R22" t="s">
        <v>117</v>
      </c>
      <c r="S22" t="s">
        <v>115</v>
      </c>
      <c r="T22" t="s">
        <v>113</v>
      </c>
      <c r="U22" t="s">
        <v>111</v>
      </c>
      <c r="V22" t="s">
        <v>109</v>
      </c>
      <c r="W22" t="s">
        <v>107</v>
      </c>
      <c r="X22" t="s">
        <v>105</v>
      </c>
      <c r="Y22" t="s">
        <v>103</v>
      </c>
      <c r="Z22" t="s">
        <v>97</v>
      </c>
      <c r="AA22" t="s">
        <v>89</v>
      </c>
      <c r="AB22" t="s">
        <v>95</v>
      </c>
      <c r="AC22" t="s">
        <v>93</v>
      </c>
      <c r="AD22" t="s">
        <v>91</v>
      </c>
      <c r="AE22" t="s">
        <v>87</v>
      </c>
      <c r="AF22" t="s">
        <v>101</v>
      </c>
      <c r="AG22" t="s">
        <v>99</v>
      </c>
      <c r="AH22" t="s">
        <v>83</v>
      </c>
      <c r="AI22" t="s">
        <v>81</v>
      </c>
      <c r="AJ22" t="s">
        <v>85</v>
      </c>
      <c r="AK22" t="s">
        <v>79</v>
      </c>
      <c r="AL22" t="s">
        <v>77</v>
      </c>
      <c r="AM22" t="s">
        <v>71</v>
      </c>
      <c r="AN22" t="s">
        <v>73</v>
      </c>
      <c r="AO22" t="s">
        <v>75</v>
      </c>
      <c r="AP22" t="s">
        <v>69</v>
      </c>
      <c r="AQ22" t="s">
        <v>67</v>
      </c>
      <c r="AR22" t="s">
        <v>65</v>
      </c>
      <c r="AS22" t="s">
        <v>61</v>
      </c>
      <c r="AT22" t="s">
        <v>59</v>
      </c>
      <c r="AU22" t="s">
        <v>57</v>
      </c>
      <c r="AV22" t="s">
        <v>63</v>
      </c>
      <c r="AW22" t="s">
        <v>55</v>
      </c>
      <c r="AX22" t="s">
        <v>53</v>
      </c>
      <c r="AY22" t="s">
        <v>51</v>
      </c>
      <c r="AZ22" t="s">
        <v>49</v>
      </c>
      <c r="BA22" t="s">
        <v>47</v>
      </c>
      <c r="BB22" t="s">
        <v>45</v>
      </c>
      <c r="BC22" t="s">
        <v>43</v>
      </c>
      <c r="BD22" t="s">
        <v>39</v>
      </c>
      <c r="BE22" t="s">
        <v>37</v>
      </c>
      <c r="BF22" t="s">
        <v>35</v>
      </c>
      <c r="BG22" t="s">
        <v>41</v>
      </c>
      <c r="BH22" t="s">
        <v>137</v>
      </c>
    </row>
    <row r="23" spans="1:60" x14ac:dyDescent="0.2">
      <c r="A23" s="8">
        <v>1</v>
      </c>
      <c r="B23" s="8" t="s">
        <v>15</v>
      </c>
      <c r="C23" s="12">
        <v>0.76</v>
      </c>
      <c r="D23" s="8">
        <f>$D$22*C23</f>
        <v>251901453.56</v>
      </c>
      <c r="E23" s="13">
        <f>$E$22*C23</f>
        <v>252239246.19999999</v>
      </c>
      <c r="F23" s="8"/>
      <c r="I23" t="s">
        <v>138</v>
      </c>
      <c r="J23" s="9">
        <v>1782959</v>
      </c>
      <c r="K23" s="9">
        <v>578803</v>
      </c>
      <c r="L23" s="9">
        <v>5895908</v>
      </c>
      <c r="M23" s="9">
        <v>7738692</v>
      </c>
      <c r="N23" s="9">
        <v>645570</v>
      </c>
      <c r="O23" s="9">
        <v>8642274</v>
      </c>
      <c r="P23" s="9">
        <v>3337975</v>
      </c>
      <c r="Q23" s="9">
        <v>29527941</v>
      </c>
      <c r="R23" s="9">
        <v>6975218</v>
      </c>
      <c r="S23" s="9">
        <v>895376</v>
      </c>
      <c r="T23" s="9">
        <v>5190705</v>
      </c>
      <c r="U23" s="9">
        <v>1095610</v>
      </c>
      <c r="V23" s="9">
        <v>12964056</v>
      </c>
      <c r="W23" s="9">
        <v>4246155</v>
      </c>
      <c r="X23" s="9">
        <v>3986639</v>
      </c>
      <c r="Y23" s="9">
        <v>11780017</v>
      </c>
      <c r="Z23" s="9">
        <v>19835913</v>
      </c>
      <c r="AA23" s="9">
        <v>3143991</v>
      </c>
      <c r="AB23" s="9">
        <v>2115877</v>
      </c>
      <c r="AC23" s="9">
        <v>9267130</v>
      </c>
      <c r="AD23" s="9">
        <v>1388992</v>
      </c>
      <c r="AE23" s="9">
        <v>1963692</v>
      </c>
      <c r="AF23" s="9">
        <v>774948</v>
      </c>
      <c r="AG23" s="9">
        <v>10551162</v>
      </c>
      <c r="AH23" s="9">
        <v>6168187</v>
      </c>
      <c r="AI23" s="9">
        <v>2949965</v>
      </c>
      <c r="AJ23" s="9">
        <v>1104271</v>
      </c>
      <c r="AK23" s="9">
        <v>5707390</v>
      </c>
      <c r="AL23" s="9">
        <v>10050811</v>
      </c>
      <c r="AM23" s="9">
        <v>1372247</v>
      </c>
      <c r="AN23" s="9">
        <v>6165129</v>
      </c>
      <c r="AO23" s="9">
        <v>6984723</v>
      </c>
      <c r="AP23" s="9">
        <v>4624047</v>
      </c>
      <c r="AQ23" s="9">
        <v>4509394</v>
      </c>
      <c r="AR23" s="9">
        <v>2934582</v>
      </c>
      <c r="AS23" s="9">
        <v>6805985</v>
      </c>
      <c r="AT23" s="9">
        <v>12671469</v>
      </c>
      <c r="AU23" s="9">
        <v>1900923</v>
      </c>
      <c r="AV23" s="9">
        <v>3193079</v>
      </c>
      <c r="AW23" s="9">
        <v>1441553</v>
      </c>
      <c r="AX23" s="9">
        <v>10799566</v>
      </c>
      <c r="AY23" s="9">
        <v>21781128</v>
      </c>
      <c r="AZ23" s="9">
        <v>1003384</v>
      </c>
      <c r="BA23" s="9">
        <v>3605597</v>
      </c>
      <c r="BB23" s="9">
        <v>5812069</v>
      </c>
      <c r="BC23" s="9">
        <v>39237836</v>
      </c>
      <c r="BD23" s="9">
        <v>7276316</v>
      </c>
      <c r="BE23" s="9">
        <v>732673</v>
      </c>
      <c r="BF23" s="9">
        <v>5039877</v>
      </c>
      <c r="BG23" s="9">
        <v>3025891</v>
      </c>
      <c r="BH23" s="9">
        <v>331893745</v>
      </c>
    </row>
    <row r="24" spans="1:60" x14ac:dyDescent="0.2">
      <c r="A24" s="8">
        <v>2</v>
      </c>
      <c r="B24" s="8" t="s">
        <v>16</v>
      </c>
      <c r="C24" s="12">
        <v>0.13</v>
      </c>
      <c r="D24" s="8">
        <f t="shared" ref="D24:D36" si="2">$D$22*C24</f>
        <v>43088406.530000001</v>
      </c>
      <c r="E24" s="13">
        <f t="shared" ref="E24:E36" si="3">$E$22*C24</f>
        <v>43146186.850000001</v>
      </c>
      <c r="F24" s="8"/>
      <c r="I24" t="s">
        <v>139</v>
      </c>
      <c r="J24" s="9">
        <v>1793716</v>
      </c>
      <c r="K24" s="9">
        <v>576851</v>
      </c>
      <c r="L24" s="9">
        <v>5893718</v>
      </c>
      <c r="M24" s="9">
        <v>7705281</v>
      </c>
      <c r="N24" s="9">
        <v>643077</v>
      </c>
      <c r="O24" s="9">
        <v>8631393</v>
      </c>
      <c r="P24" s="9">
        <v>3271616</v>
      </c>
      <c r="Q24" s="9">
        <v>29145505</v>
      </c>
      <c r="R24" s="9">
        <v>6910840</v>
      </c>
      <c r="S24" s="9">
        <v>886667</v>
      </c>
      <c r="T24" s="9">
        <v>5118425</v>
      </c>
      <c r="U24" s="9">
        <v>1097379</v>
      </c>
      <c r="V24" s="9">
        <v>13002700</v>
      </c>
      <c r="W24" s="9">
        <v>4237256</v>
      </c>
      <c r="X24" s="9">
        <v>3959353</v>
      </c>
      <c r="Y24" s="9">
        <v>11799448</v>
      </c>
      <c r="Z24" s="9">
        <v>20201249</v>
      </c>
      <c r="AA24" s="9">
        <v>3104614</v>
      </c>
      <c r="AB24" s="9">
        <v>2117522</v>
      </c>
      <c r="AC24" s="9">
        <v>9288994</v>
      </c>
      <c r="AD24" s="9">
        <v>1377529</v>
      </c>
      <c r="AE24" s="9">
        <v>1961504</v>
      </c>
      <c r="AF24" s="9">
        <v>779094</v>
      </c>
      <c r="AG24" s="9">
        <v>10439388</v>
      </c>
      <c r="AH24" s="9">
        <v>6154913</v>
      </c>
      <c r="AI24" s="9">
        <v>2961279</v>
      </c>
      <c r="AJ24" s="9">
        <v>1084225</v>
      </c>
      <c r="AK24" s="9">
        <v>5706494</v>
      </c>
      <c r="AL24" s="9">
        <v>10077331</v>
      </c>
      <c r="AM24" s="9">
        <v>1362359</v>
      </c>
      <c r="AN24" s="9">
        <v>6177224</v>
      </c>
      <c r="AO24" s="9">
        <v>7029917</v>
      </c>
      <c r="AP24" s="9">
        <v>4657757</v>
      </c>
      <c r="AQ24" s="9">
        <v>4505836</v>
      </c>
      <c r="AR24" s="9">
        <v>2937880</v>
      </c>
      <c r="AS24" s="9">
        <v>6785528</v>
      </c>
      <c r="AT24" s="9">
        <v>12812508</v>
      </c>
      <c r="AU24" s="9">
        <v>1839106</v>
      </c>
      <c r="AV24" s="9">
        <v>3190369</v>
      </c>
      <c r="AW24" s="9">
        <v>1455271</v>
      </c>
      <c r="AX24" s="9">
        <v>10711908</v>
      </c>
      <c r="AY24" s="9">
        <v>21538187</v>
      </c>
      <c r="AZ24" s="9">
        <v>989948</v>
      </c>
      <c r="BA24" s="9">
        <v>3605944</v>
      </c>
      <c r="BB24" s="9">
        <v>5773714</v>
      </c>
      <c r="BC24" s="9">
        <v>39538223</v>
      </c>
      <c r="BD24" s="9">
        <v>7151502</v>
      </c>
      <c r="BE24" s="9">
        <v>733391</v>
      </c>
      <c r="BF24" s="9">
        <v>5024279</v>
      </c>
      <c r="BG24" s="9">
        <v>3011524</v>
      </c>
      <c r="BH24" s="9">
        <v>331449281</v>
      </c>
    </row>
    <row r="25" spans="1:60" x14ac:dyDescent="0.2">
      <c r="A25" s="8">
        <v>3</v>
      </c>
      <c r="B25" s="8" t="s">
        <v>27</v>
      </c>
      <c r="C25" s="12">
        <v>0.01</v>
      </c>
      <c r="D25" s="8">
        <f t="shared" si="2"/>
        <v>3314492.81</v>
      </c>
      <c r="E25" s="13">
        <f t="shared" si="3"/>
        <v>3318937.45</v>
      </c>
      <c r="F25" s="8"/>
      <c r="I25" t="s">
        <v>140</v>
      </c>
      <c r="J25" s="21">
        <v>1E-3</v>
      </c>
      <c r="K25" s="15">
        <v>3.0000000000000001E-3</v>
      </c>
      <c r="L25" s="21">
        <v>1E-3</v>
      </c>
      <c r="M25" s="15">
        <v>4.0000000000000001E-3</v>
      </c>
      <c r="N25" s="15">
        <v>4.0000000000000001E-3</v>
      </c>
      <c r="O25" s="15">
        <v>1E-3</v>
      </c>
      <c r="P25" s="15">
        <v>0.02</v>
      </c>
      <c r="Q25" s="15">
        <v>1.2999999999999999E-2</v>
      </c>
      <c r="R25" s="15">
        <v>8.9999999999999993E-3</v>
      </c>
      <c r="S25" s="15">
        <v>0.01</v>
      </c>
      <c r="T25" s="15">
        <v>1.4E-2</v>
      </c>
      <c r="U25" s="21">
        <v>1E-3</v>
      </c>
      <c r="V25" s="21">
        <v>1E-3</v>
      </c>
      <c r="W25" s="15">
        <v>2E-3</v>
      </c>
      <c r="X25" s="15">
        <v>7.0000000000000001E-3</v>
      </c>
      <c r="Y25" s="21">
        <v>1E-3</v>
      </c>
      <c r="Z25" s="21">
        <v>1E-3</v>
      </c>
      <c r="AA25" s="15">
        <v>1.2999999999999999E-2</v>
      </c>
      <c r="AB25" s="21">
        <v>1E-3</v>
      </c>
      <c r="AC25" s="21">
        <v>1E-3</v>
      </c>
      <c r="AD25" s="15">
        <v>8.0000000000000002E-3</v>
      </c>
      <c r="AE25" s="15">
        <v>1E-3</v>
      </c>
      <c r="AF25" s="21">
        <v>1E-3</v>
      </c>
      <c r="AG25" s="15">
        <v>1.0999999999999999E-2</v>
      </c>
      <c r="AH25" s="15">
        <v>2E-3</v>
      </c>
      <c r="AI25" s="21">
        <v>1E-3</v>
      </c>
      <c r="AJ25" s="15">
        <v>1.7999999999999999E-2</v>
      </c>
      <c r="AK25" s="16">
        <v>0.01</v>
      </c>
      <c r="AL25" s="21">
        <v>1E-3</v>
      </c>
      <c r="AM25" s="15">
        <v>7.0000000000000001E-3</v>
      </c>
      <c r="AN25" s="21">
        <v>1E-3</v>
      </c>
      <c r="AO25" s="21">
        <v>1E-3</v>
      </c>
      <c r="AP25" s="21">
        <v>1E-3</v>
      </c>
      <c r="AQ25" s="15">
        <v>1E-3</v>
      </c>
      <c r="AR25" s="21">
        <v>1E-3</v>
      </c>
      <c r="AS25" s="15">
        <v>3.0000000000000001E-3</v>
      </c>
      <c r="AT25" s="21">
        <v>1E-3</v>
      </c>
      <c r="AU25" s="15">
        <v>3.4000000000000002E-2</v>
      </c>
      <c r="AV25" s="15">
        <v>1E-3</v>
      </c>
      <c r="AW25" s="21">
        <v>1E-3</v>
      </c>
      <c r="AX25" s="15">
        <v>8.0000000000000002E-3</v>
      </c>
      <c r="AY25" s="15">
        <v>1.0999999999999999E-2</v>
      </c>
      <c r="AZ25" s="15">
        <v>1.4E-2</v>
      </c>
      <c r="BA25" s="21">
        <v>1E-3</v>
      </c>
      <c r="BB25" s="15">
        <v>7.0000000000000001E-3</v>
      </c>
      <c r="BC25" s="21">
        <v>1E-3</v>
      </c>
      <c r="BD25" s="15">
        <v>1.7000000000000001E-2</v>
      </c>
      <c r="BE25" s="21">
        <v>1E-3</v>
      </c>
      <c r="BF25" s="15">
        <v>3.0000000000000001E-3</v>
      </c>
      <c r="BG25" s="15">
        <v>5.0000000000000001E-3</v>
      </c>
      <c r="BH25" s="15">
        <v>1E-3</v>
      </c>
    </row>
    <row r="26" spans="1:60" x14ac:dyDescent="0.2">
      <c r="A26" s="8">
        <v>4</v>
      </c>
      <c r="B26" s="8" t="s">
        <v>17</v>
      </c>
      <c r="C26" s="12">
        <v>0.06</v>
      </c>
      <c r="D26" s="8">
        <f t="shared" si="2"/>
        <v>19886956.859999999</v>
      </c>
      <c r="E26" s="13">
        <f t="shared" si="3"/>
        <v>19913624.699999999</v>
      </c>
      <c r="F26" s="8"/>
      <c r="I26" t="s">
        <v>142</v>
      </c>
      <c r="J26" s="9">
        <v>1793716</v>
      </c>
      <c r="K26" s="9">
        <v>576851</v>
      </c>
      <c r="L26" s="9">
        <v>5893718</v>
      </c>
      <c r="M26" s="9">
        <v>7705281</v>
      </c>
      <c r="N26" s="9">
        <v>643077</v>
      </c>
      <c r="O26" s="9">
        <v>8631393</v>
      </c>
      <c r="P26" s="9">
        <v>3271616</v>
      </c>
      <c r="Q26" s="9">
        <v>29145505</v>
      </c>
      <c r="R26" s="9">
        <v>6910840</v>
      </c>
      <c r="S26" s="9">
        <v>886667</v>
      </c>
      <c r="T26" s="9">
        <v>5118425</v>
      </c>
      <c r="U26" s="9">
        <v>1097379</v>
      </c>
      <c r="V26" s="9">
        <v>13002700</v>
      </c>
      <c r="W26" s="9">
        <v>4237256</v>
      </c>
      <c r="X26" s="9">
        <v>3959353</v>
      </c>
      <c r="Y26" s="9">
        <v>11799448</v>
      </c>
      <c r="Z26" s="9">
        <v>20201249</v>
      </c>
      <c r="AA26" s="9">
        <v>3104614</v>
      </c>
      <c r="AB26" s="9">
        <v>2117522</v>
      </c>
      <c r="AC26" s="9">
        <v>9288994</v>
      </c>
      <c r="AD26" s="9">
        <v>1377529</v>
      </c>
      <c r="AE26" s="9">
        <v>1961504</v>
      </c>
      <c r="AF26" s="9">
        <v>779094</v>
      </c>
      <c r="AG26" s="9">
        <v>10439388</v>
      </c>
      <c r="AH26" s="9">
        <v>6154913</v>
      </c>
      <c r="AI26" s="9">
        <v>2961279</v>
      </c>
      <c r="AJ26" s="9">
        <v>1084225</v>
      </c>
      <c r="AK26" s="9">
        <v>5706494</v>
      </c>
      <c r="AL26" s="9">
        <v>10077331</v>
      </c>
      <c r="AM26" s="9">
        <v>1362359</v>
      </c>
      <c r="AN26" s="9">
        <v>6177224</v>
      </c>
      <c r="AO26" s="9">
        <v>7029917</v>
      </c>
      <c r="AP26" s="9">
        <v>4657757</v>
      </c>
      <c r="AQ26" s="9">
        <v>4505836</v>
      </c>
      <c r="AR26" s="9">
        <v>2937880</v>
      </c>
      <c r="AS26" s="9">
        <v>6785528</v>
      </c>
      <c r="AT26" s="9">
        <v>12812508</v>
      </c>
      <c r="AU26" s="9">
        <v>1839106</v>
      </c>
      <c r="AV26" s="9">
        <v>3190369</v>
      </c>
      <c r="AW26" s="9">
        <v>1455271</v>
      </c>
      <c r="AX26" s="9">
        <v>10711908</v>
      </c>
      <c r="AY26" s="9">
        <v>21538187</v>
      </c>
      <c r="AZ26" s="9">
        <v>989948</v>
      </c>
      <c r="BA26" s="9">
        <v>3605944</v>
      </c>
      <c r="BB26" s="9">
        <v>5773714</v>
      </c>
      <c r="BC26" s="9">
        <v>39538223</v>
      </c>
      <c r="BD26" s="9">
        <v>7151502</v>
      </c>
      <c r="BE26" s="9">
        <v>733391</v>
      </c>
      <c r="BF26" s="9">
        <v>5024279</v>
      </c>
      <c r="BG26" s="9">
        <v>3011524</v>
      </c>
      <c r="BH26" s="9">
        <v>331449281</v>
      </c>
    </row>
    <row r="27" spans="1:60" x14ac:dyDescent="0.2">
      <c r="A27" s="8">
        <v>5</v>
      </c>
      <c r="B27" s="8" t="s">
        <v>18</v>
      </c>
      <c r="C27" s="12">
        <v>0</v>
      </c>
      <c r="D27" s="8">
        <f t="shared" si="2"/>
        <v>0</v>
      </c>
      <c r="E27" s="13">
        <f t="shared" si="3"/>
        <v>0</v>
      </c>
      <c r="F27" s="8"/>
      <c r="I27" t="s">
        <v>143</v>
      </c>
      <c r="J27" s="9">
        <v>1852994</v>
      </c>
      <c r="K27" s="9">
        <v>563626</v>
      </c>
      <c r="L27" s="9">
        <v>5686986</v>
      </c>
      <c r="M27" s="9">
        <v>6724540</v>
      </c>
      <c r="N27" s="9">
        <v>625741</v>
      </c>
      <c r="O27" s="9">
        <v>8001024</v>
      </c>
      <c r="P27" s="9">
        <v>2763885</v>
      </c>
      <c r="Q27" s="9">
        <v>25145561</v>
      </c>
      <c r="R27" s="9">
        <v>6346105</v>
      </c>
      <c r="S27" s="9">
        <v>814180</v>
      </c>
      <c r="T27" s="9">
        <v>4625364</v>
      </c>
      <c r="U27" s="9">
        <v>1052567</v>
      </c>
      <c r="V27" s="9">
        <v>12702379</v>
      </c>
      <c r="W27" s="9">
        <v>3831074</v>
      </c>
      <c r="X27" s="9">
        <v>3751351</v>
      </c>
      <c r="Y27" s="9">
        <v>11536504</v>
      </c>
      <c r="Z27" s="9">
        <v>19378102</v>
      </c>
      <c r="AA27" s="9">
        <v>2700551</v>
      </c>
      <c r="AB27" s="9">
        <v>2059179</v>
      </c>
      <c r="AC27" s="9">
        <v>8791894</v>
      </c>
      <c r="AD27" s="9">
        <v>1316470</v>
      </c>
      <c r="AE27" s="9">
        <v>1826341</v>
      </c>
      <c r="AF27" s="9">
        <v>672591</v>
      </c>
      <c r="AG27" s="9">
        <v>9535483</v>
      </c>
      <c r="AH27" s="9">
        <v>5988927</v>
      </c>
      <c r="AI27" s="9">
        <v>2967297</v>
      </c>
      <c r="AJ27" s="9">
        <v>989415</v>
      </c>
      <c r="AK27" s="9">
        <v>5303925</v>
      </c>
      <c r="AL27" s="9">
        <v>9883640</v>
      </c>
      <c r="AM27" s="9">
        <v>1328361</v>
      </c>
      <c r="AN27" s="9">
        <v>5773552</v>
      </c>
      <c r="AO27" s="9">
        <v>6547629</v>
      </c>
      <c r="AP27" s="9">
        <v>4533372</v>
      </c>
      <c r="AQ27" s="9">
        <v>4339367</v>
      </c>
      <c r="AR27" s="9">
        <v>2853118</v>
      </c>
      <c r="AS27" s="9">
        <v>6483802</v>
      </c>
      <c r="AT27" s="9">
        <v>12830632</v>
      </c>
      <c r="AU27" s="9">
        <v>1567582</v>
      </c>
      <c r="AV27" s="9">
        <v>3046355</v>
      </c>
      <c r="AW27" s="9">
        <v>1360301</v>
      </c>
      <c r="AX27" s="9">
        <v>9687653</v>
      </c>
      <c r="AY27" s="9">
        <v>18801310</v>
      </c>
      <c r="AZ27" s="9">
        <v>897934</v>
      </c>
      <c r="BA27" s="9">
        <v>3574097</v>
      </c>
      <c r="BB27" s="9">
        <v>5029196</v>
      </c>
      <c r="BC27" s="9">
        <v>37253956</v>
      </c>
      <c r="BD27" s="9">
        <v>6392017</v>
      </c>
      <c r="BE27" s="9">
        <v>710231</v>
      </c>
      <c r="BF27" s="9">
        <v>4779736</v>
      </c>
      <c r="BG27" s="9">
        <v>2915918</v>
      </c>
      <c r="BH27" s="9">
        <v>308745538</v>
      </c>
    </row>
    <row r="28" spans="1:60" x14ac:dyDescent="0.2">
      <c r="A28" s="8">
        <v>6</v>
      </c>
      <c r="B28" s="8" t="s">
        <v>19</v>
      </c>
      <c r="C28" s="12">
        <v>0.03</v>
      </c>
      <c r="D28" s="8">
        <f t="shared" si="2"/>
        <v>9943478.4299999997</v>
      </c>
      <c r="E28" s="13">
        <f t="shared" si="3"/>
        <v>9956812.3499999996</v>
      </c>
      <c r="F28" s="8"/>
      <c r="I28" t="s">
        <v>144</v>
      </c>
      <c r="J28" s="15">
        <v>0.501</v>
      </c>
      <c r="K28" s="15">
        <v>0.48799999999999999</v>
      </c>
      <c r="L28" s="15">
        <v>0.499</v>
      </c>
      <c r="M28" s="15">
        <v>0.496</v>
      </c>
      <c r="N28" s="15">
        <v>0.503</v>
      </c>
      <c r="O28" s="15">
        <v>0.505</v>
      </c>
      <c r="P28" s="15">
        <v>0.49399999999999999</v>
      </c>
      <c r="Q28" s="15">
        <v>0.501</v>
      </c>
      <c r="R28" s="15">
        <v>0.51</v>
      </c>
      <c r="S28" s="15">
        <v>0.49199999999999999</v>
      </c>
      <c r="T28" s="15">
        <v>0.51400000000000001</v>
      </c>
      <c r="U28" s="15">
        <v>0.51</v>
      </c>
      <c r="V28" s="15">
        <v>0.50600000000000001</v>
      </c>
      <c r="W28" s="15">
        <v>0.501</v>
      </c>
      <c r="X28" s="15">
        <v>0.502</v>
      </c>
      <c r="Y28" s="15">
        <v>0.50700000000000001</v>
      </c>
      <c r="Z28" s="15">
        <v>0.51100000000000001</v>
      </c>
      <c r="AA28" s="15">
        <v>0.496</v>
      </c>
      <c r="AB28" s="15">
        <v>0.502</v>
      </c>
      <c r="AC28" s="15">
        <v>0.50800000000000001</v>
      </c>
      <c r="AD28" s="15">
        <v>0.501</v>
      </c>
      <c r="AE28" s="15">
        <v>0.497</v>
      </c>
      <c r="AF28" s="15">
        <v>0.48599999999999999</v>
      </c>
      <c r="AG28" s="15">
        <v>0.51100000000000001</v>
      </c>
      <c r="AH28" s="15">
        <v>0.50600000000000001</v>
      </c>
      <c r="AI28" s="15">
        <v>0.51300000000000001</v>
      </c>
      <c r="AJ28" s="15">
        <v>0.49399999999999999</v>
      </c>
      <c r="AK28" s="15">
        <v>0.499</v>
      </c>
      <c r="AL28" s="15">
        <v>0.504</v>
      </c>
      <c r="AM28" s="15">
        <v>0.50700000000000001</v>
      </c>
      <c r="AN28" s="15">
        <v>0.51300000000000001</v>
      </c>
      <c r="AO28" s="15">
        <v>0.51100000000000001</v>
      </c>
      <c r="AP28" s="15">
        <v>0.51</v>
      </c>
      <c r="AQ28" s="15">
        <v>0.505</v>
      </c>
      <c r="AR28" s="15">
        <v>0.499</v>
      </c>
      <c r="AS28" s="15">
        <v>0.504</v>
      </c>
      <c r="AT28" s="15">
        <v>0.50600000000000001</v>
      </c>
      <c r="AU28" s="15">
        <v>0.496</v>
      </c>
      <c r="AV28" s="15">
        <v>0.498</v>
      </c>
      <c r="AW28" s="15">
        <v>0.497</v>
      </c>
      <c r="AX28" s="15">
        <v>0.51200000000000001</v>
      </c>
      <c r="AY28" s="15">
        <v>0.50800000000000001</v>
      </c>
      <c r="AZ28" s="15">
        <v>0.51400000000000001</v>
      </c>
      <c r="BA28" s="15">
        <v>0.50900000000000001</v>
      </c>
      <c r="BB28" s="15">
        <v>0.49299999999999999</v>
      </c>
      <c r="BC28" s="15">
        <v>0.5</v>
      </c>
      <c r="BD28" s="15">
        <v>0.501</v>
      </c>
      <c r="BE28" s="15">
        <v>0.47599999999999998</v>
      </c>
      <c r="BF28" s="15">
        <v>0.51400000000000001</v>
      </c>
      <c r="BG28" s="15">
        <v>0.50700000000000001</v>
      </c>
      <c r="BH28" s="15">
        <v>0.505</v>
      </c>
    </row>
    <row r="29" spans="1:60" x14ac:dyDescent="0.2">
      <c r="A29" s="8">
        <v>7</v>
      </c>
      <c r="B29" s="8" t="s">
        <v>20</v>
      </c>
      <c r="C29" s="12">
        <v>0.81</v>
      </c>
      <c r="D29" s="8">
        <f t="shared" si="2"/>
        <v>268473917.61000001</v>
      </c>
      <c r="E29" s="13">
        <f t="shared" si="3"/>
        <v>268833933.44999999</v>
      </c>
      <c r="F29" s="8"/>
      <c r="I29" t="s">
        <v>145</v>
      </c>
      <c r="J29" s="15">
        <v>0.93100000000000005</v>
      </c>
      <c r="K29" s="15">
        <v>0.92400000000000004</v>
      </c>
      <c r="L29" s="15">
        <v>0.86599999999999999</v>
      </c>
      <c r="M29" s="15">
        <v>0.77500000000000002</v>
      </c>
      <c r="N29" s="15">
        <v>0.94</v>
      </c>
      <c r="O29" s="15">
        <v>0.68799999999999994</v>
      </c>
      <c r="P29" s="15">
        <v>0.90300000000000002</v>
      </c>
      <c r="Q29" s="15">
        <v>0.77900000000000003</v>
      </c>
      <c r="R29" s="15">
        <v>0.78200000000000003</v>
      </c>
      <c r="S29" s="15">
        <v>0.84199999999999997</v>
      </c>
      <c r="T29" s="15">
        <v>0.68600000000000005</v>
      </c>
      <c r="U29" s="15">
        <v>0.83099999999999996</v>
      </c>
      <c r="V29" s="15">
        <v>0.81</v>
      </c>
      <c r="W29" s="15">
        <v>0.86199999999999999</v>
      </c>
      <c r="X29" s="15">
        <v>0.73199999999999998</v>
      </c>
      <c r="Y29" s="15">
        <v>0.81200000000000006</v>
      </c>
      <c r="Z29" s="15">
        <v>0.69099999999999995</v>
      </c>
      <c r="AA29" s="15">
        <v>0.72799999999999998</v>
      </c>
      <c r="AB29" s="15">
        <v>0.81299999999999994</v>
      </c>
      <c r="AC29" s="15">
        <v>0.71099999999999997</v>
      </c>
      <c r="AD29" s="15">
        <v>0.92800000000000005</v>
      </c>
      <c r="AE29" s="15">
        <v>0.877</v>
      </c>
      <c r="AF29" s="15">
        <v>0.86699999999999999</v>
      </c>
      <c r="AG29" s="15">
        <v>0.70099999999999996</v>
      </c>
      <c r="AH29" s="15">
        <v>0.82599999999999996</v>
      </c>
      <c r="AI29" s="15">
        <v>0.58799999999999997</v>
      </c>
      <c r="AJ29" s="15">
        <v>0.88700000000000001</v>
      </c>
      <c r="AK29" s="15">
        <v>0.83</v>
      </c>
      <c r="AL29" s="15">
        <v>0.79</v>
      </c>
      <c r="AM29" s="15">
        <v>0.94199999999999995</v>
      </c>
      <c r="AN29" s="15">
        <v>0.57799999999999996</v>
      </c>
      <c r="AO29" s="15">
        <v>0.79800000000000004</v>
      </c>
      <c r="AP29" s="15">
        <v>0.624</v>
      </c>
      <c r="AQ29" s="15">
        <v>0.871</v>
      </c>
      <c r="AR29" s="15">
        <v>0.86</v>
      </c>
      <c r="AS29" s="15">
        <v>0.84199999999999997</v>
      </c>
      <c r="AT29" s="15">
        <v>0.76300000000000001</v>
      </c>
      <c r="AU29" s="15">
        <v>0.92800000000000005</v>
      </c>
      <c r="AV29" s="15">
        <v>0.90100000000000002</v>
      </c>
      <c r="AW29" s="15">
        <v>0.253</v>
      </c>
      <c r="AX29" s="15">
        <v>0.59399999999999997</v>
      </c>
      <c r="AY29" s="15">
        <v>0.76900000000000002</v>
      </c>
      <c r="AZ29" s="15">
        <v>0.68400000000000005</v>
      </c>
      <c r="BA29" s="15">
        <v>0.78800000000000003</v>
      </c>
      <c r="BB29" s="15">
        <v>0.86499999999999999</v>
      </c>
      <c r="BC29" s="15">
        <v>0.71099999999999997</v>
      </c>
      <c r="BD29" s="15">
        <v>0.82</v>
      </c>
      <c r="BE29" s="15">
        <v>0.64500000000000002</v>
      </c>
      <c r="BF29" s="15">
        <v>0.68899999999999995</v>
      </c>
      <c r="BG29" s="15">
        <v>0.78600000000000003</v>
      </c>
      <c r="BH29" s="15">
        <v>0.75800000000000001</v>
      </c>
    </row>
    <row r="30" spans="1:60" ht="16" x14ac:dyDescent="0.2">
      <c r="A30" s="8">
        <v>8</v>
      </c>
      <c r="B30" s="8" t="s">
        <v>21</v>
      </c>
      <c r="C30" s="14">
        <v>0.19</v>
      </c>
      <c r="D30" s="8">
        <f t="shared" si="2"/>
        <v>62975363.390000001</v>
      </c>
      <c r="E30" s="13">
        <f t="shared" si="3"/>
        <v>63059811.549999997</v>
      </c>
      <c r="F30" s="8"/>
      <c r="I30" t="s">
        <v>146</v>
      </c>
      <c r="J30" s="15">
        <v>3.6999999999999998E-2</v>
      </c>
      <c r="K30" s="15">
        <v>1.2E-2</v>
      </c>
      <c r="L30" s="15">
        <v>6.8000000000000005E-2</v>
      </c>
      <c r="M30" s="15">
        <v>4.4999999999999998E-2</v>
      </c>
      <c r="N30" s="15">
        <v>1.4999999999999999E-2</v>
      </c>
      <c r="O30" s="15">
        <v>0.2</v>
      </c>
      <c r="P30" s="15">
        <v>1.4999999999999999E-2</v>
      </c>
      <c r="Q30" s="15">
        <v>0.13200000000000001</v>
      </c>
      <c r="R30" s="15">
        <v>0.17</v>
      </c>
      <c r="S30" s="15">
        <v>2.5000000000000001E-2</v>
      </c>
      <c r="T30" s="15">
        <v>0.26700000000000002</v>
      </c>
      <c r="U30" s="15">
        <v>8.7999999999999995E-2</v>
      </c>
      <c r="V30" s="15">
        <v>0.122</v>
      </c>
      <c r="W30" s="15">
        <v>2.3E-2</v>
      </c>
      <c r="X30" s="15">
        <v>7.8E-2</v>
      </c>
      <c r="Y30" s="15">
        <v>0.13200000000000001</v>
      </c>
      <c r="Z30" s="15">
        <v>0.17599999999999999</v>
      </c>
      <c r="AA30" s="15">
        <v>0.106</v>
      </c>
      <c r="AB30" s="15">
        <v>2.7E-2</v>
      </c>
      <c r="AC30" s="15">
        <v>0.153</v>
      </c>
      <c r="AD30" s="15">
        <v>1.9E-2</v>
      </c>
      <c r="AE30" s="15">
        <v>5.2999999999999999E-2</v>
      </c>
      <c r="AF30" s="15">
        <v>3.5000000000000003E-2</v>
      </c>
      <c r="AG30" s="15">
        <v>0.223</v>
      </c>
      <c r="AH30" s="15">
        <v>0.11799999999999999</v>
      </c>
      <c r="AI30" s="15">
        <v>0.38</v>
      </c>
      <c r="AJ30" s="15">
        <v>6.0000000000000001E-3</v>
      </c>
      <c r="AK30" s="15">
        <v>7.3999999999999996E-2</v>
      </c>
      <c r="AL30" s="15">
        <v>0.14099999999999999</v>
      </c>
      <c r="AM30" s="15">
        <v>1.7999999999999999E-2</v>
      </c>
      <c r="AN30" s="15">
        <v>0.314</v>
      </c>
      <c r="AO30" s="15">
        <v>9.2999999999999999E-2</v>
      </c>
      <c r="AP30" s="15">
        <v>0.33</v>
      </c>
      <c r="AQ30" s="15">
        <v>8.5999999999999993E-2</v>
      </c>
      <c r="AR30" s="15">
        <v>6.2E-2</v>
      </c>
      <c r="AS30" s="15">
        <v>0.10199999999999999</v>
      </c>
      <c r="AT30" s="15">
        <v>0.14699999999999999</v>
      </c>
      <c r="AU30" s="15">
        <v>8.9999999999999993E-3</v>
      </c>
      <c r="AV30" s="15">
        <v>4.2999999999999997E-2</v>
      </c>
      <c r="AW30" s="15">
        <v>2.1999999999999999E-2</v>
      </c>
      <c r="AX30" s="15">
        <v>0.33</v>
      </c>
      <c r="AY30" s="15">
        <v>0.17</v>
      </c>
      <c r="AZ30" s="15">
        <v>0.23599999999999999</v>
      </c>
      <c r="BA30" s="15">
        <v>0.127</v>
      </c>
      <c r="BB30" s="15">
        <v>4.7E-2</v>
      </c>
      <c r="BC30" s="15">
        <v>6.5000000000000002E-2</v>
      </c>
      <c r="BD30" s="15">
        <v>5.3999999999999999E-2</v>
      </c>
      <c r="BE30" s="15">
        <v>3.5999999999999997E-2</v>
      </c>
      <c r="BF30" s="15">
        <v>0.26800000000000002</v>
      </c>
      <c r="BG30" s="15">
        <v>0.157</v>
      </c>
      <c r="BH30" s="15">
        <v>0.13600000000000001</v>
      </c>
    </row>
    <row r="31" spans="1:60" x14ac:dyDescent="0.2">
      <c r="A31" s="8">
        <v>9</v>
      </c>
      <c r="B31" s="8" t="s">
        <v>22</v>
      </c>
      <c r="C31" s="12">
        <v>0.6</v>
      </c>
      <c r="D31" s="8">
        <f t="shared" si="2"/>
        <v>198869568.59999999</v>
      </c>
      <c r="E31" s="13">
        <f t="shared" si="3"/>
        <v>199136247</v>
      </c>
      <c r="F31" s="8"/>
      <c r="I31" t="s">
        <v>147</v>
      </c>
      <c r="J31" s="15">
        <v>3.0000000000000001E-3</v>
      </c>
      <c r="K31" s="15">
        <v>2.8000000000000001E-2</v>
      </c>
      <c r="L31" s="15">
        <v>1.2E-2</v>
      </c>
      <c r="M31" s="15">
        <v>0.02</v>
      </c>
      <c r="N31" s="15">
        <v>4.0000000000000001E-3</v>
      </c>
      <c r="O31" s="15">
        <v>6.0000000000000001E-3</v>
      </c>
      <c r="P31" s="15">
        <v>1.6E-2</v>
      </c>
      <c r="Q31" s="15">
        <v>1.0999999999999999E-2</v>
      </c>
      <c r="R31" s="15">
        <v>5.0000000000000001E-3</v>
      </c>
      <c r="S31" s="15">
        <v>0.09</v>
      </c>
      <c r="T31" s="15">
        <v>6.0000000000000001E-3</v>
      </c>
      <c r="U31" s="15">
        <v>1.2E-2</v>
      </c>
      <c r="V31" s="15">
        <v>4.0000000000000001E-3</v>
      </c>
      <c r="W31" s="15">
        <v>1.9E-2</v>
      </c>
      <c r="X31" s="15">
        <v>9.7000000000000003E-2</v>
      </c>
      <c r="Y31" s="15">
        <v>3.0000000000000001E-3</v>
      </c>
      <c r="Z31" s="15">
        <v>0.01</v>
      </c>
      <c r="AA31" s="15">
        <v>1.7000000000000001E-2</v>
      </c>
      <c r="AB31" s="15">
        <v>0.112</v>
      </c>
      <c r="AC31" s="15">
        <v>7.0000000000000001E-3</v>
      </c>
      <c r="AD31" s="15">
        <v>3.0000000000000001E-3</v>
      </c>
      <c r="AE31" s="15">
        <v>1.6E-2</v>
      </c>
      <c r="AF31" s="15">
        <v>5.7000000000000002E-2</v>
      </c>
      <c r="AG31" s="15">
        <v>1.6E-2</v>
      </c>
      <c r="AH31" s="15">
        <v>6.0000000000000001E-3</v>
      </c>
      <c r="AI31" s="15">
        <v>6.0000000000000001E-3</v>
      </c>
      <c r="AJ31" s="15">
        <v>6.6000000000000003E-2</v>
      </c>
      <c r="AK31" s="15">
        <v>1.4E-2</v>
      </c>
      <c r="AL31" s="15">
        <v>7.0000000000000001E-3</v>
      </c>
      <c r="AM31" s="15">
        <v>7.0000000000000001E-3</v>
      </c>
      <c r="AN31" s="15">
        <v>7.0000000000000001E-3</v>
      </c>
      <c r="AO31" s="15">
        <v>5.0000000000000001E-3</v>
      </c>
      <c r="AP31" s="15">
        <v>8.0000000000000002E-3</v>
      </c>
      <c r="AQ31" s="15">
        <v>3.0000000000000001E-3</v>
      </c>
      <c r="AR31" s="15">
        <v>1.2E-2</v>
      </c>
      <c r="AS31" s="15">
        <v>4.0000000000000001E-3</v>
      </c>
      <c r="AT31" s="15">
        <v>6.0000000000000001E-3</v>
      </c>
      <c r="AU31" s="15">
        <v>1.7000000000000001E-2</v>
      </c>
      <c r="AV31" s="15">
        <v>6.0000000000000001E-3</v>
      </c>
      <c r="AW31" s="15">
        <v>4.0000000000000001E-3</v>
      </c>
      <c r="AX31" s="15">
        <v>5.0000000000000001E-3</v>
      </c>
      <c r="AY31" s="15">
        <v>5.0000000000000001E-3</v>
      </c>
      <c r="AZ31" s="15">
        <v>7.0000000000000001E-3</v>
      </c>
      <c r="BA31" s="15">
        <v>7.0000000000000001E-3</v>
      </c>
      <c r="BB31" s="15">
        <v>1.7000000000000001E-2</v>
      </c>
      <c r="BC31" s="15">
        <v>1.7000000000000001E-2</v>
      </c>
      <c r="BD31" s="15">
        <v>5.2999999999999999E-2</v>
      </c>
      <c r="BE31" s="15">
        <v>0.157</v>
      </c>
      <c r="BF31" s="15">
        <v>7.0000000000000001E-3</v>
      </c>
      <c r="BG31" s="15">
        <v>1.0999999999999999E-2</v>
      </c>
      <c r="BH31" s="15">
        <v>1.2999999999999999E-2</v>
      </c>
    </row>
    <row r="32" spans="1:60" x14ac:dyDescent="0.2">
      <c r="A32" s="8"/>
      <c r="B32" s="8"/>
      <c r="C32" s="8"/>
      <c r="D32" s="8"/>
      <c r="E32" s="13"/>
      <c r="F32" s="8"/>
      <c r="I32" t="s">
        <v>148</v>
      </c>
      <c r="J32" s="15">
        <v>8.9999999999999993E-3</v>
      </c>
      <c r="K32" s="15">
        <v>1.0999999999999999E-2</v>
      </c>
      <c r="L32" s="15">
        <v>3.2000000000000001E-2</v>
      </c>
      <c r="M32" s="15">
        <v>0.1</v>
      </c>
      <c r="N32" s="15">
        <v>0.02</v>
      </c>
      <c r="O32" s="15">
        <v>7.1999999999999995E-2</v>
      </c>
      <c r="P32" s="15">
        <v>2.7E-2</v>
      </c>
      <c r="Q32" s="15">
        <v>5.5E-2</v>
      </c>
      <c r="R32" s="15">
        <v>0.02</v>
      </c>
      <c r="S32" s="15">
        <v>1.7000000000000001E-2</v>
      </c>
      <c r="T32" s="15">
        <v>1.9E-2</v>
      </c>
      <c r="U32" s="15">
        <v>3.6999999999999998E-2</v>
      </c>
      <c r="V32" s="15">
        <v>3.9E-2</v>
      </c>
      <c r="W32" s="15">
        <v>0.05</v>
      </c>
      <c r="X32" s="15">
        <v>2.5000000000000001E-2</v>
      </c>
      <c r="Y32" s="15">
        <v>2.7E-2</v>
      </c>
      <c r="Z32" s="15">
        <v>9.2999999999999999E-2</v>
      </c>
      <c r="AA32" s="15">
        <v>9.0999999999999998E-2</v>
      </c>
      <c r="AB32" s="15">
        <v>1.9E-2</v>
      </c>
      <c r="AC32" s="15">
        <v>0.10299999999999999</v>
      </c>
      <c r="AD32" s="15">
        <v>3.1E-2</v>
      </c>
      <c r="AE32" s="15">
        <v>2.8000000000000001E-2</v>
      </c>
      <c r="AF32" s="15">
        <v>1.7000000000000001E-2</v>
      </c>
      <c r="AG32" s="15">
        <v>3.4000000000000002E-2</v>
      </c>
      <c r="AH32" s="15">
        <v>2.1999999999999999E-2</v>
      </c>
      <c r="AI32" s="15">
        <v>1.0999999999999999E-2</v>
      </c>
      <c r="AJ32" s="15">
        <v>0.01</v>
      </c>
      <c r="AK32" s="15">
        <v>5.3999999999999999E-2</v>
      </c>
      <c r="AL32" s="15">
        <v>3.4000000000000002E-2</v>
      </c>
      <c r="AM32" s="15">
        <v>1.4E-2</v>
      </c>
      <c r="AN32" s="15">
        <v>6.9000000000000006E-2</v>
      </c>
      <c r="AO32" s="15">
        <v>7.4999999999999997E-2</v>
      </c>
      <c r="AP32" s="15">
        <v>1.9E-2</v>
      </c>
      <c r="AQ32" s="15">
        <v>1.7000000000000001E-2</v>
      </c>
      <c r="AR32" s="15">
        <v>3.2000000000000001E-2</v>
      </c>
      <c r="AS32" s="15">
        <v>2.7E-2</v>
      </c>
      <c r="AT32" s="15">
        <v>6.0999999999999999E-2</v>
      </c>
      <c r="AU32" s="15">
        <v>1.6E-2</v>
      </c>
      <c r="AV32" s="15">
        <v>2.8000000000000001E-2</v>
      </c>
      <c r="AW32" s="15">
        <v>0.36799999999999999</v>
      </c>
      <c r="AX32" s="15">
        <v>4.5999999999999999E-2</v>
      </c>
      <c r="AY32" s="15">
        <v>0.03</v>
      </c>
      <c r="AZ32" s="15">
        <v>4.2000000000000003E-2</v>
      </c>
      <c r="BA32" s="15">
        <v>5.0999999999999997E-2</v>
      </c>
      <c r="BB32" s="15">
        <v>3.5999999999999997E-2</v>
      </c>
      <c r="BC32" s="15">
        <v>0.159</v>
      </c>
      <c r="BD32" s="15">
        <v>3.7999999999999999E-2</v>
      </c>
      <c r="BE32" s="15">
        <v>6.6000000000000003E-2</v>
      </c>
      <c r="BF32" s="15">
        <v>1.6E-2</v>
      </c>
      <c r="BG32" s="15">
        <v>1.7999999999999999E-2</v>
      </c>
      <c r="BH32" s="15">
        <v>6.0999999999999999E-2</v>
      </c>
    </row>
    <row r="33" spans="1:60" x14ac:dyDescent="0.2">
      <c r="A33" s="8" t="s">
        <v>23</v>
      </c>
      <c r="B33" s="8"/>
      <c r="C33" s="8"/>
      <c r="D33" s="8"/>
      <c r="E33" s="13"/>
      <c r="F33" s="8"/>
      <c r="I33" t="s">
        <v>149</v>
      </c>
      <c r="J33" s="16">
        <v>0</v>
      </c>
      <c r="K33" s="15">
        <v>1E-3</v>
      </c>
      <c r="L33" s="15">
        <v>1E-3</v>
      </c>
      <c r="M33" s="15">
        <v>8.0000000000000002E-3</v>
      </c>
      <c r="N33" s="16">
        <v>0</v>
      </c>
      <c r="O33" s="15">
        <v>1E-3</v>
      </c>
      <c r="P33" s="15">
        <v>1.0999999999999999E-2</v>
      </c>
      <c r="Q33" s="15">
        <v>2E-3</v>
      </c>
      <c r="R33" s="15">
        <v>1E-3</v>
      </c>
      <c r="S33" s="15">
        <v>1E-3</v>
      </c>
      <c r="T33" s="15">
        <v>1E-3</v>
      </c>
      <c r="U33" s="15">
        <v>2E-3</v>
      </c>
      <c r="V33" s="15">
        <v>1E-3</v>
      </c>
      <c r="W33" s="15">
        <v>5.0000000000000001E-3</v>
      </c>
      <c r="X33" s="15">
        <v>2E-3</v>
      </c>
      <c r="Y33" s="15">
        <v>1E-3</v>
      </c>
      <c r="Z33" s="15">
        <v>1E-3</v>
      </c>
      <c r="AA33" s="15">
        <v>8.9999999999999993E-3</v>
      </c>
      <c r="AB33" s="15">
        <v>2E-3</v>
      </c>
      <c r="AC33" s="15">
        <v>1E-3</v>
      </c>
      <c r="AD33" s="15">
        <v>1E-3</v>
      </c>
      <c r="AE33" s="15">
        <v>1E-3</v>
      </c>
      <c r="AF33" s="15">
        <v>1E-3</v>
      </c>
      <c r="AG33" s="15">
        <v>1E-3</v>
      </c>
      <c r="AH33" s="15">
        <v>2E-3</v>
      </c>
      <c r="AI33" s="15">
        <v>1E-3</v>
      </c>
      <c r="AJ33" s="15">
        <v>1E-3</v>
      </c>
      <c r="AK33" s="15">
        <v>1E-3</v>
      </c>
      <c r="AL33" s="15">
        <v>1.0000000000000001E-5</v>
      </c>
      <c r="AM33" s="15">
        <v>1.0000000000000001E-5</v>
      </c>
      <c r="AN33" s="15">
        <v>1E-3</v>
      </c>
      <c r="AO33" s="15">
        <v>1E-3</v>
      </c>
      <c r="AP33" s="15">
        <v>1E-3</v>
      </c>
      <c r="AQ33" s="15">
        <v>1E-3</v>
      </c>
      <c r="AR33" s="15">
        <v>1E-3</v>
      </c>
      <c r="AS33" s="15">
        <v>1E-3</v>
      </c>
      <c r="AT33" s="15">
        <v>1E-3</v>
      </c>
      <c r="AU33" s="15">
        <v>2E-3</v>
      </c>
      <c r="AV33" s="15">
        <v>2E-3</v>
      </c>
      <c r="AW33" s="15">
        <v>0.105</v>
      </c>
      <c r="AX33" s="15">
        <v>1E-3</v>
      </c>
      <c r="AY33" s="15">
        <v>1E-3</v>
      </c>
      <c r="AZ33" s="15">
        <v>1E-3</v>
      </c>
      <c r="BA33" s="15">
        <v>1E-3</v>
      </c>
      <c r="BB33" s="15">
        <v>2E-3</v>
      </c>
      <c r="BC33" s="15">
        <v>5.0000000000000001E-3</v>
      </c>
      <c r="BD33" s="15">
        <v>3.0000000000000001E-3</v>
      </c>
      <c r="BE33" s="15">
        <v>1.6E-2</v>
      </c>
      <c r="BF33" s="15">
        <v>1E-3</v>
      </c>
      <c r="BG33" s="15">
        <v>4.0000000000000001E-3</v>
      </c>
      <c r="BH33" s="15">
        <v>3.0000000000000001E-3</v>
      </c>
    </row>
    <row r="34" spans="1:60" x14ac:dyDescent="0.2">
      <c r="A34" s="8">
        <v>0</v>
      </c>
      <c r="B34" s="8" t="s">
        <v>24</v>
      </c>
      <c r="C34" s="8"/>
      <c r="D34" s="8"/>
      <c r="E34" s="13"/>
      <c r="F34" s="8"/>
      <c r="I34" t="s">
        <v>150</v>
      </c>
      <c r="J34" s="15">
        <v>0.02</v>
      </c>
      <c r="K34" s="15">
        <v>2.4E-2</v>
      </c>
      <c r="L34" s="15">
        <v>2.1999999999999999E-2</v>
      </c>
      <c r="M34" s="15">
        <v>5.1999999999999998E-2</v>
      </c>
      <c r="N34" s="15">
        <v>2.1000000000000001E-2</v>
      </c>
      <c r="O34" s="15">
        <v>3.4000000000000002E-2</v>
      </c>
      <c r="P34" s="15">
        <v>2.8000000000000001E-2</v>
      </c>
      <c r="Q34" s="15">
        <v>2.1999999999999999E-2</v>
      </c>
      <c r="R34" s="15">
        <v>2.1999999999999999E-2</v>
      </c>
      <c r="S34" s="15">
        <v>2.5999999999999999E-2</v>
      </c>
      <c r="T34" s="15">
        <v>2.1000000000000001E-2</v>
      </c>
      <c r="U34" s="15">
        <v>0.03</v>
      </c>
      <c r="V34" s="15">
        <v>2.3E-2</v>
      </c>
      <c r="W34" s="15">
        <v>4.2000000000000003E-2</v>
      </c>
      <c r="X34" s="15">
        <v>6.6000000000000003E-2</v>
      </c>
      <c r="Y34" s="15">
        <v>2.5999999999999999E-2</v>
      </c>
      <c r="Z34" s="15">
        <v>2.8000000000000001E-2</v>
      </c>
      <c r="AA34" s="15">
        <v>4.9000000000000002E-2</v>
      </c>
      <c r="AB34" s="15">
        <v>2.7E-2</v>
      </c>
      <c r="AC34" s="15">
        <v>2.4E-2</v>
      </c>
      <c r="AD34" s="15">
        <v>1.7999999999999999E-2</v>
      </c>
      <c r="AE34" s="15">
        <v>2.4E-2</v>
      </c>
      <c r="AF34" s="15">
        <v>2.4E-2</v>
      </c>
      <c r="AG34" s="15">
        <v>2.5000000000000001E-2</v>
      </c>
      <c r="AH34" s="15">
        <v>2.5999999999999999E-2</v>
      </c>
      <c r="AI34" s="15">
        <v>1.4E-2</v>
      </c>
      <c r="AJ34" s="15">
        <v>0.03</v>
      </c>
      <c r="AK34" s="15">
        <v>2.8000000000000001E-2</v>
      </c>
      <c r="AL34" s="15">
        <v>2.7E-2</v>
      </c>
      <c r="AM34" s="15">
        <v>1.9E-2</v>
      </c>
      <c r="AN34" s="15">
        <v>3.1E-2</v>
      </c>
      <c r="AO34" s="15">
        <v>2.7E-2</v>
      </c>
      <c r="AP34" s="15">
        <v>1.7999999999999999E-2</v>
      </c>
      <c r="AQ34" s="15">
        <v>2.1999999999999999E-2</v>
      </c>
      <c r="AR34" s="15">
        <v>3.3000000000000002E-2</v>
      </c>
      <c r="AS34" s="15">
        <v>2.3E-2</v>
      </c>
      <c r="AT34" s="15">
        <v>2.1999999999999999E-2</v>
      </c>
      <c r="AU34" s="15">
        <v>2.7E-2</v>
      </c>
      <c r="AV34" s="15">
        <v>2.1000000000000001E-2</v>
      </c>
      <c r="AW34" s="15">
        <v>0.25</v>
      </c>
      <c r="AX34" s="15">
        <v>2.4E-2</v>
      </c>
      <c r="AY34" s="15">
        <v>2.4E-2</v>
      </c>
      <c r="AZ34" s="15">
        <v>2.9000000000000001E-2</v>
      </c>
      <c r="BA34" s="15">
        <v>2.5999999999999999E-2</v>
      </c>
      <c r="BB34" s="15">
        <v>3.3000000000000002E-2</v>
      </c>
      <c r="BC34" s="15">
        <v>4.2000000000000003E-2</v>
      </c>
      <c r="BD34" s="15">
        <v>3.1E-2</v>
      </c>
      <c r="BE34" s="15">
        <v>7.9000000000000001E-2</v>
      </c>
      <c r="BF34" s="15">
        <v>1.9E-2</v>
      </c>
      <c r="BG34" s="15">
        <v>2.3E-2</v>
      </c>
      <c r="BH34" s="15">
        <v>2.9000000000000001E-2</v>
      </c>
    </row>
    <row r="35" spans="1:60" x14ac:dyDescent="0.2">
      <c r="A35" s="8">
        <v>1</v>
      </c>
      <c r="B35" s="8" t="s">
        <v>25</v>
      </c>
      <c r="C35" s="8">
        <v>0.49199999999999999</v>
      </c>
      <c r="D35" s="8">
        <f t="shared" si="2"/>
        <v>163073046.252</v>
      </c>
      <c r="E35" s="13">
        <f t="shared" si="3"/>
        <v>163291722.53999999</v>
      </c>
      <c r="F35" s="8"/>
      <c r="I35" t="s">
        <v>151</v>
      </c>
      <c r="J35" s="15">
        <v>1.9E-2</v>
      </c>
      <c r="K35" s="15">
        <v>0.106</v>
      </c>
      <c r="L35" s="15">
        <v>7.4999999999999997E-2</v>
      </c>
      <c r="M35" s="15">
        <v>0.13700000000000001</v>
      </c>
      <c r="N35" s="15">
        <v>2.1999999999999999E-2</v>
      </c>
      <c r="O35" s="15">
        <v>0.10199999999999999</v>
      </c>
      <c r="P35" s="15">
        <v>0.14799999999999999</v>
      </c>
      <c r="Q35" s="15">
        <v>0.40200000000000002</v>
      </c>
      <c r="R35" s="15">
        <v>6.0999999999999999E-2</v>
      </c>
      <c r="S35" s="15">
        <v>4.5999999999999999E-2</v>
      </c>
      <c r="T35" s="15">
        <v>6.4000000000000001E-2</v>
      </c>
      <c r="U35" s="15">
        <v>0.17100000000000001</v>
      </c>
      <c r="V35" s="15">
        <v>8.4000000000000005E-2</v>
      </c>
      <c r="W35" s="15">
        <v>0.14000000000000001</v>
      </c>
      <c r="X35" s="15">
        <v>0.11700000000000001</v>
      </c>
      <c r="Y35" s="15">
        <v>4.2999999999999997E-2</v>
      </c>
      <c r="Z35" s="15">
        <v>0.19500000000000001</v>
      </c>
      <c r="AA35" s="15">
        <v>0.29899999999999999</v>
      </c>
      <c r="AB35" s="15">
        <v>0.501</v>
      </c>
      <c r="AC35" s="15">
        <v>0.215</v>
      </c>
      <c r="AD35" s="15">
        <v>4.3999999999999997E-2</v>
      </c>
      <c r="AE35" s="15">
        <v>0.12</v>
      </c>
      <c r="AF35" s="15">
        <v>4.3999999999999997E-2</v>
      </c>
      <c r="AG35" s="15">
        <v>0.10199999999999999</v>
      </c>
      <c r="AH35" s="15">
        <v>4.7E-2</v>
      </c>
      <c r="AI35" s="15">
        <v>3.5000000000000003E-2</v>
      </c>
      <c r="AJ35" s="15">
        <v>4.2999999999999997E-2</v>
      </c>
      <c r="AK35" s="15">
        <v>5.8000000000000003E-2</v>
      </c>
      <c r="AL35" s="15">
        <v>5.6000000000000001E-2</v>
      </c>
      <c r="AM35" s="15">
        <v>0.02</v>
      </c>
      <c r="AN35" s="15">
        <v>0.111</v>
      </c>
      <c r="AO35" s="15">
        <v>0.128</v>
      </c>
      <c r="AP35" s="15">
        <v>5.6000000000000001E-2</v>
      </c>
      <c r="AQ35" s="15">
        <v>4.2000000000000003E-2</v>
      </c>
      <c r="AR35" s="15">
        <v>0.127</v>
      </c>
      <c r="AS35" s="15">
        <v>7.6999999999999999E-2</v>
      </c>
      <c r="AT35" s="15">
        <v>0.18</v>
      </c>
      <c r="AU35" s="15">
        <v>0.13300000000000001</v>
      </c>
      <c r="AV35" s="15">
        <v>6.7000000000000004E-2</v>
      </c>
      <c r="AW35" s="15">
        <v>0.111</v>
      </c>
      <c r="AX35" s="15">
        <v>0.10199999999999999</v>
      </c>
      <c r="AY35" s="15">
        <v>0.26800000000000002</v>
      </c>
      <c r="AZ35" s="15">
        <v>0.10100000000000001</v>
      </c>
      <c r="BA35" s="15">
        <v>0.17699999999999999</v>
      </c>
      <c r="BB35" s="15">
        <v>0.223</v>
      </c>
      <c r="BC35" s="15">
        <v>0.40200000000000002</v>
      </c>
      <c r="BD35" s="15">
        <v>0.32300000000000001</v>
      </c>
      <c r="BE35" s="15">
        <v>7.4999999999999997E-2</v>
      </c>
      <c r="BF35" s="15">
        <v>4.8000000000000001E-2</v>
      </c>
      <c r="BG35" s="15">
        <v>8.3000000000000004E-2</v>
      </c>
      <c r="BH35" s="15">
        <v>0.189</v>
      </c>
    </row>
    <row r="36" spans="1:60" ht="16" x14ac:dyDescent="0.2">
      <c r="A36" s="8">
        <v>2</v>
      </c>
      <c r="B36" s="8" t="s">
        <v>26</v>
      </c>
      <c r="C36" s="14">
        <v>0.51</v>
      </c>
      <c r="D36" s="8">
        <f t="shared" si="2"/>
        <v>169039133.31</v>
      </c>
      <c r="E36" s="13">
        <f t="shared" si="3"/>
        <v>169265809.94999999</v>
      </c>
      <c r="F36" s="8"/>
      <c r="I36" t="s">
        <v>152</v>
      </c>
      <c r="J36" s="15">
        <v>0.91500000000000004</v>
      </c>
      <c r="K36" s="15">
        <v>0.83299999999999996</v>
      </c>
      <c r="L36" s="15">
        <v>0.80200000000000005</v>
      </c>
      <c r="M36" s="15">
        <v>0.66</v>
      </c>
      <c r="N36" s="15">
        <v>0.92200000000000004</v>
      </c>
      <c r="O36" s="15">
        <v>0.60299999999999998</v>
      </c>
      <c r="P36" s="15">
        <v>0.77200000000000002</v>
      </c>
      <c r="Q36" s="15">
        <v>0.40300000000000002</v>
      </c>
      <c r="R36" s="15">
        <v>0.73099999999999998</v>
      </c>
      <c r="S36" s="15">
        <v>0.80800000000000005</v>
      </c>
      <c r="T36" s="15">
        <v>0.63400000000000001</v>
      </c>
      <c r="U36" s="15">
        <v>0.70399999999999996</v>
      </c>
      <c r="V36" s="15">
        <v>0.748</v>
      </c>
      <c r="W36" s="15">
        <v>0.74099999999999999</v>
      </c>
      <c r="X36" s="15">
        <v>0.63800000000000001</v>
      </c>
      <c r="Y36" s="15">
        <v>0.77700000000000002</v>
      </c>
      <c r="Z36" s="15">
        <v>0.54700000000000004</v>
      </c>
      <c r="AA36" s="15">
        <v>0.46600000000000003</v>
      </c>
      <c r="AB36" s="15">
        <v>0.35899999999999999</v>
      </c>
      <c r="AC36" s="15">
        <v>0.53500000000000003</v>
      </c>
      <c r="AD36" s="15">
        <v>0.89100000000000001</v>
      </c>
      <c r="AE36" s="15">
        <v>0.77400000000000002</v>
      </c>
      <c r="AF36" s="15">
        <v>0.83199999999999996</v>
      </c>
      <c r="AG36" s="15">
        <v>0.61899999999999999</v>
      </c>
      <c r="AH36" s="15">
        <v>0.78700000000000003</v>
      </c>
      <c r="AI36" s="15">
        <v>0.56000000000000005</v>
      </c>
      <c r="AJ36" s="15">
        <v>0.85499999999999998</v>
      </c>
      <c r="AK36" s="15">
        <v>0.78100000000000003</v>
      </c>
      <c r="AL36" s="15">
        <v>0.74199999999999999</v>
      </c>
      <c r="AM36" s="15">
        <v>0.92500000000000004</v>
      </c>
      <c r="AN36" s="15">
        <v>0.49</v>
      </c>
      <c r="AO36" s="15">
        <v>0.70099999999999996</v>
      </c>
      <c r="AP36" s="15">
        <v>0.57899999999999996</v>
      </c>
      <c r="AQ36" s="15">
        <v>0.83499999999999996</v>
      </c>
      <c r="AR36" s="15">
        <v>0.747</v>
      </c>
      <c r="AS36" s="15">
        <v>0.77500000000000002</v>
      </c>
      <c r="AT36" s="15">
        <v>0.6</v>
      </c>
      <c r="AU36" s="15">
        <v>0.81100000000000005</v>
      </c>
      <c r="AV36" s="15">
        <v>0.84099999999999997</v>
      </c>
      <c r="AW36" s="15">
        <v>0.214</v>
      </c>
      <c r="AX36" s="15">
        <v>0.51</v>
      </c>
      <c r="AY36" s="15">
        <v>0.52700000000000002</v>
      </c>
      <c r="AZ36" s="15">
        <v>0.60599999999999998</v>
      </c>
      <c r="BA36" s="15">
        <v>0.64600000000000002</v>
      </c>
      <c r="BB36" s="15">
        <v>0.67</v>
      </c>
      <c r="BC36" s="15">
        <v>0.35199999999999998</v>
      </c>
      <c r="BD36" s="15">
        <v>0.53200000000000003</v>
      </c>
      <c r="BE36" s="15">
        <v>0.59299999999999997</v>
      </c>
      <c r="BF36" s="15">
        <v>0.64900000000000002</v>
      </c>
      <c r="BG36" s="15">
        <v>0.71299999999999997</v>
      </c>
      <c r="BH36" s="15">
        <v>0.59299999999999997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3DFE-AE5A-864F-A0F6-FA1336EFC384}">
  <dimension ref="A1:AZ35"/>
  <sheetViews>
    <sheetView workbookViewId="0">
      <selection activeCell="C22" sqref="C22"/>
    </sheetView>
  </sheetViews>
  <sheetFormatPr baseColWidth="10" defaultRowHeight="15" x14ac:dyDescent="0.2"/>
  <cols>
    <col min="2" max="3" width="11.6640625" bestFit="1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s="1" t="str">
        <f>About!B2</f>
        <v>IN</v>
      </c>
      <c r="B2" s="11">
        <f>'Population Demographic'!D3</f>
        <v>6785528</v>
      </c>
      <c r="C2" s="11">
        <f>'Population Demographic'!E3</f>
        <v>6805985</v>
      </c>
      <c r="D2">
        <f>C2+C2*$B$15*(D1-$B$1)</f>
        <v>6846820.9100000001</v>
      </c>
      <c r="E2">
        <f t="shared" ref="E2:AF2" si="0">D2+D2*$B$15*(E1-$B$1)</f>
        <v>6908442.2981900005</v>
      </c>
      <c r="F2">
        <f t="shared" si="0"/>
        <v>6991343.6057682801</v>
      </c>
      <c r="G2">
        <f t="shared" si="0"/>
        <v>7096213.7598548047</v>
      </c>
      <c r="H2">
        <f t="shared" si="0"/>
        <v>7223945.6075321911</v>
      </c>
      <c r="I2">
        <f t="shared" si="0"/>
        <v>7375648.4652903667</v>
      </c>
      <c r="J2">
        <f t="shared" si="0"/>
        <v>7552664.0284573352</v>
      </c>
      <c r="K2">
        <f t="shared" si="0"/>
        <v>7756585.9572256831</v>
      </c>
      <c r="L2">
        <f t="shared" si="0"/>
        <v>7989283.5359424539</v>
      </c>
      <c r="M2">
        <f t="shared" si="0"/>
        <v>8252929.8926285552</v>
      </c>
      <c r="N2">
        <f t="shared" si="0"/>
        <v>8550035.3687631823</v>
      </c>
      <c r="O2">
        <f t="shared" si="0"/>
        <v>8883486.748144947</v>
      </c>
      <c r="P2">
        <f t="shared" si="0"/>
        <v>9256593.1915670354</v>
      </c>
      <c r="Q2">
        <f t="shared" si="0"/>
        <v>9673139.8851875514</v>
      </c>
      <c r="R2">
        <f t="shared" si="0"/>
        <v>10137450.599676553</v>
      </c>
      <c r="S2">
        <f t="shared" si="0"/>
        <v>10654460.580260057</v>
      </c>
      <c r="T2">
        <f t="shared" si="0"/>
        <v>11229801.451594099</v>
      </c>
      <c r="U2">
        <f t="shared" si="0"/>
        <v>11869900.134334963</v>
      </c>
      <c r="V2">
        <f t="shared" si="0"/>
        <v>12582094.142395061</v>
      </c>
      <c r="W2">
        <f t="shared" si="0"/>
        <v>13374766.073365949</v>
      </c>
      <c r="X2">
        <f t="shared" si="0"/>
        <v>14257500.634208102</v>
      </c>
      <c r="Y2">
        <f t="shared" si="0"/>
        <v>15241268.177968461</v>
      </c>
      <c r="Z2">
        <f t="shared" si="0"/>
        <v>16338639.486782189</v>
      </c>
      <c r="AA2">
        <f t="shared" si="0"/>
        <v>17564037.448290855</v>
      </c>
      <c r="AB2">
        <f t="shared" si="0"/>
        <v>18934032.36925754</v>
      </c>
      <c r="AC2">
        <f t="shared" si="0"/>
        <v>20467688.9911674</v>
      </c>
      <c r="AD2">
        <f t="shared" si="0"/>
        <v>22186974.866425462</v>
      </c>
      <c r="AE2">
        <f t="shared" si="0"/>
        <v>24117241.679804478</v>
      </c>
      <c r="AF2">
        <f t="shared" si="0"/>
        <v>26287793.430986881</v>
      </c>
    </row>
    <row r="3" spans="1:32" x14ac:dyDescent="0.2">
      <c r="A3" t="s">
        <v>15</v>
      </c>
      <c r="B3" s="11">
        <f>'Population Demographic'!D4</f>
        <v>5713414.5759999994</v>
      </c>
      <c r="C3" s="11">
        <f>'Population Demographic'!E4</f>
        <v>5730639.3700000001</v>
      </c>
      <c r="D3">
        <f>C3+C3*$B$15*(D$1-$B$1)</f>
        <v>5765023.2062200001</v>
      </c>
      <c r="E3">
        <f t="shared" ref="E3:AF13" si="1">D3+D3*$B$15*(E$1-$B$1)</f>
        <v>5816908.4150759801</v>
      </c>
      <c r="F3">
        <f t="shared" si="1"/>
        <v>5886711.3160568923</v>
      </c>
      <c r="G3">
        <f t="shared" si="1"/>
        <v>5975011.9857977461</v>
      </c>
      <c r="H3">
        <f t="shared" si="1"/>
        <v>6082562.2015421055</v>
      </c>
      <c r="I3">
        <f t="shared" si="1"/>
        <v>6210296.0077744899</v>
      </c>
      <c r="J3">
        <f t="shared" si="1"/>
        <v>6359343.1119610779</v>
      </c>
      <c r="K3">
        <f t="shared" si="1"/>
        <v>6531045.3759840271</v>
      </c>
      <c r="L3">
        <f t="shared" si="1"/>
        <v>6726976.7372635482</v>
      </c>
      <c r="M3">
        <f t="shared" si="1"/>
        <v>6948966.9695932455</v>
      </c>
      <c r="N3">
        <f t="shared" si="1"/>
        <v>7199129.7804986024</v>
      </c>
      <c r="O3">
        <f t="shared" si="1"/>
        <v>7479895.8419380477</v>
      </c>
      <c r="P3">
        <f t="shared" si="1"/>
        <v>7794051.4672994455</v>
      </c>
      <c r="Q3">
        <f t="shared" si="1"/>
        <v>8144783.7833279204</v>
      </c>
      <c r="R3">
        <f t="shared" si="1"/>
        <v>8535733.4049276598</v>
      </c>
      <c r="S3">
        <f t="shared" si="1"/>
        <v>8971055.8085789699</v>
      </c>
      <c r="T3">
        <f t="shared" si="1"/>
        <v>9455492.8222422339</v>
      </c>
      <c r="U3">
        <f t="shared" si="1"/>
        <v>9994455.913110042</v>
      </c>
      <c r="V3">
        <f t="shared" si="1"/>
        <v>10594123.267896645</v>
      </c>
      <c r="W3">
        <f t="shared" si="1"/>
        <v>11261553.033774134</v>
      </c>
      <c r="X3">
        <f t="shared" si="1"/>
        <v>12004815.534003226</v>
      </c>
      <c r="Y3">
        <f t="shared" si="1"/>
        <v>12833147.805849448</v>
      </c>
      <c r="Z3">
        <f t="shared" si="1"/>
        <v>13757134.447870608</v>
      </c>
      <c r="AA3">
        <f t="shared" si="1"/>
        <v>14788919.531460904</v>
      </c>
      <c r="AB3">
        <f t="shared" si="1"/>
        <v>15942455.254914854</v>
      </c>
      <c r="AC3">
        <f t="shared" si="1"/>
        <v>17233794.130562957</v>
      </c>
      <c r="AD3">
        <f t="shared" si="1"/>
        <v>18681432.837530244</v>
      </c>
      <c r="AE3">
        <f t="shared" si="1"/>
        <v>20306717.494395375</v>
      </c>
      <c r="AF3">
        <f t="shared" si="1"/>
        <v>22134322.068890959</v>
      </c>
    </row>
    <row r="4" spans="1:32" x14ac:dyDescent="0.2">
      <c r="A4" t="s">
        <v>16</v>
      </c>
      <c r="B4" s="11">
        <f>'Population Demographic'!D5</f>
        <v>692123.85599999991</v>
      </c>
      <c r="C4" s="11">
        <f>'Population Demographic'!E5</f>
        <v>694210.47</v>
      </c>
      <c r="D4">
        <f t="shared" ref="D4:S13" si="2">C4+C4*$B$15*(D$1-$B$1)</f>
        <v>698375.73281999992</v>
      </c>
      <c r="E4">
        <f t="shared" si="2"/>
        <v>704661.11441537994</v>
      </c>
      <c r="F4">
        <f t="shared" si="2"/>
        <v>713117.04778836446</v>
      </c>
      <c r="G4">
        <f t="shared" si="2"/>
        <v>723813.80350518995</v>
      </c>
      <c r="H4">
        <f t="shared" si="2"/>
        <v>736842.45196828339</v>
      </c>
      <c r="I4">
        <f t="shared" si="2"/>
        <v>752316.14345961739</v>
      </c>
      <c r="J4">
        <f t="shared" si="2"/>
        <v>770371.73090264818</v>
      </c>
      <c r="K4">
        <f t="shared" si="2"/>
        <v>791171.76763701963</v>
      </c>
      <c r="L4">
        <f t="shared" si="2"/>
        <v>814906.92066613026</v>
      </c>
      <c r="M4">
        <f t="shared" si="2"/>
        <v>841798.84904811252</v>
      </c>
      <c r="N4">
        <f t="shared" si="2"/>
        <v>872103.60761384456</v>
      </c>
      <c r="O4">
        <f t="shared" si="2"/>
        <v>906115.64831078448</v>
      </c>
      <c r="P4">
        <f t="shared" si="2"/>
        <v>944172.50553983741</v>
      </c>
      <c r="Q4">
        <f t="shared" si="2"/>
        <v>986660.26828913006</v>
      </c>
      <c r="R4">
        <f t="shared" si="2"/>
        <v>1034019.9611670083</v>
      </c>
      <c r="S4">
        <f t="shared" si="2"/>
        <v>1086754.9791865258</v>
      </c>
      <c r="T4">
        <f t="shared" si="1"/>
        <v>1145439.7480625983</v>
      </c>
      <c r="U4">
        <f t="shared" si="1"/>
        <v>1210729.8137021663</v>
      </c>
      <c r="V4">
        <f t="shared" si="1"/>
        <v>1283373.6025242964</v>
      </c>
      <c r="W4">
        <f t="shared" si="1"/>
        <v>1364226.139483327</v>
      </c>
      <c r="X4">
        <f t="shared" si="1"/>
        <v>1454265.0646892267</v>
      </c>
      <c r="Y4">
        <f t="shared" si="1"/>
        <v>1554609.3541527833</v>
      </c>
      <c r="Z4">
        <f t="shared" si="1"/>
        <v>1666541.2276517837</v>
      </c>
      <c r="AA4">
        <f t="shared" si="1"/>
        <v>1791531.8197256676</v>
      </c>
      <c r="AB4">
        <f t="shared" si="1"/>
        <v>1931271.3016642698</v>
      </c>
      <c r="AC4">
        <f t="shared" si="1"/>
        <v>2087704.2770990757</v>
      </c>
      <c r="AD4">
        <f t="shared" si="1"/>
        <v>2263071.4363753982</v>
      </c>
      <c r="AE4">
        <f t="shared" si="1"/>
        <v>2459958.6513400581</v>
      </c>
      <c r="AF4">
        <f t="shared" si="1"/>
        <v>2681354.9299606634</v>
      </c>
    </row>
    <row r="5" spans="1:32" x14ac:dyDescent="0.2">
      <c r="A5" t="s">
        <v>27</v>
      </c>
      <c r="B5" s="11">
        <f>'Population Demographic'!D6</f>
        <v>27142.112000000001</v>
      </c>
      <c r="C5" s="11">
        <f>'Population Demographic'!E6</f>
        <v>27223.940000000002</v>
      </c>
      <c r="D5">
        <f t="shared" si="2"/>
        <v>27387.283640000001</v>
      </c>
      <c r="E5">
        <f t="shared" si="2"/>
        <v>27633.769192760003</v>
      </c>
      <c r="F5">
        <f t="shared" si="2"/>
        <v>27965.374423073124</v>
      </c>
      <c r="G5">
        <f t="shared" si="2"/>
        <v>28384.855039419221</v>
      </c>
      <c r="H5">
        <f t="shared" si="2"/>
        <v>28895.782430128766</v>
      </c>
      <c r="I5">
        <f t="shared" si="2"/>
        <v>29502.593861161469</v>
      </c>
      <c r="J5">
        <f t="shared" si="2"/>
        <v>30210.656113829344</v>
      </c>
      <c r="K5">
        <f t="shared" si="2"/>
        <v>31026.343828902736</v>
      </c>
      <c r="L5">
        <f t="shared" si="2"/>
        <v>31957.134143769817</v>
      </c>
      <c r="M5">
        <f t="shared" si="2"/>
        <v>33011.719570514222</v>
      </c>
      <c r="N5">
        <f t="shared" si="2"/>
        <v>34200.141475052733</v>
      </c>
      <c r="O5">
        <f t="shared" si="2"/>
        <v>35533.946992579789</v>
      </c>
      <c r="P5">
        <f t="shared" si="2"/>
        <v>37026.372766268141</v>
      </c>
      <c r="Q5">
        <f t="shared" si="2"/>
        <v>38692.559540750211</v>
      </c>
      <c r="R5">
        <f t="shared" si="2"/>
        <v>40549.802398706219</v>
      </c>
      <c r="S5">
        <f t="shared" si="2"/>
        <v>42617.84232104024</v>
      </c>
      <c r="T5">
        <f t="shared" si="1"/>
        <v>44919.205806376413</v>
      </c>
      <c r="U5">
        <f t="shared" si="1"/>
        <v>47479.600537339866</v>
      </c>
      <c r="V5">
        <f t="shared" si="1"/>
        <v>50328.376569580258</v>
      </c>
      <c r="W5">
        <f t="shared" si="1"/>
        <v>53499.064293463816</v>
      </c>
      <c r="X5">
        <f t="shared" si="1"/>
        <v>57030.002536832428</v>
      </c>
      <c r="Y5">
        <f t="shared" si="1"/>
        <v>60965.072711873865</v>
      </c>
      <c r="Z5">
        <f t="shared" si="1"/>
        <v>65354.557947128786</v>
      </c>
      <c r="AA5">
        <f t="shared" si="1"/>
        <v>70256.149793163451</v>
      </c>
      <c r="AB5">
        <f t="shared" si="1"/>
        <v>75736.129477030205</v>
      </c>
      <c r="AC5">
        <f t="shared" si="1"/>
        <v>81870.755964669646</v>
      </c>
      <c r="AD5">
        <f t="shared" si="1"/>
        <v>88747.899465701892</v>
      </c>
      <c r="AE5">
        <f t="shared" si="1"/>
        <v>96468.966719217962</v>
      </c>
      <c r="AF5">
        <f t="shared" si="1"/>
        <v>105151.17372394758</v>
      </c>
    </row>
    <row r="6" spans="1:32" x14ac:dyDescent="0.2">
      <c r="A6" t="s">
        <v>17</v>
      </c>
      <c r="B6" s="11">
        <f>'Population Demographic'!D7</f>
        <v>183209.25599999999</v>
      </c>
      <c r="C6" s="11">
        <f>'Population Demographic'!E7</f>
        <v>183761.595</v>
      </c>
      <c r="D6">
        <f t="shared" si="2"/>
        <v>184864.16456999999</v>
      </c>
      <c r="E6">
        <f t="shared" si="2"/>
        <v>186527.94205113</v>
      </c>
      <c r="F6">
        <f t="shared" si="2"/>
        <v>188766.27735574357</v>
      </c>
      <c r="G6">
        <f t="shared" si="2"/>
        <v>191597.77151607972</v>
      </c>
      <c r="H6">
        <f t="shared" si="2"/>
        <v>195046.53140336915</v>
      </c>
      <c r="I6">
        <f t="shared" si="2"/>
        <v>199142.50856283991</v>
      </c>
      <c r="J6">
        <f t="shared" si="2"/>
        <v>203921.92876834807</v>
      </c>
      <c r="K6">
        <f t="shared" si="2"/>
        <v>209427.82084509346</v>
      </c>
      <c r="L6">
        <f t="shared" si="2"/>
        <v>215710.65547044628</v>
      </c>
      <c r="M6">
        <f t="shared" si="2"/>
        <v>222829.10710097101</v>
      </c>
      <c r="N6">
        <f t="shared" si="2"/>
        <v>230850.95495660597</v>
      </c>
      <c r="O6">
        <f t="shared" si="2"/>
        <v>239854.14219991359</v>
      </c>
      <c r="P6">
        <f t="shared" si="2"/>
        <v>249928.01617230996</v>
      </c>
      <c r="Q6">
        <f t="shared" si="2"/>
        <v>261174.77690006391</v>
      </c>
      <c r="R6">
        <f t="shared" si="2"/>
        <v>273711.16619126697</v>
      </c>
      <c r="S6">
        <f t="shared" si="2"/>
        <v>287670.43566702161</v>
      </c>
      <c r="T6">
        <f t="shared" si="1"/>
        <v>303204.63919304078</v>
      </c>
      <c r="U6">
        <f t="shared" si="1"/>
        <v>320487.30362704408</v>
      </c>
      <c r="V6">
        <f t="shared" si="1"/>
        <v>339716.5418446667</v>
      </c>
      <c r="W6">
        <f t="shared" si="1"/>
        <v>361118.68398088071</v>
      </c>
      <c r="X6">
        <f t="shared" si="1"/>
        <v>384952.51712361886</v>
      </c>
      <c r="Y6">
        <f t="shared" si="1"/>
        <v>411514.24080514855</v>
      </c>
      <c r="Z6">
        <f t="shared" si="1"/>
        <v>441143.26614311925</v>
      </c>
      <c r="AA6">
        <f t="shared" si="1"/>
        <v>474229.01110385318</v>
      </c>
      <c r="AB6">
        <f t="shared" si="1"/>
        <v>511218.87396995374</v>
      </c>
      <c r="AC6">
        <f t="shared" si="1"/>
        <v>552627.60276151996</v>
      </c>
      <c r="AD6">
        <f t="shared" si="1"/>
        <v>599048.32139348763</v>
      </c>
      <c r="AE6">
        <f t="shared" si="1"/>
        <v>651165.525354721</v>
      </c>
      <c r="AF6">
        <f t="shared" si="1"/>
        <v>709770.42263664585</v>
      </c>
    </row>
    <row r="7" spans="1:32" x14ac:dyDescent="0.2">
      <c r="A7" t="s">
        <v>18</v>
      </c>
      <c r="B7" s="11">
        <f>'Population Demographic'!D8</f>
        <v>6785.5280000000002</v>
      </c>
      <c r="C7" s="11">
        <f>'Population Demographic'!E8</f>
        <v>6805.9850000000006</v>
      </c>
      <c r="D7">
        <f t="shared" si="2"/>
        <v>6846.8209100000004</v>
      </c>
      <c r="E7">
        <f t="shared" si="2"/>
        <v>6908.4422981900007</v>
      </c>
      <c r="F7">
        <f t="shared" si="2"/>
        <v>6991.3436057682811</v>
      </c>
      <c r="G7">
        <f t="shared" si="2"/>
        <v>7096.2137598548052</v>
      </c>
      <c r="H7">
        <f t="shared" si="2"/>
        <v>7223.9456075321914</v>
      </c>
      <c r="I7">
        <f t="shared" si="2"/>
        <v>7375.6484652903673</v>
      </c>
      <c r="J7">
        <f t="shared" si="2"/>
        <v>7552.6640284573359</v>
      </c>
      <c r="K7">
        <f t="shared" si="2"/>
        <v>7756.5859572256841</v>
      </c>
      <c r="L7">
        <f t="shared" si="2"/>
        <v>7989.2835359424544</v>
      </c>
      <c r="M7">
        <f t="shared" si="2"/>
        <v>8252.9298926285555</v>
      </c>
      <c r="N7">
        <f t="shared" si="2"/>
        <v>8550.0353687631832</v>
      </c>
      <c r="O7">
        <f t="shared" si="2"/>
        <v>8883.4867481449473</v>
      </c>
      <c r="P7">
        <f t="shared" si="2"/>
        <v>9256.5931915670353</v>
      </c>
      <c r="Q7">
        <f t="shared" si="2"/>
        <v>9673.1398851875529</v>
      </c>
      <c r="R7">
        <f t="shared" si="2"/>
        <v>10137.450599676555</v>
      </c>
      <c r="S7">
        <f t="shared" si="2"/>
        <v>10654.46058026006</v>
      </c>
      <c r="T7">
        <f t="shared" si="1"/>
        <v>11229.801451594103</v>
      </c>
      <c r="U7">
        <f t="shared" si="1"/>
        <v>11869.900134334966</v>
      </c>
      <c r="V7">
        <f t="shared" si="1"/>
        <v>12582.094142395064</v>
      </c>
      <c r="W7">
        <f t="shared" si="1"/>
        <v>13374.766073365954</v>
      </c>
      <c r="X7">
        <f t="shared" si="1"/>
        <v>14257.500634208107</v>
      </c>
      <c r="Y7">
        <f t="shared" si="1"/>
        <v>15241.268177968466</v>
      </c>
      <c r="Z7">
        <f t="shared" si="1"/>
        <v>16338.639486782196</v>
      </c>
      <c r="AA7">
        <f t="shared" si="1"/>
        <v>17564.037448290863</v>
      </c>
      <c r="AB7">
        <f t="shared" si="1"/>
        <v>18934.032369257551</v>
      </c>
      <c r="AC7">
        <f t="shared" si="1"/>
        <v>20467.688991167412</v>
      </c>
      <c r="AD7">
        <f t="shared" si="1"/>
        <v>22186.974866425473</v>
      </c>
      <c r="AE7">
        <f t="shared" si="1"/>
        <v>24117.241679804491</v>
      </c>
      <c r="AF7">
        <f t="shared" si="1"/>
        <v>26287.793430986894</v>
      </c>
    </row>
    <row r="8" spans="1:32" x14ac:dyDescent="0.2">
      <c r="A8" t="s">
        <v>19</v>
      </c>
      <c r="B8" s="11">
        <f>'Population Demographic'!D9</f>
        <v>156067.144</v>
      </c>
      <c r="C8" s="11">
        <f>'Population Demographic'!E9</f>
        <v>156537.655</v>
      </c>
      <c r="D8">
        <f t="shared" si="2"/>
        <v>157476.88092999998</v>
      </c>
      <c r="E8">
        <f t="shared" si="2"/>
        <v>158894.17285836997</v>
      </c>
      <c r="F8">
        <f t="shared" si="2"/>
        <v>160800.9029326704</v>
      </c>
      <c r="G8">
        <f t="shared" si="2"/>
        <v>163212.91647666047</v>
      </c>
      <c r="H8">
        <f t="shared" si="2"/>
        <v>166150.74897324035</v>
      </c>
      <c r="I8">
        <f t="shared" si="2"/>
        <v>169639.91470167838</v>
      </c>
      <c r="J8">
        <f t="shared" si="2"/>
        <v>173711.27265451866</v>
      </c>
      <c r="K8">
        <f t="shared" si="2"/>
        <v>178401.47701619065</v>
      </c>
      <c r="L8">
        <f t="shared" si="2"/>
        <v>183753.52132667636</v>
      </c>
      <c r="M8">
        <f t="shared" si="2"/>
        <v>189817.38753045668</v>
      </c>
      <c r="N8">
        <f t="shared" si="2"/>
        <v>196650.81348155311</v>
      </c>
      <c r="O8">
        <f t="shared" si="2"/>
        <v>204320.19520733369</v>
      </c>
      <c r="P8">
        <f t="shared" si="2"/>
        <v>212901.64340604169</v>
      </c>
      <c r="Q8">
        <f t="shared" si="2"/>
        <v>222482.21735931357</v>
      </c>
      <c r="R8">
        <f t="shared" si="2"/>
        <v>233161.36379256062</v>
      </c>
      <c r="S8">
        <f t="shared" si="2"/>
        <v>245052.59334598121</v>
      </c>
      <c r="T8">
        <f t="shared" si="1"/>
        <v>258285.4333866642</v>
      </c>
      <c r="U8">
        <f t="shared" si="1"/>
        <v>273007.70308970404</v>
      </c>
      <c r="V8">
        <f t="shared" si="1"/>
        <v>289388.1652750863</v>
      </c>
      <c r="W8">
        <f t="shared" si="1"/>
        <v>307619.61968741671</v>
      </c>
      <c r="X8">
        <f t="shared" si="1"/>
        <v>327922.51458678622</v>
      </c>
      <c r="Y8">
        <f t="shared" si="1"/>
        <v>350549.16809327446</v>
      </c>
      <c r="Z8">
        <f t="shared" si="1"/>
        <v>375788.70819599024</v>
      </c>
      <c r="AA8">
        <f t="shared" si="1"/>
        <v>403972.86131068954</v>
      </c>
      <c r="AB8">
        <f t="shared" si="1"/>
        <v>435482.74449292332</v>
      </c>
      <c r="AC8">
        <f t="shared" si="1"/>
        <v>470756.84679685009</v>
      </c>
      <c r="AD8">
        <f t="shared" si="1"/>
        <v>510300.4219277855</v>
      </c>
      <c r="AE8">
        <f t="shared" si="1"/>
        <v>554696.55863550282</v>
      </c>
      <c r="AF8">
        <f t="shared" si="1"/>
        <v>604619.24891269812</v>
      </c>
    </row>
    <row r="9" spans="1:32" x14ac:dyDescent="0.2">
      <c r="A9" t="s">
        <v>20</v>
      </c>
      <c r="B9" s="11">
        <f>'Population Demographic'!D10</f>
        <v>5258784.2</v>
      </c>
      <c r="C9" s="11">
        <f>'Population Demographic'!E10</f>
        <v>5274638.375</v>
      </c>
      <c r="D9">
        <f t="shared" si="2"/>
        <v>5306286.2052499996</v>
      </c>
      <c r="E9">
        <f t="shared" si="2"/>
        <v>5354042.7810972501</v>
      </c>
      <c r="F9">
        <f t="shared" si="2"/>
        <v>5418291.2944704173</v>
      </c>
      <c r="G9">
        <f t="shared" si="2"/>
        <v>5499565.6638874738</v>
      </c>
      <c r="H9">
        <f t="shared" si="2"/>
        <v>5598557.8458374487</v>
      </c>
      <c r="I9">
        <f t="shared" si="2"/>
        <v>5716127.5606000349</v>
      </c>
      <c r="J9">
        <f t="shared" si="2"/>
        <v>5853314.6220544353</v>
      </c>
      <c r="K9">
        <f t="shared" si="2"/>
        <v>6011354.1168499049</v>
      </c>
      <c r="L9">
        <f t="shared" si="2"/>
        <v>6191694.7403554022</v>
      </c>
      <c r="M9">
        <f t="shared" si="2"/>
        <v>6396020.6667871308</v>
      </c>
      <c r="N9">
        <f t="shared" si="2"/>
        <v>6626277.4107914679</v>
      </c>
      <c r="O9">
        <f t="shared" si="2"/>
        <v>6884702.2298123352</v>
      </c>
      <c r="P9">
        <f t="shared" si="2"/>
        <v>7173859.7234644536</v>
      </c>
      <c r="Q9">
        <f t="shared" si="2"/>
        <v>7496683.4110203544</v>
      </c>
      <c r="R9">
        <f t="shared" si="2"/>
        <v>7856524.2147493316</v>
      </c>
      <c r="S9">
        <f t="shared" si="2"/>
        <v>8257206.9497015476</v>
      </c>
      <c r="T9">
        <f t="shared" si="1"/>
        <v>8703096.1249854304</v>
      </c>
      <c r="U9">
        <f t="shared" si="1"/>
        <v>9199172.6041096002</v>
      </c>
      <c r="V9">
        <f t="shared" si="1"/>
        <v>9751122.9603561759</v>
      </c>
      <c r="W9">
        <f t="shared" si="1"/>
        <v>10365443.706858614</v>
      </c>
      <c r="X9">
        <f t="shared" si="1"/>
        <v>11049562.991511283</v>
      </c>
      <c r="Y9">
        <f t="shared" si="1"/>
        <v>11811982.837925563</v>
      </c>
      <c r="Z9">
        <f t="shared" si="1"/>
        <v>12662445.602256203</v>
      </c>
      <c r="AA9">
        <f t="shared" si="1"/>
        <v>13612129.022425419</v>
      </c>
      <c r="AB9">
        <f t="shared" si="1"/>
        <v>14673875.086174602</v>
      </c>
      <c r="AC9">
        <f t="shared" si="1"/>
        <v>15862458.968154745</v>
      </c>
      <c r="AD9">
        <f t="shared" si="1"/>
        <v>17194905.521479744</v>
      </c>
      <c r="AE9">
        <f t="shared" si="1"/>
        <v>18690862.301848482</v>
      </c>
      <c r="AF9">
        <f t="shared" si="1"/>
        <v>20373039.909014847</v>
      </c>
    </row>
    <row r="10" spans="1:32" x14ac:dyDescent="0.2">
      <c r="A10" t="s">
        <v>21</v>
      </c>
      <c r="B10" s="11">
        <f>'Population Demographic'!D11</f>
        <v>522485.65600000002</v>
      </c>
      <c r="C10" s="11">
        <f>'Population Demographic'!E11</f>
        <v>524060.84499999997</v>
      </c>
      <c r="D10">
        <f t="shared" si="2"/>
        <v>527205.21007000003</v>
      </c>
      <c r="E10">
        <f t="shared" si="2"/>
        <v>531950.05696063</v>
      </c>
      <c r="F10">
        <f t="shared" si="2"/>
        <v>538333.45764415758</v>
      </c>
      <c r="G10">
        <f t="shared" si="2"/>
        <v>546408.45950881997</v>
      </c>
      <c r="H10">
        <f t="shared" si="2"/>
        <v>556243.81177997869</v>
      </c>
      <c r="I10">
        <f t="shared" si="2"/>
        <v>567924.9318273582</v>
      </c>
      <c r="J10">
        <f t="shared" si="2"/>
        <v>581555.13019121485</v>
      </c>
      <c r="K10">
        <f t="shared" si="2"/>
        <v>597257.11870637769</v>
      </c>
      <c r="L10">
        <f t="shared" si="2"/>
        <v>615174.83226756903</v>
      </c>
      <c r="M10">
        <f t="shared" si="2"/>
        <v>635475.60173239885</v>
      </c>
      <c r="N10">
        <f t="shared" si="2"/>
        <v>658352.72339476517</v>
      </c>
      <c r="O10">
        <f t="shared" si="2"/>
        <v>684028.47960716102</v>
      </c>
      <c r="P10">
        <f t="shared" si="2"/>
        <v>712757.67575066176</v>
      </c>
      <c r="Q10">
        <f t="shared" si="2"/>
        <v>744831.77115944156</v>
      </c>
      <c r="R10">
        <f t="shared" si="2"/>
        <v>780583.69617509469</v>
      </c>
      <c r="S10">
        <f t="shared" si="2"/>
        <v>820393.46468002454</v>
      </c>
      <c r="T10">
        <f t="shared" si="1"/>
        <v>864694.71177274582</v>
      </c>
      <c r="U10">
        <f t="shared" si="1"/>
        <v>913982.31034379231</v>
      </c>
      <c r="V10">
        <f t="shared" si="1"/>
        <v>968821.24896441982</v>
      </c>
      <c r="W10">
        <f t="shared" si="1"/>
        <v>1029856.9876491782</v>
      </c>
      <c r="X10">
        <f t="shared" si="1"/>
        <v>1097827.548834024</v>
      </c>
      <c r="Y10">
        <f t="shared" si="1"/>
        <v>1173577.6497035716</v>
      </c>
      <c r="Z10">
        <f t="shared" si="1"/>
        <v>1258075.2404822288</v>
      </c>
      <c r="AA10">
        <f t="shared" si="1"/>
        <v>1352430.8835183959</v>
      </c>
      <c r="AB10">
        <f t="shared" si="1"/>
        <v>1457920.4924328309</v>
      </c>
      <c r="AC10">
        <f t="shared" si="1"/>
        <v>1576012.0523198901</v>
      </c>
      <c r="AD10">
        <f t="shared" si="1"/>
        <v>1708397.064714761</v>
      </c>
      <c r="AE10">
        <f t="shared" si="1"/>
        <v>1857027.6093449453</v>
      </c>
      <c r="AF10">
        <f t="shared" si="1"/>
        <v>2024160.0941859903</v>
      </c>
    </row>
    <row r="11" spans="1:32" x14ac:dyDescent="0.2">
      <c r="A11" t="s">
        <v>31</v>
      </c>
      <c r="B11" s="11">
        <f>'Population Demographic'!D12</f>
        <v>6263042.3440000005</v>
      </c>
      <c r="C11" s="11">
        <f>'Population Demographic'!E12</f>
        <v>6281924.1550000003</v>
      </c>
      <c r="D11">
        <f t="shared" si="2"/>
        <v>6319615.6999300001</v>
      </c>
      <c r="E11">
        <f t="shared" si="2"/>
        <v>6376492.2412293702</v>
      </c>
      <c r="F11">
        <f t="shared" si="2"/>
        <v>6453010.148124123</v>
      </c>
      <c r="G11">
        <f t="shared" si="2"/>
        <v>6549805.3003459852</v>
      </c>
      <c r="H11">
        <f t="shared" si="2"/>
        <v>6667701.7957522133</v>
      </c>
      <c r="I11">
        <f t="shared" si="2"/>
        <v>6807723.5334630096</v>
      </c>
      <c r="J11">
        <f t="shared" si="2"/>
        <v>6971108.8982661217</v>
      </c>
      <c r="K11">
        <f t="shared" si="2"/>
        <v>7159328.8385193069</v>
      </c>
      <c r="L11">
        <f t="shared" si="2"/>
        <v>7374108.7036748864</v>
      </c>
      <c r="M11">
        <f t="shared" si="2"/>
        <v>7617454.2908961577</v>
      </c>
      <c r="N11">
        <f t="shared" si="2"/>
        <v>7891682.6453684196</v>
      </c>
      <c r="O11">
        <f t="shared" si="2"/>
        <v>8199458.2685377877</v>
      </c>
      <c r="P11">
        <f t="shared" si="2"/>
        <v>8543835.5158163756</v>
      </c>
      <c r="Q11">
        <f t="shared" si="2"/>
        <v>8928308.114028113</v>
      </c>
      <c r="R11">
        <f t="shared" si="2"/>
        <v>9356866.9035014622</v>
      </c>
      <c r="S11">
        <f t="shared" si="2"/>
        <v>9834067.1155800372</v>
      </c>
      <c r="T11">
        <f t="shared" si="1"/>
        <v>10365106.73982136</v>
      </c>
      <c r="U11">
        <f t="shared" si="1"/>
        <v>10955917.823991178</v>
      </c>
      <c r="V11">
        <f t="shared" si="1"/>
        <v>11613272.893430648</v>
      </c>
      <c r="W11">
        <f t="shared" si="1"/>
        <v>12344909.085716778</v>
      </c>
      <c r="X11">
        <f t="shared" si="1"/>
        <v>13159673.085374085</v>
      </c>
      <c r="Y11">
        <f t="shared" si="1"/>
        <v>14067690.528264897</v>
      </c>
      <c r="Z11">
        <f t="shared" si="1"/>
        <v>15080564.246299969</v>
      </c>
      <c r="AA11">
        <f t="shared" si="1"/>
        <v>16211606.564772466</v>
      </c>
      <c r="AB11">
        <f t="shared" si="1"/>
        <v>17476111.876824718</v>
      </c>
      <c r="AC11">
        <f t="shared" si="1"/>
        <v>18891676.938847519</v>
      </c>
      <c r="AD11">
        <f t="shared" si="1"/>
        <v>20478577.80171071</v>
      </c>
      <c r="AE11">
        <f t="shared" si="1"/>
        <v>22260214.070459541</v>
      </c>
      <c r="AF11">
        <f t="shared" si="1"/>
        <v>24263633.336800899</v>
      </c>
    </row>
    <row r="12" spans="1:32" x14ac:dyDescent="0.2">
      <c r="A12" t="s">
        <v>25</v>
      </c>
      <c r="B12" s="11">
        <f>'Population Demographic'!D16</f>
        <v>3365621.8879999998</v>
      </c>
      <c r="C12" s="11">
        <f>'Population Demographic'!E16</f>
        <v>3375768.56</v>
      </c>
      <c r="D12">
        <f t="shared" si="2"/>
        <v>3396023.17136</v>
      </c>
      <c r="E12">
        <f t="shared" si="2"/>
        <v>3426587.3799022399</v>
      </c>
      <c r="F12">
        <f t="shared" si="2"/>
        <v>3467706.4284610669</v>
      </c>
      <c r="G12">
        <f t="shared" si="2"/>
        <v>3519722.0248879828</v>
      </c>
      <c r="H12">
        <f t="shared" si="2"/>
        <v>3583077.0213359664</v>
      </c>
      <c r="I12">
        <f t="shared" si="2"/>
        <v>3658321.6387840216</v>
      </c>
      <c r="J12">
        <f t="shared" si="2"/>
        <v>3746121.3581148381</v>
      </c>
      <c r="K12">
        <f t="shared" si="2"/>
        <v>3847266.6347839385</v>
      </c>
      <c r="L12">
        <f t="shared" si="2"/>
        <v>3962684.6338274567</v>
      </c>
      <c r="M12">
        <f t="shared" si="2"/>
        <v>4093453.2267437628</v>
      </c>
      <c r="N12">
        <f t="shared" si="2"/>
        <v>4240817.5429065386</v>
      </c>
      <c r="O12">
        <f t="shared" si="2"/>
        <v>4406209.4270798936</v>
      </c>
      <c r="P12">
        <f t="shared" si="2"/>
        <v>4591270.2230172493</v>
      </c>
      <c r="Q12">
        <f t="shared" si="2"/>
        <v>4797877.3830530252</v>
      </c>
      <c r="R12">
        <f t="shared" si="2"/>
        <v>5028175.4974395707</v>
      </c>
      <c r="S12">
        <f t="shared" si="2"/>
        <v>5284612.4478089884</v>
      </c>
      <c r="T12">
        <f t="shared" si="1"/>
        <v>5569981.5199906733</v>
      </c>
      <c r="U12">
        <f t="shared" si="1"/>
        <v>5887470.4666301413</v>
      </c>
      <c r="V12">
        <f t="shared" si="1"/>
        <v>6240718.69462795</v>
      </c>
      <c r="W12">
        <f t="shared" si="1"/>
        <v>6633883.9723895108</v>
      </c>
      <c r="X12">
        <f t="shared" si="1"/>
        <v>7071720.3145672185</v>
      </c>
      <c r="Y12">
        <f t="shared" si="1"/>
        <v>7559669.0162723567</v>
      </c>
      <c r="Z12">
        <f t="shared" si="1"/>
        <v>8103965.1854439666</v>
      </c>
      <c r="AA12">
        <f t="shared" si="1"/>
        <v>8711762.5743522644</v>
      </c>
      <c r="AB12">
        <f t="shared" si="1"/>
        <v>9391280.055151742</v>
      </c>
      <c r="AC12">
        <f t="shared" si="1"/>
        <v>10151973.739619033</v>
      </c>
      <c r="AD12">
        <f t="shared" si="1"/>
        <v>11004739.533747032</v>
      </c>
      <c r="AE12">
        <f t="shared" si="1"/>
        <v>11962151.873183023</v>
      </c>
      <c r="AF12">
        <f t="shared" si="1"/>
        <v>13038745.541769495</v>
      </c>
    </row>
    <row r="13" spans="1:32" x14ac:dyDescent="0.2">
      <c r="A13" t="s">
        <v>26</v>
      </c>
      <c r="B13" s="11">
        <f>'Population Demographic'!D17</f>
        <v>3419906.1120000002</v>
      </c>
      <c r="C13" s="11">
        <f>'Population Demographic'!E17</f>
        <v>3430216.44</v>
      </c>
      <c r="D13">
        <f t="shared" si="2"/>
        <v>3450797.7386400001</v>
      </c>
      <c r="E13">
        <f t="shared" si="2"/>
        <v>3481854.9182877601</v>
      </c>
      <c r="F13">
        <f t="shared" si="2"/>
        <v>3523637.1773072132</v>
      </c>
      <c r="G13">
        <f t="shared" si="2"/>
        <v>3576491.7349668215</v>
      </c>
      <c r="H13">
        <f t="shared" si="2"/>
        <v>3640868.5861962242</v>
      </c>
      <c r="I13">
        <f t="shared" si="2"/>
        <v>3717326.8265063451</v>
      </c>
      <c r="J13">
        <f t="shared" si="2"/>
        <v>3806542.6703424975</v>
      </c>
      <c r="K13">
        <f t="shared" si="2"/>
        <v>3909319.3224417451</v>
      </c>
      <c r="L13">
        <f t="shared" si="2"/>
        <v>4026598.9021149976</v>
      </c>
      <c r="M13">
        <f t="shared" si="2"/>
        <v>4159476.6658847923</v>
      </c>
      <c r="N13">
        <f t="shared" si="2"/>
        <v>4309217.8258566447</v>
      </c>
      <c r="O13">
        <f t="shared" si="2"/>
        <v>4477277.3210650533</v>
      </c>
      <c r="P13">
        <f t="shared" si="2"/>
        <v>4665322.9685497852</v>
      </c>
      <c r="Q13">
        <f t="shared" si="2"/>
        <v>4875262.5021345252</v>
      </c>
      <c r="R13">
        <f t="shared" si="2"/>
        <v>5109275.1022369824</v>
      </c>
      <c r="S13">
        <f t="shared" si="2"/>
        <v>5369848.1324510686</v>
      </c>
      <c r="T13">
        <f t="shared" si="1"/>
        <v>5659819.9316034261</v>
      </c>
      <c r="U13">
        <f t="shared" si="1"/>
        <v>5982429.6677048216</v>
      </c>
      <c r="V13">
        <f t="shared" si="1"/>
        <v>6341375.4477671105</v>
      </c>
      <c r="W13">
        <f t="shared" si="1"/>
        <v>6740882.1009764383</v>
      </c>
      <c r="X13">
        <f t="shared" si="1"/>
        <v>7185780.3196408832</v>
      </c>
      <c r="Y13">
        <f t="shared" si="1"/>
        <v>7681599.1616961043</v>
      </c>
      <c r="Z13">
        <f t="shared" si="1"/>
        <v>8234674.3013382237</v>
      </c>
      <c r="AA13">
        <f t="shared" si="1"/>
        <v>8852274.8739385903</v>
      </c>
      <c r="AB13">
        <f t="shared" si="1"/>
        <v>9542752.3141058013</v>
      </c>
      <c r="AC13">
        <f t="shared" si="1"/>
        <v>10315715.25154837</v>
      </c>
      <c r="AD13">
        <f t="shared" si="1"/>
        <v>11182235.332678434</v>
      </c>
      <c r="AE13">
        <f t="shared" si="1"/>
        <v>12155089.806621457</v>
      </c>
      <c r="AF13">
        <f t="shared" si="1"/>
        <v>13249047.889217388</v>
      </c>
    </row>
    <row r="15" spans="1:32" x14ac:dyDescent="0.2">
      <c r="A15" t="s">
        <v>155</v>
      </c>
      <c r="B15">
        <f>((SUMIFS(B19:AY19,B18:AY18,About!B1)))</f>
        <v>3.0000000000000001E-3</v>
      </c>
    </row>
    <row r="18" spans="1:52" x14ac:dyDescent="0.2">
      <c r="A18" t="s">
        <v>136</v>
      </c>
      <c r="B18" t="s">
        <v>129</v>
      </c>
      <c r="C18" t="s">
        <v>133</v>
      </c>
      <c r="D18" t="s">
        <v>131</v>
      </c>
      <c r="E18" t="s">
        <v>127</v>
      </c>
      <c r="F18" t="s">
        <v>123</v>
      </c>
      <c r="G18" t="s">
        <v>125</v>
      </c>
      <c r="H18" t="s">
        <v>121</v>
      </c>
      <c r="I18" t="s">
        <v>119</v>
      </c>
      <c r="J18" t="s">
        <v>117</v>
      </c>
      <c r="K18" t="s">
        <v>115</v>
      </c>
      <c r="L18" t="s">
        <v>113</v>
      </c>
      <c r="M18" t="s">
        <v>111</v>
      </c>
      <c r="N18" t="s">
        <v>109</v>
      </c>
      <c r="O18" t="s">
        <v>107</v>
      </c>
      <c r="P18" t="s">
        <v>105</v>
      </c>
      <c r="Q18" t="s">
        <v>103</v>
      </c>
      <c r="R18" t="s">
        <v>97</v>
      </c>
      <c r="S18" t="s">
        <v>89</v>
      </c>
      <c r="T18" t="s">
        <v>95</v>
      </c>
      <c r="U18" t="s">
        <v>93</v>
      </c>
      <c r="V18" t="s">
        <v>91</v>
      </c>
      <c r="W18" t="s">
        <v>87</v>
      </c>
      <c r="X18" t="s">
        <v>101</v>
      </c>
      <c r="Y18" t="s">
        <v>99</v>
      </c>
      <c r="Z18" t="s">
        <v>83</v>
      </c>
      <c r="AA18" t="s">
        <v>81</v>
      </c>
      <c r="AB18" t="s">
        <v>85</v>
      </c>
      <c r="AC18" t="s">
        <v>79</v>
      </c>
      <c r="AD18" t="s">
        <v>77</v>
      </c>
      <c r="AE18" t="s">
        <v>71</v>
      </c>
      <c r="AF18" t="s">
        <v>73</v>
      </c>
      <c r="AG18" t="s">
        <v>75</v>
      </c>
      <c r="AH18" t="s">
        <v>69</v>
      </c>
      <c r="AI18" t="s">
        <v>67</v>
      </c>
      <c r="AJ18" t="s">
        <v>65</v>
      </c>
      <c r="AK18" t="s">
        <v>61</v>
      </c>
      <c r="AL18" t="s">
        <v>59</v>
      </c>
      <c r="AM18" t="s">
        <v>57</v>
      </c>
      <c r="AN18" t="s">
        <v>63</v>
      </c>
      <c r="AO18" t="s">
        <v>55</v>
      </c>
      <c r="AP18" t="s">
        <v>53</v>
      </c>
      <c r="AQ18" t="s">
        <v>51</v>
      </c>
      <c r="AR18" t="s">
        <v>49</v>
      </c>
      <c r="AS18" t="s">
        <v>47</v>
      </c>
      <c r="AT18" t="s">
        <v>45</v>
      </c>
      <c r="AU18" t="s">
        <v>43</v>
      </c>
      <c r="AV18" t="s">
        <v>39</v>
      </c>
      <c r="AW18" t="s">
        <v>37</v>
      </c>
      <c r="AX18" t="s">
        <v>35</v>
      </c>
      <c r="AY18" t="s">
        <v>41</v>
      </c>
      <c r="AZ18" t="s">
        <v>137</v>
      </c>
    </row>
    <row r="19" spans="1:52" x14ac:dyDescent="0.2">
      <c r="A19" t="s">
        <v>140</v>
      </c>
      <c r="B19" s="21">
        <v>1E-3</v>
      </c>
      <c r="C19" s="15">
        <v>3.0000000000000001E-3</v>
      </c>
      <c r="D19" s="21">
        <v>1E-3</v>
      </c>
      <c r="E19" s="15">
        <v>4.0000000000000001E-3</v>
      </c>
      <c r="F19" s="15">
        <v>4.0000000000000001E-3</v>
      </c>
      <c r="G19" s="15">
        <v>1E-3</v>
      </c>
      <c r="H19" s="15">
        <v>0.02</v>
      </c>
      <c r="I19" s="15">
        <v>1.2999999999999999E-2</v>
      </c>
      <c r="J19" s="15">
        <v>8.9999999999999993E-3</v>
      </c>
      <c r="K19" s="15">
        <v>0.01</v>
      </c>
      <c r="L19" s="15">
        <v>1.4E-2</v>
      </c>
      <c r="M19" s="21">
        <v>1E-3</v>
      </c>
      <c r="N19" s="21">
        <v>1E-3</v>
      </c>
      <c r="O19" s="15">
        <v>2E-3</v>
      </c>
      <c r="P19" s="15">
        <v>7.0000000000000001E-3</v>
      </c>
      <c r="Q19" s="21">
        <v>1E-3</v>
      </c>
      <c r="R19" s="21">
        <v>1E-3</v>
      </c>
      <c r="S19" s="15">
        <v>1.2999999999999999E-2</v>
      </c>
      <c r="T19" s="21">
        <v>1E-3</v>
      </c>
      <c r="U19" s="21">
        <v>1E-3</v>
      </c>
      <c r="V19" s="15">
        <v>8.0000000000000002E-3</v>
      </c>
      <c r="W19" s="15">
        <v>1E-3</v>
      </c>
      <c r="X19" s="21">
        <v>1E-3</v>
      </c>
      <c r="Y19" s="15">
        <v>1.0999999999999999E-2</v>
      </c>
      <c r="Z19" s="15">
        <v>2E-3</v>
      </c>
      <c r="AA19" s="21">
        <v>1E-3</v>
      </c>
      <c r="AB19" s="15">
        <v>1.7999999999999999E-2</v>
      </c>
      <c r="AC19" s="16">
        <v>0.01</v>
      </c>
      <c r="AD19" s="21">
        <v>1E-3</v>
      </c>
      <c r="AE19" s="15">
        <v>7.0000000000000001E-3</v>
      </c>
      <c r="AF19" s="21">
        <v>1E-3</v>
      </c>
      <c r="AG19" s="21">
        <v>1E-3</v>
      </c>
      <c r="AH19" s="21">
        <v>1E-3</v>
      </c>
      <c r="AI19" s="15">
        <v>1E-3</v>
      </c>
      <c r="AJ19" s="21">
        <v>1E-3</v>
      </c>
      <c r="AK19" s="15">
        <v>3.0000000000000001E-3</v>
      </c>
      <c r="AL19" s="21">
        <v>1E-3</v>
      </c>
      <c r="AM19" s="15">
        <v>3.4000000000000002E-2</v>
      </c>
      <c r="AN19" s="15">
        <v>1E-3</v>
      </c>
      <c r="AO19" s="21">
        <v>1E-3</v>
      </c>
      <c r="AP19" s="15">
        <v>8.0000000000000002E-3</v>
      </c>
      <c r="AQ19" s="15">
        <v>1.0999999999999999E-2</v>
      </c>
      <c r="AR19" s="15">
        <v>1.4E-2</v>
      </c>
      <c r="AS19" s="21">
        <v>1E-3</v>
      </c>
      <c r="AT19" s="15">
        <v>7.0000000000000001E-3</v>
      </c>
      <c r="AU19" s="21">
        <v>1E-3</v>
      </c>
      <c r="AV19" s="15">
        <v>1.7000000000000001E-2</v>
      </c>
      <c r="AW19" s="21">
        <v>1E-3</v>
      </c>
      <c r="AX19" s="15">
        <v>3.0000000000000001E-3</v>
      </c>
      <c r="AY19" s="15">
        <v>5.0000000000000001E-3</v>
      </c>
      <c r="AZ19" s="15">
        <v>1E-3</v>
      </c>
    </row>
    <row r="22" spans="1:52" x14ac:dyDescent="0.2">
      <c r="A22" s="1" t="s">
        <v>137</v>
      </c>
    </row>
    <row r="23" spans="1:52" x14ac:dyDescent="0.2">
      <c r="A23" s="8" t="s">
        <v>14</v>
      </c>
      <c r="B23">
        <v>332639102</v>
      </c>
      <c r="C23">
        <v>334998398</v>
      </c>
      <c r="D23">
        <v>337341954</v>
      </c>
      <c r="E23">
        <v>339665118</v>
      </c>
      <c r="F23">
        <v>341963408</v>
      </c>
      <c r="G23">
        <v>344234377</v>
      </c>
      <c r="H23">
        <v>346481182</v>
      </c>
      <c r="I23">
        <v>348695115</v>
      </c>
      <c r="J23">
        <v>350872007</v>
      </c>
      <c r="K23">
        <v>353008224</v>
      </c>
      <c r="L23">
        <v>355100730</v>
      </c>
      <c r="M23">
        <v>357147329</v>
      </c>
      <c r="N23">
        <v>359146709</v>
      </c>
      <c r="O23">
        <v>361098559</v>
      </c>
      <c r="P23">
        <v>363003410</v>
      </c>
      <c r="Q23">
        <v>364862145</v>
      </c>
      <c r="R23">
        <v>366676312</v>
      </c>
      <c r="S23">
        <v>368447857</v>
      </c>
      <c r="T23">
        <v>370178704</v>
      </c>
      <c r="U23">
        <v>371871238</v>
      </c>
      <c r="V23">
        <v>373527973</v>
      </c>
      <c r="W23">
        <v>375151805</v>
      </c>
      <c r="X23">
        <v>376746115</v>
      </c>
      <c r="Y23">
        <v>378314343</v>
      </c>
      <c r="Z23">
        <v>379860859</v>
      </c>
      <c r="AA23">
        <v>381390297</v>
      </c>
      <c r="AB23">
        <v>382907447</v>
      </c>
      <c r="AC23">
        <v>384415207</v>
      </c>
      <c r="AD23">
        <v>385917628</v>
      </c>
      <c r="AE23">
        <v>387418788</v>
      </c>
      <c r="AF23">
        <v>388922201</v>
      </c>
    </row>
    <row r="24" spans="1:52" x14ac:dyDescent="0.2">
      <c r="A24" s="8" t="s">
        <v>15</v>
      </c>
      <c r="B24">
        <f>'[1]MI-poplulation-2021'!$C$23*'[1]MI-population-forecast'!B$17</f>
        <v>253803634.82600001</v>
      </c>
      <c r="C24">
        <f>'[1]MI-poplulation-2021'!$C$23*'[1]MI-population-forecast'!C$17</f>
        <v>255603777.67399999</v>
      </c>
      <c r="D24">
        <f>'[1]MI-poplulation-2021'!$C$23*'[1]MI-population-forecast'!D$17</f>
        <v>257391910.90200001</v>
      </c>
      <c r="E24">
        <f>'[1]MI-poplulation-2021'!$C$23*'[1]MI-population-forecast'!E$17</f>
        <v>259164485.03400001</v>
      </c>
      <c r="F24">
        <f>'[1]MI-poplulation-2021'!$C$23*'[1]MI-population-forecast'!F$17</f>
        <v>260918080.30399999</v>
      </c>
      <c r="G24">
        <f>'[1]MI-poplulation-2021'!$C$23*'[1]MI-population-forecast'!G$17</f>
        <v>262650829.65099999</v>
      </c>
      <c r="H24">
        <f>'[1]MI-poplulation-2021'!$C$23*'[1]MI-population-forecast'!H$17</f>
        <v>264365141.866</v>
      </c>
      <c r="I24">
        <f>'[1]MI-poplulation-2021'!$C$23*'[1]MI-population-forecast'!I$17</f>
        <v>266054372.745</v>
      </c>
      <c r="J24">
        <f>'[1]MI-poplulation-2021'!$C$23*'[1]MI-population-forecast'!J$17</f>
        <v>267715341.34099999</v>
      </c>
      <c r="K24">
        <f>'[1]MI-poplulation-2021'!$C$23*'[1]MI-population-forecast'!K$17</f>
        <v>269345274.912</v>
      </c>
      <c r="L24">
        <f>'[1]MI-poplulation-2021'!$C$23*'[1]MI-population-forecast'!L$17</f>
        <v>270941856.99000001</v>
      </c>
      <c r="M24">
        <f>'[1]MI-poplulation-2021'!$C$23*'[1]MI-population-forecast'!M$17</f>
        <v>272503412.02700001</v>
      </c>
      <c r="N24">
        <f>'[1]MI-poplulation-2021'!$C$23*'[1]MI-population-forecast'!N$17</f>
        <v>274028938.96700001</v>
      </c>
      <c r="O24">
        <f>'[1]MI-poplulation-2021'!$C$23*'[1]MI-population-forecast'!O$17</f>
        <v>275518200.51700002</v>
      </c>
      <c r="P24">
        <f>'[1]MI-poplulation-2021'!$C$23*'[1]MI-population-forecast'!P$17</f>
        <v>276971601.82999998</v>
      </c>
      <c r="Q24">
        <f>'[1]MI-poplulation-2021'!$C$23*'[1]MI-population-forecast'!Q$17</f>
        <v>278389816.63499999</v>
      </c>
      <c r="R24">
        <f>'[1]MI-poplulation-2021'!$C$23*'[1]MI-population-forecast'!R$17</f>
        <v>279774026.05599999</v>
      </c>
      <c r="S24">
        <f>'[1]MI-poplulation-2021'!$C$23*'[1]MI-population-forecast'!S$17</f>
        <v>281125714.89100003</v>
      </c>
      <c r="T24">
        <f>'[1]MI-poplulation-2021'!$C$23*'[1]MI-population-forecast'!T$17</f>
        <v>282446351.15200001</v>
      </c>
      <c r="U24">
        <f>'[1]MI-poplulation-2021'!$C$23*'[1]MI-population-forecast'!U$17</f>
        <v>283737754.59399998</v>
      </c>
      <c r="V24">
        <f>'[1]MI-poplulation-2021'!$C$23*'[1]MI-population-forecast'!V$17</f>
        <v>285001843.39899999</v>
      </c>
      <c r="W24">
        <f>'[1]MI-poplulation-2021'!$C$23*'[1]MI-population-forecast'!W$17</f>
        <v>286240827.21500003</v>
      </c>
      <c r="X24">
        <f>'[1]MI-poplulation-2021'!$C$23*'[1]MI-population-forecast'!X$17</f>
        <v>287457285.745</v>
      </c>
      <c r="Y24">
        <f>'[1]MI-poplulation-2021'!$C$23*'[1]MI-population-forecast'!Y$17</f>
        <v>288653843.70899999</v>
      </c>
      <c r="Z24">
        <f>'[1]MI-poplulation-2021'!$C$23*'[1]MI-population-forecast'!Z$17</f>
        <v>289833835.417</v>
      </c>
      <c r="AA24">
        <f>'[1]MI-poplulation-2021'!$C$23*'[1]MI-population-forecast'!AA$17</f>
        <v>291000796.611</v>
      </c>
      <c r="AB24">
        <f>'[1]MI-poplulation-2021'!$C$23*'[1]MI-population-forecast'!AB$17</f>
        <v>292158382.06099999</v>
      </c>
      <c r="AC24">
        <f>'[1]MI-poplulation-2021'!$C$23*'[1]MI-population-forecast'!AC$17</f>
        <v>293308802.94099998</v>
      </c>
      <c r="AD24">
        <f>'[1]MI-poplulation-2021'!$C$23*'[1]MI-population-forecast'!AD$17</f>
        <v>294455150.16399997</v>
      </c>
      <c r="AE24">
        <f>'[1]MI-poplulation-2021'!$C$23*'[1]MI-population-forecast'!AE$17</f>
        <v>295600535.24400002</v>
      </c>
      <c r="AF24">
        <f>'[1]MI-poplulation-2021'!$C$23*'[1]MI-population-forecast'!AF$17</f>
        <v>296747639.36299998</v>
      </c>
    </row>
    <row r="25" spans="1:52" x14ac:dyDescent="0.2">
      <c r="A25" s="8" t="s">
        <v>16</v>
      </c>
      <c r="B25">
        <f>'[1]MI-poplulation-2021'!$C$24*'[1]MI-population-forecast'!B$17</f>
        <v>44573639.668000005</v>
      </c>
      <c r="C25">
        <f>'[1]MI-poplulation-2021'!$C$24*'[1]MI-population-forecast'!C$17</f>
        <v>44889785.332000002</v>
      </c>
      <c r="D25">
        <f>'[1]MI-poplulation-2021'!$C$24*'[1]MI-population-forecast'!D$17</f>
        <v>45203821.836000003</v>
      </c>
      <c r="E25">
        <f>'[1]MI-poplulation-2021'!$C$24*'[1]MI-population-forecast'!E$17</f>
        <v>45515125.812000006</v>
      </c>
      <c r="F25">
        <f>'[1]MI-poplulation-2021'!$C$24*'[1]MI-population-forecast'!F$17</f>
        <v>45823096.672000006</v>
      </c>
      <c r="G25">
        <f>'[1]MI-poplulation-2021'!$C$24*'[1]MI-population-forecast'!G$17</f>
        <v>46127406.517999999</v>
      </c>
      <c r="H25">
        <f>'[1]MI-poplulation-2021'!$C$24*'[1]MI-population-forecast'!H$17</f>
        <v>46428478.388000004</v>
      </c>
      <c r="I25">
        <f>'[1]MI-poplulation-2021'!$C$24*'[1]MI-population-forecast'!I$17</f>
        <v>46725145.410000004</v>
      </c>
      <c r="J25">
        <f>'[1]MI-poplulation-2021'!$C$24*'[1]MI-population-forecast'!J$17</f>
        <v>47016848.938000001</v>
      </c>
      <c r="K25">
        <f>'[1]MI-poplulation-2021'!$C$24*'[1]MI-population-forecast'!K$17</f>
        <v>47303102.016000003</v>
      </c>
      <c r="L25">
        <f>'[1]MI-poplulation-2021'!$C$24*'[1]MI-population-forecast'!L$17</f>
        <v>47583497.82</v>
      </c>
      <c r="M25">
        <f>'[1]MI-poplulation-2021'!$C$24*'[1]MI-population-forecast'!M$17</f>
        <v>47857742.086000003</v>
      </c>
      <c r="N25">
        <f>'[1]MI-poplulation-2021'!$C$24*'[1]MI-population-forecast'!N$17</f>
        <v>48125659.006000005</v>
      </c>
      <c r="O25">
        <f>'[1]MI-poplulation-2021'!$C$24*'[1]MI-population-forecast'!O$17</f>
        <v>48387206.906000003</v>
      </c>
      <c r="P25">
        <f>'[1]MI-poplulation-2021'!$C$24*'[1]MI-population-forecast'!P$17</f>
        <v>48642456.940000005</v>
      </c>
      <c r="Q25">
        <f>'[1]MI-poplulation-2021'!$C$24*'[1]MI-population-forecast'!Q$17</f>
        <v>48891527.43</v>
      </c>
      <c r="R25">
        <f>'[1]MI-poplulation-2021'!$C$24*'[1]MI-population-forecast'!R$17</f>
        <v>49134625.808000006</v>
      </c>
      <c r="S25">
        <f>'[1]MI-poplulation-2021'!$C$24*'[1]MI-population-forecast'!S$17</f>
        <v>49372012.838</v>
      </c>
      <c r="T25">
        <f>'[1]MI-poplulation-2021'!$C$24*'[1]MI-population-forecast'!T$17</f>
        <v>49603946.336000003</v>
      </c>
      <c r="U25">
        <f>'[1]MI-poplulation-2021'!$C$24*'[1]MI-population-forecast'!U$17</f>
        <v>49830745.892000005</v>
      </c>
      <c r="V25">
        <f>'[1]MI-poplulation-2021'!$C$24*'[1]MI-population-forecast'!V$17</f>
        <v>50052748.381999999</v>
      </c>
      <c r="W25">
        <f>'[1]MI-poplulation-2021'!$C$24*'[1]MI-population-forecast'!W$17</f>
        <v>50270341.870000005</v>
      </c>
      <c r="X25">
        <f>'[1]MI-poplulation-2021'!$C$24*'[1]MI-population-forecast'!X$17</f>
        <v>50483979.410000004</v>
      </c>
      <c r="Y25">
        <f>'[1]MI-poplulation-2021'!$C$24*'[1]MI-population-forecast'!Y$17</f>
        <v>50694121.962000005</v>
      </c>
      <c r="Z25">
        <f>'[1]MI-poplulation-2021'!$C$24*'[1]MI-population-forecast'!Z$17</f>
        <v>50901355.106000006</v>
      </c>
      <c r="AA25">
        <f>'[1]MI-poplulation-2021'!$C$24*'[1]MI-population-forecast'!AA$17</f>
        <v>51106299.798</v>
      </c>
      <c r="AB25">
        <f>'[1]MI-poplulation-2021'!$C$24*'[1]MI-population-forecast'!AB$17</f>
        <v>51309597.898000002</v>
      </c>
      <c r="AC25">
        <f>'[1]MI-poplulation-2021'!$C$24*'[1]MI-population-forecast'!AC$17</f>
        <v>51511637.738000005</v>
      </c>
      <c r="AD25">
        <f>'[1]MI-poplulation-2021'!$C$24*'[1]MI-population-forecast'!AD$17</f>
        <v>51712962.152000003</v>
      </c>
      <c r="AE25">
        <f>'[1]MI-poplulation-2021'!$C$24*'[1]MI-population-forecast'!AE$17</f>
        <v>51914117.592</v>
      </c>
      <c r="AF25">
        <f>'[1]MI-poplulation-2021'!$C$24*'[1]MI-population-forecast'!AF$17</f>
        <v>52115574.934</v>
      </c>
    </row>
    <row r="26" spans="1:52" x14ac:dyDescent="0.2">
      <c r="A26" s="22" t="s">
        <v>27</v>
      </c>
      <c r="B26">
        <f>'[1]MI-poplulation-2021'!$C$25*'[1]MI-population-forecast'!B$17</f>
        <v>4324308.3259999994</v>
      </c>
      <c r="C26">
        <f>'[1]MI-poplulation-2021'!$C$25*'[1]MI-population-forecast'!C$17</f>
        <v>4354979.1739999996</v>
      </c>
      <c r="D26">
        <f>'[1]MI-poplulation-2021'!$C$25*'[1]MI-population-forecast'!D$17</f>
        <v>4385445.4019999998</v>
      </c>
      <c r="E26">
        <f>'[1]MI-poplulation-2021'!$C$25*'[1]MI-population-forecast'!E$17</f>
        <v>4415646.534</v>
      </c>
      <c r="F26">
        <f>'[1]MI-poplulation-2021'!$C$25*'[1]MI-population-forecast'!F$17</f>
        <v>4445524.3039999995</v>
      </c>
      <c r="G26">
        <f>'[1]MI-poplulation-2021'!$C$25*'[1]MI-population-forecast'!G$17</f>
        <v>4475046.9009999996</v>
      </c>
      <c r="H26">
        <f>'[1]MI-poplulation-2021'!$C$25*'[1]MI-population-forecast'!H$17</f>
        <v>4504255.3659999995</v>
      </c>
      <c r="I26">
        <f>'[1]MI-poplulation-2021'!$C$25*'[1]MI-population-forecast'!I$17</f>
        <v>4533036.4950000001</v>
      </c>
      <c r="J26">
        <f>'[1]MI-poplulation-2021'!$C$25*'[1]MI-population-forecast'!J$17</f>
        <v>4561336.091</v>
      </c>
      <c r="K26">
        <f>'[1]MI-poplulation-2021'!$C$25*'[1]MI-population-forecast'!K$17</f>
        <v>4589106.9119999995</v>
      </c>
      <c r="L26">
        <f>'[1]MI-poplulation-2021'!$C$25*'[1]MI-population-forecast'!L$17</f>
        <v>4616309.49</v>
      </c>
      <c r="M26">
        <f>'[1]MI-poplulation-2021'!$C$25*'[1]MI-population-forecast'!M$17</f>
        <v>4642915.2769999998</v>
      </c>
      <c r="N26">
        <f>'[1]MI-poplulation-2021'!$C$25*'[1]MI-population-forecast'!N$17</f>
        <v>4668907.2170000002</v>
      </c>
      <c r="O26">
        <f>'[1]MI-poplulation-2021'!$C$25*'[1]MI-population-forecast'!O$17</f>
        <v>4694281.267</v>
      </c>
      <c r="P26">
        <f>'[1]MI-poplulation-2021'!$C$25*'[1]MI-population-forecast'!P$17</f>
        <v>4719044.33</v>
      </c>
      <c r="Q26">
        <f>'[1]MI-poplulation-2021'!$C$25*'[1]MI-population-forecast'!Q$17</f>
        <v>4743207.8849999998</v>
      </c>
      <c r="R26">
        <f>'[1]MI-poplulation-2021'!$C$25*'[1]MI-population-forecast'!R$17</f>
        <v>4766792.0559999999</v>
      </c>
      <c r="S26">
        <f>'[1]MI-poplulation-2021'!$C$25*'[1]MI-population-forecast'!S$17</f>
        <v>4789822.1409999998</v>
      </c>
      <c r="T26">
        <f>'[1]MI-poplulation-2021'!$C$25*'[1]MI-population-forecast'!T$17</f>
        <v>4812323.1519999998</v>
      </c>
      <c r="U26">
        <f>'[1]MI-poplulation-2021'!$C$25*'[1]MI-population-forecast'!U$17</f>
        <v>4834326.0939999996</v>
      </c>
      <c r="V26">
        <f>'[1]MI-poplulation-2021'!$C$25*'[1]MI-population-forecast'!V$17</f>
        <v>4855863.6490000002</v>
      </c>
      <c r="W26">
        <f>'[1]MI-poplulation-2021'!$C$25*'[1]MI-population-forecast'!W$17</f>
        <v>4876973.4649999999</v>
      </c>
      <c r="X26">
        <f>'[1]MI-poplulation-2021'!$C$25*'[1]MI-population-forecast'!X$17</f>
        <v>4897699.4950000001</v>
      </c>
      <c r="Y26">
        <f>'[1]MI-poplulation-2021'!$C$25*'[1]MI-population-forecast'!Y$17</f>
        <v>4918086.4589999998</v>
      </c>
      <c r="Z26">
        <f>'[1]MI-poplulation-2021'!$C$25*'[1]MI-population-forecast'!Z$17</f>
        <v>4938191.1669999994</v>
      </c>
      <c r="AA26">
        <f>'[1]MI-poplulation-2021'!$C$25*'[1]MI-population-forecast'!AA$17</f>
        <v>4958073.8609999996</v>
      </c>
      <c r="AB26">
        <f>'[1]MI-poplulation-2021'!$C$25*'[1]MI-population-forecast'!AB$17</f>
        <v>4977796.8109999998</v>
      </c>
      <c r="AC26">
        <f>'[1]MI-poplulation-2021'!$C$25*'[1]MI-population-forecast'!AC$17</f>
        <v>4997397.6909999996</v>
      </c>
      <c r="AD26">
        <f>'[1]MI-poplulation-2021'!$C$25*'[1]MI-population-forecast'!AD$17</f>
        <v>5016929.1639999999</v>
      </c>
      <c r="AE26">
        <f>'[1]MI-poplulation-2021'!$C$25*'[1]MI-population-forecast'!AE$17</f>
        <v>5036444.2439999999</v>
      </c>
      <c r="AF26">
        <f>'[1]MI-poplulation-2021'!$C$25*'[1]MI-population-forecast'!AF$17</f>
        <v>5055988.6129999999</v>
      </c>
    </row>
    <row r="27" spans="1:52" x14ac:dyDescent="0.2">
      <c r="A27" s="8" t="s">
        <v>17</v>
      </c>
      <c r="B27">
        <f>'[1]MI-poplulation-2021'!$C$26*'[1]MI-population-forecast'!B$17</f>
        <v>19625707.017999999</v>
      </c>
      <c r="C27">
        <f>'[1]MI-poplulation-2021'!$C$26*'[1]MI-population-forecast'!C$17</f>
        <v>19764905.482000001</v>
      </c>
      <c r="D27">
        <f>'[1]MI-poplulation-2021'!$C$26*'[1]MI-population-forecast'!D$17</f>
        <v>19903175.285999998</v>
      </c>
      <c r="E27">
        <f>'[1]MI-poplulation-2021'!$C$26*'[1]MI-population-forecast'!E$17</f>
        <v>20040241.961999997</v>
      </c>
      <c r="F27">
        <f>'[1]MI-poplulation-2021'!$C$26*'[1]MI-population-forecast'!F$17</f>
        <v>20175841.072000001</v>
      </c>
      <c r="G27">
        <f>'[1]MI-poplulation-2021'!$C$26*'[1]MI-population-forecast'!G$17</f>
        <v>20309828.243000001</v>
      </c>
      <c r="H27">
        <f>'[1]MI-poplulation-2021'!$C$26*'[1]MI-population-forecast'!H$17</f>
        <v>20442389.737999998</v>
      </c>
      <c r="I27">
        <f>'[1]MI-poplulation-2021'!$C$26*'[1]MI-population-forecast'!I$17</f>
        <v>20573011.785</v>
      </c>
      <c r="J27">
        <f>'[1]MI-poplulation-2021'!$C$26*'[1]MI-population-forecast'!J$17</f>
        <v>20701448.412999999</v>
      </c>
      <c r="K27">
        <f>'[1]MI-poplulation-2021'!$C$26*'[1]MI-population-forecast'!K$17</f>
        <v>20827485.215999998</v>
      </c>
      <c r="L27">
        <f>'[1]MI-poplulation-2021'!$C$26*'[1]MI-population-forecast'!L$17</f>
        <v>20950943.07</v>
      </c>
      <c r="M27">
        <f>'[1]MI-poplulation-2021'!$C$26*'[1]MI-population-forecast'!M$17</f>
        <v>21071692.410999998</v>
      </c>
      <c r="N27">
        <f>'[1]MI-poplulation-2021'!$C$26*'[1]MI-population-forecast'!N$17</f>
        <v>21189655.831</v>
      </c>
      <c r="O27">
        <f>'[1]MI-poplulation-2021'!$C$26*'[1]MI-population-forecast'!O$17</f>
        <v>21304814.980999999</v>
      </c>
      <c r="P27">
        <f>'[1]MI-poplulation-2021'!$C$26*'[1]MI-population-forecast'!P$17</f>
        <v>21417201.189999998</v>
      </c>
      <c r="Q27">
        <f>'[1]MI-poplulation-2021'!$C$26*'[1]MI-population-forecast'!Q$17</f>
        <v>21526866.555</v>
      </c>
      <c r="R27">
        <f>'[1]MI-poplulation-2021'!$C$26*'[1]MI-population-forecast'!R$17</f>
        <v>21633902.408</v>
      </c>
      <c r="S27">
        <f>'[1]MI-poplulation-2021'!$C$26*'[1]MI-population-forecast'!S$17</f>
        <v>21738423.562999997</v>
      </c>
      <c r="T27">
        <f>'[1]MI-poplulation-2021'!$C$26*'[1]MI-population-forecast'!T$17</f>
        <v>21840543.535999998</v>
      </c>
      <c r="U27">
        <f>'[1]MI-poplulation-2021'!$C$26*'[1]MI-population-forecast'!U$17</f>
        <v>21940403.041999999</v>
      </c>
      <c r="V27">
        <f>'[1]MI-poplulation-2021'!$C$26*'[1]MI-population-forecast'!V$17</f>
        <v>22038150.406999998</v>
      </c>
      <c r="W27">
        <f>'[1]MI-poplulation-2021'!$C$26*'[1]MI-population-forecast'!W$17</f>
        <v>22133956.494999997</v>
      </c>
      <c r="X27">
        <f>'[1]MI-poplulation-2021'!$C$26*'[1]MI-population-forecast'!X$17</f>
        <v>22228020.785</v>
      </c>
      <c r="Y27">
        <f>'[1]MI-poplulation-2021'!$C$26*'[1]MI-population-forecast'!Y$17</f>
        <v>22320546.237</v>
      </c>
      <c r="Z27">
        <f>'[1]MI-poplulation-2021'!$C$26*'[1]MI-population-forecast'!Z$17</f>
        <v>22411790.680999998</v>
      </c>
      <c r="AA27">
        <f>'[1]MI-poplulation-2021'!$C$26*'[1]MI-population-forecast'!AA$17</f>
        <v>22502027.522999998</v>
      </c>
      <c r="AB27">
        <f>'[1]MI-poplulation-2021'!$C$26*'[1]MI-population-forecast'!AB$17</f>
        <v>22591539.373</v>
      </c>
      <c r="AC27">
        <f>'[1]MI-poplulation-2021'!$C$26*'[1]MI-population-forecast'!AC$17</f>
        <v>22680497.213</v>
      </c>
      <c r="AD27">
        <f>'[1]MI-poplulation-2021'!$C$26*'[1]MI-population-forecast'!AD$17</f>
        <v>22769140.051999997</v>
      </c>
      <c r="AE27">
        <f>'[1]MI-poplulation-2021'!$C$26*'[1]MI-population-forecast'!AE$17</f>
        <v>22857708.491999999</v>
      </c>
      <c r="AF27">
        <f>'[1]MI-poplulation-2021'!$C$26*'[1]MI-population-forecast'!AF$17</f>
        <v>22946409.858999997</v>
      </c>
    </row>
    <row r="28" spans="1:52" x14ac:dyDescent="0.2">
      <c r="A28" s="22" t="s">
        <v>18</v>
      </c>
      <c r="B28">
        <f>'[1]MI-poplulation-2021'!$C$27*'[1]MI-population-forecast'!B$17</f>
        <v>665278.20400000003</v>
      </c>
      <c r="C28">
        <f>'[1]MI-poplulation-2021'!$C$27*'[1]MI-population-forecast'!C$17</f>
        <v>669996.79599999997</v>
      </c>
      <c r="D28">
        <f>'[1]MI-poplulation-2021'!$C$27*'[1]MI-population-forecast'!D$17</f>
        <v>674683.90800000005</v>
      </c>
      <c r="E28">
        <f>'[1]MI-poplulation-2021'!$C$27*'[1]MI-population-forecast'!E$17</f>
        <v>679330.23600000003</v>
      </c>
      <c r="F28">
        <f>'[1]MI-poplulation-2021'!$C$27*'[1]MI-population-forecast'!F$17</f>
        <v>683926.81599999999</v>
      </c>
      <c r="G28">
        <f>'[1]MI-poplulation-2021'!$C$27*'[1]MI-population-forecast'!G$17</f>
        <v>688468.75399999996</v>
      </c>
      <c r="H28">
        <f>'[1]MI-poplulation-2021'!$C$27*'[1]MI-population-forecast'!H$17</f>
        <v>692962.36400000006</v>
      </c>
      <c r="I28">
        <f>'[1]MI-poplulation-2021'!$C$27*'[1]MI-population-forecast'!I$17</f>
        <v>697390.23</v>
      </c>
      <c r="J28">
        <f>'[1]MI-poplulation-2021'!$C$27*'[1]MI-population-forecast'!J$17</f>
        <v>701744.01399999997</v>
      </c>
      <c r="K28">
        <f>'[1]MI-poplulation-2021'!$C$27*'[1]MI-population-forecast'!K$17</f>
        <v>706016.44799999997</v>
      </c>
      <c r="L28">
        <f>'[1]MI-poplulation-2021'!$C$27*'[1]MI-population-forecast'!L$17</f>
        <v>710201.46</v>
      </c>
      <c r="M28">
        <f>'[1]MI-poplulation-2021'!$C$27*'[1]MI-population-forecast'!M$17</f>
        <v>714294.65800000005</v>
      </c>
      <c r="N28">
        <f>'[1]MI-poplulation-2021'!$C$27*'[1]MI-population-forecast'!N$17</f>
        <v>718293.41800000006</v>
      </c>
      <c r="O28">
        <f>'[1]MI-poplulation-2021'!$C$27*'[1]MI-population-forecast'!O$17</f>
        <v>722197.11800000002</v>
      </c>
      <c r="P28">
        <f>'[1]MI-poplulation-2021'!$C$27*'[1]MI-population-forecast'!P$17</f>
        <v>726006.82000000007</v>
      </c>
      <c r="Q28">
        <f>'[1]MI-poplulation-2021'!$C$27*'[1]MI-population-forecast'!Q$17</f>
        <v>729724.29</v>
      </c>
      <c r="R28">
        <f>'[1]MI-poplulation-2021'!$C$27*'[1]MI-population-forecast'!R$17</f>
        <v>733352.62400000007</v>
      </c>
      <c r="S28">
        <f>'[1]MI-poplulation-2021'!$C$27*'[1]MI-population-forecast'!S$17</f>
        <v>736895.71400000004</v>
      </c>
      <c r="T28">
        <f>'[1]MI-poplulation-2021'!$C$27*'[1]MI-population-forecast'!T$17</f>
        <v>740357.40800000005</v>
      </c>
      <c r="U28">
        <f>'[1]MI-poplulation-2021'!$C$27*'[1]MI-population-forecast'!U$17</f>
        <v>743742.47600000002</v>
      </c>
      <c r="V28">
        <f>'[1]MI-poplulation-2021'!$C$27*'[1]MI-population-forecast'!V$17</f>
        <v>747055.946</v>
      </c>
      <c r="W28">
        <f>'[1]MI-poplulation-2021'!$C$27*'[1]MI-population-forecast'!W$17</f>
        <v>750303.61</v>
      </c>
      <c r="X28">
        <f>'[1]MI-poplulation-2021'!$C$27*'[1]MI-population-forecast'!X$17</f>
        <v>753492.23</v>
      </c>
      <c r="Y28">
        <f>'[1]MI-poplulation-2021'!$C$27*'[1]MI-population-forecast'!Y$17</f>
        <v>756628.68599999999</v>
      </c>
      <c r="Z28">
        <f>'[1]MI-poplulation-2021'!$C$27*'[1]MI-population-forecast'!Z$17</f>
        <v>759721.71799999999</v>
      </c>
      <c r="AA28">
        <f>'[1]MI-poplulation-2021'!$C$27*'[1]MI-population-forecast'!AA$17</f>
        <v>762780.59400000004</v>
      </c>
      <c r="AB28">
        <f>'[1]MI-poplulation-2021'!$C$27*'[1]MI-population-forecast'!AB$17</f>
        <v>765814.89399999997</v>
      </c>
      <c r="AC28">
        <f>'[1]MI-poplulation-2021'!$C$27*'[1]MI-population-forecast'!AC$17</f>
        <v>768830.41399999999</v>
      </c>
      <c r="AD28">
        <f>'[1]MI-poplulation-2021'!$C$27*'[1]MI-population-forecast'!AD$17</f>
        <v>771835.25600000005</v>
      </c>
      <c r="AE28">
        <f>'[1]MI-poplulation-2021'!$C$27*'[1]MI-population-forecast'!AE$17</f>
        <v>774837.576</v>
      </c>
      <c r="AF28">
        <f>'[1]MI-poplulation-2021'!$C$27*'[1]MI-population-forecast'!AF$17</f>
        <v>777844.402</v>
      </c>
    </row>
    <row r="29" spans="1:52" x14ac:dyDescent="0.2">
      <c r="A29" s="22" t="s">
        <v>19</v>
      </c>
      <c r="B29">
        <f>'[1]MI-poplulation-2021'!$C$28*'[1]MI-population-forecast'!B$17</f>
        <v>9313894.8560000006</v>
      </c>
      <c r="C29">
        <f>'[1]MI-poplulation-2021'!$C$28*'[1]MI-population-forecast'!C$17</f>
        <v>9379955.1439999994</v>
      </c>
      <c r="D29">
        <f>'[1]MI-poplulation-2021'!$C$28*'[1]MI-population-forecast'!D$17</f>
        <v>9445574.7119999994</v>
      </c>
      <c r="E29">
        <f>'[1]MI-poplulation-2021'!$C$28*'[1]MI-population-forecast'!E$17</f>
        <v>9510623.3039999995</v>
      </c>
      <c r="F29">
        <f>'[1]MI-poplulation-2021'!$C$28*'[1]MI-population-forecast'!F$17</f>
        <v>9574975.4240000006</v>
      </c>
      <c r="G29">
        <f>'[1]MI-poplulation-2021'!$C$28*'[1]MI-population-forecast'!G$17</f>
        <v>9638562.5559999999</v>
      </c>
      <c r="H29">
        <f>'[1]MI-poplulation-2021'!$C$28*'[1]MI-population-forecast'!H$17</f>
        <v>9701473.0960000008</v>
      </c>
      <c r="I29">
        <f>'[1]MI-poplulation-2021'!$C$28*'[1]MI-population-forecast'!I$17</f>
        <v>9763463.2200000007</v>
      </c>
      <c r="J29">
        <f>'[1]MI-poplulation-2021'!$C$28*'[1]MI-population-forecast'!J$17</f>
        <v>9824416.1960000005</v>
      </c>
      <c r="K29">
        <f>'[1]MI-poplulation-2021'!$C$28*'[1]MI-population-forecast'!K$17</f>
        <v>9884230.2719999999</v>
      </c>
      <c r="L29">
        <f>'[1]MI-poplulation-2021'!$C$28*'[1]MI-population-forecast'!L$17</f>
        <v>9942820.4399999995</v>
      </c>
      <c r="M29">
        <f>'[1]MI-poplulation-2021'!$C$28*'[1]MI-population-forecast'!M$17</f>
        <v>10000125.211999999</v>
      </c>
      <c r="N29">
        <f>'[1]MI-poplulation-2021'!$C$28*'[1]MI-population-forecast'!N$17</f>
        <v>10056107.852</v>
      </c>
      <c r="O29">
        <f>'[1]MI-poplulation-2021'!$C$28*'[1]MI-population-forecast'!O$17</f>
        <v>10110759.652000001</v>
      </c>
      <c r="P29">
        <f>'[1]MI-poplulation-2021'!$C$28*'[1]MI-population-forecast'!P$17</f>
        <v>10164095.48</v>
      </c>
      <c r="Q29">
        <f>'[1]MI-poplulation-2021'!$C$28*'[1]MI-population-forecast'!Q$17</f>
        <v>10216140.060000001</v>
      </c>
      <c r="R29">
        <f>'[1]MI-poplulation-2021'!$C$28*'[1]MI-population-forecast'!R$17</f>
        <v>10266936.736</v>
      </c>
      <c r="S29">
        <f>'[1]MI-poplulation-2021'!$C$28*'[1]MI-population-forecast'!S$17</f>
        <v>10316539.995999999</v>
      </c>
      <c r="T29">
        <f>'[1]MI-poplulation-2021'!$C$28*'[1]MI-population-forecast'!T$17</f>
        <v>10365003.711999999</v>
      </c>
      <c r="U29">
        <f>'[1]MI-poplulation-2021'!$C$28*'[1]MI-population-forecast'!U$17</f>
        <v>10412394.664000001</v>
      </c>
      <c r="V29">
        <f>'[1]MI-poplulation-2021'!$C$28*'[1]MI-population-forecast'!V$17</f>
        <v>10458783.244000001</v>
      </c>
      <c r="W29">
        <f>'[1]MI-poplulation-2021'!$C$28*'[1]MI-population-forecast'!W$17</f>
        <v>10504250.540000001</v>
      </c>
      <c r="X29">
        <f>'[1]MI-poplulation-2021'!$C$28*'[1]MI-population-forecast'!X$17</f>
        <v>10548891.220000001</v>
      </c>
      <c r="Y29">
        <f>'[1]MI-poplulation-2021'!$C$28*'[1]MI-population-forecast'!Y$17</f>
        <v>10592801.604</v>
      </c>
      <c r="Z29">
        <f>'[1]MI-poplulation-2021'!$C$28*'[1]MI-population-forecast'!Z$17</f>
        <v>10636104.052000001</v>
      </c>
      <c r="AA29">
        <f>'[1]MI-poplulation-2021'!$C$28*'[1]MI-population-forecast'!AA$17</f>
        <v>10678928.316</v>
      </c>
      <c r="AB29">
        <f>'[1]MI-poplulation-2021'!$C$28*'[1]MI-population-forecast'!AB$17</f>
        <v>10721408.516000001</v>
      </c>
      <c r="AC29">
        <f>'[1]MI-poplulation-2021'!$C$28*'[1]MI-population-forecast'!AC$17</f>
        <v>10763625.796</v>
      </c>
      <c r="AD29">
        <f>'[1]MI-poplulation-2021'!$C$28*'[1]MI-population-forecast'!AD$17</f>
        <v>10805693.584000001</v>
      </c>
      <c r="AE29">
        <f>'[1]MI-poplulation-2021'!$C$28*'[1]MI-population-forecast'!AE$17</f>
        <v>10847726.063999999</v>
      </c>
      <c r="AF29">
        <f>'[1]MI-poplulation-2021'!$C$28*'[1]MI-population-forecast'!AF$17</f>
        <v>10889821.628</v>
      </c>
    </row>
    <row r="30" spans="1:52" x14ac:dyDescent="0.2">
      <c r="A30" s="8" t="s">
        <v>20</v>
      </c>
      <c r="B30">
        <f>'[1]MI-poplulation-2021'!$C$29*'[1]MI-population-forecast'!B$17</f>
        <v>269437672.62</v>
      </c>
      <c r="C30">
        <f>'[1]MI-poplulation-2021'!$C$29*'[1]MI-population-forecast'!C$17</f>
        <v>271348702.38</v>
      </c>
      <c r="D30">
        <f>'[1]MI-poplulation-2021'!$C$29*'[1]MI-population-forecast'!D$17</f>
        <v>273246982.74000001</v>
      </c>
      <c r="E30">
        <f>'[1]MI-poplulation-2021'!$C$29*'[1]MI-population-forecast'!E$17</f>
        <v>275128745.58000004</v>
      </c>
      <c r="F30">
        <f>'[1]MI-poplulation-2021'!$C$29*'[1]MI-population-forecast'!F$17</f>
        <v>276990360.48000002</v>
      </c>
      <c r="G30">
        <f>'[1]MI-poplulation-2021'!$C$29*'[1]MI-population-forecast'!G$17</f>
        <v>278829845.37</v>
      </c>
      <c r="H30">
        <f>'[1]MI-poplulation-2021'!$C$29*'[1]MI-population-forecast'!H$17</f>
        <v>280649757.42000002</v>
      </c>
      <c r="I30">
        <f>'[1]MI-poplulation-2021'!$C$29*'[1]MI-population-forecast'!I$17</f>
        <v>282443043.15000004</v>
      </c>
      <c r="J30">
        <f>'[1]MI-poplulation-2021'!$C$29*'[1]MI-population-forecast'!J$17</f>
        <v>284206325.67000002</v>
      </c>
      <c r="K30">
        <f>'[1]MI-poplulation-2021'!$C$29*'[1]MI-population-forecast'!K$17</f>
        <v>285936661.44</v>
      </c>
      <c r="L30">
        <f>'[1]MI-poplulation-2021'!$C$29*'[1]MI-population-forecast'!L$17</f>
        <v>287631591.30000001</v>
      </c>
      <c r="M30">
        <f>'[1]MI-poplulation-2021'!$C$29*'[1]MI-population-forecast'!M$17</f>
        <v>289289336.49000001</v>
      </c>
      <c r="N30">
        <f>'[1]MI-poplulation-2021'!$C$29*'[1]MI-population-forecast'!N$17</f>
        <v>290908834.29000002</v>
      </c>
      <c r="O30">
        <f>'[1]MI-poplulation-2021'!$C$29*'[1]MI-population-forecast'!O$17</f>
        <v>292489832.79000002</v>
      </c>
      <c r="P30">
        <f>'[1]MI-poplulation-2021'!$C$29*'[1]MI-population-forecast'!P$17</f>
        <v>294032762.10000002</v>
      </c>
      <c r="Q30">
        <f>'[1]MI-poplulation-2021'!$C$29*'[1]MI-population-forecast'!Q$17</f>
        <v>295538337.45000005</v>
      </c>
      <c r="R30">
        <f>'[1]MI-poplulation-2021'!$C$29*'[1]MI-population-forecast'!R$17</f>
        <v>297007812.72000003</v>
      </c>
      <c r="S30">
        <f>'[1]MI-poplulation-2021'!$C$29*'[1]MI-population-forecast'!S$17</f>
        <v>298442764.17000002</v>
      </c>
      <c r="T30">
        <f>'[1]MI-poplulation-2021'!$C$29*'[1]MI-population-forecast'!T$17</f>
        <v>299844750.24000001</v>
      </c>
      <c r="U30">
        <f>'[1]MI-poplulation-2021'!$C$29*'[1]MI-population-forecast'!U$17</f>
        <v>301215702.78000003</v>
      </c>
      <c r="V30">
        <f>'[1]MI-poplulation-2021'!$C$29*'[1]MI-population-forecast'!V$17</f>
        <v>302557658.13</v>
      </c>
      <c r="W30">
        <f>'[1]MI-poplulation-2021'!$C$29*'[1]MI-population-forecast'!W$17</f>
        <v>303872962.05000001</v>
      </c>
      <c r="X30">
        <f>'[1]MI-poplulation-2021'!$C$29*'[1]MI-population-forecast'!X$17</f>
        <v>305164353.15000004</v>
      </c>
      <c r="Y30">
        <f>'[1]MI-poplulation-2021'!$C$29*'[1]MI-population-forecast'!Y$17</f>
        <v>306434617.83000004</v>
      </c>
      <c r="Z30">
        <f>'[1]MI-poplulation-2021'!$C$29*'[1]MI-population-forecast'!Z$17</f>
        <v>307687295.79000002</v>
      </c>
      <c r="AA30">
        <f>'[1]MI-poplulation-2021'!$C$29*'[1]MI-population-forecast'!AA$17</f>
        <v>308926140.56999999</v>
      </c>
      <c r="AB30">
        <f>'[1]MI-poplulation-2021'!$C$29*'[1]MI-population-forecast'!AB$17</f>
        <v>310155032.06999999</v>
      </c>
      <c r="AC30">
        <f>'[1]MI-poplulation-2021'!$C$29*'[1]MI-population-forecast'!AC$17</f>
        <v>311376317.67000002</v>
      </c>
      <c r="AD30">
        <f>'[1]MI-poplulation-2021'!$C$29*'[1]MI-population-forecast'!AD$17</f>
        <v>312593278.68000001</v>
      </c>
      <c r="AE30">
        <f>'[1]MI-poplulation-2021'!$C$29*'[1]MI-population-forecast'!AE$17</f>
        <v>313809218.28000003</v>
      </c>
      <c r="AF30">
        <f>'[1]MI-poplulation-2021'!$C$29*'[1]MI-population-forecast'!AF$17</f>
        <v>315026982.81</v>
      </c>
    </row>
    <row r="31" spans="1:52" x14ac:dyDescent="0.2">
      <c r="A31" s="8" t="s">
        <v>21</v>
      </c>
      <c r="B31">
        <f>'[1]MI-poplulation-2021'!$C$30*'[1]MI-population-forecast'!B$17</f>
        <v>61538233.869999997</v>
      </c>
      <c r="C31">
        <f>'[1]MI-poplulation-2021'!$C$30*'[1]MI-population-forecast'!C$17</f>
        <v>61974703.630000003</v>
      </c>
      <c r="D31">
        <f>'[1]MI-poplulation-2021'!$C$30*'[1]MI-population-forecast'!D$17</f>
        <v>62408261.490000002</v>
      </c>
      <c r="E31">
        <f>'[1]MI-poplulation-2021'!$C$30*'[1]MI-population-forecast'!E$17</f>
        <v>62838046.829999998</v>
      </c>
      <c r="F31">
        <f>'[1]MI-poplulation-2021'!$C$30*'[1]MI-population-forecast'!F$17</f>
        <v>63263230.479999997</v>
      </c>
      <c r="G31">
        <f>'[1]MI-poplulation-2021'!$C$30*'[1]MI-population-forecast'!G$17</f>
        <v>63683359.744999997</v>
      </c>
      <c r="H31">
        <f>'[1]MI-poplulation-2021'!$C$30*'[1]MI-population-forecast'!H$17</f>
        <v>64099018.670000002</v>
      </c>
      <c r="I31">
        <f>'[1]MI-poplulation-2021'!$C$30*'[1]MI-population-forecast'!I$17</f>
        <v>64508596.274999999</v>
      </c>
      <c r="J31">
        <f>'[1]MI-poplulation-2021'!$C$30*'[1]MI-population-forecast'!J$17</f>
        <v>64911321.295000002</v>
      </c>
      <c r="K31">
        <f>'[1]MI-poplulation-2021'!$C$30*'[1]MI-population-forecast'!K$17</f>
        <v>65306521.439999998</v>
      </c>
      <c r="L31">
        <f>'[1]MI-poplulation-2021'!$C$30*'[1]MI-population-forecast'!L$17</f>
        <v>65693635.049999997</v>
      </c>
      <c r="M31">
        <f>'[1]MI-poplulation-2021'!$C$30*'[1]MI-population-forecast'!M$17</f>
        <v>66072255.865000002</v>
      </c>
      <c r="N31">
        <f>'[1]MI-poplulation-2021'!$C$30*'[1]MI-population-forecast'!N$17</f>
        <v>66442141.164999999</v>
      </c>
      <c r="O31">
        <f>'[1]MI-poplulation-2021'!$C$30*'[1]MI-population-forecast'!O$17</f>
        <v>66803233.414999999</v>
      </c>
      <c r="P31">
        <f>'[1]MI-poplulation-2021'!$C$30*'[1]MI-population-forecast'!P$17</f>
        <v>67155630.849999994</v>
      </c>
      <c r="Q31">
        <f>'[1]MI-poplulation-2021'!$C$30*'[1]MI-population-forecast'!Q$17</f>
        <v>67499496.825000003</v>
      </c>
      <c r="R31">
        <f>'[1]MI-poplulation-2021'!$C$30*'[1]MI-population-forecast'!R$17</f>
        <v>67835117.719999999</v>
      </c>
      <c r="S31">
        <f>'[1]MI-poplulation-2021'!$C$30*'[1]MI-population-forecast'!S$17</f>
        <v>68162853.545000002</v>
      </c>
      <c r="T31">
        <f>'[1]MI-poplulation-2021'!$C$30*'[1]MI-population-forecast'!T$17</f>
        <v>68483060.239999995</v>
      </c>
      <c r="U31">
        <f>'[1]MI-poplulation-2021'!$C$30*'[1]MI-population-forecast'!U$17</f>
        <v>68796179.030000001</v>
      </c>
      <c r="V31">
        <f>'[1]MI-poplulation-2021'!$C$30*'[1]MI-population-forecast'!V$17</f>
        <v>69102675.004999995</v>
      </c>
      <c r="W31">
        <f>'[1]MI-poplulation-2021'!$C$30*'[1]MI-population-forecast'!W$17</f>
        <v>69403083.924999997</v>
      </c>
      <c r="X31">
        <f>'[1]MI-poplulation-2021'!$C$30*'[1]MI-population-forecast'!X$17</f>
        <v>69698031.275000006</v>
      </c>
      <c r="Y31">
        <f>'[1]MI-poplulation-2021'!$C$30*'[1]MI-population-forecast'!Y$17</f>
        <v>69988153.454999998</v>
      </c>
      <c r="Z31">
        <f>'[1]MI-poplulation-2021'!$C$30*'[1]MI-population-forecast'!Z$17</f>
        <v>70274258.915000007</v>
      </c>
      <c r="AA31">
        <f>'[1]MI-poplulation-2021'!$C$30*'[1]MI-population-forecast'!AA$17</f>
        <v>70557204.944999993</v>
      </c>
      <c r="AB31">
        <f>'[1]MI-poplulation-2021'!$C$30*'[1]MI-population-forecast'!AB$17</f>
        <v>70837877.694999993</v>
      </c>
      <c r="AC31">
        <f>'[1]MI-poplulation-2021'!$C$30*'[1]MI-population-forecast'!AC$17</f>
        <v>71116813.295000002</v>
      </c>
      <c r="AD31">
        <f>'[1]MI-poplulation-2021'!$C$30*'[1]MI-population-forecast'!AD$17</f>
        <v>71394761.179999992</v>
      </c>
      <c r="AE31">
        <f>'[1]MI-poplulation-2021'!$C$30*'[1]MI-population-forecast'!AE$17</f>
        <v>71672475.780000001</v>
      </c>
      <c r="AF31">
        <f>'[1]MI-poplulation-2021'!$C$30*'[1]MI-population-forecast'!AF$17</f>
        <v>71950607.185000002</v>
      </c>
    </row>
    <row r="32" spans="1:52" x14ac:dyDescent="0.2">
      <c r="A32" s="8" t="s">
        <v>22</v>
      </c>
      <c r="B32">
        <f>'[1]MI-poplulation-2021'!$C$31*'[1]MI-population-forecast'!B$17</f>
        <v>199916100.30199999</v>
      </c>
      <c r="C32">
        <f>'[1]MI-poplulation-2021'!$C$31*'[1]MI-population-forecast'!C$17</f>
        <v>201334037.19799998</v>
      </c>
      <c r="D32">
        <f>'[1]MI-poplulation-2021'!$C$31*'[1]MI-population-forecast'!D$17</f>
        <v>202742514.354</v>
      </c>
      <c r="E32">
        <f>'[1]MI-poplulation-2021'!$C$31*'[1]MI-population-forecast'!E$17</f>
        <v>204138735.91799998</v>
      </c>
      <c r="F32">
        <f>'[1]MI-poplulation-2021'!$C$31*'[1]MI-population-forecast'!F$17</f>
        <v>205520008.208</v>
      </c>
      <c r="G32">
        <f>'[1]MI-poplulation-2021'!$C$31*'[1]MI-population-forecast'!G$17</f>
        <v>206884860.57699999</v>
      </c>
      <c r="H32">
        <f>'[1]MI-poplulation-2021'!$C$31*'[1]MI-population-forecast'!H$17</f>
        <v>208235190.382</v>
      </c>
      <c r="I32">
        <f>'[1]MI-poplulation-2021'!$C$31*'[1]MI-population-forecast'!I$17</f>
        <v>209565764.11499998</v>
      </c>
      <c r="J32">
        <f>'[1]MI-poplulation-2021'!$C$31*'[1]MI-population-forecast'!J$17</f>
        <v>210874076.20699999</v>
      </c>
      <c r="K32">
        <f>'[1]MI-poplulation-2021'!$C$31*'[1]MI-population-forecast'!K$17</f>
        <v>212157942.62399998</v>
      </c>
      <c r="L32">
        <f>'[1]MI-poplulation-2021'!$C$31*'[1]MI-population-forecast'!L$17</f>
        <v>213415538.72999999</v>
      </c>
      <c r="M32">
        <f>'[1]MI-poplulation-2021'!$C$31*'[1]MI-population-forecast'!M$17</f>
        <v>214645544.729</v>
      </c>
      <c r="N32">
        <f>'[1]MI-poplulation-2021'!$C$31*'[1]MI-population-forecast'!N$17</f>
        <v>215847172.109</v>
      </c>
      <c r="O32">
        <f>'[1]MI-poplulation-2021'!$C$31*'[1]MI-population-forecast'!O$17</f>
        <v>217020233.95899999</v>
      </c>
      <c r="P32">
        <f>'[1]MI-poplulation-2021'!$C$31*'[1]MI-population-forecast'!P$17</f>
        <v>218165049.41</v>
      </c>
      <c r="Q32">
        <f>'[1]MI-poplulation-2021'!$C$31*'[1]MI-population-forecast'!Q$17</f>
        <v>219282149.14499998</v>
      </c>
      <c r="R32">
        <f>'[1]MI-poplulation-2021'!$C$31*'[1]MI-population-forecast'!R$17</f>
        <v>220372463.51199999</v>
      </c>
      <c r="S32">
        <f>'[1]MI-poplulation-2021'!$C$31*'[1]MI-population-forecast'!S$17</f>
        <v>221437162.05699998</v>
      </c>
      <c r="T32">
        <f>'[1]MI-poplulation-2021'!$C$31*'[1]MI-population-forecast'!T$17</f>
        <v>222477401.104</v>
      </c>
      <c r="U32">
        <f>'[1]MI-poplulation-2021'!$C$31*'[1]MI-population-forecast'!U$17</f>
        <v>223494614.03799999</v>
      </c>
      <c r="V32">
        <f>'[1]MI-poplulation-2021'!$C$31*'[1]MI-population-forecast'!V$17</f>
        <v>224490311.773</v>
      </c>
      <c r="W32">
        <f>'[1]MI-poplulation-2021'!$C$31*'[1]MI-population-forecast'!W$17</f>
        <v>225466234.80499998</v>
      </c>
      <c r="X32">
        <f>'[1]MI-poplulation-2021'!$C$31*'[1]MI-population-forecast'!X$17</f>
        <v>226424415.11499998</v>
      </c>
      <c r="Y32">
        <f>'[1]MI-poplulation-2021'!$C$31*'[1]MI-population-forecast'!Y$17</f>
        <v>227366920.14300001</v>
      </c>
      <c r="Z32">
        <f>'[1]MI-poplulation-2021'!$C$31*'[1]MI-population-forecast'!Z$17</f>
        <v>228296376.259</v>
      </c>
      <c r="AA32">
        <f>'[1]MI-poplulation-2021'!$C$31*'[1]MI-population-forecast'!AA$17</f>
        <v>229215568.49699998</v>
      </c>
      <c r="AB32">
        <f>'[1]MI-poplulation-2021'!$C$31*'[1]MI-population-forecast'!AB$17</f>
        <v>230127375.64699998</v>
      </c>
      <c r="AC32">
        <f>'[1]MI-poplulation-2021'!$C$31*'[1]MI-population-forecast'!AC$17</f>
        <v>231033539.40700001</v>
      </c>
      <c r="AD32">
        <f>'[1]MI-poplulation-2021'!$C$31*'[1]MI-population-forecast'!AD$17</f>
        <v>231936494.428</v>
      </c>
      <c r="AE32">
        <f>'[1]MI-poplulation-2021'!$C$31*'[1]MI-population-forecast'!AE$17</f>
        <v>232838691.588</v>
      </c>
      <c r="AF32">
        <f>'[1]MI-poplulation-2021'!$C$31*'[1]MI-population-forecast'!AF$17</f>
        <v>233742242.801</v>
      </c>
    </row>
    <row r="33" spans="1:32" x14ac:dyDescent="0.2">
      <c r="A33" s="8" t="s">
        <v>31</v>
      </c>
      <c r="B33">
        <f>B26+B28+B29</f>
        <v>14303481.386</v>
      </c>
      <c r="C33">
        <f t="shared" ref="C33:AF33" si="3">C26+C28+C29</f>
        <v>14404931.114</v>
      </c>
      <c r="D33">
        <f t="shared" si="3"/>
        <v>14505704.022</v>
      </c>
      <c r="E33">
        <f t="shared" si="3"/>
        <v>14605600.073999999</v>
      </c>
      <c r="F33">
        <f t="shared" si="3"/>
        <v>14704426.544</v>
      </c>
      <c r="G33">
        <f t="shared" si="3"/>
        <v>14802078.210999999</v>
      </c>
      <c r="H33">
        <f t="shared" si="3"/>
        <v>14898690.826000001</v>
      </c>
      <c r="I33">
        <f t="shared" si="3"/>
        <v>14993889.945</v>
      </c>
      <c r="J33">
        <f t="shared" si="3"/>
        <v>15087496.301000001</v>
      </c>
      <c r="K33">
        <f t="shared" si="3"/>
        <v>15179353.631999999</v>
      </c>
      <c r="L33">
        <f t="shared" si="3"/>
        <v>15269331.390000001</v>
      </c>
      <c r="M33">
        <f t="shared" si="3"/>
        <v>15357335.147</v>
      </c>
      <c r="N33">
        <f t="shared" si="3"/>
        <v>15443308.487</v>
      </c>
      <c r="O33">
        <f t="shared" si="3"/>
        <v>15527238.037</v>
      </c>
      <c r="P33">
        <f t="shared" si="3"/>
        <v>15609146.630000001</v>
      </c>
      <c r="Q33">
        <f t="shared" si="3"/>
        <v>15689072.234999999</v>
      </c>
      <c r="R33">
        <f t="shared" si="3"/>
        <v>15767081.415999999</v>
      </c>
      <c r="S33">
        <f t="shared" si="3"/>
        <v>15843257.851</v>
      </c>
      <c r="T33">
        <f t="shared" si="3"/>
        <v>15917684.272</v>
      </c>
      <c r="U33">
        <f t="shared" si="3"/>
        <v>15990463.234000001</v>
      </c>
      <c r="V33">
        <f t="shared" si="3"/>
        <v>16061702.839000002</v>
      </c>
      <c r="W33">
        <f t="shared" si="3"/>
        <v>16131527.615000002</v>
      </c>
      <c r="X33">
        <f t="shared" si="3"/>
        <v>16200082.945</v>
      </c>
      <c r="Y33">
        <f t="shared" si="3"/>
        <v>16267516.749</v>
      </c>
      <c r="Z33">
        <f t="shared" si="3"/>
        <v>16334016.937000001</v>
      </c>
      <c r="AA33">
        <f t="shared" si="3"/>
        <v>16399782.771</v>
      </c>
      <c r="AB33">
        <f t="shared" si="3"/>
        <v>16465020.221000001</v>
      </c>
      <c r="AC33">
        <f t="shared" si="3"/>
        <v>16529853.901000001</v>
      </c>
      <c r="AD33">
        <f t="shared" si="3"/>
        <v>16594458.004000001</v>
      </c>
      <c r="AE33">
        <f t="shared" si="3"/>
        <v>16659007.884</v>
      </c>
      <c r="AF33">
        <f t="shared" si="3"/>
        <v>16723654.642999999</v>
      </c>
    </row>
    <row r="34" spans="1:32" x14ac:dyDescent="0.2">
      <c r="A34" s="8" t="s">
        <v>25</v>
      </c>
      <c r="B34">
        <f>'[1]MI-poplulation-2021'!$C$35*'[1]MI-population-forecast'!B$17</f>
        <v>163658438.18399999</v>
      </c>
      <c r="C34">
        <f>'[1]MI-poplulation-2021'!$C$35*'[1]MI-population-forecast'!C$17</f>
        <v>164819211.81599998</v>
      </c>
      <c r="D34">
        <f>'[1]MI-poplulation-2021'!$C$35*'[1]MI-population-forecast'!D$17</f>
        <v>165972241.368</v>
      </c>
      <c r="E34">
        <f>'[1]MI-poplulation-2021'!$C$35*'[1]MI-population-forecast'!E$17</f>
        <v>167115238.05599999</v>
      </c>
      <c r="F34">
        <f>'[1]MI-poplulation-2021'!$C$35*'[1]MI-population-forecast'!F$17</f>
        <v>168245996.736</v>
      </c>
      <c r="G34">
        <f>'[1]MI-poplulation-2021'!$C$35*'[1]MI-population-forecast'!G$17</f>
        <v>169363313.484</v>
      </c>
      <c r="H34">
        <f>'[1]MI-poplulation-2021'!$C$35*'[1]MI-population-forecast'!H$17</f>
        <v>170468741.544</v>
      </c>
      <c r="I34">
        <f>'[1]MI-poplulation-2021'!$C$35*'[1]MI-population-forecast'!I$17</f>
        <v>171557996.57999998</v>
      </c>
      <c r="J34">
        <f>'[1]MI-poplulation-2021'!$C$35*'[1]MI-population-forecast'!J$17</f>
        <v>172629027.44400001</v>
      </c>
      <c r="K34">
        <f>'[1]MI-poplulation-2021'!$C$35*'[1]MI-population-forecast'!K$17</f>
        <v>173680046.208</v>
      </c>
      <c r="L34">
        <f>'[1]MI-poplulation-2021'!$C$35*'[1]MI-population-forecast'!L$17</f>
        <v>174709559.16</v>
      </c>
      <c r="M34">
        <f>'[1]MI-poplulation-2021'!$C$35*'[1]MI-population-forecast'!M$17</f>
        <v>175716485.868</v>
      </c>
      <c r="N34">
        <f>'[1]MI-poplulation-2021'!$C$35*'[1]MI-population-forecast'!N$17</f>
        <v>176700180.82800001</v>
      </c>
      <c r="O34">
        <f>'[1]MI-poplulation-2021'!$C$35*'[1]MI-population-forecast'!O$17</f>
        <v>177660491.028</v>
      </c>
      <c r="P34">
        <f>'[1]MI-poplulation-2021'!$C$35*'[1]MI-population-forecast'!P$17</f>
        <v>178597677.72</v>
      </c>
      <c r="Q34">
        <f>'[1]MI-poplulation-2021'!$C$35*'[1]MI-population-forecast'!Q$17</f>
        <v>179512175.34</v>
      </c>
      <c r="R34">
        <f>'[1]MI-poplulation-2021'!$C$35*'[1]MI-population-forecast'!R$17</f>
        <v>180404745.50400001</v>
      </c>
      <c r="S34">
        <f>'[1]MI-poplulation-2021'!$C$35*'[1]MI-population-forecast'!S$17</f>
        <v>181276345.64399999</v>
      </c>
      <c r="T34">
        <f>'[1]MI-poplulation-2021'!$C$35*'[1]MI-population-forecast'!T$17</f>
        <v>182127922.368</v>
      </c>
      <c r="U34">
        <f>'[1]MI-poplulation-2021'!$C$35*'[1]MI-population-forecast'!U$17</f>
        <v>182960649.09599999</v>
      </c>
      <c r="V34">
        <f>'[1]MI-poplulation-2021'!$C$35*'[1]MI-population-forecast'!V$17</f>
        <v>183775762.71599999</v>
      </c>
      <c r="W34">
        <f>'[1]MI-poplulation-2021'!$C$35*'[1]MI-population-forecast'!W$17</f>
        <v>184574688.06</v>
      </c>
      <c r="X34">
        <f>'[1]MI-poplulation-2021'!$C$35*'[1]MI-population-forecast'!X$17</f>
        <v>185359088.57999998</v>
      </c>
      <c r="Y34">
        <f>'[1]MI-poplulation-2021'!$C$35*'[1]MI-population-forecast'!Y$17</f>
        <v>186130656.75600001</v>
      </c>
      <c r="Z34">
        <f>'[1]MI-poplulation-2021'!$C$35*'[1]MI-population-forecast'!Z$17</f>
        <v>186891542.62799999</v>
      </c>
      <c r="AA34">
        <f>'[1]MI-poplulation-2021'!$C$35*'[1]MI-population-forecast'!AA$17</f>
        <v>187644026.12399998</v>
      </c>
      <c r="AB34">
        <f>'[1]MI-poplulation-2021'!$C$35*'[1]MI-population-forecast'!AB$17</f>
        <v>188390463.92399999</v>
      </c>
      <c r="AC34">
        <f>'[1]MI-poplulation-2021'!$C$35*'[1]MI-population-forecast'!AC$17</f>
        <v>189132281.84400001</v>
      </c>
      <c r="AD34">
        <f>'[1]MI-poplulation-2021'!$C$35*'[1]MI-population-forecast'!AD$17</f>
        <v>189871472.97600001</v>
      </c>
      <c r="AE34">
        <f>'[1]MI-poplulation-2021'!$C$35*'[1]MI-population-forecast'!AE$17</f>
        <v>190610043.69600001</v>
      </c>
      <c r="AF34">
        <f>'[1]MI-poplulation-2021'!$C$35*'[1]MI-population-forecast'!AF$17</f>
        <v>191349722.89199999</v>
      </c>
    </row>
    <row r="35" spans="1:32" x14ac:dyDescent="0.2">
      <c r="A35" s="8" t="s">
        <v>26</v>
      </c>
      <c r="B35">
        <f>'[1]MI-poplulation-2021'!$C$36*'[1]MI-population-forecast'!B$17</f>
        <v>168980663.81600001</v>
      </c>
      <c r="C35">
        <f>'[1]MI-poplulation-2021'!$C$36*'[1]MI-population-forecast'!C$17</f>
        <v>170179186.18400002</v>
      </c>
      <c r="D35">
        <f>'[1]MI-poplulation-2021'!$C$36*'[1]MI-population-forecast'!D$17</f>
        <v>171369712.632</v>
      </c>
      <c r="E35">
        <f>'[1]MI-poplulation-2021'!$C$36*'[1]MI-population-forecast'!E$17</f>
        <v>172549879.94400001</v>
      </c>
      <c r="F35">
        <f>'[1]MI-poplulation-2021'!$C$36*'[1]MI-population-forecast'!F$17</f>
        <v>173717411.264</v>
      </c>
      <c r="G35">
        <f>'[1]MI-poplulation-2021'!$C$36*'[1]MI-population-forecast'!G$17</f>
        <v>174871063.516</v>
      </c>
      <c r="H35">
        <f>'[1]MI-poplulation-2021'!$C$36*'[1]MI-population-forecast'!H$17</f>
        <v>176012440.456</v>
      </c>
      <c r="I35">
        <f>'[1]MI-poplulation-2021'!$C$36*'[1]MI-population-forecast'!I$17</f>
        <v>177137118.42000002</v>
      </c>
      <c r="J35">
        <f>'[1]MI-poplulation-2021'!$C$36*'[1]MI-population-forecast'!J$17</f>
        <v>178242979.55599999</v>
      </c>
      <c r="K35">
        <f>'[1]MI-poplulation-2021'!$C$36*'[1]MI-population-forecast'!K$17</f>
        <v>179328177.792</v>
      </c>
      <c r="L35">
        <f>'[1]MI-poplulation-2021'!$C$36*'[1]MI-population-forecast'!L$17</f>
        <v>180391170.84</v>
      </c>
      <c r="M35">
        <f>'[1]MI-poplulation-2021'!$C$36*'[1]MI-population-forecast'!M$17</f>
        <v>181430843.132</v>
      </c>
      <c r="N35">
        <f>'[1]MI-poplulation-2021'!$C$36*'[1]MI-population-forecast'!N$17</f>
        <v>182446528.17199999</v>
      </c>
      <c r="O35">
        <f>'[1]MI-poplulation-2021'!$C$36*'[1]MI-population-forecast'!O$17</f>
        <v>183438067.972</v>
      </c>
      <c r="P35">
        <f>'[1]MI-poplulation-2021'!$C$36*'[1]MI-population-forecast'!P$17</f>
        <v>184405732.28</v>
      </c>
      <c r="Q35">
        <f>'[1]MI-poplulation-2021'!$C$36*'[1]MI-population-forecast'!Q$17</f>
        <v>185349969.66</v>
      </c>
      <c r="R35">
        <f>'[1]MI-poplulation-2021'!$C$36*'[1]MI-population-forecast'!R$17</f>
        <v>186271566.49599999</v>
      </c>
      <c r="S35">
        <f>'[1]MI-poplulation-2021'!$C$36*'[1]MI-population-forecast'!S$17</f>
        <v>187171511.35600001</v>
      </c>
      <c r="T35">
        <f>'[1]MI-poplulation-2021'!$C$36*'[1]MI-population-forecast'!T$17</f>
        <v>188050781.632</v>
      </c>
      <c r="U35">
        <f>'[1]MI-poplulation-2021'!$C$36*'[1]MI-population-forecast'!U$17</f>
        <v>188910588.90400001</v>
      </c>
      <c r="V35">
        <f>'[1]MI-poplulation-2021'!$C$36*'[1]MI-population-forecast'!V$17</f>
        <v>189752210.28400001</v>
      </c>
      <c r="W35">
        <f>'[1]MI-poplulation-2021'!$C$36*'[1]MI-population-forecast'!W$17</f>
        <v>190577116.94</v>
      </c>
      <c r="X35">
        <f>'[1]MI-poplulation-2021'!$C$36*'[1]MI-population-forecast'!X$17</f>
        <v>191387026.42000002</v>
      </c>
      <c r="Y35">
        <f>'[1]MI-poplulation-2021'!$C$36*'[1]MI-population-forecast'!Y$17</f>
        <v>192183686.24399999</v>
      </c>
      <c r="Z35">
        <f>'[1]MI-poplulation-2021'!$C$36*'[1]MI-population-forecast'!Z$17</f>
        <v>192969316.37200001</v>
      </c>
      <c r="AA35">
        <f>'[1]MI-poplulation-2021'!$C$36*'[1]MI-population-forecast'!AA$17</f>
        <v>193746270.87600002</v>
      </c>
      <c r="AB35">
        <f>'[1]MI-poplulation-2021'!$C$36*'[1]MI-population-forecast'!AB$17</f>
        <v>194516983.07600001</v>
      </c>
      <c r="AC35">
        <f>'[1]MI-poplulation-2021'!$C$36*'[1]MI-population-forecast'!AC$17</f>
        <v>195282925.15599999</v>
      </c>
      <c r="AD35">
        <f>'[1]MI-poplulation-2021'!$C$36*'[1]MI-population-forecast'!AD$17</f>
        <v>196046155.02399999</v>
      </c>
      <c r="AE35">
        <f>'[1]MI-poplulation-2021'!$C$36*'[1]MI-population-forecast'!AE$17</f>
        <v>196808744.30399999</v>
      </c>
      <c r="AF35">
        <f>'[1]MI-poplulation-2021'!$C$36*'[1]MI-population-forecast'!AF$17</f>
        <v>197572478.10800001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0659-3787-4F40-86CA-5A0F596BCACE}">
  <dimension ref="A2:AF22"/>
  <sheetViews>
    <sheetView workbookViewId="0">
      <selection activeCell="B9" sqref="B9"/>
    </sheetView>
  </sheetViews>
  <sheetFormatPr baseColWidth="10" defaultRowHeight="15" x14ac:dyDescent="0.2"/>
  <sheetData>
    <row r="2" spans="1:32" x14ac:dyDescent="0.2">
      <c r="A2" t="s">
        <v>157</v>
      </c>
    </row>
    <row r="3" spans="1:32" x14ac:dyDescent="0.2">
      <c r="A3" t="s">
        <v>25</v>
      </c>
      <c r="B3">
        <f>B15*('Population Forecast'!B12/'Population Forecast'!B34)</f>
        <v>28770.604145229838</v>
      </c>
      <c r="C3">
        <f>C15*('Population Forecast'!C12/'Population Forecast'!C34)</f>
        <v>29000.042862201335</v>
      </c>
      <c r="D3">
        <f>D15*('Population Forecast'!D12/'Population Forecast'!D34)</f>
        <v>29328.029989837698</v>
      </c>
      <c r="E3">
        <f>E15*('Population Forecast'!E12/'Population Forecast'!E34)</f>
        <v>29761.513961937926</v>
      </c>
      <c r="F3">
        <f>F15*('Population Forecast'!F12/'Population Forecast'!F34)</f>
        <v>30305.301247641321</v>
      </c>
      <c r="G3">
        <f>G15*('Population Forecast'!G12/'Population Forecast'!G34)</f>
        <v>30965.778023616189</v>
      </c>
      <c r="H3">
        <f>H15*('Population Forecast'!H12/'Population Forecast'!H34)</f>
        <v>31748.436499792664</v>
      </c>
      <c r="I3">
        <f>I15*('Population Forecast'!I12/'Population Forecast'!I34)</f>
        <v>32662.800765939606</v>
      </c>
      <c r="J3">
        <f>J15*('Population Forecast'!J12/'Population Forecast'!J34)</f>
        <v>33717.886216519728</v>
      </c>
      <c r="K3">
        <f>K15*('Population Forecast'!K12/'Population Forecast'!K34)</f>
        <v>34919.761255762234</v>
      </c>
      <c r="L3">
        <f>L15*('Population Forecast'!L12/'Population Forecast'!L34)</f>
        <v>36281.915825379867</v>
      </c>
      <c r="M3">
        <f>M15*('Population Forecast'!M12/'Population Forecast'!M34)</f>
        <v>37811.99202391789</v>
      </c>
      <c r="N3">
        <f>N15*('Population Forecast'!N12/'Population Forecast'!N34)</f>
        <v>39523.683049989093</v>
      </c>
      <c r="O3">
        <f>O15*('Population Forecast'!O12/'Population Forecast'!O34)</f>
        <v>41429.538727270687</v>
      </c>
      <c r="P3">
        <f>P15*('Population Forecast'!P12/'Population Forecast'!P34)</f>
        <v>43546.065046183772</v>
      </c>
      <c r="Q3">
        <f>Q15*('Population Forecast'!Q12/'Population Forecast'!Q34)</f>
        <v>45891.163768599043</v>
      </c>
      <c r="R3">
        <f>R15*('Population Forecast'!R12/'Population Forecast'!R34)</f>
        <v>48483.715146617949</v>
      </c>
      <c r="S3">
        <f>S15*('Population Forecast'!S12/'Population Forecast'!S34)</f>
        <v>51346.752905044203</v>
      </c>
      <c r="T3">
        <f>T15*('Population Forecast'!T12/'Population Forecast'!T34)</f>
        <v>54500.809750629895</v>
      </c>
      <c r="U3">
        <f>U15*('Population Forecast'!U12/'Population Forecast'!U34)</f>
        <v>57977.573614008543</v>
      </c>
      <c r="V3">
        <f>V15*('Population Forecast'!V12/'Population Forecast'!V34)</f>
        <v>61805.797515709724</v>
      </c>
      <c r="W3">
        <f>W15*('Population Forecast'!W12/'Population Forecast'!W34)</f>
        <v>66023.673342851413</v>
      </c>
      <c r="X3">
        <f>X15*('Population Forecast'!X12/'Population Forecast'!X34)</f>
        <v>70672.875503159434</v>
      </c>
      <c r="Y3">
        <f>Y15*('Population Forecast'!Y12/'Population Forecast'!Y34)</f>
        <v>75804.412077674788</v>
      </c>
      <c r="Z3">
        <f>Z15*('Population Forecast'!Z12/'Population Forecast'!Z34)</f>
        <v>81458.639037741639</v>
      </c>
      <c r="AA3">
        <f>AA15*('Population Forecast'!AA12/'Population Forecast'!AA34)</f>
        <v>87702.362577567153</v>
      </c>
      <c r="AB3">
        <f>AB15*('Population Forecast'!AB12/'Population Forecast'!AB34)</f>
        <v>94603.19231961912</v>
      </c>
      <c r="AC3">
        <f>AC15*('Population Forecast'!AC12/'Population Forecast'!AC34)</f>
        <v>102266.06628669905</v>
      </c>
      <c r="AD3">
        <f>AD15*('Population Forecast'!AD12/'Population Forecast'!AD34)</f>
        <v>110768.8252855841</v>
      </c>
      <c r="AE3">
        <f>AE15*('Population Forecast'!AE12/'Population Forecast'!AE34)</f>
        <v>120209.02417846586</v>
      </c>
      <c r="AF3">
        <f>AF15*('Population Forecast'!AF12/'Population Forecast'!AF34)</f>
        <v>130716.69672871455</v>
      </c>
    </row>
    <row r="4" spans="1:32" x14ac:dyDescent="0.2">
      <c r="A4" t="s">
        <v>26</v>
      </c>
      <c r="B4">
        <f>B16*('Population Forecast'!B13/'Population Forecast'!B35)</f>
        <v>27378.509612395115</v>
      </c>
      <c r="C4">
        <f>C16*('Population Forecast'!C13/'Population Forecast'!C35)</f>
        <v>27511.584076312531</v>
      </c>
      <c r="D4">
        <f>D16*('Population Forecast'!D13/'Population Forecast'!D35)</f>
        <v>27748.209771787388</v>
      </c>
      <c r="E4">
        <f>E16*('Population Forecast'!E13/'Population Forecast'!E35)</f>
        <v>28094.764852350254</v>
      </c>
      <c r="F4">
        <f>F16*('Population Forecast'!F13/'Population Forecast'!F35)</f>
        <v>28558.965362098214</v>
      </c>
      <c r="G4">
        <f>G16*('Population Forecast'!G13/'Population Forecast'!G35)</f>
        <v>29146.686229256531</v>
      </c>
      <c r="H4">
        <f>H16*('Population Forecast'!H13/'Population Forecast'!H35)</f>
        <v>29865.051103757742</v>
      </c>
      <c r="I4">
        <f>I16*('Population Forecast'!I13/'Population Forecast'!I35)</f>
        <v>30725.190243440669</v>
      </c>
      <c r="J4">
        <f>J16*('Population Forecast'!J13/'Population Forecast'!J35)</f>
        <v>31734.895939347767</v>
      </c>
      <c r="K4">
        <f>K16*('Population Forecast'!K13/'Population Forecast'!K35)</f>
        <v>32904.996394745562</v>
      </c>
      <c r="L4">
        <f>L16*('Population Forecast'!L13/'Population Forecast'!L35)</f>
        <v>34246.806074816879</v>
      </c>
      <c r="M4">
        <f>M16*('Population Forecast'!M13/'Population Forecast'!M35)</f>
        <v>35774.886616095573</v>
      </c>
      <c r="N4">
        <f>N16*('Population Forecast'!N13/'Population Forecast'!N35)</f>
        <v>37501.773270244026</v>
      </c>
      <c r="O4">
        <f>O16*('Population Forecast'!O13/'Population Forecast'!O35)</f>
        <v>39443.656796434603</v>
      </c>
      <c r="P4">
        <f>P16*('Population Forecast'!P13/'Population Forecast'!P35)</f>
        <v>41615.765408419116</v>
      </c>
      <c r="Q4">
        <f>Q16*('Population Forecast'!Q13/'Population Forecast'!Q35)</f>
        <v>44041.816133411136</v>
      </c>
      <c r="R4">
        <f>R16*('Population Forecast'!R13/'Population Forecast'!R35)</f>
        <v>46739.887534987392</v>
      </c>
      <c r="S4">
        <f>S16*('Population Forecast'!S13/'Population Forecast'!S35)</f>
        <v>49730.210414032132</v>
      </c>
      <c r="T4">
        <f>T16*('Population Forecast'!T13/'Population Forecast'!T35)</f>
        <v>53045.098728995348</v>
      </c>
      <c r="U4">
        <f>U16*('Population Forecast'!U13/'Population Forecast'!U35)</f>
        <v>56706.074139775956</v>
      </c>
      <c r="V4">
        <f>V16*('Population Forecast'!V13/'Population Forecast'!V35)</f>
        <v>60750.504634235047</v>
      </c>
      <c r="W4">
        <f>W16*('Population Forecast'!W13/'Population Forecast'!W35)</f>
        <v>65212.247423283065</v>
      </c>
      <c r="X4">
        <f>X16*('Population Forecast'!X13/'Population Forecast'!X35)</f>
        <v>70136.693492699691</v>
      </c>
      <c r="Y4">
        <f>Y16*('Population Forecast'!Y13/'Population Forecast'!Y35)</f>
        <v>75578.323290320943</v>
      </c>
      <c r="Z4">
        <f>Z16*('Population Forecast'!Z13/'Population Forecast'!Z35)</f>
        <v>81579.850727953075</v>
      </c>
      <c r="AA4">
        <f>AA16*('Population Forecast'!AA13/'Population Forecast'!AA35)</f>
        <v>88193.29116742422</v>
      </c>
      <c r="AB4">
        <f>AB16*('Population Forecast'!AB13/'Population Forecast'!AB35)</f>
        <v>95487.039659304079</v>
      </c>
      <c r="AC4">
        <f>AC16*('Population Forecast'!AC13/'Population Forecast'!AC35)</f>
        <v>103603.98134202763</v>
      </c>
      <c r="AD4">
        <f>AD16*('Population Forecast'!AD13/'Population Forecast'!AD35)</f>
        <v>112591.66113205874</v>
      </c>
      <c r="AE4">
        <f>AE16*('Population Forecast'!AE13/'Population Forecast'!AE35)</f>
        <v>122547.38320478097</v>
      </c>
      <c r="AF4">
        <f>AF16*('Population Forecast'!AF13/'Population Forecast'!AF35)</f>
        <v>133590.73349889662</v>
      </c>
    </row>
    <row r="5" spans="1:32" x14ac:dyDescent="0.2">
      <c r="A5" t="s">
        <v>28</v>
      </c>
      <c r="B5">
        <f>B17*('Population Forecast'!B3/'Population Forecast'!B24)</f>
        <v>51021.727299919825</v>
      </c>
      <c r="C5">
        <f>C17*('Population Forecast'!C3/'Population Forecast'!C24)</f>
        <v>51305.324184727724</v>
      </c>
      <c r="D5">
        <f>D17*('Population Forecast'!D3/'Population Forecast'!D24)</f>
        <v>51768.242890607413</v>
      </c>
      <c r="E5">
        <f>E17*('Population Forecast'!E3/'Population Forecast'!E24)</f>
        <v>52423.497274933849</v>
      </c>
      <c r="F5">
        <f>F17*('Population Forecast'!F3/'Population Forecast'!F24)</f>
        <v>53282.078328902891</v>
      </c>
      <c r="G5">
        <f>G17*('Population Forecast'!G3/'Population Forecast'!G24)</f>
        <v>54355.216419196935</v>
      </c>
      <c r="H5">
        <f>H17*('Population Forecast'!H3/'Population Forecast'!H24)</f>
        <v>55654.361653302512</v>
      </c>
      <c r="I5">
        <f>I17*('Population Forecast'!I3/'Population Forecast'!I24)</f>
        <v>57197.111637190283</v>
      </c>
      <c r="J5">
        <f>J17*('Population Forecast'!J3/'Population Forecast'!J24)</f>
        <v>58998.352509393218</v>
      </c>
      <c r="K5">
        <f>K17*('Population Forecast'!K3/'Population Forecast'!K24)</f>
        <v>61072.1286389585</v>
      </c>
      <c r="L5">
        <f>L17*('Population Forecast'!L3/'Population Forecast'!L24)</f>
        <v>63440.36342125223</v>
      </c>
      <c r="M5">
        <f>M17*('Population Forecast'!M3/'Population Forecast'!M24)</f>
        <v>66120.569118516622</v>
      </c>
      <c r="N5">
        <f>N17*('Population Forecast'!N3/'Population Forecast'!N24)</f>
        <v>69134.401828172791</v>
      </c>
      <c r="O5">
        <f>O17*('Population Forecast'!O3/'Population Forecast'!O24)</f>
        <v>72504.451579694825</v>
      </c>
      <c r="P5">
        <f>P17*('Population Forecast'!P3/'Population Forecast'!P24)</f>
        <v>76256.713867615443</v>
      </c>
      <c r="Q5">
        <f>Q17*('Population Forecast'!Q3/'Population Forecast'!Q24)</f>
        <v>80427.649778836843</v>
      </c>
      <c r="R5">
        <f>R17*('Population Forecast'!R3/'Population Forecast'!R24)</f>
        <v>85044.513377875526</v>
      </c>
      <c r="S5">
        <f>S17*('Population Forecast'!S3/'Population Forecast'!S24)</f>
        <v>90142.822299507039</v>
      </c>
      <c r="T5">
        <f>T17*('Population Forecast'!T3/'Population Forecast'!T24)</f>
        <v>95766.716199536764</v>
      </c>
      <c r="U5">
        <f>U17*('Population Forecast'!U3/'Population Forecast'!U24)</f>
        <v>101958.55811473346</v>
      </c>
      <c r="V5">
        <f>V17*('Population Forecast'!V3/'Population Forecast'!V24)</f>
        <v>108769.82916351069</v>
      </c>
      <c r="W5">
        <f>W17*('Population Forecast'!W3/'Population Forecast'!W24)</f>
        <v>116258.51764332388</v>
      </c>
      <c r="X5">
        <f>X17*('Population Forecast'!X3/'Population Forecast'!X24)</f>
        <v>124498.16199758643</v>
      </c>
      <c r="Y5">
        <f>Y17*('Population Forecast'!Y3/'Population Forecast'!Y24)</f>
        <v>133576.55170794306</v>
      </c>
      <c r="Z5">
        <f>Z17*('Population Forecast'!Z3/'Population Forecast'!Z24)</f>
        <v>143552.27699605704</v>
      </c>
      <c r="AA5">
        <f>AA17*('Population Forecast'!AA3/'Population Forecast'!AA24)</f>
        <v>154518.17231229009</v>
      </c>
      <c r="AB5">
        <f>AB17*('Population Forecast'!AB3/'Population Forecast'!AB24)</f>
        <v>166587.6296582541</v>
      </c>
      <c r="AC5">
        <f>AC17*('Population Forecast'!AC3/'Population Forecast'!AC24)</f>
        <v>179976.3413176882</v>
      </c>
      <c r="AD5">
        <f>AD17*('Population Forecast'!AD3/'Population Forecast'!AD24)</f>
        <v>194768.66013271853</v>
      </c>
      <c r="AE5">
        <f>AE17*('Population Forecast'!AE3/'Population Forecast'!AE24)</f>
        <v>211116.38648097709</v>
      </c>
      <c r="AF5">
        <f>AF17*('Population Forecast'!AF3/'Population Forecast'!AF24)</f>
        <v>229216.80713277264</v>
      </c>
    </row>
    <row r="6" spans="1:32" x14ac:dyDescent="0.2">
      <c r="A6" t="s">
        <v>29</v>
      </c>
      <c r="B6">
        <f>B18*('Population Forecast'!B4/'Population Forecast'!B25)</f>
        <v>5161.6080980157294</v>
      </c>
      <c r="C6">
        <f>C18*('Population Forecast'!C4/'Population Forecast'!C25)</f>
        <v>5191.4324782937674</v>
      </c>
      <c r="D6">
        <f>D18*('Population Forecast'!D4/'Population Forecast'!D25)</f>
        <v>5240.5268504712203</v>
      </c>
      <c r="E6">
        <f>E18*('Population Forecast'!E4/'Population Forecast'!E25)</f>
        <v>5309.7999572066747</v>
      </c>
      <c r="F6">
        <f>F18*('Population Forecast'!F4/'Population Forecast'!F25)</f>
        <v>5400.0103768703311</v>
      </c>
      <c r="G6">
        <f>G18*('Population Forecast'!G4/'Population Forecast'!G25)</f>
        <v>5511.540824601936</v>
      </c>
      <c r="H6">
        <f>H18*('Population Forecast'!H4/'Population Forecast'!H25)</f>
        <v>5646.3216640063711</v>
      </c>
      <c r="I6">
        <f>I18*('Population Forecast'!I4/'Population Forecast'!I25)</f>
        <v>5805.4796223926987</v>
      </c>
      <c r="J6">
        <f>J18*('Population Forecast'!J4/'Population Forecast'!J25)</f>
        <v>5989.6074296629768</v>
      </c>
      <c r="K6">
        <f>K18*('Population Forecast'!K4/'Population Forecast'!K25)</f>
        <v>6201.8279513425978</v>
      </c>
      <c r="L6">
        <f>L18*('Population Forecast'!L4/'Population Forecast'!L25)</f>
        <v>6444.0732678867653</v>
      </c>
      <c r="M6">
        <f>M18*('Population Forecast'!M4/'Population Forecast'!M25)</f>
        <v>6718.5788498163247</v>
      </c>
      <c r="N6">
        <f>N18*('Population Forecast'!N4/'Population Forecast'!N25)</f>
        <v>7029.267219959047</v>
      </c>
      <c r="O6">
        <f>O18*('Population Forecast'!O4/'Population Forecast'!O25)</f>
        <v>7378.1808924825527</v>
      </c>
      <c r="P6">
        <f>P18*('Population Forecast'!P4/'Population Forecast'!P25)</f>
        <v>7770.4733248560651</v>
      </c>
      <c r="Q6">
        <f>Q18*('Population Forecast'!Q4/'Population Forecast'!Q25)</f>
        <v>8208.6802864599085</v>
      </c>
      <c r="R6">
        <f>R18*('Population Forecast'!R4/'Population Forecast'!R25)</f>
        <v>8698.8814914030845</v>
      </c>
      <c r="S6">
        <f>S18*('Population Forecast'!S4/'Population Forecast'!S25)</f>
        <v>9245.1850014855299</v>
      </c>
      <c r="T6">
        <f>T18*('Population Forecast'!T4/'Population Forecast'!T25)</f>
        <v>9852.6074984969309</v>
      </c>
      <c r="U6">
        <f>U18*('Population Forecast'!U4/'Population Forecast'!U25)</f>
        <v>10528.818278912036</v>
      </c>
      <c r="V6">
        <f>V18*('Population Forecast'!V4/'Population Forecast'!V25)</f>
        <v>11280.811447246104</v>
      </c>
      <c r="W6">
        <f>W18*('Population Forecast'!W4/'Population Forecast'!W25)</f>
        <v>12117.214608118635</v>
      </c>
      <c r="X6">
        <f>X18*('Population Forecast'!X4/'Population Forecast'!X25)</f>
        <v>13047.168866682016</v>
      </c>
      <c r="Y6">
        <f>Y18*('Population Forecast'!Y4/'Population Forecast'!Y25)</f>
        <v>14080.199266509762</v>
      </c>
      <c r="Z6">
        <f>Z18*('Population Forecast'!Z4/'Population Forecast'!Z25)</f>
        <v>15229.325760957567</v>
      </c>
      <c r="AA6">
        <f>AA18*('Population Forecast'!AA4/'Population Forecast'!AA25)</f>
        <v>16508.841180993568</v>
      </c>
      <c r="AB6">
        <f>AB18*('Population Forecast'!AB4/'Population Forecast'!AB25)</f>
        <v>17930.287609349311</v>
      </c>
      <c r="AC6">
        <f>AC18*('Population Forecast'!AC4/'Population Forecast'!AC25)</f>
        <v>19516.354456063018</v>
      </c>
      <c r="AD6">
        <f>AD18*('Population Forecast'!AD4/'Population Forecast'!AD25)</f>
        <v>21288.151316113934</v>
      </c>
      <c r="AE6">
        <f>AE18*('Population Forecast'!AE4/'Population Forecast'!AE25)</f>
        <v>23264.359202437525</v>
      </c>
      <c r="AF6">
        <f>AF18*('Population Forecast'!AF4/'Population Forecast'!AF25)</f>
        <v>25476.98980946757</v>
      </c>
    </row>
    <row r="7" spans="1:32" x14ac:dyDescent="0.2">
      <c r="A7" t="s">
        <v>30</v>
      </c>
      <c r="B7">
        <f>B19*('Population Forecast'!B6/'Population Forecast'!B27)</f>
        <v>912.19519596804776</v>
      </c>
      <c r="C7">
        <f>C19*('Population Forecast'!C6/'Population Forecast'!C27)</f>
        <v>932.64685206932279</v>
      </c>
      <c r="D7">
        <f>D19*('Population Forecast'!D6/'Population Forecast'!D27)</f>
        <v>957.3692953551664</v>
      </c>
      <c r="E7">
        <f>E19*('Population Forecast'!E6/'Population Forecast'!E27)</f>
        <v>986.82700725801533</v>
      </c>
      <c r="F7">
        <f>F19*('Population Forecast'!F6/'Population Forecast'!F27)</f>
        <v>1021.2882441958925</v>
      </c>
      <c r="G7">
        <f>G19*('Population Forecast'!G6/'Population Forecast'!G27)</f>
        <v>1060.6078200421291</v>
      </c>
      <c r="H7">
        <f>H19*('Population Forecast'!H6/'Population Forecast'!H27)</f>
        <v>1106.0059081638349</v>
      </c>
      <c r="I7">
        <f>I19*('Population Forecast'!I6/'Population Forecast'!I27)</f>
        <v>1157.5000432750605</v>
      </c>
      <c r="J7">
        <f>J19*('Population Forecast'!J6/'Population Forecast'!J27)</f>
        <v>1215.9200987909064</v>
      </c>
      <c r="K7">
        <f>K19*('Population Forecast'!K6/'Population Forecast'!K27)</f>
        <v>1281.6760460379771</v>
      </c>
      <c r="L7">
        <f>L19*('Population Forecast'!L6/'Population Forecast'!L27)</f>
        <v>1355.3947296414451</v>
      </c>
      <c r="M7">
        <f>M19*('Population Forecast'!M6/'Population Forecast'!M27)</f>
        <v>1438.0787509953063</v>
      </c>
      <c r="N7">
        <f>N19*('Population Forecast'!N6/'Population Forecast'!N27)</f>
        <v>1529.9925501296298</v>
      </c>
      <c r="O7">
        <f>O19*('Population Forecast'!O6/'Population Forecast'!O27)</f>
        <v>1632.9812602850441</v>
      </c>
      <c r="P7">
        <f>P19*('Population Forecast'!P6/'Population Forecast'!P27)</f>
        <v>1747.437516307255</v>
      </c>
      <c r="Q7">
        <f>Q19*('Population Forecast'!Q6/'Population Forecast'!Q27)</f>
        <v>1875.0298362128383</v>
      </c>
      <c r="R7">
        <f>R19*('Population Forecast'!R6/'Population Forecast'!R27)</f>
        <v>2016.9241058151222</v>
      </c>
      <c r="S7">
        <f>S19*('Population Forecast'!S6/'Population Forecast'!S27)</f>
        <v>2174.8218132139573</v>
      </c>
      <c r="T7">
        <f>T19*('Population Forecast'!T6/'Population Forecast'!T27)</f>
        <v>2350.5410202063072</v>
      </c>
      <c r="U7">
        <f>U19*('Population Forecast'!U6/'Population Forecast'!U27)</f>
        <v>2545.723826581363</v>
      </c>
      <c r="V7">
        <f>V19*('Population Forecast'!V6/'Population Forecast'!V27)</f>
        <v>2763.4190535612111</v>
      </c>
      <c r="W7">
        <f>W19*('Population Forecast'!W6/'Population Forecast'!W27)</f>
        <v>3005.3147560419543</v>
      </c>
      <c r="X7">
        <f>X19*('Population Forecast'!X6/'Population Forecast'!X27)</f>
        <v>3275.62627811334</v>
      </c>
      <c r="Y7">
        <f>Y19*('Population Forecast'!Y6/'Population Forecast'!Y27)</f>
        <v>3576.6755147605222</v>
      </c>
      <c r="Z7">
        <f>Z19*('Population Forecast'!Z6/'Population Forecast'!Z27)</f>
        <v>3913.7559969566532</v>
      </c>
      <c r="AA7">
        <f>AA19*('Population Forecast'!AA6/'Population Forecast'!AA27)</f>
        <v>4290.9643456398699</v>
      </c>
      <c r="AB7">
        <f>AB19*('Population Forecast'!AB6/'Population Forecast'!AB27)</f>
        <v>4713.4381759730977</v>
      </c>
      <c r="AC7">
        <f>AC19*('Population Forecast'!AC6/'Population Forecast'!AC27)</f>
        <v>5188.8839968390239</v>
      </c>
      <c r="AD7">
        <f>AD19*('Population Forecast'!AD6/'Population Forecast'!AD27)</f>
        <v>5723.3507037016889</v>
      </c>
      <c r="AE7">
        <f>AE19*('Population Forecast'!AE6/'Population Forecast'!AE27)</f>
        <v>6326.3397814870341</v>
      </c>
      <c r="AF7">
        <f>AF19*('Population Forecast'!AF6/'Population Forecast'!AF27)</f>
        <v>7008.4014901646024</v>
      </c>
    </row>
    <row r="8" spans="1:32" x14ac:dyDescent="0.2">
      <c r="A8" t="s">
        <v>31</v>
      </c>
      <c r="B8">
        <f>B20*('Population Forecast'!B11/'Population Forecast'!B33)</f>
        <v>24158.512597061246</v>
      </c>
      <c r="C8">
        <f>C20*('Population Forecast'!C11/'Population Forecast'!C33)</f>
        <v>24606.246688485207</v>
      </c>
      <c r="D8">
        <f>D20*('Population Forecast'!D11/'Population Forecast'!D33)</f>
        <v>25160.913594025991</v>
      </c>
      <c r="E8">
        <f>E20*('Population Forecast'!E11/'Population Forecast'!E33)</f>
        <v>25807.906586394805</v>
      </c>
      <c r="F8">
        <f>F20*('Population Forecast'!F11/'Population Forecast'!F33)</f>
        <v>26568.74371936273</v>
      </c>
      <c r="G8">
        <f>G20*('Population Forecast'!G11/'Population Forecast'!G33)</f>
        <v>27484.080344391437</v>
      </c>
      <c r="H8">
        <f>H20*('Population Forecast'!H11/'Population Forecast'!H33)</f>
        <v>28490.594843315102</v>
      </c>
      <c r="I8">
        <f>I20*('Population Forecast'!I11/'Population Forecast'!I33)</f>
        <v>29656.993289493585</v>
      </c>
      <c r="J8">
        <f>J20*('Population Forecast'!J11/'Population Forecast'!J33)</f>
        <v>30998.628709103672</v>
      </c>
      <c r="K8">
        <f>K20*('Population Forecast'!K11/'Population Forecast'!K33)</f>
        <v>32498.511217854622</v>
      </c>
      <c r="L8">
        <f>L20*('Population Forecast'!L11/'Population Forecast'!L33)</f>
        <v>34178.341398645811</v>
      </c>
      <c r="M8">
        <f>M20*('Population Forecast'!M11/'Population Forecast'!M33)</f>
        <v>36065.182936328325</v>
      </c>
      <c r="N8">
        <f>N20*('Population Forecast'!N11/'Population Forecast'!N33)</f>
        <v>38177.545370655695</v>
      </c>
      <c r="O8">
        <f>O20*('Population Forecast'!O11/'Population Forecast'!O33)</f>
        <v>40549.388115526548</v>
      </c>
      <c r="P8">
        <f>P20*('Population Forecast'!P11/'Population Forecast'!P33)</f>
        <v>43192.243402807355</v>
      </c>
      <c r="Q8">
        <f>Q20*('Population Forecast'!Q11/'Population Forecast'!Q33)</f>
        <v>46141.425021841867</v>
      </c>
      <c r="R8">
        <f>R20*('Population Forecast'!R11/'Population Forecast'!R33)</f>
        <v>49433.81672848665</v>
      </c>
      <c r="S8">
        <f>S20*('Population Forecast'!S11/'Population Forecast'!S33)</f>
        <v>53111.043237328544</v>
      </c>
      <c r="T8">
        <f>T20*('Population Forecast'!T11/'Population Forecast'!T33)</f>
        <v>57224.103683915644</v>
      </c>
      <c r="U8">
        <f>U20*('Population Forecast'!U11/'Population Forecast'!U33)</f>
        <v>61796.026909224951</v>
      </c>
      <c r="V8">
        <f>V20*('Population Forecast'!V11/'Population Forecast'!V33)</f>
        <v>66905.894393176146</v>
      </c>
      <c r="W8">
        <f>W20*('Population Forecast'!W11/'Population Forecast'!W33)</f>
        <v>72648.99408191297</v>
      </c>
      <c r="X8">
        <f>X20*('Population Forecast'!X11/'Population Forecast'!X33)</f>
        <v>79008.810488700838</v>
      </c>
      <c r="Y8">
        <f>Y20*('Population Forecast'!Y11/'Population Forecast'!Y33)</f>
        <v>86165.00220489713</v>
      </c>
      <c r="Z8">
        <f>Z20*('Population Forecast'!Z11/'Population Forecast'!Z33)</f>
        <v>94145.86887540546</v>
      </c>
      <c r="AA8">
        <f>AA20*('Population Forecast'!AA11/'Population Forecast'!AA33)</f>
        <v>103098.28674455339</v>
      </c>
      <c r="AB8">
        <f>AB20*('Population Forecast'!AB11/'Population Forecast'!AB33)</f>
        <v>113169.49360039327</v>
      </c>
      <c r="AC8">
        <f>AC20*('Population Forecast'!AC11/'Population Forecast'!AC33)</f>
        <v>124488.45119190542</v>
      </c>
      <c r="AD8">
        <f>AD20*('Population Forecast'!AD11/'Population Forecast'!AD33)</f>
        <v>137221.44212919375</v>
      </c>
      <c r="AE8">
        <f>AE20*('Population Forecast'!AE11/'Population Forecast'!AE33)</f>
        <v>151625.67235731165</v>
      </c>
      <c r="AF8">
        <f>AF20*('Population Forecast'!AF11/'Population Forecast'!AF33)</f>
        <v>167822.09341280864</v>
      </c>
    </row>
    <row r="9" spans="1:32" x14ac:dyDescent="0.2">
      <c r="A9" t="s">
        <v>32</v>
      </c>
      <c r="B9">
        <f>B21*('Population Forecast'!B10/'Population Forecast'!B31)</f>
        <v>1858.4602703708372</v>
      </c>
      <c r="C9">
        <f>C21*('Population Forecast'!C10/'Population Forecast'!C31)</f>
        <v>1908.3178178866751</v>
      </c>
      <c r="D9">
        <f>D21*('Population Forecast'!D10/'Population Forecast'!D31)</f>
        <v>1966.7388715339293</v>
      </c>
      <c r="E9">
        <f>E21*('Population Forecast'!E10/'Population Forecast'!E31)</f>
        <v>2033.4770036408679</v>
      </c>
      <c r="F9">
        <f>F21*('Population Forecast'!F10/'Population Forecast'!F31)</f>
        <v>2110.0385612924765</v>
      </c>
      <c r="G9">
        <f>G21*('Population Forecast'!G10/'Population Forecast'!G31)</f>
        <v>2196.6468970577953</v>
      </c>
      <c r="H9">
        <f>H21*('Population Forecast'!H10/'Population Forecast'!H31)</f>
        <v>2294.5278347200624</v>
      </c>
      <c r="I9">
        <f>I21*('Population Forecast'!I10/'Population Forecast'!I31)</f>
        <v>2404.9428240693433</v>
      </c>
      <c r="J9">
        <f>J21*('Population Forecast'!J10/'Population Forecast'!J31)</f>
        <v>2529.4938209808697</v>
      </c>
      <c r="K9">
        <f>K21*('Population Forecast'!K10/'Population Forecast'!K31)</f>
        <v>2669.3995597290786</v>
      </c>
      <c r="L9">
        <f>L21*('Population Forecast'!L10/'Population Forecast'!L31)</f>
        <v>2826.875813371043</v>
      </c>
      <c r="M9">
        <f>M21*('Population Forecast'!M10/'Population Forecast'!M31)</f>
        <v>3002.6086669447122</v>
      </c>
      <c r="N9">
        <f>N21*('Population Forecast'!N10/'Population Forecast'!N31)</f>
        <v>3200.1213164548708</v>
      </c>
      <c r="O9">
        <f>O21*('Population Forecast'!O10/'Population Forecast'!O31)</f>
        <v>3420.9803223159342</v>
      </c>
      <c r="P9">
        <f>P21*('Population Forecast'!P10/'Population Forecast'!P31)</f>
        <v>3667.8204711692274</v>
      </c>
      <c r="Q9">
        <f>Q21*('Population Forecast'!Q10/'Population Forecast'!Q31)</f>
        <v>3945.0336426162917</v>
      </c>
      <c r="R9">
        <f>R21*('Population Forecast'!R10/'Population Forecast'!R31)</f>
        <v>4255.4884446803708</v>
      </c>
      <c r="S9">
        <f>S21*('Population Forecast'!S10/'Population Forecast'!S31)</f>
        <v>4602.6768374941321</v>
      </c>
      <c r="T9">
        <f>T21*('Population Forecast'!T10/'Population Forecast'!T31)</f>
        <v>4991.3685910410441</v>
      </c>
      <c r="U9">
        <f>U21*('Population Forecast'!U10/'Population Forecast'!U31)</f>
        <v>5427.655928889083</v>
      </c>
      <c r="V9">
        <f>V21*('Population Forecast'!V10/'Population Forecast'!V31)</f>
        <v>5917.1096000567413</v>
      </c>
      <c r="W9">
        <f>W21*('Population Forecast'!W10/'Population Forecast'!W31)</f>
        <v>6465.7602987967948</v>
      </c>
      <c r="X9">
        <f>X21*('Population Forecast'!X10/'Population Forecast'!X31)</f>
        <v>7082.3217893694227</v>
      </c>
      <c r="Y9">
        <f>Y21*('Population Forecast'!Y10/'Population Forecast'!Y31)</f>
        <v>7776.1673471505528</v>
      </c>
      <c r="Z9">
        <f>Z21*('Population Forecast'!Z10/'Population Forecast'!Z31)</f>
        <v>8556.5414552038183</v>
      </c>
      <c r="AA9">
        <f>AA21*('Population Forecast'!AA10/'Population Forecast'!AA31)</f>
        <v>9435.6875647927045</v>
      </c>
      <c r="AB9">
        <f>AB21*('Population Forecast'!AB10/'Population Forecast'!AB31)</f>
        <v>10426.975301843178</v>
      </c>
      <c r="AC9">
        <f>AC21*('Population Forecast'!AC10/'Population Forecast'!AC31)</f>
        <v>11546.711413157333</v>
      </c>
      <c r="AD9">
        <f>AD21*('Population Forecast'!AD10/'Population Forecast'!AD31)</f>
        <v>12813.104596683159</v>
      </c>
      <c r="AE9">
        <f>AE21*('Population Forecast'!AE10/'Population Forecast'!AE31)</f>
        <v>14245.451516773548</v>
      </c>
      <c r="AF9">
        <f>AF21*('Population Forecast'!AF10/'Population Forecast'!AF31)</f>
        <v>15869.75947256265</v>
      </c>
    </row>
    <row r="10" spans="1:32" x14ac:dyDescent="0.2">
      <c r="A10" t="s">
        <v>33</v>
      </c>
      <c r="B10">
        <f>B22*('Population Forecast'!B9/'Population Forecast'!B30)</f>
        <v>49436.628753167417</v>
      </c>
      <c r="C10">
        <f>C22*('Population Forecast'!C9/'Population Forecast'!C30)</f>
        <v>49668.106328229711</v>
      </c>
      <c r="D10">
        <f>D22*('Population Forecast'!D9/'Population Forecast'!D30)</f>
        <v>50073.291135121864</v>
      </c>
      <c r="E10">
        <f>E22*('Population Forecast'!E9/'Population Forecast'!E30)</f>
        <v>50665.495222856851</v>
      </c>
      <c r="F10">
        <f>F22*('Population Forecast'!F9/'Population Forecast'!F30)</f>
        <v>51453.258751046938</v>
      </c>
      <c r="G10">
        <f>G22*('Population Forecast'!G9/'Population Forecast'!G30)</f>
        <v>52447.794920649329</v>
      </c>
      <c r="H10">
        <f>H22*('Population Forecast'!H9/'Population Forecast'!H30)</f>
        <v>53658.368276575238</v>
      </c>
      <c r="I10">
        <f>I22*('Population Forecast'!I9/'Population Forecast'!I30)</f>
        <v>55101.851927296993</v>
      </c>
      <c r="J10">
        <f>J22*('Population Forecast'!J9/'Population Forecast'!J30)</f>
        <v>56790.634361927056</v>
      </c>
      <c r="K10">
        <f>K22*('Population Forecast'!K9/'Population Forecast'!K30)</f>
        <v>58738.115884514722</v>
      </c>
      <c r="L10">
        <f>L22*('Population Forecast'!L9/'Population Forecast'!L30)</f>
        <v>60962.917356714832</v>
      </c>
      <c r="M10">
        <f>M22*('Population Forecast'!M9/'Population Forecast'!M30)</f>
        <v>63484.757541417632</v>
      </c>
      <c r="N10">
        <f>N22*('Population Forecast'!N9/'Population Forecast'!N30)</f>
        <v>66320.622033069507</v>
      </c>
      <c r="O10">
        <f>O22*('Population Forecast'!O9/'Population Forecast'!O30)</f>
        <v>69494.434468081003</v>
      </c>
      <c r="P10">
        <f>P22*('Population Forecast'!P9/'Population Forecast'!P30)</f>
        <v>73030.48929639066</v>
      </c>
      <c r="Q10">
        <f>Q22*('Population Forecast'!Q9/'Population Forecast'!Q30)</f>
        <v>76958.552959002816</v>
      </c>
      <c r="R10">
        <f>R22*('Population Forecast'!R9/'Population Forecast'!R30)</f>
        <v>81307.384582701547</v>
      </c>
      <c r="S10">
        <f>S22*('Population Forecast'!S9/'Population Forecast'!S30)</f>
        <v>86110.327879823424</v>
      </c>
      <c r="T10">
        <f>T22*('Population Forecast'!T9/'Population Forecast'!T30)</f>
        <v>91407.068305863009</v>
      </c>
      <c r="U10">
        <f>U22*('Population Forecast'!U9/'Population Forecast'!U30)</f>
        <v>97234.430501538664</v>
      </c>
      <c r="V10">
        <f>V22*('Population Forecast'!V9/'Population Forecast'!V30)</f>
        <v>103642.93435683448</v>
      </c>
      <c r="W10">
        <f>W22*('Population Forecast'!W9/'Population Forecast'!W30)</f>
        <v>110687.61489567155</v>
      </c>
      <c r="X10">
        <f>X22*('Population Forecast'!X9/'Population Forecast'!X30)</f>
        <v>118431.76750482435</v>
      </c>
      <c r="Y10">
        <f>Y22*('Population Forecast'!Y9/'Population Forecast'!Y30)</f>
        <v>126954.79557550905</v>
      </c>
      <c r="Z10">
        <f>Z22*('Population Forecast'!Z9/'Population Forecast'!Z30)</f>
        <v>136314.94146767067</v>
      </c>
      <c r="AA10">
        <f>AA22*('Population Forecast'!AA9/'Population Forecast'!AA30)</f>
        <v>146597.62695626271</v>
      </c>
      <c r="AB10">
        <f>AB22*('Population Forecast'!AB9/'Population Forecast'!AB30)</f>
        <v>157902.24380449601</v>
      </c>
      <c r="AC10">
        <f>AC22*('Population Forecast'!AC9/'Population Forecast'!AC30)</f>
        <v>170428.69641977386</v>
      </c>
      <c r="AD10">
        <f>AD22*('Population Forecast'!AD9/'Population Forecast'!AD30)</f>
        <v>184254.85521861963</v>
      </c>
      <c r="AE10">
        <f>AE22*('Population Forecast'!AE9/'Population Forecast'!AE30)</f>
        <v>199522.78673745939</v>
      </c>
      <c r="AF10">
        <f>AF22*('Population Forecast'!AF9/'Population Forecast'!AF30)</f>
        <v>216411.44428218537</v>
      </c>
    </row>
    <row r="13" spans="1:32" x14ac:dyDescent="0.2">
      <c r="A13" t="s">
        <v>156</v>
      </c>
    </row>
    <row r="14" spans="1:32" x14ac:dyDescent="0.2">
      <c r="B14">
        <v>2020</v>
      </c>
      <c r="C14">
        <v>2021</v>
      </c>
      <c r="D14">
        <v>2022</v>
      </c>
      <c r="E14">
        <v>2023</v>
      </c>
      <c r="F14">
        <v>2024</v>
      </c>
      <c r="G14">
        <v>2025</v>
      </c>
      <c r="H14">
        <v>2026</v>
      </c>
      <c r="I14">
        <v>2027</v>
      </c>
      <c r="J14">
        <v>2028</v>
      </c>
      <c r="K14">
        <v>2029</v>
      </c>
      <c r="L14">
        <v>2030</v>
      </c>
      <c r="M14">
        <v>2031</v>
      </c>
      <c r="N14">
        <v>2032</v>
      </c>
      <c r="O14">
        <v>2033</v>
      </c>
      <c r="P14">
        <v>2034</v>
      </c>
      <c r="Q14">
        <v>2035</v>
      </c>
      <c r="R14">
        <v>2036</v>
      </c>
      <c r="S14">
        <v>2037</v>
      </c>
      <c r="T14">
        <v>2038</v>
      </c>
      <c r="U14">
        <v>2039</v>
      </c>
      <c r="V14">
        <v>2040</v>
      </c>
      <c r="W14">
        <v>2041</v>
      </c>
      <c r="X14">
        <v>2042</v>
      </c>
      <c r="Y14">
        <v>2043</v>
      </c>
      <c r="Z14">
        <v>2044</v>
      </c>
      <c r="AA14">
        <v>2045</v>
      </c>
      <c r="AB14">
        <v>2046</v>
      </c>
      <c r="AC14">
        <v>2047</v>
      </c>
      <c r="AD14">
        <v>2048</v>
      </c>
      <c r="AE14">
        <v>2049</v>
      </c>
      <c r="AF14">
        <v>2050</v>
      </c>
    </row>
    <row r="15" spans="1:32" x14ac:dyDescent="0.2">
      <c r="A15" t="s">
        <v>25</v>
      </c>
      <c r="B15">
        <v>1399014</v>
      </c>
      <c r="C15">
        <v>1415904</v>
      </c>
      <c r="D15">
        <v>1433335</v>
      </c>
      <c r="E15">
        <v>1451474</v>
      </c>
      <c r="F15">
        <v>1470351</v>
      </c>
      <c r="G15">
        <v>1490023</v>
      </c>
      <c r="H15">
        <v>1510466</v>
      </c>
      <c r="I15">
        <v>1531731</v>
      </c>
      <c r="J15">
        <v>1553790</v>
      </c>
      <c r="K15">
        <v>1576409</v>
      </c>
      <c r="L15">
        <v>1599622</v>
      </c>
      <c r="M15">
        <v>1623126</v>
      </c>
      <c r="N15">
        <v>1646815</v>
      </c>
      <c r="O15">
        <v>1670459</v>
      </c>
      <c r="P15">
        <v>1693916</v>
      </c>
      <c r="Q15">
        <v>1717014</v>
      </c>
      <c r="R15">
        <v>1739536</v>
      </c>
      <c r="S15">
        <v>1761331</v>
      </c>
      <c r="T15">
        <v>1782074</v>
      </c>
      <c r="U15">
        <v>1801727</v>
      </c>
      <c r="V15">
        <v>1820048</v>
      </c>
      <c r="W15">
        <v>1836978</v>
      </c>
      <c r="X15">
        <v>1852429</v>
      </c>
      <c r="Y15">
        <v>1866421</v>
      </c>
      <c r="Z15">
        <v>1878578</v>
      </c>
      <c r="AA15">
        <v>1889035</v>
      </c>
      <c r="AB15">
        <v>1897754</v>
      </c>
      <c r="AC15">
        <v>1905227</v>
      </c>
      <c r="AD15">
        <v>1911162</v>
      </c>
      <c r="AE15">
        <v>1915462</v>
      </c>
      <c r="AF15">
        <v>1918329</v>
      </c>
    </row>
    <row r="16" spans="1:32" x14ac:dyDescent="0.2">
      <c r="A16" t="s">
        <v>26</v>
      </c>
      <c r="B16">
        <v>1352797</v>
      </c>
      <c r="C16">
        <v>1364899</v>
      </c>
      <c r="D16">
        <v>1378001</v>
      </c>
      <c r="E16">
        <v>1392289</v>
      </c>
      <c r="F16">
        <v>1407974</v>
      </c>
      <c r="G16">
        <v>1425115</v>
      </c>
      <c r="H16">
        <v>1443782</v>
      </c>
      <c r="I16">
        <v>1464109</v>
      </c>
      <c r="J16">
        <v>1486000</v>
      </c>
      <c r="K16">
        <v>1509417</v>
      </c>
      <c r="L16">
        <v>1534253</v>
      </c>
      <c r="M16">
        <v>1560453</v>
      </c>
      <c r="N16">
        <v>1587775</v>
      </c>
      <c r="O16">
        <v>1616042</v>
      </c>
      <c r="P16">
        <v>1644942</v>
      </c>
      <c r="Q16">
        <v>1674402</v>
      </c>
      <c r="R16">
        <v>1704021</v>
      </c>
      <c r="S16">
        <v>1733397</v>
      </c>
      <c r="T16">
        <v>1762454</v>
      </c>
      <c r="U16">
        <v>1790640</v>
      </c>
      <c r="V16">
        <v>1817830</v>
      </c>
      <c r="W16">
        <v>1843670</v>
      </c>
      <c r="X16">
        <v>1868030</v>
      </c>
      <c r="Y16">
        <v>1890872</v>
      </c>
      <c r="Z16">
        <v>1911722</v>
      </c>
      <c r="AA16">
        <v>1930252</v>
      </c>
      <c r="AB16">
        <v>1946383</v>
      </c>
      <c r="AC16">
        <v>1961288</v>
      </c>
      <c r="AD16">
        <v>1973949</v>
      </c>
      <c r="AE16">
        <v>1984222</v>
      </c>
      <c r="AF16">
        <v>1992132</v>
      </c>
    </row>
    <row r="17" spans="1:32" x14ac:dyDescent="0.2">
      <c r="A17" t="s">
        <v>28</v>
      </c>
      <c r="B17">
        <v>2266508</v>
      </c>
      <c r="C17">
        <v>2288372</v>
      </c>
      <c r="D17">
        <v>2311305</v>
      </c>
      <c r="E17">
        <v>2335658</v>
      </c>
      <c r="F17">
        <v>2361634</v>
      </c>
      <c r="G17">
        <v>2389358</v>
      </c>
      <c r="H17">
        <v>2418894</v>
      </c>
      <c r="I17">
        <v>2450373</v>
      </c>
      <c r="J17">
        <v>2483710</v>
      </c>
      <c r="K17">
        <v>2518661</v>
      </c>
      <c r="L17">
        <v>2555182</v>
      </c>
      <c r="M17">
        <v>2592915</v>
      </c>
      <c r="N17">
        <v>2631544</v>
      </c>
      <c r="O17">
        <v>2670665</v>
      </c>
      <c r="P17">
        <v>2709880</v>
      </c>
      <c r="Q17">
        <v>2749028</v>
      </c>
      <c r="R17">
        <v>2787487</v>
      </c>
      <c r="S17">
        <v>2824803</v>
      </c>
      <c r="T17">
        <v>2860661</v>
      </c>
      <c r="U17">
        <v>2894554</v>
      </c>
      <c r="V17">
        <v>2926113</v>
      </c>
      <c r="W17">
        <v>2955004</v>
      </c>
      <c r="X17">
        <v>2981129</v>
      </c>
      <c r="Y17">
        <v>3004515</v>
      </c>
      <c r="Z17">
        <v>3024344</v>
      </c>
      <c r="AA17">
        <v>3040446</v>
      </c>
      <c r="AB17">
        <v>3052853</v>
      </c>
      <c r="AC17">
        <v>3063089</v>
      </c>
      <c r="AD17">
        <v>3069927</v>
      </c>
      <c r="AE17">
        <v>3073176</v>
      </c>
      <c r="AF17">
        <v>3073035</v>
      </c>
    </row>
    <row r="18" spans="1:32" x14ac:dyDescent="0.2">
      <c r="A18" t="s">
        <v>29</v>
      </c>
      <c r="B18">
        <v>332414</v>
      </c>
      <c r="C18">
        <v>335694</v>
      </c>
      <c r="D18">
        <v>339204</v>
      </c>
      <c r="E18">
        <v>342968</v>
      </c>
      <c r="F18">
        <v>346991</v>
      </c>
      <c r="G18">
        <v>351241</v>
      </c>
      <c r="H18">
        <v>355775</v>
      </c>
      <c r="I18">
        <v>360569</v>
      </c>
      <c r="J18">
        <v>365554</v>
      </c>
      <c r="K18">
        <v>370799</v>
      </c>
      <c r="L18">
        <v>376278</v>
      </c>
      <c r="M18">
        <v>381963</v>
      </c>
      <c r="N18">
        <v>387899</v>
      </c>
      <c r="O18">
        <v>394000</v>
      </c>
      <c r="P18">
        <v>400324</v>
      </c>
      <c r="Q18">
        <v>406761</v>
      </c>
      <c r="R18">
        <v>413354</v>
      </c>
      <c r="S18">
        <v>420015</v>
      </c>
      <c r="T18">
        <v>426673</v>
      </c>
      <c r="U18">
        <v>433341</v>
      </c>
      <c r="V18">
        <v>439962</v>
      </c>
      <c r="W18">
        <v>446507</v>
      </c>
      <c r="X18">
        <v>452925</v>
      </c>
      <c r="Y18">
        <v>459140</v>
      </c>
      <c r="Z18">
        <v>465151</v>
      </c>
      <c r="AA18">
        <v>470941</v>
      </c>
      <c r="AB18">
        <v>476368</v>
      </c>
      <c r="AC18">
        <v>481543</v>
      </c>
      <c r="AD18">
        <v>486451</v>
      </c>
      <c r="AE18">
        <v>490963</v>
      </c>
      <c r="AF18">
        <v>495178</v>
      </c>
    </row>
    <row r="19" spans="1:32" x14ac:dyDescent="0.2">
      <c r="A19" t="s">
        <v>30</v>
      </c>
      <c r="B19">
        <v>97716</v>
      </c>
      <c r="C19">
        <v>100313</v>
      </c>
      <c r="D19">
        <v>103074</v>
      </c>
      <c r="E19">
        <v>106023</v>
      </c>
      <c r="F19">
        <v>109158</v>
      </c>
      <c r="G19">
        <v>112427</v>
      </c>
      <c r="H19">
        <v>115918</v>
      </c>
      <c r="I19">
        <v>119579</v>
      </c>
      <c r="J19">
        <v>123436</v>
      </c>
      <c r="K19">
        <v>127462</v>
      </c>
      <c r="L19">
        <v>131643</v>
      </c>
      <c r="M19">
        <v>135991</v>
      </c>
      <c r="N19">
        <v>140437</v>
      </c>
      <c r="O19">
        <v>145048</v>
      </c>
      <c r="P19">
        <v>149744</v>
      </c>
      <c r="Q19">
        <v>154546</v>
      </c>
      <c r="R19">
        <v>159416</v>
      </c>
      <c r="S19">
        <v>164345</v>
      </c>
      <c r="T19">
        <v>169315</v>
      </c>
      <c r="U19">
        <v>174279</v>
      </c>
      <c r="V19">
        <v>179269</v>
      </c>
      <c r="W19">
        <v>184204</v>
      </c>
      <c r="X19">
        <v>189142</v>
      </c>
      <c r="Y19">
        <v>193999</v>
      </c>
      <c r="Z19">
        <v>198834</v>
      </c>
      <c r="AA19">
        <v>203605</v>
      </c>
      <c r="AB19">
        <v>208294</v>
      </c>
      <c r="AC19">
        <v>212958</v>
      </c>
      <c r="AD19">
        <v>217538</v>
      </c>
      <c r="AE19">
        <v>222072</v>
      </c>
      <c r="AF19">
        <v>226577</v>
      </c>
    </row>
    <row r="20" spans="1:32" x14ac:dyDescent="0.2">
      <c r="A20" t="s">
        <v>31</v>
      </c>
      <c r="B20">
        <v>55173</v>
      </c>
      <c r="C20">
        <v>56424</v>
      </c>
      <c r="D20">
        <v>57753</v>
      </c>
      <c r="E20">
        <v>59114</v>
      </c>
      <c r="F20">
        <v>60542</v>
      </c>
      <c r="G20">
        <v>62112</v>
      </c>
      <c r="H20">
        <v>63661</v>
      </c>
      <c r="I20">
        <v>65319</v>
      </c>
      <c r="J20">
        <v>67090</v>
      </c>
      <c r="K20">
        <v>68904</v>
      </c>
      <c r="L20">
        <v>70772</v>
      </c>
      <c r="M20">
        <v>72710</v>
      </c>
      <c r="N20">
        <v>74710</v>
      </c>
      <c r="O20">
        <v>76788</v>
      </c>
      <c r="P20">
        <v>78910</v>
      </c>
      <c r="Q20">
        <v>81081</v>
      </c>
      <c r="R20">
        <v>83300</v>
      </c>
      <c r="S20">
        <v>85565</v>
      </c>
      <c r="T20">
        <v>87879</v>
      </c>
      <c r="U20">
        <v>90193</v>
      </c>
      <c r="V20">
        <v>92534</v>
      </c>
      <c r="W20">
        <v>94933</v>
      </c>
      <c r="X20">
        <v>97263</v>
      </c>
      <c r="Y20">
        <v>99639</v>
      </c>
      <c r="Z20">
        <v>101971</v>
      </c>
      <c r="AA20">
        <v>104295</v>
      </c>
      <c r="AB20">
        <v>106622</v>
      </c>
      <c r="AC20">
        <v>108925</v>
      </c>
      <c r="AD20">
        <v>111195</v>
      </c>
      <c r="AE20">
        <v>113473</v>
      </c>
      <c r="AF20">
        <v>115671</v>
      </c>
    </row>
    <row r="21" spans="1:32" x14ac:dyDescent="0.2">
      <c r="A21" t="s">
        <v>32</v>
      </c>
      <c r="B21">
        <v>218889</v>
      </c>
      <c r="C21">
        <v>225675</v>
      </c>
      <c r="D21">
        <v>232814</v>
      </c>
      <c r="E21">
        <v>240210</v>
      </c>
      <c r="F21">
        <v>247965</v>
      </c>
      <c r="G21">
        <v>256017</v>
      </c>
      <c r="H21">
        <v>264411</v>
      </c>
      <c r="I21">
        <v>273169</v>
      </c>
      <c r="J21">
        <v>282334</v>
      </c>
      <c r="K21">
        <v>291883</v>
      </c>
      <c r="L21">
        <v>301878</v>
      </c>
      <c r="M21">
        <v>312190</v>
      </c>
      <c r="N21">
        <v>322962</v>
      </c>
      <c r="O21">
        <v>334098</v>
      </c>
      <c r="P21">
        <v>345580</v>
      </c>
      <c r="Q21">
        <v>357514</v>
      </c>
      <c r="R21">
        <v>369815</v>
      </c>
      <c r="S21">
        <v>382416</v>
      </c>
      <c r="T21">
        <v>395312</v>
      </c>
      <c r="U21">
        <v>408544</v>
      </c>
      <c r="V21">
        <v>422047</v>
      </c>
      <c r="W21">
        <v>435734</v>
      </c>
      <c r="X21">
        <v>449637</v>
      </c>
      <c r="Y21">
        <v>463744</v>
      </c>
      <c r="Z21">
        <v>477956</v>
      </c>
      <c r="AA21">
        <v>492266</v>
      </c>
      <c r="AB21">
        <v>506629</v>
      </c>
      <c r="AC21">
        <v>521040</v>
      </c>
      <c r="AD21">
        <v>535466</v>
      </c>
      <c r="AE21">
        <v>549807</v>
      </c>
      <c r="AF21">
        <v>564105</v>
      </c>
    </row>
    <row r="22" spans="1:32" x14ac:dyDescent="0.2">
      <c r="A22" t="s">
        <v>33</v>
      </c>
      <c r="B22">
        <v>2532922</v>
      </c>
      <c r="C22">
        <v>2555128</v>
      </c>
      <c r="D22">
        <v>2578522</v>
      </c>
      <c r="E22">
        <v>2603553</v>
      </c>
      <c r="F22">
        <v>2630360</v>
      </c>
      <c r="G22">
        <v>2659121</v>
      </c>
      <c r="H22">
        <v>2689837</v>
      </c>
      <c r="I22">
        <v>2722671</v>
      </c>
      <c r="J22">
        <v>2757456</v>
      </c>
      <c r="K22">
        <v>2793943</v>
      </c>
      <c r="L22">
        <v>2831997</v>
      </c>
      <c r="M22">
        <v>2871389</v>
      </c>
      <c r="N22">
        <v>2911628</v>
      </c>
      <c r="O22">
        <v>2952403</v>
      </c>
      <c r="P22">
        <v>2993278</v>
      </c>
      <c r="Q22">
        <v>3033902</v>
      </c>
      <c r="R22">
        <v>3073742</v>
      </c>
      <c r="S22">
        <v>3112312</v>
      </c>
      <c r="T22">
        <v>3149216</v>
      </c>
      <c r="U22">
        <v>3183823</v>
      </c>
      <c r="V22">
        <v>3215831</v>
      </c>
      <c r="W22">
        <v>3244914</v>
      </c>
      <c r="X22">
        <v>3270822</v>
      </c>
      <c r="Y22">
        <v>3293549</v>
      </c>
      <c r="Z22">
        <v>3312344</v>
      </c>
      <c r="AA22">
        <v>3327021</v>
      </c>
      <c r="AB22">
        <v>3337508</v>
      </c>
      <c r="AC22">
        <v>3345475</v>
      </c>
      <c r="AD22">
        <v>3349645</v>
      </c>
      <c r="AE22">
        <v>3349877</v>
      </c>
      <c r="AF22">
        <v>3346356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>
      <selection activeCell="D35" sqref="D35"/>
    </sheetView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>
      <selection activeCell="K22" sqref="K22"/>
    </sheetView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Calculations!B3</f>
        <v>28770.604145229838</v>
      </c>
      <c r="C2">
        <f>Calculations!C3</f>
        <v>29000.042862201335</v>
      </c>
      <c r="D2">
        <f>Calculations!D3</f>
        <v>29328.029989837698</v>
      </c>
      <c r="E2">
        <f>Calculations!E3</f>
        <v>29761.513961937926</v>
      </c>
      <c r="F2">
        <f>Calculations!F3</f>
        <v>30305.301247641321</v>
      </c>
      <c r="G2">
        <f>Calculations!G3</f>
        <v>30965.778023616189</v>
      </c>
      <c r="H2">
        <f>Calculations!H3</f>
        <v>31748.436499792664</v>
      </c>
      <c r="I2">
        <f>Calculations!I3</f>
        <v>32662.800765939606</v>
      </c>
      <c r="J2">
        <f>Calculations!J3</f>
        <v>33717.886216519728</v>
      </c>
      <c r="K2">
        <f>Calculations!K3</f>
        <v>34919.761255762234</v>
      </c>
      <c r="L2">
        <f>Calculations!L3</f>
        <v>36281.915825379867</v>
      </c>
      <c r="M2">
        <f>Calculations!M3</f>
        <v>37811.99202391789</v>
      </c>
      <c r="N2">
        <f>Calculations!N3</f>
        <v>39523.683049989093</v>
      </c>
      <c r="O2">
        <f>Calculations!O3</f>
        <v>41429.538727270687</v>
      </c>
      <c r="P2">
        <f>Calculations!P3</f>
        <v>43546.065046183772</v>
      </c>
      <c r="Q2">
        <f>Calculations!Q3</f>
        <v>45891.163768599043</v>
      </c>
      <c r="R2">
        <f>Calculations!R3</f>
        <v>48483.715146617949</v>
      </c>
      <c r="S2">
        <f>Calculations!S3</f>
        <v>51346.752905044203</v>
      </c>
      <c r="T2">
        <f>Calculations!T3</f>
        <v>54500.809750629895</v>
      </c>
      <c r="U2">
        <f>Calculations!U3</f>
        <v>57977.573614008543</v>
      </c>
      <c r="V2">
        <f>Calculations!V3</f>
        <v>61805.797515709724</v>
      </c>
      <c r="W2">
        <f>Calculations!W3</f>
        <v>66023.673342851413</v>
      </c>
      <c r="X2">
        <f>Calculations!X3</f>
        <v>70672.875503159434</v>
      </c>
      <c r="Y2">
        <f>Calculations!Y3</f>
        <v>75804.412077674788</v>
      </c>
      <c r="Z2">
        <f>Calculations!Z3</f>
        <v>81458.639037741639</v>
      </c>
      <c r="AA2">
        <f>Calculations!AA3</f>
        <v>87702.362577567153</v>
      </c>
      <c r="AB2">
        <f>Calculations!AB3</f>
        <v>94603.19231961912</v>
      </c>
      <c r="AC2">
        <f>Calculations!AC3</f>
        <v>102266.06628669905</v>
      </c>
      <c r="AD2">
        <f>Calculations!AD3</f>
        <v>110768.8252855841</v>
      </c>
      <c r="AE2">
        <f>Calculations!AE3</f>
        <v>120209.02417846586</v>
      </c>
      <c r="AF2">
        <f>Calculations!AF3</f>
        <v>130716.69672871455</v>
      </c>
    </row>
    <row r="3" spans="1:32" x14ac:dyDescent="0.2">
      <c r="A3" t="s">
        <v>26</v>
      </c>
      <c r="B3">
        <f>Calculations!B4</f>
        <v>27378.509612395115</v>
      </c>
      <c r="C3">
        <f>Calculations!C4</f>
        <v>27511.584076312531</v>
      </c>
      <c r="D3">
        <f>Calculations!D4</f>
        <v>27748.209771787388</v>
      </c>
      <c r="E3">
        <f>Calculations!E4</f>
        <v>28094.764852350254</v>
      </c>
      <c r="F3">
        <f>Calculations!F4</f>
        <v>28558.965362098214</v>
      </c>
      <c r="G3">
        <f>Calculations!G4</f>
        <v>29146.686229256531</v>
      </c>
      <c r="H3">
        <f>Calculations!H4</f>
        <v>29865.051103757742</v>
      </c>
      <c r="I3">
        <f>Calculations!I4</f>
        <v>30725.190243440669</v>
      </c>
      <c r="J3">
        <f>Calculations!J4</f>
        <v>31734.895939347767</v>
      </c>
      <c r="K3">
        <f>Calculations!K4</f>
        <v>32904.996394745562</v>
      </c>
      <c r="L3">
        <f>Calculations!L4</f>
        <v>34246.806074816879</v>
      </c>
      <c r="M3">
        <f>Calculations!M4</f>
        <v>35774.886616095573</v>
      </c>
      <c r="N3">
        <f>Calculations!N4</f>
        <v>37501.773270244026</v>
      </c>
      <c r="O3">
        <f>Calculations!O4</f>
        <v>39443.656796434603</v>
      </c>
      <c r="P3">
        <f>Calculations!P4</f>
        <v>41615.765408419116</v>
      </c>
      <c r="Q3">
        <f>Calculations!Q4</f>
        <v>44041.816133411136</v>
      </c>
      <c r="R3">
        <f>Calculations!R4</f>
        <v>46739.887534987392</v>
      </c>
      <c r="S3">
        <f>Calculations!S4</f>
        <v>49730.210414032132</v>
      </c>
      <c r="T3">
        <f>Calculations!T4</f>
        <v>53045.098728995348</v>
      </c>
      <c r="U3">
        <f>Calculations!U4</f>
        <v>56706.074139775956</v>
      </c>
      <c r="V3">
        <f>Calculations!V4</f>
        <v>60750.504634235047</v>
      </c>
      <c r="W3">
        <f>Calculations!W4</f>
        <v>65212.247423283065</v>
      </c>
      <c r="X3">
        <f>Calculations!X4</f>
        <v>70136.693492699691</v>
      </c>
      <c r="Y3">
        <f>Calculations!Y4</f>
        <v>75578.323290320943</v>
      </c>
      <c r="Z3">
        <f>Calculations!Z4</f>
        <v>81579.850727953075</v>
      </c>
      <c r="AA3">
        <f>Calculations!AA4</f>
        <v>88193.29116742422</v>
      </c>
      <c r="AB3">
        <f>Calculations!AB4</f>
        <v>95487.039659304079</v>
      </c>
      <c r="AC3">
        <f>Calculations!AC4</f>
        <v>103603.98134202763</v>
      </c>
      <c r="AD3">
        <f>Calculations!AD4</f>
        <v>112591.66113205874</v>
      </c>
      <c r="AE3">
        <f>Calculations!AE4</f>
        <v>122547.38320478097</v>
      </c>
      <c r="AF3">
        <f>Calculations!AF4</f>
        <v>133590.73349889662</v>
      </c>
    </row>
    <row r="4" spans="1:32" x14ac:dyDescent="0.2">
      <c r="A4" t="s">
        <v>28</v>
      </c>
      <c r="B4">
        <f>Calculations!B5</f>
        <v>51021.727299919825</v>
      </c>
      <c r="C4">
        <f>Calculations!C5</f>
        <v>51305.324184727724</v>
      </c>
      <c r="D4">
        <f>Calculations!D5</f>
        <v>51768.242890607413</v>
      </c>
      <c r="E4">
        <f>Calculations!E5</f>
        <v>52423.497274933849</v>
      </c>
      <c r="F4">
        <f>Calculations!F5</f>
        <v>53282.078328902891</v>
      </c>
      <c r="G4">
        <f>Calculations!G5</f>
        <v>54355.216419196935</v>
      </c>
      <c r="H4">
        <f>Calculations!H5</f>
        <v>55654.361653302512</v>
      </c>
      <c r="I4">
        <f>Calculations!I5</f>
        <v>57197.111637190283</v>
      </c>
      <c r="J4">
        <f>Calculations!J5</f>
        <v>58998.352509393218</v>
      </c>
      <c r="K4">
        <f>Calculations!K5</f>
        <v>61072.1286389585</v>
      </c>
      <c r="L4">
        <f>Calculations!L5</f>
        <v>63440.36342125223</v>
      </c>
      <c r="M4">
        <f>Calculations!M5</f>
        <v>66120.569118516622</v>
      </c>
      <c r="N4">
        <f>Calculations!N5</f>
        <v>69134.401828172791</v>
      </c>
      <c r="O4">
        <f>Calculations!O5</f>
        <v>72504.451579694825</v>
      </c>
      <c r="P4">
        <f>Calculations!P5</f>
        <v>76256.713867615443</v>
      </c>
      <c r="Q4">
        <f>Calculations!Q5</f>
        <v>80427.649778836843</v>
      </c>
      <c r="R4">
        <f>Calculations!R5</f>
        <v>85044.513377875526</v>
      </c>
      <c r="S4">
        <f>Calculations!S5</f>
        <v>90142.822299507039</v>
      </c>
      <c r="T4">
        <f>Calculations!T5</f>
        <v>95766.716199536764</v>
      </c>
      <c r="U4">
        <f>Calculations!U5</f>
        <v>101958.55811473346</v>
      </c>
      <c r="V4">
        <f>Calculations!V5</f>
        <v>108769.82916351069</v>
      </c>
      <c r="W4">
        <f>Calculations!W5</f>
        <v>116258.51764332388</v>
      </c>
      <c r="X4">
        <f>Calculations!X5</f>
        <v>124498.16199758643</v>
      </c>
      <c r="Y4">
        <f>Calculations!Y5</f>
        <v>133576.55170794306</v>
      </c>
      <c r="Z4">
        <f>Calculations!Z5</f>
        <v>143552.27699605704</v>
      </c>
      <c r="AA4">
        <f>Calculations!AA5</f>
        <v>154518.17231229009</v>
      </c>
      <c r="AB4">
        <f>Calculations!AB5</f>
        <v>166587.6296582541</v>
      </c>
      <c r="AC4">
        <f>Calculations!AC5</f>
        <v>179976.3413176882</v>
      </c>
      <c r="AD4">
        <f>Calculations!AD5</f>
        <v>194768.66013271853</v>
      </c>
      <c r="AE4">
        <f>Calculations!AE5</f>
        <v>211116.38648097709</v>
      </c>
      <c r="AF4">
        <f>Calculations!AF5</f>
        <v>229216.80713277264</v>
      </c>
    </row>
    <row r="5" spans="1:32" x14ac:dyDescent="0.2">
      <c r="A5" t="s">
        <v>29</v>
      </c>
      <c r="B5">
        <f>Calculations!B6</f>
        <v>5161.6080980157294</v>
      </c>
      <c r="C5">
        <f>Calculations!C6</f>
        <v>5191.4324782937674</v>
      </c>
      <c r="D5">
        <f>Calculations!D6</f>
        <v>5240.5268504712203</v>
      </c>
      <c r="E5">
        <f>Calculations!E6</f>
        <v>5309.7999572066747</v>
      </c>
      <c r="F5">
        <f>Calculations!F6</f>
        <v>5400.0103768703311</v>
      </c>
      <c r="G5">
        <f>Calculations!G6</f>
        <v>5511.540824601936</v>
      </c>
      <c r="H5">
        <f>Calculations!H6</f>
        <v>5646.3216640063711</v>
      </c>
      <c r="I5">
        <f>Calculations!I6</f>
        <v>5805.4796223926987</v>
      </c>
      <c r="J5">
        <f>Calculations!J6</f>
        <v>5989.6074296629768</v>
      </c>
      <c r="K5">
        <f>Calculations!K6</f>
        <v>6201.8279513425978</v>
      </c>
      <c r="L5">
        <f>Calculations!L6</f>
        <v>6444.0732678867653</v>
      </c>
      <c r="M5">
        <f>Calculations!M6</f>
        <v>6718.5788498163247</v>
      </c>
      <c r="N5">
        <f>Calculations!N6</f>
        <v>7029.267219959047</v>
      </c>
      <c r="O5">
        <f>Calculations!O6</f>
        <v>7378.1808924825527</v>
      </c>
      <c r="P5">
        <f>Calculations!P6</f>
        <v>7770.4733248560651</v>
      </c>
      <c r="Q5">
        <f>Calculations!Q6</f>
        <v>8208.6802864599085</v>
      </c>
      <c r="R5">
        <f>Calculations!R6</f>
        <v>8698.8814914030845</v>
      </c>
      <c r="S5">
        <f>Calculations!S6</f>
        <v>9245.1850014855299</v>
      </c>
      <c r="T5">
        <f>Calculations!T6</f>
        <v>9852.6074984969309</v>
      </c>
      <c r="U5">
        <f>Calculations!U6</f>
        <v>10528.818278912036</v>
      </c>
      <c r="V5">
        <f>Calculations!V6</f>
        <v>11280.811447246104</v>
      </c>
      <c r="W5">
        <f>Calculations!W6</f>
        <v>12117.214608118635</v>
      </c>
      <c r="X5">
        <f>Calculations!X6</f>
        <v>13047.168866682016</v>
      </c>
      <c r="Y5">
        <f>Calculations!Y6</f>
        <v>14080.199266509762</v>
      </c>
      <c r="Z5">
        <f>Calculations!Z6</f>
        <v>15229.325760957567</v>
      </c>
      <c r="AA5">
        <f>Calculations!AA6</f>
        <v>16508.841180993568</v>
      </c>
      <c r="AB5">
        <f>Calculations!AB6</f>
        <v>17930.287609349311</v>
      </c>
      <c r="AC5">
        <f>Calculations!AC6</f>
        <v>19516.354456063018</v>
      </c>
      <c r="AD5">
        <f>Calculations!AD6</f>
        <v>21288.151316113934</v>
      </c>
      <c r="AE5">
        <f>Calculations!AE6</f>
        <v>23264.359202437525</v>
      </c>
      <c r="AF5">
        <f>Calculations!AF6</f>
        <v>25476.98980946757</v>
      </c>
    </row>
    <row r="6" spans="1:32" x14ac:dyDescent="0.2">
      <c r="A6" t="s">
        <v>30</v>
      </c>
      <c r="B6">
        <f>Calculations!B7</f>
        <v>912.19519596804776</v>
      </c>
      <c r="C6">
        <f>Calculations!C7</f>
        <v>932.64685206932279</v>
      </c>
      <c r="D6">
        <f>Calculations!D7</f>
        <v>957.3692953551664</v>
      </c>
      <c r="E6">
        <f>Calculations!E7</f>
        <v>986.82700725801533</v>
      </c>
      <c r="F6">
        <f>Calculations!F7</f>
        <v>1021.2882441958925</v>
      </c>
      <c r="G6">
        <f>Calculations!G7</f>
        <v>1060.6078200421291</v>
      </c>
      <c r="H6">
        <f>Calculations!H7</f>
        <v>1106.0059081638349</v>
      </c>
      <c r="I6">
        <f>Calculations!I7</f>
        <v>1157.5000432750605</v>
      </c>
      <c r="J6">
        <f>Calculations!J7</f>
        <v>1215.9200987909064</v>
      </c>
      <c r="K6">
        <f>Calculations!K7</f>
        <v>1281.6760460379771</v>
      </c>
      <c r="L6">
        <f>Calculations!L7</f>
        <v>1355.3947296414451</v>
      </c>
      <c r="M6">
        <f>Calculations!M7</f>
        <v>1438.0787509953063</v>
      </c>
      <c r="N6">
        <f>Calculations!N7</f>
        <v>1529.9925501296298</v>
      </c>
      <c r="O6">
        <f>Calculations!O7</f>
        <v>1632.9812602850441</v>
      </c>
      <c r="P6">
        <f>Calculations!P7</f>
        <v>1747.437516307255</v>
      </c>
      <c r="Q6">
        <f>Calculations!Q7</f>
        <v>1875.0298362128383</v>
      </c>
      <c r="R6">
        <f>Calculations!R7</f>
        <v>2016.9241058151222</v>
      </c>
      <c r="S6">
        <f>Calculations!S7</f>
        <v>2174.8218132139573</v>
      </c>
      <c r="T6">
        <f>Calculations!T7</f>
        <v>2350.5410202063072</v>
      </c>
      <c r="U6">
        <f>Calculations!U7</f>
        <v>2545.723826581363</v>
      </c>
      <c r="V6">
        <f>Calculations!V7</f>
        <v>2763.4190535612111</v>
      </c>
      <c r="W6">
        <f>Calculations!W7</f>
        <v>3005.3147560419543</v>
      </c>
      <c r="X6">
        <f>Calculations!X7</f>
        <v>3275.62627811334</v>
      </c>
      <c r="Y6">
        <f>Calculations!Y7</f>
        <v>3576.6755147605222</v>
      </c>
      <c r="Z6">
        <f>Calculations!Z7</f>
        <v>3913.7559969566532</v>
      </c>
      <c r="AA6">
        <f>Calculations!AA7</f>
        <v>4290.9643456398699</v>
      </c>
      <c r="AB6">
        <f>Calculations!AB7</f>
        <v>4713.4381759730977</v>
      </c>
      <c r="AC6">
        <f>Calculations!AC7</f>
        <v>5188.8839968390239</v>
      </c>
      <c r="AD6">
        <f>Calculations!AD7</f>
        <v>5723.3507037016889</v>
      </c>
      <c r="AE6">
        <f>Calculations!AE7</f>
        <v>6326.3397814870341</v>
      </c>
      <c r="AF6">
        <f>Calculations!AF7</f>
        <v>7008.4014901646024</v>
      </c>
    </row>
    <row r="7" spans="1:32" x14ac:dyDescent="0.2">
      <c r="A7" t="s">
        <v>31</v>
      </c>
      <c r="B7">
        <f>Calculations!B8</f>
        <v>24158.512597061246</v>
      </c>
      <c r="C7">
        <f>Calculations!C8</f>
        <v>24606.246688485207</v>
      </c>
      <c r="D7">
        <f>Calculations!D8</f>
        <v>25160.913594025991</v>
      </c>
      <c r="E7">
        <f>Calculations!E8</f>
        <v>25807.906586394805</v>
      </c>
      <c r="F7">
        <f>Calculations!F8</f>
        <v>26568.74371936273</v>
      </c>
      <c r="G7">
        <f>Calculations!G8</f>
        <v>27484.080344391437</v>
      </c>
      <c r="H7">
        <f>Calculations!H8</f>
        <v>28490.594843315102</v>
      </c>
      <c r="I7">
        <f>Calculations!I8</f>
        <v>29656.993289493585</v>
      </c>
      <c r="J7">
        <f>Calculations!J8</f>
        <v>30998.628709103672</v>
      </c>
      <c r="K7">
        <f>Calculations!K8</f>
        <v>32498.511217854622</v>
      </c>
      <c r="L7">
        <f>Calculations!L8</f>
        <v>34178.341398645811</v>
      </c>
      <c r="M7">
        <f>Calculations!M8</f>
        <v>36065.182936328325</v>
      </c>
      <c r="N7">
        <f>Calculations!N8</f>
        <v>38177.545370655695</v>
      </c>
      <c r="O7">
        <f>Calculations!O8</f>
        <v>40549.388115526548</v>
      </c>
      <c r="P7">
        <f>Calculations!P8</f>
        <v>43192.243402807355</v>
      </c>
      <c r="Q7">
        <f>Calculations!Q8</f>
        <v>46141.425021841867</v>
      </c>
      <c r="R7">
        <f>Calculations!R8</f>
        <v>49433.81672848665</v>
      </c>
      <c r="S7">
        <f>Calculations!S8</f>
        <v>53111.043237328544</v>
      </c>
      <c r="T7">
        <f>Calculations!T8</f>
        <v>57224.103683915644</v>
      </c>
      <c r="U7">
        <f>Calculations!U8</f>
        <v>61796.026909224951</v>
      </c>
      <c r="V7">
        <f>Calculations!V8</f>
        <v>66905.894393176146</v>
      </c>
      <c r="W7">
        <f>Calculations!W8</f>
        <v>72648.99408191297</v>
      </c>
      <c r="X7">
        <f>Calculations!X8</f>
        <v>79008.810488700838</v>
      </c>
      <c r="Y7">
        <f>Calculations!Y8</f>
        <v>86165.00220489713</v>
      </c>
      <c r="Z7">
        <f>Calculations!Z8</f>
        <v>94145.86887540546</v>
      </c>
      <c r="AA7">
        <f>Calculations!AA8</f>
        <v>103098.28674455339</v>
      </c>
      <c r="AB7">
        <f>Calculations!AB8</f>
        <v>113169.49360039327</v>
      </c>
      <c r="AC7">
        <f>Calculations!AC8</f>
        <v>124488.45119190542</v>
      </c>
      <c r="AD7">
        <f>Calculations!AD8</f>
        <v>137221.44212919375</v>
      </c>
      <c r="AE7">
        <f>Calculations!AE8</f>
        <v>151625.67235731165</v>
      </c>
      <c r="AF7">
        <f>Calculations!AF8</f>
        <v>167822.09341280864</v>
      </c>
    </row>
    <row r="8" spans="1:32" x14ac:dyDescent="0.2">
      <c r="A8" t="s">
        <v>32</v>
      </c>
      <c r="B8">
        <f>Calculations!B9</f>
        <v>1858.4602703708372</v>
      </c>
      <c r="C8">
        <f>Calculations!C9</f>
        <v>1908.3178178866751</v>
      </c>
      <c r="D8">
        <f>Calculations!D9</f>
        <v>1966.7388715339293</v>
      </c>
      <c r="E8">
        <f>Calculations!E9</f>
        <v>2033.4770036408679</v>
      </c>
      <c r="F8">
        <f>Calculations!F9</f>
        <v>2110.0385612924765</v>
      </c>
      <c r="G8">
        <f>Calculations!G9</f>
        <v>2196.6468970577953</v>
      </c>
      <c r="H8">
        <f>Calculations!H9</f>
        <v>2294.5278347200624</v>
      </c>
      <c r="I8">
        <f>Calculations!I9</f>
        <v>2404.9428240693433</v>
      </c>
      <c r="J8">
        <f>Calculations!J9</f>
        <v>2529.4938209808697</v>
      </c>
      <c r="K8">
        <f>Calculations!K9</f>
        <v>2669.3995597290786</v>
      </c>
      <c r="L8">
        <f>Calculations!L9</f>
        <v>2826.875813371043</v>
      </c>
      <c r="M8">
        <f>Calculations!M9</f>
        <v>3002.6086669447122</v>
      </c>
      <c r="N8">
        <f>Calculations!N9</f>
        <v>3200.1213164548708</v>
      </c>
      <c r="O8">
        <f>Calculations!O9</f>
        <v>3420.9803223159342</v>
      </c>
      <c r="P8">
        <f>Calculations!P9</f>
        <v>3667.8204711692274</v>
      </c>
      <c r="Q8">
        <f>Calculations!Q9</f>
        <v>3945.0336426162917</v>
      </c>
      <c r="R8">
        <f>Calculations!R9</f>
        <v>4255.4884446803708</v>
      </c>
      <c r="S8">
        <f>Calculations!S9</f>
        <v>4602.6768374941321</v>
      </c>
      <c r="T8">
        <f>Calculations!T9</f>
        <v>4991.3685910410441</v>
      </c>
      <c r="U8">
        <f>Calculations!U9</f>
        <v>5427.655928889083</v>
      </c>
      <c r="V8">
        <f>Calculations!V9</f>
        <v>5917.1096000567413</v>
      </c>
      <c r="W8">
        <f>Calculations!W9</f>
        <v>6465.7602987967948</v>
      </c>
      <c r="X8">
        <f>Calculations!X9</f>
        <v>7082.3217893694227</v>
      </c>
      <c r="Y8">
        <f>Calculations!Y9</f>
        <v>7776.1673471505528</v>
      </c>
      <c r="Z8">
        <f>Calculations!Z9</f>
        <v>8556.5414552038183</v>
      </c>
      <c r="AA8">
        <f>Calculations!AA9</f>
        <v>9435.6875647927045</v>
      </c>
      <c r="AB8">
        <f>Calculations!AB9</f>
        <v>10426.975301843178</v>
      </c>
      <c r="AC8">
        <f>Calculations!AC9</f>
        <v>11546.711413157333</v>
      </c>
      <c r="AD8">
        <f>Calculations!AD9</f>
        <v>12813.104596683159</v>
      </c>
      <c r="AE8">
        <f>Calculations!AE9</f>
        <v>14245.451516773548</v>
      </c>
      <c r="AF8">
        <f>Calculations!AF9</f>
        <v>15869.75947256265</v>
      </c>
    </row>
    <row r="9" spans="1:32" x14ac:dyDescent="0.2">
      <c r="A9" t="s">
        <v>33</v>
      </c>
      <c r="B9">
        <f>Calculations!B10</f>
        <v>49436.628753167417</v>
      </c>
      <c r="C9">
        <f>Calculations!C10</f>
        <v>49668.106328229711</v>
      </c>
      <c r="D9">
        <f>Calculations!D10</f>
        <v>50073.291135121864</v>
      </c>
      <c r="E9">
        <f>Calculations!E10</f>
        <v>50665.495222856851</v>
      </c>
      <c r="F9">
        <f>Calculations!F10</f>
        <v>51453.258751046938</v>
      </c>
      <c r="G9">
        <f>Calculations!G10</f>
        <v>52447.794920649329</v>
      </c>
      <c r="H9">
        <f>Calculations!H10</f>
        <v>53658.368276575238</v>
      </c>
      <c r="I9">
        <f>Calculations!I10</f>
        <v>55101.851927296993</v>
      </c>
      <c r="J9">
        <f>Calculations!J10</f>
        <v>56790.634361927056</v>
      </c>
      <c r="K9">
        <f>Calculations!K10</f>
        <v>58738.115884514722</v>
      </c>
      <c r="L9">
        <f>Calculations!L10</f>
        <v>60962.917356714832</v>
      </c>
      <c r="M9">
        <f>Calculations!M10</f>
        <v>63484.757541417632</v>
      </c>
      <c r="N9">
        <f>Calculations!N10</f>
        <v>66320.622033069507</v>
      </c>
      <c r="O9">
        <f>Calculations!O10</f>
        <v>69494.434468081003</v>
      </c>
      <c r="P9">
        <f>Calculations!P10</f>
        <v>73030.48929639066</v>
      </c>
      <c r="Q9">
        <f>Calculations!Q10</f>
        <v>76958.552959002816</v>
      </c>
      <c r="R9">
        <f>Calculations!R10</f>
        <v>81307.384582701547</v>
      </c>
      <c r="S9">
        <f>Calculations!S10</f>
        <v>86110.327879823424</v>
      </c>
      <c r="T9">
        <f>Calculations!T10</f>
        <v>91407.068305863009</v>
      </c>
      <c r="U9">
        <f>Calculations!U10</f>
        <v>97234.430501538664</v>
      </c>
      <c r="V9">
        <f>Calculations!V10</f>
        <v>103642.93435683448</v>
      </c>
      <c r="W9">
        <f>Calculations!W10</f>
        <v>110687.61489567155</v>
      </c>
      <c r="X9">
        <f>Calculations!X10</f>
        <v>118431.76750482435</v>
      </c>
      <c r="Y9">
        <f>Calculations!Y10</f>
        <v>126954.79557550905</v>
      </c>
      <c r="Z9">
        <f>Calculations!Z10</f>
        <v>136314.94146767067</v>
      </c>
      <c r="AA9">
        <f>Calculations!AA10</f>
        <v>146597.62695626271</v>
      </c>
      <c r="AB9">
        <f>Calculations!AB10</f>
        <v>157902.24380449601</v>
      </c>
      <c r="AC9">
        <f>Calculations!AC10</f>
        <v>170428.69641977386</v>
      </c>
      <c r="AD9">
        <f>Calculations!AD10</f>
        <v>184254.85521861963</v>
      </c>
      <c r="AE9">
        <f>Calculations!AE10</f>
        <v>199522.78673745939</v>
      </c>
      <c r="AF9">
        <f>Calculations!AF10</f>
        <v>216411.44428218537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Census Data</vt:lpstr>
      <vt:lpstr>Population Demographic</vt:lpstr>
      <vt:lpstr>Population Forecast</vt:lpstr>
      <vt:lpstr>Calculations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2021-04-27T04:15:55Z</dcterms:created>
  <dcterms:modified xsi:type="dcterms:W3CDTF">2022-09-12T21:58:43Z</dcterms:modified>
</cp:coreProperties>
</file>