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N\bldgs\SYDEC\"/>
    </mc:Choice>
  </mc:AlternateContent>
  <xr:revisionPtr revIDLastSave="0" documentId="8_{BEE03479-13B5-45AD-AE59-7AEC18982E56}"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<sst xmlns="http://schemas.openxmlformats.org/spreadsheetml/2006/main" count="194484" uniqueCount="2015">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</sst>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128</v>
      </c>
      <c r="C1" s="30">
        <v>46241</v>
      </c>
    </row>
    <row r="2" spans="1:3" x14ac:dyDescent="0.45">
      <c r="A2" s="3" t="s">
        <v>2</v>
      </c>
      <c r="B2" s="4" t="str">
        <f>IFERROR(INDEX(Geography!B:B, MATCH($B$1, Geography!C:C, 0)), "")</f>
        <v>IN</v>
      </c>
    </row>
    <row r="3" spans="1:3" x14ac:dyDescent="0.45">
      <c r="A3" s="3" t="s">
        <v>3</v>
      </c>
      <c r="B3" s="4" t="str">
        <f>IFERROR(INDEX(Geography!E:E, MATCH($B$1, Geography!C:C, 0)), "")</f>
        <v>East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Indiana</v>
      </c>
    </row>
    <row r="311" spans="1:31" x14ac:dyDescent="0.45">
      <c r="A311" t="s">
        <v>1971</v>
      </c>
      <c r="B311" t="str">
        <f>About!$B$2</f>
        <v>IN</v>
      </c>
    </row>
    <row r="312" spans="1:31" x14ac:dyDescent="0.45">
      <c r="A312" t="s">
        <v>1972</v>
      </c>
      <c r="B312">
        <f>MATCH($B$311, $A$38:$A$85, 0)</f>
        <v>12</v>
      </c>
    </row>
    <row r="313" spans="1:31" x14ac:dyDescent="0.45">
      <c r="A313" t="s">
        <v>1973</v>
      </c>
      <c r="B313" s="24">
        <f>INDEX(Census_2020_Urban_Rural!$F$2:$F$57, MATCH($B$311, Census_2020_Urban_Rural!$B$2:$B$57, 0))</f>
        <v>71.176273976026621</v>
      </c>
    </row>
    <row r="314" spans="1:31" x14ac:dyDescent="0.45">
      <c r="A314" t="s">
        <v>1974</v>
      </c>
      <c r="B314" s="18">
        <f>$B$313 * $B$13</f>
        <v>0.71176273976026627</v>
      </c>
    </row>
    <row r="315" spans="1:31" x14ac:dyDescent="0.45">
      <c r="A315" t="s">
        <v>1975</v>
      </c>
      <c r="B315" s="22">
        <f>INDEX($K$38:$K$85, $B$312)</f>
        <v>78.820053803944219</v>
      </c>
    </row>
    <row r="316" spans="1:31" x14ac:dyDescent="0.45">
      <c r="A316" t="s">
        <v>1976</v>
      </c>
      <c r="B316" s="22">
        <f>INDEX($Q$38:$Q$85, $B$312)</f>
        <v>149.54176315019447</v>
      </c>
    </row>
    <row r="317" spans="1:31" x14ac:dyDescent="0.45">
      <c r="A317" t="s">
        <v>1977</v>
      </c>
      <c r="B317" s="22">
        <f>$B$315 * $B$314</f>
        <v>56.101177443546938</v>
      </c>
    </row>
    <row r="318" spans="1:31" x14ac:dyDescent="0.45">
      <c r="A318" t="s">
        <v>1978</v>
      </c>
      <c r="B318" s="22">
        <f>$B$315 * (1 - $B$314)</f>
        <v>22.718876360397285</v>
      </c>
    </row>
    <row r="319" spans="1:31" x14ac:dyDescent="0.45">
      <c r="A319" t="s">
        <v>1979</v>
      </c>
      <c r="B319" s="22">
        <f>$B$316</f>
        <v>149.54176315019447</v>
      </c>
    </row>
    <row r="320" spans="1:31" x14ac:dyDescent="0.45">
      <c r="A320" t="s">
        <v>1980</v>
      </c>
      <c r="B320" s="24">
        <f>INDEX($S$38:$S$85, $B$312)</f>
        <v>21907.899999999998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78.820053803944219</v>
      </c>
      <c r="C322" s="28">
        <f t="shared" si="214"/>
        <v>78.820053803944219</v>
      </c>
      <c r="D322" s="28">
        <f t="shared" si="214"/>
        <v>78.820053803944219</v>
      </c>
      <c r="E322" s="28">
        <f t="shared" si="214"/>
        <v>78.820053803944219</v>
      </c>
      <c r="F322" s="28">
        <f t="shared" si="214"/>
        <v>78.820053803944219</v>
      </c>
      <c r="G322" s="28">
        <f t="shared" si="214"/>
        <v>86.010109076204614</v>
      </c>
      <c r="H322" s="28">
        <f t="shared" si="214"/>
        <v>94.134537529668023</v>
      </c>
      <c r="I322" s="28">
        <f t="shared" si="214"/>
        <v>102.92713448140036</v>
      </c>
      <c r="J322" s="28">
        <f t="shared" si="214"/>
        <v>111.73689943277694</v>
      </c>
      <c r="K322" s="28">
        <f t="shared" si="214"/>
        <v>121.38993319802015</v>
      </c>
      <c r="L322" s="28">
        <f t="shared" si="214"/>
        <v>132.20746465434485</v>
      </c>
      <c r="M322" s="28">
        <f t="shared" si="214"/>
        <v>143.65587151397105</v>
      </c>
      <c r="N322" s="28">
        <f t="shared" si="214"/>
        <v>156.21331278093538</v>
      </c>
      <c r="O322" s="28">
        <f t="shared" si="214"/>
        <v>170.20467633587018</v>
      </c>
      <c r="P322" s="28">
        <f t="shared" si="214"/>
        <v>185.86017165907015</v>
      </c>
      <c r="Q322" s="28">
        <f t="shared" si="214"/>
        <v>203.19651795742857</v>
      </c>
      <c r="R322" s="28">
        <f t="shared" si="214"/>
        <v>222.71771385395272</v>
      </c>
      <c r="S322" s="28">
        <f t="shared" si="214"/>
        <v>244.34620968043401</v>
      </c>
      <c r="T322" s="28">
        <f t="shared" si="214"/>
        <v>268.30062213202154</v>
      </c>
      <c r="U322" s="28">
        <f t="shared" si="214"/>
        <v>294.550865619234</v>
      </c>
      <c r="V322" s="28">
        <f t="shared" si="214"/>
        <v>323.39412025428004</v>
      </c>
      <c r="W322" s="28">
        <f t="shared" si="214"/>
        <v>354.88567821713013</v>
      </c>
      <c r="X322" s="28">
        <f t="shared" si="214"/>
        <v>389.06141133700714</v>
      </c>
      <c r="Y322" s="28">
        <f t="shared" si="214"/>
        <v>426.57183689519712</v>
      </c>
      <c r="Z322" s="28">
        <f t="shared" si="214"/>
        <v>467.26580412267413</v>
      </c>
      <c r="AA322" s="28">
        <f t="shared" si="214"/>
        <v>511.72082425054828</v>
      </c>
      <c r="AB322" s="28">
        <f t="shared" si="214"/>
        <v>560.18348284515116</v>
      </c>
      <c r="AC322" s="28">
        <f t="shared" si="214"/>
        <v>613.32813310205188</v>
      </c>
      <c r="AD322" s="28">
        <f t="shared" si="214"/>
        <v>670.5666104644489</v>
      </c>
      <c r="AE322" s="28">
        <f t="shared" si="214"/>
        <v>732.87047339006836</v>
      </c>
    </row>
    <row r="323" spans="1:31" x14ac:dyDescent="0.45">
      <c r="A323" t="s">
        <v>1982</v>
      </c>
      <c r="B323" s="28">
        <f t="shared" ref="B323:AE323" si="215">INDEX(B$258:B$305, $B$312)</f>
        <v>149.54176315019447</v>
      </c>
      <c r="C323" s="28">
        <f t="shared" si="215"/>
        <v>149.54176315019447</v>
      </c>
      <c r="D323" s="28">
        <f t="shared" si="215"/>
        <v>149.54176315019447</v>
      </c>
      <c r="E323" s="28">
        <f t="shared" si="215"/>
        <v>149.54176315019447</v>
      </c>
      <c r="F323" s="28">
        <f t="shared" si="215"/>
        <v>149.54176315019447</v>
      </c>
      <c r="G323" s="28">
        <f t="shared" si="215"/>
        <v>177.42818177158517</v>
      </c>
      <c r="H323" s="28">
        <f t="shared" si="215"/>
        <v>203.44902440478995</v>
      </c>
      <c r="I323" s="28">
        <f t="shared" si="215"/>
        <v>217.09998163365256</v>
      </c>
      <c r="J323" s="28">
        <f t="shared" si="215"/>
        <v>225.73947595384877</v>
      </c>
      <c r="K323" s="28">
        <f t="shared" si="215"/>
        <v>235.83346165643988</v>
      </c>
      <c r="L323" s="28">
        <f t="shared" si="215"/>
        <v>243.86034508266991</v>
      </c>
      <c r="M323" s="28">
        <f t="shared" si="215"/>
        <v>250.34511382258637</v>
      </c>
      <c r="N323" s="28">
        <f t="shared" si="215"/>
        <v>257.76342789271848</v>
      </c>
      <c r="O323" s="28">
        <f t="shared" si="215"/>
        <v>269.2569938794108</v>
      </c>
      <c r="P323" s="28">
        <f t="shared" si="215"/>
        <v>278.82030019409945</v>
      </c>
      <c r="Q323" s="28">
        <f t="shared" si="215"/>
        <v>287.08419109995992</v>
      </c>
      <c r="R323" s="28">
        <f t="shared" si="215"/>
        <v>301.83035865171894</v>
      </c>
      <c r="S323" s="28">
        <f t="shared" si="215"/>
        <v>316.6829393572674</v>
      </c>
      <c r="T323" s="28">
        <f t="shared" si="215"/>
        <v>335.27593297937943</v>
      </c>
      <c r="U323" s="28">
        <f t="shared" si="215"/>
        <v>351.92297343963361</v>
      </c>
      <c r="V323" s="28">
        <f t="shared" si="215"/>
        <v>361.2154504416543</v>
      </c>
      <c r="W323" s="28">
        <f t="shared" si="215"/>
        <v>375.37195725311176</v>
      </c>
      <c r="X323" s="28">
        <f t="shared" si="215"/>
        <v>383.21035578716328</v>
      </c>
      <c r="Y323" s="28">
        <f t="shared" si="215"/>
        <v>392.15673008328582</v>
      </c>
      <c r="Z323" s="28">
        <f t="shared" si="215"/>
        <v>399.57358735320804</v>
      </c>
      <c r="AA323" s="28">
        <f t="shared" si="215"/>
        <v>411.24076528778556</v>
      </c>
      <c r="AB323" s="28">
        <f t="shared" si="215"/>
        <v>425.95913126669211</v>
      </c>
      <c r="AC323" s="28">
        <f t="shared" si="215"/>
        <v>441.29433879215901</v>
      </c>
      <c r="AD323" s="28">
        <f t="shared" si="215"/>
        <v>453.16896657672589</v>
      </c>
      <c r="AE323" s="28">
        <f t="shared" si="215"/>
        <v>468.75497672077199</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1.0423720071487397E-2</v>
      </c>
      <c r="C330" s="28">
        <f t="shared" si="218"/>
        <v>1.0423720071487397E-2</v>
      </c>
      <c r="D330" s="28">
        <f t="shared" si="218"/>
        <v>1.0423720071487397E-2</v>
      </c>
      <c r="E330" s="28">
        <f t="shared" si="218"/>
        <v>1.0423720071487397E-2</v>
      </c>
      <c r="F330" s="28">
        <f t="shared" si="218"/>
        <v>1.0423720071487397E-2</v>
      </c>
      <c r="G330" s="28">
        <f t="shared" si="218"/>
        <v>1.2024807984689989E-2</v>
      </c>
      <c r="H330" s="28">
        <f t="shared" si="218"/>
        <v>1.3583390554752304E-2</v>
      </c>
      <c r="I330" s="28">
        <f t="shared" si="218"/>
        <v>1.4607840829794411E-2</v>
      </c>
      <c r="J330" s="28">
        <f t="shared" si="218"/>
        <v>1.5404323343936467E-2</v>
      </c>
      <c r="K330" s="28">
        <f t="shared" si="218"/>
        <v>1.6305688580578698E-2</v>
      </c>
      <c r="L330" s="28">
        <f t="shared" si="218"/>
        <v>1.7165853858061009E-2</v>
      </c>
      <c r="M330" s="28">
        <f t="shared" si="218"/>
        <v>1.7984425040125134E-2</v>
      </c>
      <c r="N330" s="28">
        <f t="shared" si="218"/>
        <v>1.8896231070693856E-2</v>
      </c>
      <c r="O330" s="28">
        <f t="shared" si="218"/>
        <v>2.0059506854389557E-2</v>
      </c>
      <c r="P330" s="28">
        <f t="shared" si="218"/>
        <v>2.1210635061013134E-2</v>
      </c>
      <c r="Q330" s="28">
        <f t="shared" si="218"/>
        <v>2.2379174136151276E-2</v>
      </c>
      <c r="R330" s="28">
        <f t="shared" si="218"/>
        <v>2.3943329689549049E-2</v>
      </c>
      <c r="S330" s="28">
        <f t="shared" si="218"/>
        <v>2.5608531581653264E-2</v>
      </c>
      <c r="T330" s="28">
        <f t="shared" si="218"/>
        <v>2.7550634935863363E-2</v>
      </c>
      <c r="U330" s="28">
        <f t="shared" si="218"/>
        <v>2.9508708687681962E-2</v>
      </c>
      <c r="V330" s="28">
        <f t="shared" si="218"/>
        <v>3.1249438362231631E-2</v>
      </c>
      <c r="W330" s="28">
        <f t="shared" si="218"/>
        <v>3.3333073250756212E-2</v>
      </c>
      <c r="X330" s="28">
        <f t="shared" si="218"/>
        <v>3.5250834955617399E-2</v>
      </c>
      <c r="Y330" s="28">
        <f t="shared" si="218"/>
        <v>3.7371385070156568E-2</v>
      </c>
      <c r="Z330" s="28">
        <f t="shared" si="218"/>
        <v>3.9567434189305334E-2</v>
      </c>
      <c r="AA330" s="28">
        <f t="shared" si="218"/>
        <v>4.2129167539487304E-2</v>
      </c>
      <c r="AB330" s="28">
        <f t="shared" si="218"/>
        <v>4.5013105505860594E-2</v>
      </c>
      <c r="AC330" s="28">
        <f t="shared" si="218"/>
        <v>4.8138912077114231E-2</v>
      </c>
      <c r="AD330" s="28">
        <f t="shared" si="218"/>
        <v>5.1293623626234137E-2</v>
      </c>
      <c r="AE330" s="28">
        <f t="shared" si="218"/>
        <v>5.4848956317622433E-2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149.54176315019447</v>
      </c>
      <c r="C8" s="23">
        <f>Calcs!C$323</f>
        <v>149.54176315019447</v>
      </c>
      <c r="D8" s="23">
        <f>Calcs!D$323</f>
        <v>149.54176315019447</v>
      </c>
      <c r="E8" s="23">
        <f>Calcs!E$323</f>
        <v>149.54176315019447</v>
      </c>
      <c r="F8" s="23">
        <f>Calcs!F$323</f>
        <v>149.54176315019447</v>
      </c>
      <c r="G8" s="23">
        <f>Calcs!G$323</f>
        <v>177.42818177158517</v>
      </c>
      <c r="H8" s="23">
        <f>Calcs!H$323</f>
        <v>203.44902440478995</v>
      </c>
      <c r="I8" s="23">
        <f>Calcs!I$323</f>
        <v>217.09998163365256</v>
      </c>
      <c r="J8" s="23">
        <f>Calcs!J$323</f>
        <v>225.73947595384877</v>
      </c>
      <c r="K8" s="23">
        <f>Calcs!K$323</f>
        <v>235.83346165643988</v>
      </c>
      <c r="L8" s="23">
        <f>Calcs!L$323</f>
        <v>243.86034508266991</v>
      </c>
      <c r="M8" s="23">
        <f>Calcs!M$323</f>
        <v>250.34511382258637</v>
      </c>
      <c r="N8" s="23">
        <f>Calcs!N$323</f>
        <v>257.76342789271848</v>
      </c>
      <c r="O8" s="23">
        <f>Calcs!O$323</f>
        <v>269.2569938794108</v>
      </c>
      <c r="P8" s="23">
        <f>Calcs!P$323</f>
        <v>278.82030019409945</v>
      </c>
      <c r="Q8" s="23">
        <f>Calcs!Q$323</f>
        <v>287.08419109995992</v>
      </c>
      <c r="R8" s="23">
        <f>Calcs!R$323</f>
        <v>301.83035865171894</v>
      </c>
      <c r="S8" s="23">
        <f>Calcs!S$323</f>
        <v>316.6829393572674</v>
      </c>
      <c r="T8" s="23">
        <f>Calcs!T$323</f>
        <v>335.27593297937943</v>
      </c>
      <c r="U8" s="23">
        <f>Calcs!U$323</f>
        <v>351.92297343963361</v>
      </c>
      <c r="V8" s="23">
        <f>Calcs!V$323</f>
        <v>361.2154504416543</v>
      </c>
      <c r="W8" s="23">
        <f>Calcs!W$323</f>
        <v>375.37195725311176</v>
      </c>
      <c r="X8" s="23">
        <f>Calcs!X$323</f>
        <v>383.21035578716328</v>
      </c>
      <c r="Y8" s="23">
        <f>Calcs!Y$323</f>
        <v>392.15673008328582</v>
      </c>
      <c r="Z8" s="23">
        <f>Calcs!Z$323</f>
        <v>399.57358735320804</v>
      </c>
      <c r="AA8" s="23">
        <f>Calcs!AA$323</f>
        <v>411.24076528778556</v>
      </c>
      <c r="AB8" s="23">
        <f>Calcs!AB$323</f>
        <v>425.95913126669211</v>
      </c>
      <c r="AC8" s="23">
        <f>Calcs!AC$323</f>
        <v>441.29433879215901</v>
      </c>
      <c r="AD8" s="23">
        <f>Calcs!AD$323</f>
        <v>453.16896657672589</v>
      </c>
      <c r="AE8" s="23">
        <f>Calcs!AE$323</f>
        <v>468.75497672077199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56.101177443546938</v>
      </c>
      <c r="C8" s="23">
        <f>Calcs!C$322 * Calcs!$B$314</f>
        <v>56.101177443546938</v>
      </c>
      <c r="D8" s="23">
        <f>Calcs!D$322 * Calcs!$B$314</f>
        <v>56.101177443546938</v>
      </c>
      <c r="E8" s="23">
        <f>Calcs!E$322 * Calcs!$B$314</f>
        <v>56.101177443546938</v>
      </c>
      <c r="F8" s="23">
        <f>Calcs!F$322 * Calcs!$B$314</f>
        <v>56.101177443546938</v>
      </c>
      <c r="G8" s="23">
        <f>Calcs!G$322 * Calcs!$B$314</f>
        <v>61.218790883158739</v>
      </c>
      <c r="H8" s="23">
        <f>Calcs!H$322 * Calcs!$B$314</f>
        <v>67.001456338182123</v>
      </c>
      <c r="I8" s="23">
        <f>Calcs!I$322 * Calcs!$B$314</f>
        <v>73.259699234154894</v>
      </c>
      <c r="J8" s="23">
        <f>Calcs!J$322 * Calcs!$B$314</f>
        <v>79.530161672590651</v>
      </c>
      <c r="K8" s="23">
        <f>Calcs!K$322 * Calcs!$B$314</f>
        <v>86.400831432338521</v>
      </c>
      <c r="L8" s="23">
        <f>Calcs!L$322 * Calcs!$B$314</f>
        <v>94.100347259135049</v>
      </c>
      <c r="M8" s="23">
        <f>Calcs!M$322 * Calcs!$B$314</f>
        <v>102.24889669143282</v>
      </c>
      <c r="N8" s="23">
        <f>Calcs!N$322 * Calcs!$B$314</f>
        <v>111.18681549198598</v>
      </c>
      <c r="O8" s="23">
        <f>Calcs!O$322 * Calcs!$B$314</f>
        <v>121.14534674882832</v>
      </c>
      <c r="P8" s="23">
        <f>Calcs!P$322 * Calcs!$B$314</f>
        <v>132.28834499237317</v>
      </c>
      <c r="Q8" s="23">
        <f>Calcs!Q$322 * Calcs!$B$314</f>
        <v>144.62771033112551</v>
      </c>
      <c r="R8" s="23">
        <f>Calcs!R$322 * Calcs!$B$314</f>
        <v>158.5221702058324</v>
      </c>
      <c r="S8" s="23">
        <f>Calcs!S$322 * Calcs!$B$314</f>
        <v>173.91652765218222</v>
      </c>
      <c r="T8" s="23">
        <f>Calcs!T$322 * Calcs!$B$314</f>
        <v>190.96638588807158</v>
      </c>
      <c r="U8" s="23">
        <f>Calcs!U$322 * Calcs!$B$314</f>
        <v>209.65033111190402</v>
      </c>
      <c r="V8" s="23">
        <f>Calcs!V$322 * Calcs!$B$314</f>
        <v>230.17988505454738</v>
      </c>
      <c r="W8" s="23">
        <f>Calcs!W$322 * Calcs!$B$314</f>
        <v>252.5944026295048</v>
      </c>
      <c r="X8" s="23">
        <f>Calcs!X$322 * Calcs!$B$314</f>
        <v>276.91941606822411</v>
      </c>
      <c r="Y8" s="23">
        <f>Calcs!Y$322 * Calcs!$B$314</f>
        <v>303.61793933309497</v>
      </c>
      <c r="Z8" s="23">
        <f>Calcs!Z$322 * Calcs!$B$314</f>
        <v>332.58238893863847</v>
      </c>
      <c r="AA8" s="23">
        <f>Calcs!AA$322 * Calcs!$B$314</f>
        <v>364.22381586095196</v>
      </c>
      <c r="AB8" s="23">
        <f>Calcs!AB$322 * Calcs!$B$314</f>
        <v>398.71773051831292</v>
      </c>
      <c r="AC8" s="23">
        <f>Calcs!AC$322 * Calcs!$B$314</f>
        <v>436.54411238876571</v>
      </c>
      <c r="AD8" s="23">
        <f>Calcs!AD$322 * Calcs!$B$314</f>
        <v>477.28432785593139</v>
      </c>
      <c r="AE8" s="23">
        <f>Calcs!AE$322 * Calcs!$B$314</f>
        <v>521.62989602951836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22.718876360397285</v>
      </c>
      <c r="C8" s="23">
        <f>Calcs!C$322 * (1 - Calcs!$B$314)</f>
        <v>22.718876360397285</v>
      </c>
      <c r="D8" s="23">
        <f>Calcs!D$322 * (1 - Calcs!$B$314)</f>
        <v>22.718876360397285</v>
      </c>
      <c r="E8" s="23">
        <f>Calcs!E$322 * (1 - Calcs!$B$314)</f>
        <v>22.718876360397285</v>
      </c>
      <c r="F8" s="23">
        <f>Calcs!F$322 * (1 - Calcs!$B$314)</f>
        <v>22.718876360397285</v>
      </c>
      <c r="G8" s="23">
        <f>Calcs!G$322 * (1 - Calcs!$B$314)</f>
        <v>24.791318193045875</v>
      </c>
      <c r="H8" s="23">
        <f>Calcs!H$322 * (1 - Calcs!$B$314)</f>
        <v>27.133081191485903</v>
      </c>
      <c r="I8" s="23">
        <f>Calcs!I$322 * (1 - Calcs!$B$314)</f>
        <v>29.667435247245464</v>
      </c>
      <c r="J8" s="23">
        <f>Calcs!J$322 * (1 - Calcs!$B$314)</f>
        <v>32.206737760186279</v>
      </c>
      <c r="K8" s="23">
        <f>Calcs!K$322 * (1 - Calcs!$B$314)</f>
        <v>34.989101765681625</v>
      </c>
      <c r="L8" s="23">
        <f>Calcs!L$322 * (1 - Calcs!$B$314)</f>
        <v>38.107117395209791</v>
      </c>
      <c r="M8" s="23">
        <f>Calcs!M$322 * (1 - Calcs!$B$314)</f>
        <v>41.406974822538224</v>
      </c>
      <c r="N8" s="23">
        <f>Calcs!N$322 * (1 - Calcs!$B$314)</f>
        <v>45.026497288949393</v>
      </c>
      <c r="O8" s="23">
        <f>Calcs!O$322 * (1 - Calcs!$B$314)</f>
        <v>49.059329587041859</v>
      </c>
      <c r="P8" s="23">
        <f>Calcs!P$322 * (1 - Calcs!$B$314)</f>
        <v>53.571826666696985</v>
      </c>
      <c r="Q8" s="23">
        <f>Calcs!Q$322 * (1 - Calcs!$B$314)</f>
        <v>58.568807626303069</v>
      </c>
      <c r="R8" s="23">
        <f>Calcs!R$322 * (1 - Calcs!$B$314)</f>
        <v>64.195543648120321</v>
      </c>
      <c r="S8" s="23">
        <f>Calcs!S$322 * (1 - Calcs!$B$314)</f>
        <v>70.429682028251804</v>
      </c>
      <c r="T8" s="23">
        <f>Calcs!T$322 * (1 - Calcs!$B$314)</f>
        <v>77.33423624394996</v>
      </c>
      <c r="U8" s="23">
        <f>Calcs!U$322 * (1 - Calcs!$B$314)</f>
        <v>84.900534507329994</v>
      </c>
      <c r="V8" s="23">
        <f>Calcs!V$322 * (1 - Calcs!$B$314)</f>
        <v>93.214235199732656</v>
      </c>
      <c r="W8" s="23">
        <f>Calcs!W$322 * (1 - Calcs!$B$314)</f>
        <v>102.29127558762534</v>
      </c>
      <c r="X8" s="23">
        <f>Calcs!X$322 * (1 - Calcs!$B$314)</f>
        <v>112.14199526878302</v>
      </c>
      <c r="Y8" s="23">
        <f>Calcs!Y$322 * (1 - Calcs!$B$314)</f>
        <v>122.95389756210218</v>
      </c>
      <c r="Z8" s="23">
        <f>Calcs!Z$322 * (1 - Calcs!$B$314)</f>
        <v>134.68341518403568</v>
      </c>
      <c r="AA8" s="23">
        <f>Calcs!AA$322 * (1 - Calcs!$B$314)</f>
        <v>147.49700838959632</v>
      </c>
      <c r="AB8" s="23">
        <f>Calcs!AB$322 * (1 - Calcs!$B$314)</f>
        <v>161.46575232683824</v>
      </c>
      <c r="AC8" s="23">
        <f>Calcs!AC$322 * (1 - Calcs!$B$314)</f>
        <v>176.78402071328617</v>
      </c>
      <c r="AD8" s="23">
        <f>Calcs!AD$322 * (1 - Calcs!$B$314)</f>
        <v>193.28228260851751</v>
      </c>
      <c r="AE8" s="23">
        <f>Calcs!AE$322 * (1 - Calcs!$B$314)</f>
        <v>211.24057736054999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56.101177443546938</v>
      </c>
      <c r="C8" s="23">
        <f>'BDESC-rural-residential'!E8</f>
        <v>22.718876360397285</v>
      </c>
      <c r="D8" s="23">
        <f>'BDESC-commercial'!E8</f>
        <v>149.54176315019447</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2026-08-07T21:04:02Z</dcterms:modified>
</cp:coreProperties>
</file>