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soh14/Downloads/"/>
    </mc:Choice>
  </mc:AlternateContent>
  <xr:revisionPtr revIDLastSave="0" documentId="13_ncr:1_{9A831084-8A6A-4B41-BA73-452DDC8CD5E3}" xr6:coauthVersionLast="47" xr6:coauthVersionMax="47" xr10:uidLastSave="{00000000-0000-0000-0000-000000000000}"/>
  <bookViews>
    <workbookView xWindow="0" yWindow="500" windowWidth="28800" windowHeight="17500" firstSheet="19" activeTab="25" xr2:uid="{00000000-000D-0000-FFFF-FFFF00000000}"/>
  </bookViews>
  <sheets>
    <sheet name="About" sheetId="1" r:id="rId1"/>
    <sheet name="Electricity Residential" sheetId="2" r:id="rId2"/>
    <sheet name="Energy in Residential" sheetId="3" r:id="rId3"/>
    <sheet name="Energy in commercial" sheetId="4" r:id="rId4"/>
    <sheet name="urbanization (BPS)" sheetId="5" r:id="rId5"/>
    <sheet name="MAPPING" sheetId="6" r:id="rId6"/>
    <sheet name="LEAP projection" sheetId="7" r:id="rId7"/>
    <sheet name="SYCEU" sheetId="8" r:id="rId8"/>
    <sheet name="demand_calculations_commercial" sheetId="9" r:id="rId9"/>
    <sheet name="Calculations" sheetId="10" r:id="rId10"/>
    <sheet name="BCEU-urban-residential-heating" sheetId="11" r:id="rId11"/>
    <sheet name="BCEU-urban-residential-cooling" sheetId="12" r:id="rId12"/>
    <sheet name="BCEU-urban-residential-lighting" sheetId="13" r:id="rId13"/>
    <sheet name="BCEU-urban-residential-appl" sheetId="14" r:id="rId14"/>
    <sheet name="BCEU-urban-residential-other" sheetId="15" r:id="rId15"/>
    <sheet name="BCEU-rural-residential-heating" sheetId="16" r:id="rId16"/>
    <sheet name="BCEU-rural-residential-cooling" sheetId="17" r:id="rId17"/>
    <sheet name="BCEU-rural-residential-lighting" sheetId="18" r:id="rId18"/>
    <sheet name="BCEU-rural-residential-appl" sheetId="19" r:id="rId19"/>
    <sheet name="BCEU-rural-residential-other" sheetId="20" r:id="rId20"/>
    <sheet name="BCEU-commercial-heating" sheetId="21" r:id="rId21"/>
    <sheet name="BCEU-commercial-cooling" sheetId="22" r:id="rId22"/>
    <sheet name="BCEU-commercial-lighting" sheetId="23" r:id="rId23"/>
    <sheet name="BCEU-commercial-appl" sheetId="24" r:id="rId24"/>
    <sheet name="BCEU-commercial-other" sheetId="25" r:id="rId25"/>
    <sheet name="BCEU-all-envelope" sheetId="26" r:id="rId26"/>
  </sheets>
  <definedNames>
    <definedName name="Table4">#REF!</definedName>
    <definedName name="Table5">#REF!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0" roundtripDataChecksum="1jcM7EqJS5mqCK2uf3cuFXC/Fau9M3nuWcV817xlZC8="/>
    </ext>
  </extLst>
</workbook>
</file>

<file path=xl/calcChain.xml><?xml version="1.0" encoding="utf-8"?>
<calcChain xmlns="http://schemas.openxmlformats.org/spreadsheetml/2006/main">
  <c r="AI11" i="25" l="1"/>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I5" i="25"/>
  <c r="AH5" i="25"/>
  <c r="AG5" i="25"/>
  <c r="AF5" i="25"/>
  <c r="AE5" i="25"/>
  <c r="AD5" i="25"/>
  <c r="AC5" i="25"/>
  <c r="AB5" i="25"/>
  <c r="AA5" i="25"/>
  <c r="Z5" i="25"/>
  <c r="Y5" i="25"/>
  <c r="X5" i="25"/>
  <c r="W5" i="25"/>
  <c r="V5" i="25"/>
  <c r="U5" i="25"/>
  <c r="T5" i="25"/>
  <c r="S5" i="25"/>
  <c r="R5" i="25"/>
  <c r="Q5" i="25"/>
  <c r="P5" i="25"/>
  <c r="O5" i="25"/>
  <c r="N5" i="25"/>
  <c r="M5" i="25"/>
  <c r="L5" i="25"/>
  <c r="K5" i="25"/>
  <c r="J5" i="25"/>
  <c r="I5" i="25"/>
  <c r="H5" i="25"/>
  <c r="G5" i="25"/>
  <c r="F5" i="25"/>
  <c r="E5" i="25"/>
  <c r="D5" i="25"/>
  <c r="C5" i="25"/>
  <c r="B5" i="25"/>
  <c r="AI4" i="25"/>
  <c r="AH4" i="25"/>
  <c r="AG4" i="25"/>
  <c r="AF4" i="25"/>
  <c r="AE4" i="25"/>
  <c r="AD4" i="25"/>
  <c r="AC4" i="25"/>
  <c r="AB4" i="25"/>
  <c r="AA4" i="25"/>
  <c r="Z4" i="25"/>
  <c r="Y4" i="25"/>
  <c r="X4" i="25"/>
  <c r="W4" i="25"/>
  <c r="V4" i="25"/>
  <c r="U4" i="25"/>
  <c r="T4" i="25"/>
  <c r="S4" i="25"/>
  <c r="R4" i="25"/>
  <c r="Q4" i="25"/>
  <c r="P4" i="25"/>
  <c r="O4" i="25"/>
  <c r="N4" i="25"/>
  <c r="M4" i="25"/>
  <c r="L4" i="25"/>
  <c r="K4" i="25"/>
  <c r="J4" i="25"/>
  <c r="I4" i="25"/>
  <c r="H4" i="25"/>
  <c r="G4" i="25"/>
  <c r="F4" i="25"/>
  <c r="E4" i="25"/>
  <c r="D4" i="25"/>
  <c r="C4" i="25"/>
  <c r="B4" i="25"/>
  <c r="AI3" i="25"/>
  <c r="AH3" i="25"/>
  <c r="AG3" i="25"/>
  <c r="AF3" i="25"/>
  <c r="AE3" i="25"/>
  <c r="AD3" i="25"/>
  <c r="AC3" i="25"/>
  <c r="AB3" i="25"/>
  <c r="AA3" i="25"/>
  <c r="Z3" i="25"/>
  <c r="Y3" i="25"/>
  <c r="X3" i="25"/>
  <c r="W3" i="25"/>
  <c r="V3" i="25"/>
  <c r="U3" i="25"/>
  <c r="T3" i="25"/>
  <c r="S3" i="25"/>
  <c r="R3" i="25"/>
  <c r="Q3" i="25"/>
  <c r="P3" i="25"/>
  <c r="O3" i="25"/>
  <c r="N3" i="25"/>
  <c r="M3" i="25"/>
  <c r="L3" i="25"/>
  <c r="K3" i="25"/>
  <c r="J3" i="25"/>
  <c r="I3" i="25"/>
  <c r="H3" i="25"/>
  <c r="G3" i="25"/>
  <c r="F3" i="25"/>
  <c r="E3" i="25"/>
  <c r="D3" i="25"/>
  <c r="C3" i="25"/>
  <c r="B3" i="25"/>
  <c r="AI2" i="25"/>
  <c r="AH2" i="25"/>
  <c r="AG12" i="24"/>
  <c r="AF12" i="24"/>
  <c r="AE12" i="24"/>
  <c r="AD12" i="24"/>
  <c r="AC12" i="24"/>
  <c r="AB12" i="24"/>
  <c r="AA12" i="24"/>
  <c r="Z12" i="24"/>
  <c r="Y12" i="24"/>
  <c r="X12" i="24"/>
  <c r="W12" i="24"/>
  <c r="V12" i="24"/>
  <c r="U12" i="24"/>
  <c r="T12" i="24"/>
  <c r="S12" i="24"/>
  <c r="R12" i="24"/>
  <c r="Q12" i="24"/>
  <c r="P12" i="24"/>
  <c r="O12" i="24"/>
  <c r="N12" i="24"/>
  <c r="M12" i="24"/>
  <c r="L12" i="24"/>
  <c r="K12" i="24"/>
  <c r="J12" i="24"/>
  <c r="I12" i="24"/>
  <c r="H12" i="24"/>
  <c r="G12" i="24"/>
  <c r="F12" i="24"/>
  <c r="E12" i="24"/>
  <c r="D12" i="24"/>
  <c r="C12" i="24"/>
  <c r="B12" i="24"/>
  <c r="AG11" i="24"/>
  <c r="AF11" i="24"/>
  <c r="AE11" i="24"/>
  <c r="AD11" i="24"/>
  <c r="AC11" i="24"/>
  <c r="AB11" i="24"/>
  <c r="AA11" i="24"/>
  <c r="Z11" i="24"/>
  <c r="Y11" i="24"/>
  <c r="X11" i="24"/>
  <c r="W11" i="24"/>
  <c r="V11" i="24"/>
  <c r="U11" i="24"/>
  <c r="T11" i="24"/>
  <c r="S11" i="24"/>
  <c r="R11" i="24"/>
  <c r="Q11" i="24"/>
  <c r="P11" i="24"/>
  <c r="O11" i="24"/>
  <c r="N11" i="24"/>
  <c r="M11" i="24"/>
  <c r="L11" i="24"/>
  <c r="K11" i="24"/>
  <c r="J11" i="24"/>
  <c r="I11" i="24"/>
  <c r="H11" i="24"/>
  <c r="G11" i="24"/>
  <c r="F11" i="24"/>
  <c r="E11" i="24"/>
  <c r="D11" i="24"/>
  <c r="C11" i="24"/>
  <c r="B11"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C9" i="24"/>
  <c r="B9" i="24"/>
  <c r="AG8" i="24"/>
  <c r="AF8" i="24"/>
  <c r="AE8" i="24"/>
  <c r="AD8" i="24"/>
  <c r="AC8" i="24"/>
  <c r="AB8" i="24"/>
  <c r="AA8" i="24"/>
  <c r="Z8" i="24"/>
  <c r="Y8" i="24"/>
  <c r="X8" i="24"/>
  <c r="W8" i="24"/>
  <c r="V8" i="24"/>
  <c r="U8" i="24"/>
  <c r="T8" i="24"/>
  <c r="S8" i="24"/>
  <c r="R8" i="24"/>
  <c r="Q8" i="24"/>
  <c r="P8" i="24"/>
  <c r="O8" i="24"/>
  <c r="N8" i="24"/>
  <c r="M8" i="24"/>
  <c r="L8" i="24"/>
  <c r="K8" i="24"/>
  <c r="J8" i="24"/>
  <c r="I8" i="24"/>
  <c r="H8" i="24"/>
  <c r="G8" i="24"/>
  <c r="F8" i="24"/>
  <c r="E8" i="24"/>
  <c r="D8" i="24"/>
  <c r="C8" i="24"/>
  <c r="B8" i="24"/>
  <c r="AG7" i="24"/>
  <c r="AF7" i="24"/>
  <c r="AE7" i="24"/>
  <c r="AD7" i="24"/>
  <c r="AC7" i="24"/>
  <c r="AB7" i="24"/>
  <c r="AA7" i="24"/>
  <c r="Z7" i="24"/>
  <c r="Y7" i="24"/>
  <c r="X7" i="24"/>
  <c r="W7" i="24"/>
  <c r="V7" i="24"/>
  <c r="U7" i="24"/>
  <c r="T7" i="24"/>
  <c r="S7" i="24"/>
  <c r="R7" i="24"/>
  <c r="Q7" i="24"/>
  <c r="P7" i="24"/>
  <c r="O7" i="24"/>
  <c r="N7" i="24"/>
  <c r="M7" i="24"/>
  <c r="L7" i="24"/>
  <c r="K7" i="24"/>
  <c r="J7" i="24"/>
  <c r="I7" i="24"/>
  <c r="H7" i="24"/>
  <c r="G7" i="24"/>
  <c r="F7" i="24"/>
  <c r="E7" i="24"/>
  <c r="D7" i="24"/>
  <c r="C7" i="24"/>
  <c r="B7" i="24"/>
  <c r="AG6" i="24"/>
  <c r="AF6" i="24"/>
  <c r="AE6" i="24"/>
  <c r="AD6" i="24"/>
  <c r="AC6" i="24"/>
  <c r="AB6" i="24"/>
  <c r="AA6" i="24"/>
  <c r="Z6" i="24"/>
  <c r="Y6" i="24"/>
  <c r="X6" i="24"/>
  <c r="W6" i="24"/>
  <c r="V6" i="24"/>
  <c r="U6" i="24"/>
  <c r="T6" i="24"/>
  <c r="S6" i="24"/>
  <c r="R6" i="24"/>
  <c r="Q6" i="24"/>
  <c r="P6" i="24"/>
  <c r="O6" i="24"/>
  <c r="N6" i="24"/>
  <c r="M6" i="24"/>
  <c r="L6" i="24"/>
  <c r="K6" i="24"/>
  <c r="J6" i="24"/>
  <c r="I6" i="24"/>
  <c r="H6" i="24"/>
  <c r="G6" i="24"/>
  <c r="F6" i="24"/>
  <c r="E6" i="24"/>
  <c r="D6" i="24"/>
  <c r="C6" i="24"/>
  <c r="B6" i="24"/>
  <c r="AG3" i="24"/>
  <c r="AF3" i="24"/>
  <c r="AE3" i="24"/>
  <c r="AD3" i="24"/>
  <c r="AC3" i="24"/>
  <c r="AB3" i="24"/>
  <c r="AA3" i="24"/>
  <c r="Z3" i="24"/>
  <c r="Y3" i="24"/>
  <c r="X3" i="24"/>
  <c r="W3" i="24"/>
  <c r="V3" i="24"/>
  <c r="U3" i="24"/>
  <c r="T3" i="24"/>
  <c r="S3" i="24"/>
  <c r="R3" i="24"/>
  <c r="Q3" i="24"/>
  <c r="P3" i="24"/>
  <c r="O3" i="24"/>
  <c r="N3" i="24"/>
  <c r="M3" i="24"/>
  <c r="L3" i="24"/>
  <c r="K3" i="24"/>
  <c r="J3" i="24"/>
  <c r="I3" i="24"/>
  <c r="H3" i="24"/>
  <c r="G3" i="24"/>
  <c r="F3" i="24"/>
  <c r="E3" i="24"/>
  <c r="D3" i="24"/>
  <c r="C3" i="24"/>
  <c r="B3" i="24"/>
  <c r="AG11" i="23"/>
  <c r="AF11" i="23"/>
  <c r="AE11" i="23"/>
  <c r="AD11" i="23"/>
  <c r="AC11" i="23"/>
  <c r="AB11" i="23"/>
  <c r="AA11" i="23"/>
  <c r="Z11" i="23"/>
  <c r="Y11" i="23"/>
  <c r="X11" i="23"/>
  <c r="W11" i="23"/>
  <c r="V11" i="23"/>
  <c r="U11" i="23"/>
  <c r="T11" i="23"/>
  <c r="S11" i="23"/>
  <c r="R11" i="23"/>
  <c r="Q11" i="23"/>
  <c r="P11" i="23"/>
  <c r="O11" i="23"/>
  <c r="N11" i="23"/>
  <c r="M11" i="23"/>
  <c r="L11" i="23"/>
  <c r="K11" i="23"/>
  <c r="J11" i="23"/>
  <c r="I11" i="23"/>
  <c r="H11" i="23"/>
  <c r="G11" i="23"/>
  <c r="F11" i="23"/>
  <c r="E11" i="23"/>
  <c r="D11" i="23"/>
  <c r="C11" i="23"/>
  <c r="B11" i="23"/>
  <c r="AG10" i="23"/>
  <c r="AF10" i="23"/>
  <c r="AE10" i="23"/>
  <c r="AD10" i="23"/>
  <c r="AC10" i="23"/>
  <c r="AB10" i="23"/>
  <c r="AA10" i="23"/>
  <c r="Z10" i="23"/>
  <c r="Y10" i="23"/>
  <c r="X10" i="23"/>
  <c r="W10" i="23"/>
  <c r="V10" i="23"/>
  <c r="U10" i="23"/>
  <c r="T10" i="23"/>
  <c r="S10" i="23"/>
  <c r="R10" i="23"/>
  <c r="Q10" i="23"/>
  <c r="P10" i="23"/>
  <c r="O10" i="23"/>
  <c r="N10" i="23"/>
  <c r="M10" i="23"/>
  <c r="L10" i="23"/>
  <c r="K10" i="23"/>
  <c r="J10" i="23"/>
  <c r="I10" i="23"/>
  <c r="H10" i="23"/>
  <c r="G10" i="23"/>
  <c r="F10" i="23"/>
  <c r="E10" i="23"/>
  <c r="D10" i="23"/>
  <c r="C10" i="23"/>
  <c r="B10" i="23"/>
  <c r="AG9" i="23"/>
  <c r="AF9" i="23"/>
  <c r="AE9" i="23"/>
  <c r="AD9" i="23"/>
  <c r="AC9" i="23"/>
  <c r="AB9" i="23"/>
  <c r="AA9" i="23"/>
  <c r="Z9" i="23"/>
  <c r="Y9" i="23"/>
  <c r="X9" i="23"/>
  <c r="W9" i="23"/>
  <c r="V9" i="23"/>
  <c r="U9" i="23"/>
  <c r="T9" i="23"/>
  <c r="S9" i="23"/>
  <c r="R9" i="23"/>
  <c r="Q9" i="23"/>
  <c r="P9" i="23"/>
  <c r="O9" i="23"/>
  <c r="N9" i="23"/>
  <c r="M9" i="23"/>
  <c r="L9" i="23"/>
  <c r="K9" i="23"/>
  <c r="J9" i="23"/>
  <c r="I9" i="23"/>
  <c r="H9" i="23"/>
  <c r="G9" i="23"/>
  <c r="F9" i="23"/>
  <c r="E9" i="23"/>
  <c r="D9" i="23"/>
  <c r="C9" i="23"/>
  <c r="B9" i="23"/>
  <c r="AG8" i="23"/>
  <c r="AF8" i="23"/>
  <c r="AE8" i="23"/>
  <c r="AD8" i="23"/>
  <c r="AC8" i="23"/>
  <c r="AB8" i="23"/>
  <c r="AA8" i="23"/>
  <c r="Z8" i="23"/>
  <c r="Y8" i="23"/>
  <c r="X8" i="23"/>
  <c r="W8" i="23"/>
  <c r="V8" i="23"/>
  <c r="U8" i="23"/>
  <c r="T8" i="23"/>
  <c r="S8" i="23"/>
  <c r="R8" i="23"/>
  <c r="Q8" i="23"/>
  <c r="P8" i="23"/>
  <c r="O8" i="23"/>
  <c r="N8" i="23"/>
  <c r="M8" i="23"/>
  <c r="L8" i="23"/>
  <c r="K8" i="23"/>
  <c r="J8" i="23"/>
  <c r="I8" i="23"/>
  <c r="H8" i="23"/>
  <c r="G8" i="23"/>
  <c r="F8" i="23"/>
  <c r="E8" i="23"/>
  <c r="D8" i="23"/>
  <c r="C8" i="23"/>
  <c r="B8" i="23"/>
  <c r="AG7" i="23"/>
  <c r="AF7" i="23"/>
  <c r="AE7" i="23"/>
  <c r="AD7" i="23"/>
  <c r="AC7" i="23"/>
  <c r="AB7" i="23"/>
  <c r="AA7" i="23"/>
  <c r="Z7" i="23"/>
  <c r="Y7" i="23"/>
  <c r="X7" i="23"/>
  <c r="W7" i="23"/>
  <c r="V7" i="23"/>
  <c r="U7" i="23"/>
  <c r="T7" i="23"/>
  <c r="S7" i="23"/>
  <c r="R7" i="23"/>
  <c r="Q7" i="23"/>
  <c r="P7" i="23"/>
  <c r="O7" i="23"/>
  <c r="N7" i="23"/>
  <c r="M7" i="23"/>
  <c r="L7" i="23"/>
  <c r="K7" i="23"/>
  <c r="J7" i="23"/>
  <c r="I7" i="23"/>
  <c r="H7" i="23"/>
  <c r="G7" i="23"/>
  <c r="F7" i="23"/>
  <c r="E7" i="23"/>
  <c r="D7" i="23"/>
  <c r="C7" i="23"/>
  <c r="B7" i="23"/>
  <c r="AG6" i="23"/>
  <c r="AF6" i="23"/>
  <c r="AE6" i="23"/>
  <c r="AD6" i="23"/>
  <c r="AC6" i="23"/>
  <c r="AB6" i="23"/>
  <c r="AA6" i="23"/>
  <c r="Z6" i="23"/>
  <c r="Y6" i="23"/>
  <c r="X6" i="23"/>
  <c r="W6" i="23"/>
  <c r="V6" i="23"/>
  <c r="U6" i="23"/>
  <c r="T6" i="23"/>
  <c r="S6" i="23"/>
  <c r="R6" i="23"/>
  <c r="Q6" i="23"/>
  <c r="P6" i="23"/>
  <c r="O6" i="23"/>
  <c r="N6" i="23"/>
  <c r="M6" i="23"/>
  <c r="L6" i="23"/>
  <c r="K6" i="23"/>
  <c r="J6" i="23"/>
  <c r="I6" i="23"/>
  <c r="H6" i="23"/>
  <c r="G6" i="23"/>
  <c r="F6" i="23"/>
  <c r="E6" i="23"/>
  <c r="D6" i="23"/>
  <c r="C6" i="23"/>
  <c r="B6" i="23"/>
  <c r="AG5" i="23"/>
  <c r="AF5" i="23"/>
  <c r="AE5" i="23"/>
  <c r="AD5" i="23"/>
  <c r="AC5" i="23"/>
  <c r="AB5" i="23"/>
  <c r="AA5" i="23"/>
  <c r="Z5" i="23"/>
  <c r="Y5" i="23"/>
  <c r="X5" i="23"/>
  <c r="W5" i="23"/>
  <c r="V5" i="23"/>
  <c r="U5" i="23"/>
  <c r="T5" i="23"/>
  <c r="S5" i="23"/>
  <c r="R5" i="23"/>
  <c r="Q5" i="23"/>
  <c r="P5" i="23"/>
  <c r="O5" i="23"/>
  <c r="N5" i="23"/>
  <c r="M5" i="23"/>
  <c r="L5" i="23"/>
  <c r="K5" i="23"/>
  <c r="J5" i="23"/>
  <c r="I5" i="23"/>
  <c r="H5" i="23"/>
  <c r="G5" i="23"/>
  <c r="F5" i="23"/>
  <c r="E5" i="23"/>
  <c r="D5" i="23"/>
  <c r="C5" i="23"/>
  <c r="B5" i="23"/>
  <c r="AG4" i="23"/>
  <c r="AF4" i="23"/>
  <c r="AE4" i="23"/>
  <c r="AD4" i="23"/>
  <c r="AC4" i="23"/>
  <c r="AB4" i="23"/>
  <c r="AA4" i="23"/>
  <c r="Z4" i="23"/>
  <c r="Y4" i="23"/>
  <c r="X4" i="23"/>
  <c r="W4" i="23"/>
  <c r="V4" i="23"/>
  <c r="U4" i="23"/>
  <c r="T4" i="23"/>
  <c r="S4" i="23"/>
  <c r="R4" i="23"/>
  <c r="Q4" i="23"/>
  <c r="P4" i="23"/>
  <c r="O4" i="23"/>
  <c r="N4" i="23"/>
  <c r="M4" i="23"/>
  <c r="L4" i="23"/>
  <c r="K4" i="23"/>
  <c r="J4" i="23"/>
  <c r="I4" i="23"/>
  <c r="H4" i="23"/>
  <c r="G4" i="23"/>
  <c r="F4" i="23"/>
  <c r="E4" i="23"/>
  <c r="D4" i="23"/>
  <c r="C4" i="23"/>
  <c r="B4"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W2" i="20"/>
  <c r="O2" i="20"/>
  <c r="G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B10" i="19"/>
  <c r="AA10" i="19"/>
  <c r="G10" i="19"/>
  <c r="D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W7" i="19"/>
  <c r="O7" i="19"/>
  <c r="G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B4" i="19"/>
  <c r="AA4" i="19"/>
  <c r="G4" i="19"/>
  <c r="D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W2" i="19"/>
  <c r="O2" i="19"/>
  <c r="G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B8" i="18"/>
  <c r="L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B2" i="18"/>
  <c r="L2" i="18"/>
  <c r="AH11" i="17"/>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H2" i="17"/>
  <c r="O2" i="17"/>
  <c r="G2" i="17"/>
  <c r="D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E2" i="15"/>
  <c r="AB2" i="15"/>
  <c r="T2" i="15"/>
  <c r="O2" i="15"/>
  <c r="D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O10" i="14"/>
  <c r="G10" i="14"/>
  <c r="D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E4" i="14"/>
  <c r="AB4" i="14"/>
  <c r="T4" i="14"/>
  <c r="O4" i="14"/>
  <c r="D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O2" i="14"/>
  <c r="G2" i="14"/>
  <c r="D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E2" i="13"/>
  <c r="AB2" i="13"/>
  <c r="T2" i="13"/>
  <c r="O2" i="13"/>
  <c r="D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B2" i="12"/>
  <c r="W2" i="12"/>
  <c r="T2" i="12"/>
  <c r="D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J176" i="10"/>
  <c r="AI121" i="10"/>
  <c r="AG2" i="20" s="1"/>
  <c r="AH121" i="10"/>
  <c r="AF2" i="20" s="1"/>
  <c r="AG121" i="10"/>
  <c r="AE2" i="20" s="1"/>
  <c r="AF121" i="10"/>
  <c r="AD2" i="20" s="1"/>
  <c r="AE121" i="10"/>
  <c r="AC2" i="20" s="1"/>
  <c r="AD121" i="10"/>
  <c r="AB2" i="20" s="1"/>
  <c r="AC121" i="10"/>
  <c r="AA2" i="20" s="1"/>
  <c r="AB121" i="10"/>
  <c r="Z2" i="20" s="1"/>
  <c r="AA121" i="10"/>
  <c r="Y2" i="20" s="1"/>
  <c r="Z121" i="10"/>
  <c r="X2" i="20" s="1"/>
  <c r="Y121" i="10"/>
  <c r="X121" i="10"/>
  <c r="V2" i="20" s="1"/>
  <c r="W121" i="10"/>
  <c r="U2" i="20" s="1"/>
  <c r="V121" i="10"/>
  <c r="T2" i="20" s="1"/>
  <c r="U121" i="10"/>
  <c r="S2" i="20" s="1"/>
  <c r="T121" i="10"/>
  <c r="R2" i="20" s="1"/>
  <c r="S121" i="10"/>
  <c r="Q2" i="20" s="1"/>
  <c r="R121" i="10"/>
  <c r="P2" i="20" s="1"/>
  <c r="Q121" i="10"/>
  <c r="P121" i="10"/>
  <c r="N2" i="20" s="1"/>
  <c r="O121" i="10"/>
  <c r="M2" i="20" s="1"/>
  <c r="N121" i="10"/>
  <c r="L2" i="20" s="1"/>
  <c r="M121" i="10"/>
  <c r="K2" i="20" s="1"/>
  <c r="L121" i="10"/>
  <c r="J2" i="20" s="1"/>
  <c r="K121" i="10"/>
  <c r="I2" i="20" s="1"/>
  <c r="J121" i="10"/>
  <c r="H2" i="20" s="1"/>
  <c r="I121" i="10"/>
  <c r="H121" i="10"/>
  <c r="F2" i="20" s="1"/>
  <c r="G121" i="10"/>
  <c r="E2" i="20" s="1"/>
  <c r="F121" i="10"/>
  <c r="D2" i="20" s="1"/>
  <c r="E121" i="10"/>
  <c r="C2" i="20" s="1"/>
  <c r="D121" i="10"/>
  <c r="B2" i="20" s="1"/>
  <c r="AI116" i="10"/>
  <c r="AG10" i="19" s="1"/>
  <c r="AH116" i="10"/>
  <c r="AF10" i="19" s="1"/>
  <c r="AG116" i="10"/>
  <c r="AE10" i="19" s="1"/>
  <c r="AF116" i="10"/>
  <c r="AD10" i="19" s="1"/>
  <c r="AE116" i="10"/>
  <c r="AC10" i="19" s="1"/>
  <c r="AD116" i="10"/>
  <c r="AC116" i="10"/>
  <c r="AB116" i="10"/>
  <c r="Z10" i="19" s="1"/>
  <c r="AA116" i="10"/>
  <c r="Y10" i="19" s="1"/>
  <c r="Z116" i="10"/>
  <c r="X10" i="19" s="1"/>
  <c r="Y116" i="10"/>
  <c r="W10" i="19" s="1"/>
  <c r="X116" i="10"/>
  <c r="V10" i="19" s="1"/>
  <c r="W116" i="10"/>
  <c r="U10" i="19" s="1"/>
  <c r="V116" i="10"/>
  <c r="T10" i="19" s="1"/>
  <c r="U116" i="10"/>
  <c r="S10" i="19" s="1"/>
  <c r="T116" i="10"/>
  <c r="R10" i="19" s="1"/>
  <c r="S116" i="10"/>
  <c r="Q10" i="19" s="1"/>
  <c r="R116" i="10"/>
  <c r="P10" i="19" s="1"/>
  <c r="Q116" i="10"/>
  <c r="O10" i="19" s="1"/>
  <c r="P116" i="10"/>
  <c r="N10" i="19" s="1"/>
  <c r="O116" i="10"/>
  <c r="M10" i="19" s="1"/>
  <c r="N116" i="10"/>
  <c r="L10" i="19" s="1"/>
  <c r="M116" i="10"/>
  <c r="K10" i="19" s="1"/>
  <c r="L116" i="10"/>
  <c r="J10" i="19" s="1"/>
  <c r="K116" i="10"/>
  <c r="I10" i="19" s="1"/>
  <c r="J116" i="10"/>
  <c r="H10" i="19" s="1"/>
  <c r="I116" i="10"/>
  <c r="H116" i="10"/>
  <c r="F10" i="19" s="1"/>
  <c r="G116" i="10"/>
  <c r="E10" i="19" s="1"/>
  <c r="F116" i="10"/>
  <c r="E116" i="10"/>
  <c r="C10" i="19" s="1"/>
  <c r="D116" i="10"/>
  <c r="B10" i="19" s="1"/>
  <c r="AI113" i="10"/>
  <c r="AG7" i="19" s="1"/>
  <c r="AH113" i="10"/>
  <c r="AF7" i="19" s="1"/>
  <c r="AG113" i="10"/>
  <c r="AE7" i="19" s="1"/>
  <c r="AF113" i="10"/>
  <c r="AD7" i="19" s="1"/>
  <c r="AE113" i="10"/>
  <c r="AC7" i="19" s="1"/>
  <c r="AD113" i="10"/>
  <c r="AB7" i="19" s="1"/>
  <c r="AC113" i="10"/>
  <c r="AA7" i="19" s="1"/>
  <c r="AB113" i="10"/>
  <c r="Z7" i="19" s="1"/>
  <c r="AA113" i="10"/>
  <c r="Y7" i="19" s="1"/>
  <c r="Z113" i="10"/>
  <c r="X7" i="19" s="1"/>
  <c r="Y113" i="10"/>
  <c r="X113" i="10"/>
  <c r="V7" i="19" s="1"/>
  <c r="W113" i="10"/>
  <c r="U7" i="19" s="1"/>
  <c r="V113" i="10"/>
  <c r="T7" i="19" s="1"/>
  <c r="U113" i="10"/>
  <c r="S7" i="19" s="1"/>
  <c r="T113" i="10"/>
  <c r="R7" i="19" s="1"/>
  <c r="S113" i="10"/>
  <c r="Q7" i="19" s="1"/>
  <c r="R113" i="10"/>
  <c r="P7" i="19" s="1"/>
  <c r="Q113" i="10"/>
  <c r="P113" i="10"/>
  <c r="N7" i="19" s="1"/>
  <c r="O113" i="10"/>
  <c r="M7" i="19" s="1"/>
  <c r="N113" i="10"/>
  <c r="L7" i="19" s="1"/>
  <c r="M113" i="10"/>
  <c r="K7" i="19" s="1"/>
  <c r="L113" i="10"/>
  <c r="J7" i="19" s="1"/>
  <c r="K113" i="10"/>
  <c r="I7" i="19" s="1"/>
  <c r="J113" i="10"/>
  <c r="H7" i="19" s="1"/>
  <c r="I113" i="10"/>
  <c r="H113" i="10"/>
  <c r="F7" i="19" s="1"/>
  <c r="G113" i="10"/>
  <c r="E7" i="19" s="1"/>
  <c r="F113" i="10"/>
  <c r="D7" i="19" s="1"/>
  <c r="E113" i="10"/>
  <c r="C7" i="19" s="1"/>
  <c r="D113" i="10"/>
  <c r="B7" i="19" s="1"/>
  <c r="AI110" i="10"/>
  <c r="AG4" i="19" s="1"/>
  <c r="AH110" i="10"/>
  <c r="AF4" i="19" s="1"/>
  <c r="AG110" i="10"/>
  <c r="AE4" i="19" s="1"/>
  <c r="AF110" i="10"/>
  <c r="AD4" i="19" s="1"/>
  <c r="AE110" i="10"/>
  <c r="AC4" i="19" s="1"/>
  <c r="AD110" i="10"/>
  <c r="AC110" i="10"/>
  <c r="AB110" i="10"/>
  <c r="Z4" i="19" s="1"/>
  <c r="AA110" i="10"/>
  <c r="Y4" i="19" s="1"/>
  <c r="Z110" i="10"/>
  <c r="X4" i="19" s="1"/>
  <c r="Y110" i="10"/>
  <c r="W4" i="19" s="1"/>
  <c r="X110" i="10"/>
  <c r="V4" i="19" s="1"/>
  <c r="W110" i="10"/>
  <c r="U4" i="19" s="1"/>
  <c r="V110" i="10"/>
  <c r="T4" i="19" s="1"/>
  <c r="U110" i="10"/>
  <c r="S4" i="19" s="1"/>
  <c r="T110" i="10"/>
  <c r="R4" i="19" s="1"/>
  <c r="S110" i="10"/>
  <c r="Q4" i="19" s="1"/>
  <c r="R110" i="10"/>
  <c r="P4" i="19" s="1"/>
  <c r="Q110" i="10"/>
  <c r="O4" i="19" s="1"/>
  <c r="P110" i="10"/>
  <c r="N4" i="19" s="1"/>
  <c r="O110" i="10"/>
  <c r="M4" i="19" s="1"/>
  <c r="N110" i="10"/>
  <c r="L4" i="19" s="1"/>
  <c r="M110" i="10"/>
  <c r="K4" i="19" s="1"/>
  <c r="L110" i="10"/>
  <c r="J4" i="19" s="1"/>
  <c r="K110" i="10"/>
  <c r="I4" i="19" s="1"/>
  <c r="J110" i="10"/>
  <c r="H4" i="19" s="1"/>
  <c r="I110" i="10"/>
  <c r="H110" i="10"/>
  <c r="F4" i="19" s="1"/>
  <c r="G110" i="10"/>
  <c r="E4" i="19" s="1"/>
  <c r="F110" i="10"/>
  <c r="E110" i="10"/>
  <c r="C4" i="19" s="1"/>
  <c r="D110" i="10"/>
  <c r="B4" i="19" s="1"/>
  <c r="AI108" i="10"/>
  <c r="AG2" i="19" s="1"/>
  <c r="AH108" i="10"/>
  <c r="AF2" i="19" s="1"/>
  <c r="AG108" i="10"/>
  <c r="AE2" i="19" s="1"/>
  <c r="AF108" i="10"/>
  <c r="AD2" i="19" s="1"/>
  <c r="AE108" i="10"/>
  <c r="AC2" i="19" s="1"/>
  <c r="AD108" i="10"/>
  <c r="AB2" i="19" s="1"/>
  <c r="AC108" i="10"/>
  <c r="AA2" i="19" s="1"/>
  <c r="AB108" i="10"/>
  <c r="Z2" i="19" s="1"/>
  <c r="AA108" i="10"/>
  <c r="Y2" i="19" s="1"/>
  <c r="Z108" i="10"/>
  <c r="X2" i="19" s="1"/>
  <c r="Y108" i="10"/>
  <c r="X108" i="10"/>
  <c r="V2" i="19" s="1"/>
  <c r="W108" i="10"/>
  <c r="U2" i="19" s="1"/>
  <c r="V108" i="10"/>
  <c r="T2" i="19" s="1"/>
  <c r="U108" i="10"/>
  <c r="S2" i="19" s="1"/>
  <c r="T108" i="10"/>
  <c r="R2" i="19" s="1"/>
  <c r="S108" i="10"/>
  <c r="Q2" i="19" s="1"/>
  <c r="R108" i="10"/>
  <c r="P2" i="19" s="1"/>
  <c r="Q108" i="10"/>
  <c r="P108" i="10"/>
  <c r="N2" i="19" s="1"/>
  <c r="O108" i="10"/>
  <c r="M2" i="19" s="1"/>
  <c r="N108" i="10"/>
  <c r="L2" i="19" s="1"/>
  <c r="M108" i="10"/>
  <c r="K2" i="19" s="1"/>
  <c r="L108" i="10"/>
  <c r="J2" i="19" s="1"/>
  <c r="K108" i="10"/>
  <c r="I2" i="19" s="1"/>
  <c r="J108" i="10"/>
  <c r="H2" i="19" s="1"/>
  <c r="I108" i="10"/>
  <c r="H108" i="10"/>
  <c r="F2" i="19" s="1"/>
  <c r="G108" i="10"/>
  <c r="E2" i="19" s="1"/>
  <c r="F108" i="10"/>
  <c r="D2" i="19" s="1"/>
  <c r="E108" i="10"/>
  <c r="C2" i="19" s="1"/>
  <c r="D108" i="10"/>
  <c r="B2" i="19" s="1"/>
  <c r="AI101" i="10"/>
  <c r="AG8" i="18" s="1"/>
  <c r="AH101" i="10"/>
  <c r="AF8" i="18" s="1"/>
  <c r="AG101" i="10"/>
  <c r="AE8" i="18" s="1"/>
  <c r="AF101" i="10"/>
  <c r="AD8" i="18" s="1"/>
  <c r="AE101" i="10"/>
  <c r="AC8" i="18" s="1"/>
  <c r="AD101" i="10"/>
  <c r="AC101" i="10"/>
  <c r="AA8" i="18" s="1"/>
  <c r="AB101" i="10"/>
  <c r="Z8" i="18" s="1"/>
  <c r="AA101" i="10"/>
  <c r="Y8" i="18" s="1"/>
  <c r="Z101" i="10"/>
  <c r="X8" i="18" s="1"/>
  <c r="Y101" i="10"/>
  <c r="W8" i="18" s="1"/>
  <c r="X101" i="10"/>
  <c r="V8" i="18" s="1"/>
  <c r="W101" i="10"/>
  <c r="U8" i="18" s="1"/>
  <c r="V101" i="10"/>
  <c r="T8" i="18" s="1"/>
  <c r="U101" i="10"/>
  <c r="S8" i="18" s="1"/>
  <c r="T101" i="10"/>
  <c r="R8" i="18" s="1"/>
  <c r="S101" i="10"/>
  <c r="Q8" i="18" s="1"/>
  <c r="R101" i="10"/>
  <c r="P8" i="18" s="1"/>
  <c r="Q101" i="10"/>
  <c r="O8" i="18" s="1"/>
  <c r="P101" i="10"/>
  <c r="N8" i="18" s="1"/>
  <c r="O101" i="10"/>
  <c r="M8" i="18" s="1"/>
  <c r="N101" i="10"/>
  <c r="M101" i="10"/>
  <c r="K8" i="18" s="1"/>
  <c r="L101" i="10"/>
  <c r="J8" i="18" s="1"/>
  <c r="K101" i="10"/>
  <c r="I8" i="18" s="1"/>
  <c r="J101" i="10"/>
  <c r="H8" i="18" s="1"/>
  <c r="I101" i="10"/>
  <c r="G8" i="18" s="1"/>
  <c r="H101" i="10"/>
  <c r="F8" i="18" s="1"/>
  <c r="G101" i="10"/>
  <c r="E8" i="18" s="1"/>
  <c r="F101" i="10"/>
  <c r="D8" i="18" s="1"/>
  <c r="E101" i="10"/>
  <c r="C8" i="18" s="1"/>
  <c r="D101" i="10"/>
  <c r="B8" i="18" s="1"/>
  <c r="AI95" i="10"/>
  <c r="AG2" i="18" s="1"/>
  <c r="AH95" i="10"/>
  <c r="AF2" i="18" s="1"/>
  <c r="AG95" i="10"/>
  <c r="AE2" i="18" s="1"/>
  <c r="AF95" i="10"/>
  <c r="AD2" i="18" s="1"/>
  <c r="AE95" i="10"/>
  <c r="AC2" i="18" s="1"/>
  <c r="AD95" i="10"/>
  <c r="AC95" i="10"/>
  <c r="AA2" i="18" s="1"/>
  <c r="AB95" i="10"/>
  <c r="Z2" i="18" s="1"/>
  <c r="AA95" i="10"/>
  <c r="Y2" i="18" s="1"/>
  <c r="Z95" i="10"/>
  <c r="X2" i="18" s="1"/>
  <c r="Y95" i="10"/>
  <c r="W2" i="18" s="1"/>
  <c r="X95" i="10"/>
  <c r="V2" i="18" s="1"/>
  <c r="W95" i="10"/>
  <c r="U2" i="18" s="1"/>
  <c r="V95" i="10"/>
  <c r="T2" i="18" s="1"/>
  <c r="U95" i="10"/>
  <c r="S2" i="18" s="1"/>
  <c r="T95" i="10"/>
  <c r="R2" i="18" s="1"/>
  <c r="S95" i="10"/>
  <c r="Q2" i="18" s="1"/>
  <c r="R95" i="10"/>
  <c r="P2" i="18" s="1"/>
  <c r="Q95" i="10"/>
  <c r="O2" i="18" s="1"/>
  <c r="P95" i="10"/>
  <c r="N2" i="18" s="1"/>
  <c r="O95" i="10"/>
  <c r="M2" i="18" s="1"/>
  <c r="N95" i="10"/>
  <c r="M95" i="10"/>
  <c r="K2" i="18" s="1"/>
  <c r="L95" i="10"/>
  <c r="J2" i="18" s="1"/>
  <c r="K95" i="10"/>
  <c r="I2" i="18" s="1"/>
  <c r="J95" i="10"/>
  <c r="H2" i="18" s="1"/>
  <c r="I95" i="10"/>
  <c r="G2" i="18" s="1"/>
  <c r="H95" i="10"/>
  <c r="F2" i="18" s="1"/>
  <c r="G95" i="10"/>
  <c r="E2" i="18" s="1"/>
  <c r="F95" i="10"/>
  <c r="D2" i="18" s="1"/>
  <c r="E95" i="10"/>
  <c r="C2" i="18" s="1"/>
  <c r="D95" i="10"/>
  <c r="B2" i="18" s="1"/>
  <c r="AI82" i="10"/>
  <c r="AG2" i="17" s="1"/>
  <c r="AH82" i="10"/>
  <c r="AF2" i="17" s="1"/>
  <c r="AG82" i="10"/>
  <c r="AE2" i="17" s="1"/>
  <c r="AF82" i="10"/>
  <c r="AD2" i="17" s="1"/>
  <c r="AE82" i="10"/>
  <c r="AC2" i="17" s="1"/>
  <c r="AD82" i="10"/>
  <c r="AB2" i="17" s="1"/>
  <c r="AC82" i="10"/>
  <c r="AA2" i="17" s="1"/>
  <c r="AB82" i="10"/>
  <c r="Z2" i="17" s="1"/>
  <c r="AA82" i="10"/>
  <c r="Y2" i="17" s="1"/>
  <c r="Z82" i="10"/>
  <c r="X2" i="17" s="1"/>
  <c r="Y82" i="10"/>
  <c r="W2" i="17" s="1"/>
  <c r="X82" i="10"/>
  <c r="V2" i="17" s="1"/>
  <c r="W82" i="10"/>
  <c r="U2" i="17" s="1"/>
  <c r="V82" i="10"/>
  <c r="T2" i="17" s="1"/>
  <c r="U82" i="10"/>
  <c r="S2" i="17" s="1"/>
  <c r="T82" i="10"/>
  <c r="R2" i="17" s="1"/>
  <c r="S82" i="10"/>
  <c r="Q2" i="17" s="1"/>
  <c r="R82" i="10"/>
  <c r="P2" i="17" s="1"/>
  <c r="Q82" i="10"/>
  <c r="P82" i="10"/>
  <c r="N2" i="17" s="1"/>
  <c r="O82" i="10"/>
  <c r="M2" i="17" s="1"/>
  <c r="N82" i="10"/>
  <c r="L2" i="17" s="1"/>
  <c r="M82" i="10"/>
  <c r="K2" i="17" s="1"/>
  <c r="L82" i="10"/>
  <c r="J2" i="17" s="1"/>
  <c r="K82" i="10"/>
  <c r="I2" i="17" s="1"/>
  <c r="J82" i="10"/>
  <c r="H2" i="17" s="1"/>
  <c r="I82" i="10"/>
  <c r="H82" i="10"/>
  <c r="F2" i="17" s="1"/>
  <c r="G82" i="10"/>
  <c r="E2" i="17" s="1"/>
  <c r="F82" i="10"/>
  <c r="E82" i="10"/>
  <c r="C2" i="17" s="1"/>
  <c r="D82" i="10"/>
  <c r="B2" i="17" s="1"/>
  <c r="AI56" i="10"/>
  <c r="AG2" i="15" s="1"/>
  <c r="AH56" i="10"/>
  <c r="AF2" i="15" s="1"/>
  <c r="AG56" i="10"/>
  <c r="AF56" i="10"/>
  <c r="AD2" i="15" s="1"/>
  <c r="AE56" i="10"/>
  <c r="AC2" i="15" s="1"/>
  <c r="AD56" i="10"/>
  <c r="AC56" i="10"/>
  <c r="AA2" i="15" s="1"/>
  <c r="AB56" i="10"/>
  <c r="Z2" i="15" s="1"/>
  <c r="AA56" i="10"/>
  <c r="Y2" i="15" s="1"/>
  <c r="Z56" i="10"/>
  <c r="X2" i="15" s="1"/>
  <c r="Y56" i="10"/>
  <c r="W2" i="15" s="1"/>
  <c r="X56" i="10"/>
  <c r="V2" i="15" s="1"/>
  <c r="W56" i="10"/>
  <c r="U2" i="15" s="1"/>
  <c r="V56" i="10"/>
  <c r="U56" i="10"/>
  <c r="S2" i="15" s="1"/>
  <c r="T56" i="10"/>
  <c r="R2" i="15" s="1"/>
  <c r="S56" i="10"/>
  <c r="Q2" i="15" s="1"/>
  <c r="R56" i="10"/>
  <c r="P2" i="15" s="1"/>
  <c r="Q56" i="10"/>
  <c r="P56" i="10"/>
  <c r="N2" i="15" s="1"/>
  <c r="O56" i="10"/>
  <c r="M2" i="15" s="1"/>
  <c r="N56" i="10"/>
  <c r="L2" i="15" s="1"/>
  <c r="M56" i="10"/>
  <c r="K2" i="15" s="1"/>
  <c r="L56" i="10"/>
  <c r="J2" i="15" s="1"/>
  <c r="K56" i="10"/>
  <c r="I2" i="15" s="1"/>
  <c r="J56" i="10"/>
  <c r="H2" i="15" s="1"/>
  <c r="I56" i="10"/>
  <c r="G2" i="15" s="1"/>
  <c r="H56" i="10"/>
  <c r="F2" i="15" s="1"/>
  <c r="G56" i="10"/>
  <c r="E2" i="15" s="1"/>
  <c r="F56" i="10"/>
  <c r="E56" i="10"/>
  <c r="C2" i="15" s="1"/>
  <c r="D56" i="10"/>
  <c r="B2" i="15" s="1"/>
  <c r="AI51" i="10"/>
  <c r="AG10" i="14" s="1"/>
  <c r="AH51" i="10"/>
  <c r="AF10" i="14" s="1"/>
  <c r="AG51" i="10"/>
  <c r="AE10" i="14" s="1"/>
  <c r="AF51" i="10"/>
  <c r="AD10" i="14" s="1"/>
  <c r="AE51" i="10"/>
  <c r="AC10" i="14" s="1"/>
  <c r="AD51" i="10"/>
  <c r="AB10" i="14" s="1"/>
  <c r="AC51" i="10"/>
  <c r="AA10" i="14" s="1"/>
  <c r="AB51" i="10"/>
  <c r="Z10" i="14" s="1"/>
  <c r="AA51" i="10"/>
  <c r="Y10" i="14" s="1"/>
  <c r="Z51" i="10"/>
  <c r="X10" i="14" s="1"/>
  <c r="Y51" i="10"/>
  <c r="W10" i="14" s="1"/>
  <c r="X51" i="10"/>
  <c r="V10" i="14" s="1"/>
  <c r="W51" i="10"/>
  <c r="U10" i="14" s="1"/>
  <c r="V51" i="10"/>
  <c r="T10" i="14" s="1"/>
  <c r="U51" i="10"/>
  <c r="S10" i="14" s="1"/>
  <c r="T51" i="10"/>
  <c r="R10" i="14" s="1"/>
  <c r="S51" i="10"/>
  <c r="Q10" i="14" s="1"/>
  <c r="R51" i="10"/>
  <c r="P10" i="14" s="1"/>
  <c r="Q51" i="10"/>
  <c r="P51" i="10"/>
  <c r="N10" i="14" s="1"/>
  <c r="O51" i="10"/>
  <c r="M10" i="14" s="1"/>
  <c r="N51" i="10"/>
  <c r="L10" i="14" s="1"/>
  <c r="M51" i="10"/>
  <c r="K10" i="14" s="1"/>
  <c r="L51" i="10"/>
  <c r="J10" i="14" s="1"/>
  <c r="K51" i="10"/>
  <c r="I10" i="14" s="1"/>
  <c r="J51" i="10"/>
  <c r="H10" i="14" s="1"/>
  <c r="I51" i="10"/>
  <c r="H51" i="10"/>
  <c r="F10" i="14" s="1"/>
  <c r="G51" i="10"/>
  <c r="E10" i="14" s="1"/>
  <c r="F51" i="10"/>
  <c r="E51" i="10"/>
  <c r="C10" i="14" s="1"/>
  <c r="D51" i="10"/>
  <c r="B10" i="14" s="1"/>
  <c r="AI45" i="10"/>
  <c r="AG4" i="14" s="1"/>
  <c r="AH45" i="10"/>
  <c r="AF4" i="14" s="1"/>
  <c r="AG45" i="10"/>
  <c r="AF45" i="10"/>
  <c r="AD4" i="14" s="1"/>
  <c r="AE45" i="10"/>
  <c r="AC4" i="14" s="1"/>
  <c r="AD45" i="10"/>
  <c r="AC45" i="10"/>
  <c r="AA4" i="14" s="1"/>
  <c r="AB45" i="10"/>
  <c r="Z4" i="14" s="1"/>
  <c r="AA45" i="10"/>
  <c r="Y4" i="14" s="1"/>
  <c r="Z45" i="10"/>
  <c r="X4" i="14" s="1"/>
  <c r="Y45" i="10"/>
  <c r="W4" i="14" s="1"/>
  <c r="X45" i="10"/>
  <c r="V4" i="14" s="1"/>
  <c r="W45" i="10"/>
  <c r="U4" i="14" s="1"/>
  <c r="V45" i="10"/>
  <c r="U45" i="10"/>
  <c r="S4" i="14" s="1"/>
  <c r="T45" i="10"/>
  <c r="R4" i="14" s="1"/>
  <c r="S45" i="10"/>
  <c r="Q4" i="14" s="1"/>
  <c r="R45" i="10"/>
  <c r="P4" i="14" s="1"/>
  <c r="Q45" i="10"/>
  <c r="P45" i="10"/>
  <c r="N4" i="14" s="1"/>
  <c r="O45" i="10"/>
  <c r="M4" i="14" s="1"/>
  <c r="N45" i="10"/>
  <c r="L4" i="14" s="1"/>
  <c r="M45" i="10"/>
  <c r="K4" i="14" s="1"/>
  <c r="L45" i="10"/>
  <c r="J4" i="14" s="1"/>
  <c r="K45" i="10"/>
  <c r="I4" i="14" s="1"/>
  <c r="J45" i="10"/>
  <c r="H4" i="14" s="1"/>
  <c r="I45" i="10"/>
  <c r="G4" i="14" s="1"/>
  <c r="H45" i="10"/>
  <c r="F4" i="14" s="1"/>
  <c r="G45" i="10"/>
  <c r="E4" i="14" s="1"/>
  <c r="F45" i="10"/>
  <c r="E45" i="10"/>
  <c r="C4" i="14" s="1"/>
  <c r="D45" i="10"/>
  <c r="B4" i="14" s="1"/>
  <c r="AI43" i="10"/>
  <c r="AG2" i="14" s="1"/>
  <c r="AH43" i="10"/>
  <c r="AF2" i="14" s="1"/>
  <c r="AG43" i="10"/>
  <c r="AE2" i="14" s="1"/>
  <c r="AF43" i="10"/>
  <c r="AD2" i="14" s="1"/>
  <c r="AE43" i="10"/>
  <c r="AC2" i="14" s="1"/>
  <c r="AD43" i="10"/>
  <c r="AB2" i="14" s="1"/>
  <c r="AC43" i="10"/>
  <c r="AA2" i="14" s="1"/>
  <c r="AB43" i="10"/>
  <c r="Z2" i="14" s="1"/>
  <c r="AA43" i="10"/>
  <c r="Y2" i="14" s="1"/>
  <c r="Z43" i="10"/>
  <c r="X2" i="14" s="1"/>
  <c r="Y43" i="10"/>
  <c r="W2" i="14" s="1"/>
  <c r="X43" i="10"/>
  <c r="V2" i="14" s="1"/>
  <c r="W43" i="10"/>
  <c r="U2" i="14" s="1"/>
  <c r="V43" i="10"/>
  <c r="T2" i="14" s="1"/>
  <c r="U43" i="10"/>
  <c r="S2" i="14" s="1"/>
  <c r="T43" i="10"/>
  <c r="R2" i="14" s="1"/>
  <c r="S43" i="10"/>
  <c r="Q2" i="14" s="1"/>
  <c r="R43" i="10"/>
  <c r="P2" i="14" s="1"/>
  <c r="Q43" i="10"/>
  <c r="P43" i="10"/>
  <c r="N2" i="14" s="1"/>
  <c r="O43" i="10"/>
  <c r="M2" i="14" s="1"/>
  <c r="N43" i="10"/>
  <c r="L2" i="14" s="1"/>
  <c r="M43" i="10"/>
  <c r="K2" i="14" s="1"/>
  <c r="L43" i="10"/>
  <c r="J2" i="14" s="1"/>
  <c r="K43" i="10"/>
  <c r="I2" i="14" s="1"/>
  <c r="J43" i="10"/>
  <c r="H2" i="14" s="1"/>
  <c r="I43" i="10"/>
  <c r="H43" i="10"/>
  <c r="F2" i="14" s="1"/>
  <c r="G43" i="10"/>
  <c r="E2" i="14" s="1"/>
  <c r="F43" i="10"/>
  <c r="E43" i="10"/>
  <c r="C2" i="14" s="1"/>
  <c r="D43" i="10"/>
  <c r="B2" i="14" s="1"/>
  <c r="AI30" i="10"/>
  <c r="AG2" i="13" s="1"/>
  <c r="AH30" i="10"/>
  <c r="AF2" i="13" s="1"/>
  <c r="AG30" i="10"/>
  <c r="AF30" i="10"/>
  <c r="AD2" i="13" s="1"/>
  <c r="AE30" i="10"/>
  <c r="AC2" i="13" s="1"/>
  <c r="AD30" i="10"/>
  <c r="AC30" i="10"/>
  <c r="AA2" i="13" s="1"/>
  <c r="AB30" i="10"/>
  <c r="Z2" i="13" s="1"/>
  <c r="AA30" i="10"/>
  <c r="Y2" i="13" s="1"/>
  <c r="Z30" i="10"/>
  <c r="X2" i="13" s="1"/>
  <c r="Y30" i="10"/>
  <c r="W2" i="13" s="1"/>
  <c r="X30" i="10"/>
  <c r="V2" i="13" s="1"/>
  <c r="W30" i="10"/>
  <c r="U2" i="13" s="1"/>
  <c r="V30" i="10"/>
  <c r="U30" i="10"/>
  <c r="S2" i="13" s="1"/>
  <c r="T30" i="10"/>
  <c r="R2" i="13" s="1"/>
  <c r="S30" i="10"/>
  <c r="Q2" i="13" s="1"/>
  <c r="R30" i="10"/>
  <c r="P2" i="13" s="1"/>
  <c r="Q30" i="10"/>
  <c r="P30" i="10"/>
  <c r="N2" i="13" s="1"/>
  <c r="O30" i="10"/>
  <c r="M2" i="13" s="1"/>
  <c r="N30" i="10"/>
  <c r="L2" i="13" s="1"/>
  <c r="M30" i="10"/>
  <c r="K2" i="13" s="1"/>
  <c r="L30" i="10"/>
  <c r="J2" i="13" s="1"/>
  <c r="K30" i="10"/>
  <c r="I2" i="13" s="1"/>
  <c r="J30" i="10"/>
  <c r="H2" i="13" s="1"/>
  <c r="I30" i="10"/>
  <c r="G2" i="13" s="1"/>
  <c r="H30" i="10"/>
  <c r="F2" i="13" s="1"/>
  <c r="G30" i="10"/>
  <c r="E2" i="13" s="1"/>
  <c r="F30" i="10"/>
  <c r="E30" i="10"/>
  <c r="C2" i="13" s="1"/>
  <c r="D30" i="10"/>
  <c r="B2" i="13" s="1"/>
  <c r="AI17" i="10"/>
  <c r="AG2" i="12" s="1"/>
  <c r="AH17" i="10"/>
  <c r="AF2" i="12" s="1"/>
  <c r="AG17" i="10"/>
  <c r="AE2" i="12" s="1"/>
  <c r="AF17" i="10"/>
  <c r="AD2" i="12" s="1"/>
  <c r="AE17" i="10"/>
  <c r="AC2" i="12" s="1"/>
  <c r="AD17" i="10"/>
  <c r="AC17" i="10"/>
  <c r="AA2" i="12" s="1"/>
  <c r="AB17" i="10"/>
  <c r="Z2" i="12" s="1"/>
  <c r="AA17" i="10"/>
  <c r="Y2" i="12" s="1"/>
  <c r="Z17" i="10"/>
  <c r="X2" i="12" s="1"/>
  <c r="Y17" i="10"/>
  <c r="X17" i="10"/>
  <c r="V2" i="12" s="1"/>
  <c r="W17" i="10"/>
  <c r="U2" i="12" s="1"/>
  <c r="V17" i="10"/>
  <c r="U17" i="10"/>
  <c r="S2" i="12" s="1"/>
  <c r="T17" i="10"/>
  <c r="R2" i="12" s="1"/>
  <c r="S17" i="10"/>
  <c r="Q2" i="12" s="1"/>
  <c r="R17" i="10"/>
  <c r="P2" i="12" s="1"/>
  <c r="Q17" i="10"/>
  <c r="O2" i="12" s="1"/>
  <c r="P17" i="10"/>
  <c r="N2" i="12" s="1"/>
  <c r="O17" i="10"/>
  <c r="M2" i="12" s="1"/>
  <c r="N17" i="10"/>
  <c r="L2" i="12" s="1"/>
  <c r="M17" i="10"/>
  <c r="K2" i="12" s="1"/>
  <c r="L17" i="10"/>
  <c r="J2" i="12" s="1"/>
  <c r="K17" i="10"/>
  <c r="I2" i="12" s="1"/>
  <c r="J17" i="10"/>
  <c r="H2" i="12" s="1"/>
  <c r="I17" i="10"/>
  <c r="G2" i="12" s="1"/>
  <c r="H17" i="10"/>
  <c r="F2" i="12" s="1"/>
  <c r="G17" i="10"/>
  <c r="E2" i="12" s="1"/>
  <c r="F17" i="10"/>
  <c r="E17" i="10"/>
  <c r="C2" i="12" s="1"/>
  <c r="D17" i="10"/>
  <c r="B2" i="12" s="1"/>
  <c r="I122" i="9"/>
  <c r="D6" i="9"/>
  <c r="O4" i="9"/>
  <c r="O5" i="9" s="1"/>
  <c r="N4" i="9"/>
  <c r="N6" i="9" s="1"/>
  <c r="G4" i="9"/>
  <c r="H4" i="9" s="1"/>
  <c r="H5" i="9" s="1"/>
  <c r="F4" i="9"/>
  <c r="F5" i="9" s="1"/>
  <c r="E4" i="9"/>
  <c r="E5" i="9" s="1"/>
  <c r="C4" i="9"/>
  <c r="B4" i="9" s="1"/>
  <c r="N3" i="9"/>
  <c r="O2" i="9"/>
  <c r="O3" i="9" s="1"/>
  <c r="N2" i="9"/>
  <c r="E2" i="9"/>
  <c r="E3" i="9" s="1"/>
  <c r="C2" i="9"/>
  <c r="C6" i="9" s="1"/>
  <c r="G38" i="8"/>
  <c r="F38" i="8"/>
  <c r="E38" i="8"/>
  <c r="D38" i="8"/>
  <c r="C38" i="8"/>
  <c r="B38" i="8"/>
  <c r="G37" i="8"/>
  <c r="E37" i="8"/>
  <c r="D37" i="8"/>
  <c r="C37" i="8"/>
  <c r="B37" i="8"/>
  <c r="G36" i="8"/>
  <c r="E36" i="8"/>
  <c r="D36" i="8"/>
  <c r="C36" i="8"/>
  <c r="B36" i="8"/>
  <c r="G35" i="8"/>
  <c r="E35" i="8"/>
  <c r="D35" i="8"/>
  <c r="C35" i="8"/>
  <c r="B35" i="8"/>
  <c r="G34" i="8"/>
  <c r="E34" i="8"/>
  <c r="D34" i="8"/>
  <c r="C34" i="8"/>
  <c r="B34" i="8"/>
  <c r="G33" i="8"/>
  <c r="F33" i="8"/>
  <c r="E33" i="8"/>
  <c r="D33" i="8"/>
  <c r="C33" i="8"/>
  <c r="B33" i="8"/>
  <c r="G32" i="8"/>
  <c r="F32" i="8"/>
  <c r="D176" i="10" s="1"/>
  <c r="B5" i="24" s="1"/>
  <c r="E32" i="8"/>
  <c r="D32" i="8"/>
  <c r="C32" i="8"/>
  <c r="B32" i="8"/>
  <c r="G31" i="8"/>
  <c r="E31" i="8"/>
  <c r="D31" i="8"/>
  <c r="C31" i="8"/>
  <c r="B31" i="8"/>
  <c r="G30" i="8"/>
  <c r="F30" i="8"/>
  <c r="E30" i="8"/>
  <c r="D30" i="8"/>
  <c r="C30" i="8"/>
  <c r="B30" i="8"/>
  <c r="D29" i="8"/>
  <c r="B29" i="8"/>
  <c r="F24" i="8"/>
  <c r="E22" i="8"/>
  <c r="F21" i="8"/>
  <c r="F18" i="8"/>
  <c r="G16" i="8"/>
  <c r="F16" i="8"/>
  <c r="E16" i="8"/>
  <c r="C16" i="8"/>
  <c r="F11" i="8"/>
  <c r="F5" i="8"/>
  <c r="G3" i="8"/>
  <c r="F3" i="8"/>
  <c r="E3" i="8"/>
  <c r="C3" i="8"/>
  <c r="P6" i="5"/>
  <c r="O6" i="5"/>
  <c r="H6" i="5"/>
  <c r="G6" i="5"/>
  <c r="G3" i="5"/>
  <c r="AB7" i="5" s="1"/>
  <c r="E3" i="5"/>
  <c r="D3" i="5"/>
  <c r="M7" i="5" s="1"/>
  <c r="G2" i="5"/>
  <c r="AB6" i="5" s="1"/>
  <c r="F2" i="5"/>
  <c r="W6" i="5" s="1"/>
  <c r="E2" i="5"/>
  <c r="V6" i="5" s="1"/>
  <c r="D2" i="5"/>
  <c r="N6" i="5" s="1"/>
  <c r="C2" i="5"/>
  <c r="C3" i="5" s="1"/>
  <c r="B2" i="5"/>
  <c r="F6" i="5" s="1"/>
  <c r="F7" i="5" s="1"/>
  <c r="F24" i="4"/>
  <c r="J7" i="4"/>
  <c r="F16" i="4" s="1"/>
  <c r="G21" i="4" s="1"/>
  <c r="G29" i="8" s="1"/>
  <c r="D186" i="10" s="1"/>
  <c r="I7" i="4"/>
  <c r="F29" i="4" s="1"/>
  <c r="F37" i="8" s="1"/>
  <c r="D181" i="10" s="1"/>
  <c r="G7" i="4"/>
  <c r="F7" i="4"/>
  <c r="E7" i="4"/>
  <c r="F28" i="4" s="1"/>
  <c r="F36" i="8" s="1"/>
  <c r="D7" i="4"/>
  <c r="F27" i="4" s="1"/>
  <c r="F35" i="8" s="1"/>
  <c r="C7" i="4"/>
  <c r="F23" i="4" s="1"/>
  <c r="F31" i="8" s="1"/>
  <c r="D175" i="10" s="1"/>
  <c r="B5" i="4"/>
  <c r="B7" i="4" s="1"/>
  <c r="F26" i="4" s="1"/>
  <c r="F34" i="8" s="1"/>
  <c r="AA41" i="3"/>
  <c r="C35" i="3"/>
  <c r="D26" i="3"/>
  <c r="C26" i="3"/>
  <c r="C25" i="3"/>
  <c r="C24" i="3"/>
  <c r="G17" i="3"/>
  <c r="E17" i="3"/>
  <c r="L17" i="3" s="1"/>
  <c r="C33" i="3" s="1"/>
  <c r="D17" i="3"/>
  <c r="B17" i="3"/>
  <c r="I17" i="3" s="1"/>
  <c r="C30" i="3" s="1"/>
  <c r="M16" i="3"/>
  <c r="L16" i="3"/>
  <c r="I16" i="3"/>
  <c r="G16" i="3"/>
  <c r="F16" i="3"/>
  <c r="E16" i="3"/>
  <c r="C16" i="3"/>
  <c r="C17" i="3" s="1"/>
  <c r="J17" i="3" s="1"/>
  <c r="C31" i="3" s="1"/>
  <c r="M11" i="3"/>
  <c r="M17" i="3" s="1"/>
  <c r="L11" i="3"/>
  <c r="K11" i="3"/>
  <c r="K17" i="3" s="1"/>
  <c r="E32" i="3" s="1"/>
  <c r="J11" i="3"/>
  <c r="J16" i="3" s="1"/>
  <c r="C22" i="3" s="1"/>
  <c r="I11" i="3"/>
  <c r="A36" i="2"/>
  <c r="D35" i="2" s="1"/>
  <c r="D34" i="2"/>
  <c r="D28" i="2"/>
  <c r="D35" i="3" s="1"/>
  <c r="D26" i="2"/>
  <c r="D24" i="2"/>
  <c r="B10" i="24" l="1"/>
  <c r="E181" i="10"/>
  <c r="B2" i="25"/>
  <c r="E186" i="10"/>
  <c r="F26" i="3"/>
  <c r="F35" i="3" s="1"/>
  <c r="B4" i="24"/>
  <c r="E175" i="10"/>
  <c r="L7" i="5"/>
  <c r="K7" i="5"/>
  <c r="J7" i="5"/>
  <c r="I7" i="5"/>
  <c r="H7" i="5"/>
  <c r="G7" i="5"/>
  <c r="X6" i="5"/>
  <c r="N7" i="5"/>
  <c r="K16" i="3"/>
  <c r="B26" i="3"/>
  <c r="B35" i="3" s="1"/>
  <c r="B16" i="4"/>
  <c r="C21" i="4" s="1"/>
  <c r="F3" i="5"/>
  <c r="U7" i="5" s="1"/>
  <c r="I6" i="5"/>
  <c r="Q6" i="5"/>
  <c r="Y6" i="5"/>
  <c r="O7" i="5"/>
  <c r="B2" i="9"/>
  <c r="B6" i="9" s="1"/>
  <c r="P4" i="9"/>
  <c r="D16" i="4"/>
  <c r="F21" i="4" s="1"/>
  <c r="F29" i="8" s="1"/>
  <c r="D173" i="10" s="1"/>
  <c r="J6" i="5"/>
  <c r="R6" i="5"/>
  <c r="Z6" i="5"/>
  <c r="P7" i="5"/>
  <c r="E16" i="4"/>
  <c r="E21" i="4" s="1"/>
  <c r="E29" i="8" s="1"/>
  <c r="D160" i="10" s="1"/>
  <c r="C6" i="5"/>
  <c r="C7" i="5" s="1"/>
  <c r="K6" i="5"/>
  <c r="S6" i="5"/>
  <c r="AA6" i="5"/>
  <c r="Q7" i="5"/>
  <c r="E6" i="9"/>
  <c r="E26" i="3"/>
  <c r="E35" i="3" s="1"/>
  <c r="D6" i="5"/>
  <c r="D7" i="5" s="1"/>
  <c r="L6" i="5"/>
  <c r="T6" i="5"/>
  <c r="F2" i="9"/>
  <c r="I4" i="9"/>
  <c r="N5" i="9"/>
  <c r="E176" i="10"/>
  <c r="B3" i="5"/>
  <c r="E6" i="5"/>
  <c r="E7" i="5" s="1"/>
  <c r="M6" i="5"/>
  <c r="U6" i="5"/>
  <c r="S7" i="5"/>
  <c r="P2" i="9"/>
  <c r="O6" i="9"/>
  <c r="G5" i="9"/>
  <c r="G2" i="9" l="1"/>
  <c r="F3" i="9"/>
  <c r="F6" i="9" s="1"/>
  <c r="B2" i="24"/>
  <c r="E173" i="10"/>
  <c r="Q4" i="9"/>
  <c r="P5" i="9"/>
  <c r="D147" i="10"/>
  <c r="C29" i="8"/>
  <c r="C2" i="25"/>
  <c r="F186" i="10"/>
  <c r="F176" i="10"/>
  <c r="C5" i="24"/>
  <c r="F175" i="10"/>
  <c r="C4" i="24"/>
  <c r="C10" i="24"/>
  <c r="F181" i="10"/>
  <c r="AA7" i="5"/>
  <c r="Z7" i="5"/>
  <c r="Y7" i="5"/>
  <c r="X7" i="5"/>
  <c r="W7" i="5"/>
  <c r="R7" i="5"/>
  <c r="B2" i="23"/>
  <c r="E160" i="10"/>
  <c r="V7" i="5"/>
  <c r="T7" i="5"/>
  <c r="P6" i="9"/>
  <c r="Q2" i="9"/>
  <c r="P3" i="9"/>
  <c r="J4" i="9"/>
  <c r="I5" i="9"/>
  <c r="B2" i="22" l="1"/>
  <c r="E147" i="10"/>
  <c r="K4" i="9"/>
  <c r="J5" i="9"/>
  <c r="D4" i="24"/>
  <c r="G175" i="10"/>
  <c r="Q5" i="9"/>
  <c r="R4" i="9"/>
  <c r="F173" i="10"/>
  <c r="C2" i="24"/>
  <c r="D2" i="25"/>
  <c r="G186" i="10"/>
  <c r="D5" i="24"/>
  <c r="G176" i="10"/>
  <c r="G3" i="9"/>
  <c r="G6" i="9"/>
  <c r="H2" i="9"/>
  <c r="R2" i="9"/>
  <c r="Q3" i="9"/>
  <c r="Q6" i="9" s="1"/>
  <c r="F160" i="10"/>
  <c r="C2" i="23"/>
  <c r="D10" i="24"/>
  <c r="G181" i="10"/>
  <c r="E2" i="25" l="1"/>
  <c r="H186" i="10"/>
  <c r="S2" i="9"/>
  <c r="R3" i="9"/>
  <c r="R6" i="9"/>
  <c r="F147" i="10"/>
  <c r="C2" i="22"/>
  <c r="E10" i="24"/>
  <c r="H181" i="10"/>
  <c r="R5" i="9"/>
  <c r="S4" i="9"/>
  <c r="E5" i="24"/>
  <c r="H176" i="10"/>
  <c r="E4" i="24"/>
  <c r="H175" i="10"/>
  <c r="D2" i="23"/>
  <c r="G160" i="10"/>
  <c r="L4" i="9"/>
  <c r="K5" i="9"/>
  <c r="I2" i="9"/>
  <c r="H3" i="9"/>
  <c r="H6" i="9" s="1"/>
  <c r="D2" i="24"/>
  <c r="G173" i="10"/>
  <c r="F4" i="24" l="1"/>
  <c r="I175" i="10"/>
  <c r="F5" i="24"/>
  <c r="I176" i="10"/>
  <c r="T4" i="9"/>
  <c r="S5" i="9"/>
  <c r="S3" i="9"/>
  <c r="S6" i="9" s="1"/>
  <c r="T2" i="9"/>
  <c r="I3" i="9"/>
  <c r="I6" i="9"/>
  <c r="J2" i="9"/>
  <c r="M5" i="9"/>
  <c r="L5" i="9"/>
  <c r="F2" i="25"/>
  <c r="I186" i="10"/>
  <c r="E2" i="24"/>
  <c r="H173" i="10"/>
  <c r="G147" i="10"/>
  <c r="D2" i="22"/>
  <c r="E2" i="23"/>
  <c r="H160" i="10"/>
  <c r="F10" i="24"/>
  <c r="I181" i="10"/>
  <c r="F2" i="23" l="1"/>
  <c r="I160" i="10"/>
  <c r="G2" i="25"/>
  <c r="J186" i="10"/>
  <c r="U4" i="9"/>
  <c r="T5" i="9"/>
  <c r="E2" i="22"/>
  <c r="H147" i="10"/>
  <c r="G10" i="24"/>
  <c r="J181" i="10"/>
  <c r="J3" i="9"/>
  <c r="J6" i="9" s="1"/>
  <c r="K2" i="9"/>
  <c r="F2" i="24"/>
  <c r="I173" i="10"/>
  <c r="G4" i="24"/>
  <c r="J175" i="10"/>
  <c r="J176" i="10"/>
  <c r="G5" i="24"/>
  <c r="T3" i="9"/>
  <c r="T6" i="9"/>
  <c r="U2" i="9"/>
  <c r="G2" i="24" l="1"/>
  <c r="J173" i="10"/>
  <c r="V2" i="9"/>
  <c r="U3" i="9"/>
  <c r="U6" i="9" s="1"/>
  <c r="U5" i="9"/>
  <c r="V4" i="9"/>
  <c r="H2" i="25"/>
  <c r="K186" i="10"/>
  <c r="H10" i="24"/>
  <c r="K181" i="10"/>
  <c r="G2" i="23"/>
  <c r="J160" i="10"/>
  <c r="F2" i="22"/>
  <c r="I147" i="10"/>
  <c r="K3" i="9"/>
  <c r="K6" i="9" s="1"/>
  <c r="L2" i="9"/>
  <c r="H5" i="24"/>
  <c r="K176" i="10"/>
  <c r="H4" i="24"/>
  <c r="K175" i="10"/>
  <c r="J147" i="10" l="1"/>
  <c r="G2" i="22"/>
  <c r="I10" i="24"/>
  <c r="L181" i="10"/>
  <c r="H2" i="23"/>
  <c r="K160" i="10"/>
  <c r="L3" i="9"/>
  <c r="L6" i="9"/>
  <c r="M3" i="9"/>
  <c r="M6" i="9" s="1"/>
  <c r="H2" i="24"/>
  <c r="K173" i="10"/>
  <c r="W4" i="9"/>
  <c r="V5" i="9"/>
  <c r="I4" i="24"/>
  <c r="L175" i="10"/>
  <c r="I5" i="24"/>
  <c r="L176" i="10"/>
  <c r="V3" i="9"/>
  <c r="V6" i="9"/>
  <c r="W2" i="9"/>
  <c r="I2" i="25"/>
  <c r="L186" i="10"/>
  <c r="J4" i="24" l="1"/>
  <c r="M175" i="10"/>
  <c r="J2" i="25"/>
  <c r="M186" i="10"/>
  <c r="I2" i="23"/>
  <c r="L160" i="10"/>
  <c r="X4" i="9"/>
  <c r="W5" i="9"/>
  <c r="I2" i="24"/>
  <c r="L173" i="10"/>
  <c r="W3" i="9"/>
  <c r="W6" i="9"/>
  <c r="X2" i="9"/>
  <c r="J10" i="24"/>
  <c r="M181" i="10"/>
  <c r="J5" i="24"/>
  <c r="M176" i="10"/>
  <c r="H2" i="22"/>
  <c r="K147" i="10"/>
  <c r="Y2" i="9" l="1"/>
  <c r="X3" i="9"/>
  <c r="X6" i="9" s="1"/>
  <c r="K10" i="24"/>
  <c r="N181" i="10"/>
  <c r="J2" i="23"/>
  <c r="M160" i="10"/>
  <c r="J2" i="24"/>
  <c r="M173" i="10"/>
  <c r="Y4" i="9"/>
  <c r="X5" i="9"/>
  <c r="K2" i="25"/>
  <c r="N186" i="10"/>
  <c r="I2" i="22"/>
  <c r="L147" i="10"/>
  <c r="N175" i="10"/>
  <c r="K4" i="24"/>
  <c r="N176" i="10"/>
  <c r="K5" i="24"/>
  <c r="J2" i="22" l="1"/>
  <c r="M147" i="10"/>
  <c r="N160" i="10"/>
  <c r="K2" i="23"/>
  <c r="L2" i="25"/>
  <c r="O186" i="10"/>
  <c r="L10" i="24"/>
  <c r="O181" i="10"/>
  <c r="L4" i="24"/>
  <c r="O175" i="10"/>
  <c r="L5" i="24"/>
  <c r="O176" i="10"/>
  <c r="Y5" i="9"/>
  <c r="Z4" i="9"/>
  <c r="Z2" i="9"/>
  <c r="Y6" i="9"/>
  <c r="Y3" i="9"/>
  <c r="N173" i="10"/>
  <c r="K2" i="24"/>
  <c r="M10" i="24" l="1"/>
  <c r="P181" i="10"/>
  <c r="Z5" i="9"/>
  <c r="AA4" i="9"/>
  <c r="M5" i="24"/>
  <c r="P176" i="10"/>
  <c r="AA2" i="9"/>
  <c r="Z3" i="9"/>
  <c r="Z6" i="9" s="1"/>
  <c r="M2" i="25"/>
  <c r="P186" i="10"/>
  <c r="L2" i="24"/>
  <c r="O173" i="10"/>
  <c r="N147" i="10"/>
  <c r="K2" i="22"/>
  <c r="L2" i="23"/>
  <c r="O160" i="10"/>
  <c r="M4" i="24"/>
  <c r="P175" i="10"/>
  <c r="L2" i="22" l="1"/>
  <c r="O147" i="10"/>
  <c r="AB2" i="9"/>
  <c r="AA3" i="9"/>
  <c r="AA6" i="9" s="1"/>
  <c r="N4" i="24"/>
  <c r="Q175" i="10"/>
  <c r="N2" i="25"/>
  <c r="Q186" i="10"/>
  <c r="M2" i="24"/>
  <c r="P173" i="10"/>
  <c r="N10" i="24"/>
  <c r="Q181" i="10"/>
  <c r="N5" i="24"/>
  <c r="Q176" i="10"/>
  <c r="AB4" i="9"/>
  <c r="AA5" i="9"/>
  <c r="M2" i="23"/>
  <c r="P160" i="10"/>
  <c r="AB5" i="9" l="1"/>
  <c r="AC4" i="9"/>
  <c r="AC2" i="9"/>
  <c r="AB3" i="9"/>
  <c r="AB6" i="9" s="1"/>
  <c r="O5" i="24"/>
  <c r="R176" i="10"/>
  <c r="N2" i="23"/>
  <c r="Q160" i="10"/>
  <c r="N2" i="24"/>
  <c r="Q173" i="10"/>
  <c r="O4" i="24"/>
  <c r="R175" i="10"/>
  <c r="M2" i="22"/>
  <c r="P147" i="10"/>
  <c r="O10" i="24"/>
  <c r="R181" i="10"/>
  <c r="O2" i="25"/>
  <c r="R186" i="10"/>
  <c r="N2" i="22" l="1"/>
  <c r="Q147" i="10"/>
  <c r="P5" i="24"/>
  <c r="S176" i="10"/>
  <c r="P4" i="24"/>
  <c r="S175" i="10"/>
  <c r="AC6" i="9"/>
  <c r="AD2" i="9"/>
  <c r="AC3" i="9"/>
  <c r="P2" i="25"/>
  <c r="S186" i="10"/>
  <c r="O2" i="24"/>
  <c r="R173" i="10"/>
  <c r="AC5" i="9"/>
  <c r="AD4" i="9"/>
  <c r="P10" i="24"/>
  <c r="S181" i="10"/>
  <c r="R160" i="10"/>
  <c r="O2" i="23"/>
  <c r="AD3" i="9" l="1"/>
  <c r="AD6" i="9"/>
  <c r="AE2" i="9"/>
  <c r="AE4" i="9"/>
  <c r="AD5" i="9"/>
  <c r="Q4" i="24"/>
  <c r="T175" i="10"/>
  <c r="P2" i="24"/>
  <c r="S173" i="10"/>
  <c r="Q5" i="24"/>
  <c r="T176" i="10"/>
  <c r="Q2" i="25"/>
  <c r="T186" i="10"/>
  <c r="P2" i="23"/>
  <c r="S160" i="10"/>
  <c r="O2" i="22"/>
  <c r="R147" i="10"/>
  <c r="Q10" i="24"/>
  <c r="T181" i="10"/>
  <c r="R4" i="24" l="1"/>
  <c r="U175" i="10"/>
  <c r="R2" i="25"/>
  <c r="U186" i="10"/>
  <c r="AE3" i="9"/>
  <c r="AE6" i="9"/>
  <c r="AF2" i="9"/>
  <c r="Q2" i="23"/>
  <c r="T160" i="10"/>
  <c r="R10" i="24"/>
  <c r="U181" i="10"/>
  <c r="AF4" i="9"/>
  <c r="AE5" i="9"/>
  <c r="R5" i="24"/>
  <c r="U176" i="10"/>
  <c r="P2" i="22"/>
  <c r="S147" i="10"/>
  <c r="Q2" i="24"/>
  <c r="T173" i="10"/>
  <c r="AG3" i="9" l="1"/>
  <c r="AG6" i="9" s="1"/>
  <c r="AF3" i="9"/>
  <c r="AF6" i="9" s="1"/>
  <c r="R2" i="24"/>
  <c r="U173" i="10"/>
  <c r="S10" i="24"/>
  <c r="V181" i="10"/>
  <c r="AF5" i="9"/>
  <c r="AG5" i="9"/>
  <c r="V175" i="10"/>
  <c r="S4" i="24"/>
  <c r="V176" i="10"/>
  <c r="S5" i="24"/>
  <c r="S2" i="25"/>
  <c r="V186" i="10"/>
  <c r="Q2" i="22"/>
  <c r="T147" i="10"/>
  <c r="R2" i="23"/>
  <c r="U160" i="10"/>
  <c r="T2" i="25" l="1"/>
  <c r="W186" i="10"/>
  <c r="T10" i="24"/>
  <c r="W181" i="10"/>
  <c r="V173" i="10"/>
  <c r="S2" i="24"/>
  <c r="T5" i="24"/>
  <c r="W176" i="10"/>
  <c r="V160" i="10"/>
  <c r="S2" i="23"/>
  <c r="T4" i="24"/>
  <c r="W175" i="10"/>
  <c r="R2" i="22"/>
  <c r="U147" i="10"/>
  <c r="U5" i="24" l="1"/>
  <c r="X176" i="10"/>
  <c r="V147" i="10"/>
  <c r="S2" i="22"/>
  <c r="T2" i="24"/>
  <c r="W173" i="10"/>
  <c r="U4" i="24"/>
  <c r="X175" i="10"/>
  <c r="U2" i="25"/>
  <c r="X186" i="10"/>
  <c r="U10" i="24"/>
  <c r="X181" i="10"/>
  <c r="T2" i="23"/>
  <c r="W160" i="10"/>
  <c r="U2" i="24" l="1"/>
  <c r="X173" i="10"/>
  <c r="V2" i="25"/>
  <c r="Y186" i="10"/>
  <c r="V4" i="24"/>
  <c r="Y175" i="10"/>
  <c r="U2" i="23"/>
  <c r="X160" i="10"/>
  <c r="V10" i="24"/>
  <c r="Y181" i="10"/>
  <c r="T2" i="22"/>
  <c r="W147" i="10"/>
  <c r="V5" i="24"/>
  <c r="Y176" i="10"/>
  <c r="V2" i="23" l="1"/>
  <c r="Y160" i="10"/>
  <c r="W2" i="25"/>
  <c r="Z186" i="10"/>
  <c r="W5" i="24"/>
  <c r="Z176" i="10"/>
  <c r="W4" i="24"/>
  <c r="Z175" i="10"/>
  <c r="W10" i="24"/>
  <c r="Z181" i="10"/>
  <c r="V2" i="24"/>
  <c r="Y173" i="10"/>
  <c r="U2" i="22"/>
  <c r="X147" i="10"/>
  <c r="W2" i="24" l="1"/>
  <c r="Z173" i="10"/>
  <c r="X10" i="24"/>
  <c r="AA181" i="10"/>
  <c r="W2" i="23"/>
  <c r="Z160" i="10"/>
  <c r="X4" i="24"/>
  <c r="AA175" i="10"/>
  <c r="V2" i="22"/>
  <c r="Y147" i="10"/>
  <c r="X5" i="24"/>
  <c r="AA176" i="10"/>
  <c r="X2" i="25"/>
  <c r="AA186" i="10"/>
  <c r="Y4" i="24" l="1"/>
  <c r="AB175" i="10"/>
  <c r="Y2" i="25"/>
  <c r="AB186" i="10"/>
  <c r="X2" i="23"/>
  <c r="AA160" i="10"/>
  <c r="Y5" i="24"/>
  <c r="AB176" i="10"/>
  <c r="W2" i="22"/>
  <c r="Z147" i="10"/>
  <c r="X2" i="24"/>
  <c r="AA173" i="10"/>
  <c r="Y10" i="24"/>
  <c r="AB181" i="10"/>
  <c r="Y2" i="23" l="1"/>
  <c r="AB160" i="10"/>
  <c r="Z5" i="24"/>
  <c r="AC176" i="10"/>
  <c r="Y2" i="24"/>
  <c r="AB173" i="10"/>
  <c r="Z4" i="24"/>
  <c r="AC175" i="10"/>
  <c r="Z10" i="24"/>
  <c r="AC181" i="10"/>
  <c r="Z2" i="25"/>
  <c r="AC186" i="10"/>
  <c r="X2" i="22"/>
  <c r="AA147" i="10"/>
  <c r="Z2" i="24" l="1"/>
  <c r="AC173" i="10"/>
  <c r="AA4" i="24"/>
  <c r="AD175" i="10"/>
  <c r="AD176" i="10"/>
  <c r="AA5" i="24"/>
  <c r="AA10" i="24"/>
  <c r="AD181" i="10"/>
  <c r="Z2" i="23"/>
  <c r="AC160" i="10"/>
  <c r="Y2" i="22"/>
  <c r="AB147" i="10"/>
  <c r="AA2" i="25"/>
  <c r="AD186" i="10"/>
  <c r="AB10" i="24" l="1"/>
  <c r="AE181" i="10"/>
  <c r="AB2" i="25"/>
  <c r="AE186" i="10"/>
  <c r="AE176" i="10"/>
  <c r="AB5" i="24"/>
  <c r="AB4" i="24"/>
  <c r="AE175" i="10"/>
  <c r="AD173" i="10"/>
  <c r="AA2" i="24"/>
  <c r="Z2" i="22"/>
  <c r="AC147" i="10"/>
  <c r="AA2" i="23"/>
  <c r="AD160" i="10"/>
  <c r="AC4" i="24" l="1"/>
  <c r="AF175" i="10"/>
  <c r="AB2" i="23"/>
  <c r="AE160" i="10"/>
  <c r="AD147" i="10"/>
  <c r="AA2" i="22"/>
  <c r="AC10" i="24"/>
  <c r="AF181" i="10"/>
  <c r="AC5" i="24"/>
  <c r="AF176" i="10"/>
  <c r="AC2" i="25"/>
  <c r="AF186" i="10"/>
  <c r="AB2" i="24"/>
  <c r="AE173" i="10"/>
  <c r="AD10" i="24" l="1"/>
  <c r="AG181" i="10"/>
  <c r="AC2" i="24"/>
  <c r="AF173" i="10"/>
  <c r="AD2" i="25"/>
  <c r="AG186" i="10"/>
  <c r="AB2" i="22"/>
  <c r="AE147" i="10"/>
  <c r="AC2" i="23"/>
  <c r="AF160" i="10"/>
  <c r="AD5" i="24"/>
  <c r="AG176" i="10"/>
  <c r="AD4" i="24"/>
  <c r="AG175" i="10"/>
  <c r="AE2" i="25" l="1"/>
  <c r="AH186" i="10"/>
  <c r="AC2" i="22"/>
  <c r="AF147" i="10"/>
  <c r="AE5" i="24"/>
  <c r="AH176" i="10"/>
  <c r="AE4" i="24"/>
  <c r="AH175" i="10"/>
  <c r="AD2" i="24"/>
  <c r="AG173" i="10"/>
  <c r="AD2" i="23"/>
  <c r="AG160" i="10"/>
  <c r="AE10" i="24"/>
  <c r="AH181" i="10"/>
  <c r="AF4" i="24" l="1"/>
  <c r="AI175" i="10"/>
  <c r="AG4" i="24" s="1"/>
  <c r="AF10" i="24"/>
  <c r="AI181" i="10"/>
  <c r="AG10" i="24" s="1"/>
  <c r="AF5" i="24"/>
  <c r="AI176" i="10"/>
  <c r="AG5" i="24" s="1"/>
  <c r="AE2" i="23"/>
  <c r="AH160" i="10"/>
  <c r="AE2" i="24"/>
  <c r="AH173" i="10"/>
  <c r="AF2" i="25"/>
  <c r="AI186" i="10"/>
  <c r="AG2" i="25" s="1"/>
  <c r="AD2" i="22"/>
  <c r="AG147" i="10"/>
  <c r="AF2" i="24" l="1"/>
  <c r="AI173" i="10"/>
  <c r="AG2" i="24" s="1"/>
  <c r="AF2" i="23"/>
  <c r="AI160" i="10"/>
  <c r="AG2" i="23" s="1"/>
  <c r="AE2" i="22"/>
  <c r="AH147" i="10"/>
  <c r="AF2" i="22" l="1"/>
  <c r="AI147" i="10"/>
  <c r="AG2" i="22" s="1"/>
</calcChain>
</file>

<file path=xl/sharedStrings.xml><?xml version="1.0" encoding="utf-8"?>
<sst xmlns="http://schemas.openxmlformats.org/spreadsheetml/2006/main" count="832" uniqueCount="252">
  <si>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</si>
  <si>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</si>
  <si>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</si>
  <si>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</si>
  <si>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</si>
  <si>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</si>
  <si>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</si>
  <si>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</si>
  <si>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</si>
  <si>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</si>
  <si>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</si>
  <si>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</si>
  <si>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</si>
  <si>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</si>
  <si>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</si>
  <si>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</si>
  <si>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</si>
  <si>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</si>
  <si>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</si>
  <si>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</si>
  <si>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Population growth rate (projection 2020-2050)</t>
  </si>
  <si>
    <t>Bappenas</t>
  </si>
  <si>
    <t>https://www.thejakartapost.com/business/2023/05/17/bappenas-unveils-indonesias-2020-2050-population-projection.html</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</si>
  <si>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</si>
  <si>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</si>
  <si>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 For commercial values, the average population growth for 2020-2050, 0.67% per annum, was used.</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</si>
  <si>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</si>
  <si>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</si>
  <si>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</si>
  <si>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</si>
  <si>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</si>
  <si>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</si>
  <si>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</si>
  <si>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</si>
  <si>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cooling</t>
  </si>
  <si>
    <t>electric fan</t>
  </si>
  <si>
    <t>refrigerator</t>
  </si>
  <si>
    <t>cooking</t>
  </si>
  <si>
    <t>rice cooker/warmer</t>
  </si>
  <si>
    <t>television</t>
  </si>
  <si>
    <t>appliances</t>
  </si>
  <si>
    <t>other 32 appliances</t>
  </si>
  <si>
    <t>iron</t>
  </si>
  <si>
    <t>washing machine</t>
  </si>
  <si>
    <t>dispenser</t>
  </si>
  <si>
    <t>Total electricity consumption in household (2019)</t>
  </si>
  <si>
    <t>water pump</t>
  </si>
  <si>
    <t xml:space="preserve">PLN 2019: </t>
  </si>
  <si>
    <t>lighting</t>
  </si>
  <si>
    <t>HEESI 2019:</t>
  </si>
  <si>
    <t>uncategorized</t>
  </si>
  <si>
    <t>other</t>
  </si>
  <si>
    <t>conclusion: data is valid since the difference between 2 sources is low</t>
  </si>
  <si>
    <t>modulus (unmatch between PLN and HSEE)</t>
  </si>
  <si>
    <t>Energy consumption in household sector (HEESI, 2019)</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</si>
  <si>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</si>
  <si>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</si>
  <si>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</si>
  <si>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</si>
  <si>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</si>
  <si>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</si>
  <si>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</si>
  <si>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</si>
  <si>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</si>
  <si>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</si>
  <si>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</si>
  <si>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original unit</t>
  </si>
  <si>
    <t>in btu</t>
  </si>
  <si>
    <t>urban</t>
  </si>
  <si>
    <t>rural</t>
  </si>
  <si>
    <t>Urban residential</t>
  </si>
  <si>
    <t>heating</t>
  </si>
  <si>
    <t>biomass</t>
  </si>
  <si>
    <t>gas</t>
  </si>
  <si>
    <t>kerosene</t>
  </si>
  <si>
    <t>lpg</t>
  </si>
  <si>
    <t>biogas</t>
  </si>
  <si>
    <t>electricity</t>
  </si>
  <si>
    <t>Rural residential</t>
  </si>
  <si>
    <t>Thousand ton</t>
  </si>
  <si>
    <t>MMSCF</t>
  </si>
  <si>
    <t>Kilo liter</t>
  </si>
  <si>
    <t>gasoil CN 48 (kilo liter)</t>
  </si>
  <si>
    <t>biogasoil (kilo liter)</t>
  </si>
  <si>
    <t>IDO</t>
  </si>
  <si>
    <t>total fuel (kilo liter)</t>
  </si>
  <si>
    <t>lpg (thousand ton)</t>
  </si>
  <si>
    <t>Thousand BOE</t>
  </si>
  <si>
    <t>BTU</t>
  </si>
  <si>
    <t>BOE</t>
  </si>
  <si>
    <t>Source: Handbook of Energy and Economic Statistics of Indonesia 2021.pdf</t>
  </si>
  <si>
    <t>LEAP Projection example for 2019</t>
  </si>
  <si>
    <t>Commercial</t>
  </si>
  <si>
    <t xml:space="preserve">   Cooking</t>
  </si>
  <si>
    <t xml:space="preserve">      LPG</t>
  </si>
  <si>
    <t>fraction for electricity</t>
  </si>
  <si>
    <t xml:space="preserve">   lighting</t>
  </si>
  <si>
    <t>Based on the LEAP projection categorization, LPG was used for cooking; electricity was used for lighting, appliances, cooling, and other (divided by the ratio); fuel oil (kerosene, gasoil, biogasoil, IDO) was used for appliances</t>
  </si>
  <si>
    <t xml:space="preserve">      electricity</t>
  </si>
  <si>
    <t xml:space="preserve">   appliances</t>
  </si>
  <si>
    <t>Year</t>
  </si>
  <si>
    <t>cooling &amp; ventilation</t>
  </si>
  <si>
    <t>envelope</t>
  </si>
  <si>
    <t xml:space="preserve">      gas</t>
  </si>
  <si>
    <t>electricity (BTU)</t>
  </si>
  <si>
    <t xml:space="preserve">      fuel oil</t>
  </si>
  <si>
    <t>coal (BTU)</t>
  </si>
  <si>
    <t xml:space="preserve">      Electricity</t>
  </si>
  <si>
    <t>natural gas (BTU)</t>
  </si>
  <si>
    <t xml:space="preserve">   cooling</t>
  </si>
  <si>
    <t>petroleum diesel (BTU)</t>
  </si>
  <si>
    <t>heat (BTU)</t>
  </si>
  <si>
    <t xml:space="preserve">   other</t>
  </si>
  <si>
    <t>biomass (BTU)</t>
  </si>
  <si>
    <t>kerosene (BTU)</t>
  </si>
  <si>
    <t>heavy or residual fuel oil (BTU)</t>
  </si>
  <si>
    <t>LPG propane or butane (BTU)</t>
  </si>
  <si>
    <t>hydrogen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</si>
  <si>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</si>
  <si>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</si>
  <si>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</si>
  <si>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</si>
  <si>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</si>
  <si>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</si>
  <si>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</si>
  <si>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</si>
  <si>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</si>
  <si>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</si>
  <si>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</si>
  <si>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</si>
  <si>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</si>
  <si>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</si>
  <si>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</si>
  <si>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</si>
  <si>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</si>
  <si>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</si>
  <si>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</si>
  <si>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</si>
  <si>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</si>
  <si>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</si>
  <si>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</si>
  <si>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</si>
  <si>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</si>
  <si>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</si>
  <si>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</si>
  <si>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</si>
  <si>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</si>
  <si>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</si>
  <si>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</si>
  <si>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</si>
  <si>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</si>
  <si>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</si>
  <si>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</si>
  <si>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</si>
  <si>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</si>
  <si>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</si>
  <si>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</si>
  <si>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v</t>
  </si>
  <si>
    <t xml:space="preserve"> </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</si>
  <si>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</si>
  <si>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</si>
  <si>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</si>
  <si>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</si>
  <si>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</si>
  <si>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</si>
  <si>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</si>
  <si>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</si>
  <si>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</si>
  <si>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</si>
  <si>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</si>
  <si>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</si>
  <si>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</si>
  <si>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</si>
  <si>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</si>
  <si>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</si>
  <si>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</si>
  <si>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</si>
  <si>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</si>
  <si>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Total</t>
  </si>
  <si>
    <t>SYCEU-urban-residential</t>
  </si>
  <si>
    <t>SYCEU-rural-residential</t>
  </si>
  <si>
    <t>SYCEU-commercial</t>
  </si>
  <si>
    <t>Year (PJ)</t>
  </si>
  <si>
    <t>2019 (estimated)</t>
  </si>
  <si>
    <t>2020 (estimated)</t>
  </si>
  <si>
    <t>Electricity</t>
  </si>
  <si>
    <t>growth rate for electricity</t>
  </si>
  <si>
    <t>Fossil fuels</t>
  </si>
  <si>
    <t>growth rate for fossil fuels</t>
  </si>
  <si>
    <t xml:space="preserve">Total </t>
  </si>
  <si>
    <r>
      <rPr>
        <sz val="11"/>
        <color theme="1"/>
        <rFont val="Calibri"/>
        <family val="2"/>
      </rPr>
      <t xml:space="preserve">Source: IEA (2022) </t>
    </r>
    <r>
      <rPr>
        <u/>
        <sz val="11"/>
        <color rgb="FF1155CC"/>
        <rFont val="Calibri"/>
        <family val="2"/>
      </rPr>
      <t>https://iea.blob.core.windows.net/assets/b496b141-8c3b-47fc-adb2-90740eb0b3b8/AnEnergySectorRoadmaptoNetZeroEmissionsinIndonesia.pdf</t>
    </r>
  </si>
  <si>
    <t>PJ</t>
  </si>
  <si>
    <t>BCEU-urban-residential-heating</t>
  </si>
  <si>
    <t>US version</t>
  </si>
  <si>
    <t>IND version</t>
  </si>
  <si>
    <t>RKI000:fa_SpaceHeating</t>
  </si>
  <si>
    <t>RKI000:ga_SpaceHeating</t>
  </si>
  <si>
    <t>RKI000:ha_SpaceHeating</t>
  </si>
  <si>
    <t>RKI000:ja_MarketedRenew</t>
  </si>
  <si>
    <t>RKI000:ia_SpaceHeating</t>
  </si>
  <si>
    <t>BCEU-urban-residential-cooling</t>
  </si>
  <si>
    <t>RKI000:fa_SpaceCooling</t>
  </si>
  <si>
    <t>leap projection</t>
  </si>
  <si>
    <t>RKI000:ga_SpaceCooling</t>
  </si>
  <si>
    <t>BCEU-urban-residential-lighting</t>
  </si>
  <si>
    <t>RKI000:fa_Lighting</t>
  </si>
  <si>
    <t>BCEU-urban-residential-appl</t>
  </si>
  <si>
    <t>RKI000:fa_Dishwashers</t>
  </si>
  <si>
    <t>[leap] cooking electricity + appliances electricity</t>
  </si>
  <si>
    <t>RKI000:ga_ClothesDryers</t>
  </si>
  <si>
    <t>[leap] cooking gas</t>
  </si>
  <si>
    <t>RKI000:ha_WaterHeating</t>
  </si>
  <si>
    <t>RKI000:ia_Cooking</t>
  </si>
  <si>
    <t>[leap] cooking LPG</t>
  </si>
  <si>
    <t>BCEU-urban-residential-other</t>
  </si>
  <si>
    <t>RKI000:fa_PersonalCompu</t>
  </si>
  <si>
    <t>[leap] other</t>
  </si>
  <si>
    <t>RKI000:ga_OtherNatGas</t>
  </si>
  <si>
    <t>RKI000:Other_ha_ha</t>
  </si>
  <si>
    <t>RKI000:ia_OtherUses</t>
  </si>
  <si>
    <t>BCEU-rural-residential-heating</t>
  </si>
  <si>
    <t>BCEU-rural-residential-cooling</t>
  </si>
  <si>
    <t>[leap] cooling</t>
  </si>
  <si>
    <t>BCEU-rural-residential-lighting</t>
  </si>
  <si>
    <t>[leap] lighting - elec</t>
  </si>
  <si>
    <t>[leap] lighting - kerosene</t>
  </si>
  <si>
    <t>BCEU-rural-residential-appl</t>
  </si>
  <si>
    <t>[leap] cooking elec + appliances</t>
  </si>
  <si>
    <t>[leap] cooking biomass</t>
  </si>
  <si>
    <t>BCEU-rural-residential-other</t>
  </si>
  <si>
    <t>[leap] other elec</t>
  </si>
  <si>
    <t>BCEU-commercial-heating</t>
  </si>
  <si>
    <t>CKI000:ga_SpaceHeating</t>
  </si>
  <si>
    <t>CKI000:ia_SpaceHeating</t>
  </si>
  <si>
    <t>CKI000:ja_SpaceHeating</t>
  </si>
  <si>
    <t>CKI000:ka_OtherFuels</t>
  </si>
  <si>
    <t>BCEU-commercial-cooling</t>
  </si>
  <si>
    <t>CKI000:ga_SpaceCooling</t>
  </si>
  <si>
    <t>CKI000:ia_SpaceCooling</t>
  </si>
  <si>
    <t>BCEU-commercial-lighting</t>
  </si>
  <si>
    <t>CKI000:ga_Lighting</t>
  </si>
  <si>
    <t>BCEU-commercial-appl</t>
  </si>
  <si>
    <t>CKI000:ga_WaterHeating</t>
  </si>
  <si>
    <t>CKI000:ia_Cooking</t>
  </si>
  <si>
    <t>CKI000:ja_WaterHeating</t>
  </si>
  <si>
    <t>BCEU-commercial-other</t>
  </si>
  <si>
    <t>CKI000:ha_OtherUses</t>
  </si>
  <si>
    <t>CKI000:ia_OtherUses</t>
  </si>
  <si>
    <t>CKI000:ja_OtherUses</t>
  </si>
  <si>
    <t>CHECK</t>
  </si>
  <si>
    <t>Total Residential</t>
  </si>
  <si>
    <t>Total 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</si>
</sst>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_-;\-* #,##0_-;_-* &quot;-&quot;_-;_-@"/>
    <numFmt numFmtId="165" formatCode="0.000"/>
    <numFmt numFmtId="166" formatCode="0.00000.E+00"/>
    <numFmt numFmtId="167" formatCode="0.0000.E+00"/>
    <numFmt numFmtId="168" formatCode="0.000.E+00"/>
    <numFmt numFmtId="169" formatCode="#,##0_);\-#,##0"/>
    <numFmt numFmtId="170" formatCode="0.0"/>
    <numFmt numFmtId="171" formatCode="0.0%"/>
    <numFmt numFmtId="172" formatCode="0.000E+00"/>
  </numFmts>
  <fonts count="25" x14ac:knownFonts="1">
    <font>
      <sz val="11"/>
      <color theme="1"/>
      <name val="Calibri"/>
      <scheme val="minor"/>
    </font>
    <font>
      <b/>
      <sz val="11"/>
      <color theme="1"/>
      <name val="Calibri"/>
      <family val="2"/>
    </font>
    <font>
      <sz val="11"/>
      <name val="Calibri"/>
      <family val="2"/>
    </font>
    <font>
      <sz val="11"/>
      <color theme="1"/>
      <name val="Calibri"/>
      <family val="2"/>
    </font>
    <font>
      <u/>
      <sz val="11"/>
      <color theme="10"/>
      <name val="Calibri"/>
      <family val="2"/>
    </font>
    <font>
      <u/>
      <sz val="11"/>
      <color theme="10"/>
      <name val="Calibri"/>
      <family val="2"/>
    </font>
    <font>
      <sz val="11"/>
      <color theme="1"/>
      <name val="Calibri"/>
      <family val="2"/>
      <scheme val="minor"/>
    </font>
    <font>
      <u/>
      <sz val="11"/>
      <color theme="1"/>
      <name val="Calibri"/>
      <family val="2"/>
    </font>
    <font>
      <b/>
      <u/>
      <sz val="11"/>
      <color theme="1"/>
      <name val="Calibri"/>
      <family val="2"/>
    </font>
    <font>
      <sz val="10"/>
      <color rgb="FF000000"/>
      <name val="Arial"/>
      <family val="2"/>
    </font>
    <font>
      <sz val="11"/>
      <color theme="1"/>
      <name val="Arial"/>
      <family val="2"/>
    </font>
    <font>
      <b/>
      <sz val="11"/>
      <color theme="1"/>
      <name val="Calibri"/>
      <family val="2"/>
    </font>
    <font>
      <sz val="11"/>
      <color theme="1"/>
      <name val="Calibri"/>
      <family val="2"/>
    </font>
    <font>
      <sz val="11"/>
      <color rgb="FF9C0006"/>
      <name val="Calibri"/>
      <family val="2"/>
    </font>
    <font>
      <u/>
      <sz val="11"/>
      <color rgb="FF0000FF"/>
      <name val="Arial"/>
      <family val="2"/>
    </font>
    <font>
      <b/>
      <sz val="10"/>
      <color rgb="FF000000"/>
      <name val="Calibri"/>
      <family val="2"/>
    </font>
    <font>
      <sz val="11"/>
      <color rgb="FF000000"/>
      <name val="Calibri"/>
      <family val="2"/>
    </font>
    <font>
      <sz val="9"/>
      <color rgb="FFFFFFFF"/>
      <name val="Calibri"/>
      <family val="2"/>
    </font>
    <font>
      <sz val="8"/>
      <color theme="1"/>
      <name val="Calibri"/>
      <family val="2"/>
    </font>
    <font>
      <b/>
      <sz val="8"/>
      <color theme="1"/>
      <name val="Calibri"/>
      <family val="2"/>
    </font>
    <font>
      <b/>
      <sz val="11"/>
      <color theme="1"/>
      <name val="Calibri"/>
      <family val="2"/>
      <scheme val="minor"/>
    </font>
    <font>
      <u/>
      <sz val="11"/>
      <color theme="1"/>
      <name val="Calibri"/>
      <family val="2"/>
    </font>
    <font>
      <b/>
      <sz val="11"/>
      <color rgb="FF000000"/>
      <name val="Calibri"/>
      <family val="2"/>
    </font>
    <font>
      <sz val="8"/>
      <color theme="1"/>
      <name val="Arial"/>
      <family val="2"/>
    </font>
    <font>
      <u/>
      <sz val="11"/>
      <color rgb="FF1155CC"/>
      <name val="Calibri"/>
      <family val="2"/>
    </font>
  </fonts>
  <fills count="13">
    <fill>
      <patternFill patternType="none"/>
    </fill>
    <fill>
      <patternFill patternType="gray125"/>
    </fill>
    <fill>
      <patternFill patternType="solid">
        <fgColor rgb="FFBFBFBF"/>
        <bgColor rgb="FFBFBFBF"/>
      </patternFill>
    </fill>
    <fill>
      <patternFill patternType="solid">
        <fgColor rgb="FF92D050"/>
        <bgColor rgb="FF92D050"/>
      </patternFill>
    </fill>
    <fill>
      <patternFill patternType="solid">
        <fgColor rgb="FFFFC7CE"/>
        <bgColor rgb="FFFFC7CE"/>
      </patternFill>
    </fill>
    <fill>
      <patternFill patternType="solid">
        <fgColor rgb="FFE2EDFA"/>
        <bgColor rgb="FFE2EDFA"/>
      </patternFill>
    </fill>
    <fill>
      <patternFill patternType="solid">
        <fgColor rgb="FFD6E9D6"/>
        <bgColor rgb="FFD6E9D6"/>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FFFFD5"/>
        <bgColor rgb="FFFFFFD5"/>
      </patternFill>
    </fill>
  </fills>
  <borders count="25">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right/>
      <top/>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style="thin">
        <color rgb="FF000000"/>
      </bottom>
      <diagonal/>
    </border>
  </borders>
  <cellStyleXfs count="1">
    <xf numFmtId="0" fontId="0" fillId="0" borderId="0"/>
  </cellStyleXfs>
  <cellXfs count="151">
    <xf numFmtId="0" fontId="0" fillId="0" borderId="0" xfId="0"/>
    <xf numFmtId="0" fontId="1" fillId="0" borderId="0" xfId="0" applyFont="1"/>
    <xf numFmtId="0" fontId="3" fillId="0" borderId="0" xfId="0" applyFont="1" applyAlignment="1">
      <alignment horizontal="left" vertical="center"/>
    </xf>
    <xf numFmtId="0" fontId="4" fillId="0" borderId="0" xfId="0" applyFont="1" applyAlignment="1">
      <alignment horizontal="left" vertical="center"/>
    </xf>
    <xf numFmtId="0" fontId="3" fillId="0" borderId="0" xfId="0" applyFont="1"/>
    <xf numFmtId="0" fontId="5" fillId="0" borderId="0" xfId="0" applyFont="1"/>
    <xf numFmtId="0" fontId="6" fillId="0" borderId="0" xfId="0" applyFont="1"/>
    <xf numFmtId="0" fontId="7" fillId="0" borderId="0" xfId="0" applyFont="1"/>
    <xf numFmtId="0" fontId="8" fillId="0" borderId="0" xfId="0" applyFont="1"/>
    <xf numFmtId="0" fontId="1" fillId="0" borderId="4" xfId="0" applyFont="1" applyBorder="1"/>
    <xf numFmtId="164" fontId="3" fillId="0" borderId="4" xfId="0" applyNumberFormat="1" applyFont="1" applyBorder="1"/>
    <xf numFmtId="0" fontId="3" fillId="0" borderId="4" xfId="0" applyFont="1" applyBorder="1"/>
    <xf numFmtId="164" fontId="3" fillId="0" borderId="0" xfId="0" applyNumberFormat="1" applyFont="1"/>
    <xf numFmtId="0" fontId="3" fillId="0" borderId="4" xfId="0" applyFont="1" applyBorder="1" applyAlignment="1">
      <alignment horizontal="center" vertical="center"/>
    </xf>
    <xf numFmtId="164" fontId="9" fillId="0" borderId="0" xfId="0" applyNumberFormat="1"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Alignment="1">
      <alignment wrapText="1"/>
    </xf>
    <xf numFmtId="0" fontId="1" fillId="0" borderId="8" xfId="0" applyFont="1" applyBorder="1"/>
    <xf numFmtId="0" fontId="10" fillId="0" borderId="8" xfId="0" applyFont="1" applyBorder="1"/>
    <xf numFmtId="0" fontId="10" fillId="0" borderId="0" xfId="0" applyFont="1"/>
    <xf numFmtId="0" fontId="1" fillId="0" borderId="6" xfId="0" applyFont="1" applyBorder="1" applyAlignment="1">
      <alignment wrapText="1"/>
    </xf>
    <xf numFmtId="0" fontId="1" fillId="0" borderId="9" xfId="0" applyFont="1" applyBorder="1" applyAlignment="1">
      <alignment wrapText="1"/>
    </xf>
    <xf numFmtId="0" fontId="1" fillId="0" borderId="0" xfId="0" applyFont="1" applyAlignment="1">
      <alignment horizontal="right"/>
    </xf>
    <xf numFmtId="1" fontId="11" fillId="0" borderId="6" xfId="0" applyNumberFormat="1" applyFont="1" applyBorder="1" applyAlignment="1">
      <alignment horizontal="right" wrapText="1"/>
    </xf>
    <xf numFmtId="3" fontId="12" fillId="0" borderId="9" xfId="0" applyNumberFormat="1" applyFont="1" applyBorder="1" applyAlignment="1">
      <alignment horizontal="right" wrapText="1"/>
    </xf>
    <xf numFmtId="1" fontId="12" fillId="0" borderId="9" xfId="0" applyNumberFormat="1" applyFont="1" applyBorder="1" applyAlignment="1">
      <alignment horizontal="right" wrapText="1"/>
    </xf>
    <xf numFmtId="0" fontId="12" fillId="0" borderId="9" xfId="0" applyFont="1" applyBorder="1" applyAlignment="1">
      <alignment wrapText="1"/>
    </xf>
    <xf numFmtId="0" fontId="3" fillId="0" borderId="0" xfId="0" applyFont="1" applyAlignment="1">
      <alignment horizontal="right"/>
    </xf>
    <xf numFmtId="165" fontId="3" fillId="0" borderId="0" xfId="0" applyNumberFormat="1" applyFont="1" applyAlignment="1">
      <alignment horizontal="right"/>
    </xf>
    <xf numFmtId="165" fontId="10" fillId="0" borderId="0" xfId="0" applyNumberFormat="1" applyFont="1"/>
    <xf numFmtId="0" fontId="10" fillId="0" borderId="10" xfId="0" applyFont="1" applyBorder="1"/>
    <xf numFmtId="0" fontId="3" fillId="0" borderId="9" xfId="0" applyFont="1" applyBorder="1" applyAlignment="1">
      <alignment horizontal="right"/>
    </xf>
    <xf numFmtId="3" fontId="3" fillId="0" borderId="9" xfId="0" applyNumberFormat="1" applyFont="1" applyBorder="1" applyAlignment="1">
      <alignment horizontal="right"/>
    </xf>
    <xf numFmtId="0" fontId="1" fillId="0" borderId="6" xfId="0" applyFont="1" applyBorder="1" applyAlignment="1">
      <alignment horizontal="right" wrapText="1"/>
    </xf>
    <xf numFmtId="1" fontId="11" fillId="0" borderId="6" xfId="0" applyNumberFormat="1" applyFont="1" applyBorder="1" applyAlignment="1">
      <alignment wrapText="1"/>
    </xf>
    <xf numFmtId="0" fontId="1" fillId="0" borderId="10" xfId="0" applyFont="1" applyBorder="1"/>
    <xf numFmtId="0" fontId="10" fillId="0" borderId="9" xfId="0" applyFont="1" applyBorder="1"/>
    <xf numFmtId="0" fontId="1" fillId="0" borderId="6" xfId="0" applyFont="1" applyBorder="1"/>
    <xf numFmtId="0" fontId="1" fillId="3" borderId="8" xfId="0" applyFont="1" applyFill="1" applyBorder="1"/>
    <xf numFmtId="0" fontId="10" fillId="3" borderId="8" xfId="0" applyFont="1" applyFill="1" applyBorder="1"/>
    <xf numFmtId="0" fontId="10" fillId="0" borderId="6" xfId="0" applyFont="1" applyBorder="1"/>
    <xf numFmtId="0" fontId="1" fillId="0" borderId="9" xfId="0" applyFont="1" applyBorder="1"/>
    <xf numFmtId="0" fontId="1" fillId="0" borderId="9" xfId="0" applyFont="1" applyBorder="1" applyAlignment="1">
      <alignment horizontal="center"/>
    </xf>
    <xf numFmtId="0" fontId="13" fillId="4" borderId="9" xfId="0" applyFont="1" applyFill="1" applyBorder="1" applyAlignment="1">
      <alignment horizontal="right"/>
    </xf>
    <xf numFmtId="166" fontId="3" fillId="0" borderId="9" xfId="0" applyNumberFormat="1" applyFont="1" applyBorder="1" applyAlignment="1">
      <alignment horizontal="right"/>
    </xf>
    <xf numFmtId="167" fontId="3" fillId="0" borderId="9" xfId="0" applyNumberFormat="1" applyFont="1" applyBorder="1" applyAlignment="1">
      <alignment horizontal="right"/>
    </xf>
    <xf numFmtId="1" fontId="10" fillId="0" borderId="4" xfId="0" applyNumberFormat="1" applyFont="1" applyBorder="1"/>
    <xf numFmtId="1" fontId="3" fillId="0" borderId="11" xfId="0" applyNumberFormat="1" applyFont="1" applyBorder="1" applyAlignment="1">
      <alignment wrapText="1"/>
    </xf>
    <xf numFmtId="1" fontId="10" fillId="0" borderId="6" xfId="0" applyNumberFormat="1" applyFont="1" applyBorder="1"/>
    <xf numFmtId="1" fontId="1" fillId="0" borderId="6" xfId="0" applyNumberFormat="1" applyFont="1" applyBorder="1" applyAlignment="1">
      <alignment horizontal="right" wrapText="1"/>
    </xf>
    <xf numFmtId="1" fontId="3" fillId="0" borderId="9" xfId="0" applyNumberFormat="1" applyFont="1" applyBorder="1" applyAlignment="1">
      <alignment horizontal="right" wrapText="1"/>
    </xf>
    <xf numFmtId="1" fontId="3" fillId="0" borderId="9" xfId="0" applyNumberFormat="1" applyFont="1" applyBorder="1" applyAlignment="1">
      <alignment wrapText="1"/>
    </xf>
    <xf numFmtId="3" fontId="3" fillId="0" borderId="9" xfId="0" applyNumberFormat="1" applyFont="1" applyBorder="1" applyAlignment="1">
      <alignment horizontal="right" wrapText="1"/>
    </xf>
    <xf numFmtId="168" fontId="3" fillId="5" borderId="9" xfId="0" applyNumberFormat="1" applyFont="1" applyFill="1" applyBorder="1" applyAlignment="1">
      <alignment horizontal="right"/>
    </xf>
    <xf numFmtId="168" fontId="10" fillId="5" borderId="9" xfId="0" applyNumberFormat="1" applyFont="1" applyFill="1" applyBorder="1"/>
    <xf numFmtId="168" fontId="10" fillId="0" borderId="0" xfId="0" applyNumberFormat="1" applyFont="1"/>
    <xf numFmtId="0" fontId="14" fillId="0" borderId="0" xfId="0" applyFont="1"/>
    <xf numFmtId="0" fontId="3" fillId="6" borderId="0" xfId="0" applyFont="1" applyFill="1"/>
    <xf numFmtId="168" fontId="3" fillId="6" borderId="10" xfId="0" applyNumberFormat="1" applyFont="1" applyFill="1" applyBorder="1" applyAlignment="1">
      <alignment horizontal="right"/>
    </xf>
    <xf numFmtId="1" fontId="1" fillId="0" borderId="9" xfId="0" applyNumberFormat="1" applyFont="1" applyBorder="1"/>
    <xf numFmtId="1" fontId="1" fillId="0" borderId="9" xfId="0" applyNumberFormat="1" applyFont="1" applyBorder="1" applyAlignment="1">
      <alignment horizontal="center"/>
    </xf>
    <xf numFmtId="0" fontId="3" fillId="5" borderId="0" xfId="0" applyFont="1" applyFill="1"/>
    <xf numFmtId="168" fontId="3" fillId="5" borderId="0" xfId="0" applyNumberFormat="1" applyFont="1" applyFill="1" applyAlignment="1">
      <alignment horizontal="right"/>
    </xf>
    <xf numFmtId="168" fontId="3" fillId="0" borderId="9" xfId="0" applyNumberFormat="1" applyFont="1" applyBorder="1" applyAlignment="1">
      <alignment horizontal="right"/>
    </xf>
    <xf numFmtId="168" fontId="3" fillId="0" borderId="8" xfId="0" applyNumberFormat="1" applyFont="1" applyBorder="1" applyAlignment="1">
      <alignment horizontal="right"/>
    </xf>
    <xf numFmtId="168" fontId="3" fillId="0" borderId="0" xfId="0" applyNumberFormat="1" applyFont="1" applyAlignment="1">
      <alignment horizontal="right"/>
    </xf>
    <xf numFmtId="10" fontId="3" fillId="0" borderId="9" xfId="0" applyNumberFormat="1" applyFont="1" applyBorder="1" applyAlignment="1">
      <alignment horizontal="right"/>
    </xf>
    <xf numFmtId="10" fontId="10" fillId="0" borderId="0" xfId="0" applyNumberFormat="1" applyFont="1"/>
    <xf numFmtId="3" fontId="10" fillId="0" borderId="0" xfId="0" applyNumberFormat="1" applyFont="1"/>
    <xf numFmtId="168" fontId="1" fillId="0" borderId="0" xfId="0" applyNumberFormat="1" applyFont="1" applyAlignment="1">
      <alignment horizontal="right"/>
    </xf>
    <xf numFmtId="3" fontId="1" fillId="0" borderId="0" xfId="0" applyNumberFormat="1" applyFont="1" applyAlignment="1">
      <alignment horizontal="right"/>
    </xf>
    <xf numFmtId="166" fontId="3" fillId="0" borderId="0" xfId="0" applyNumberFormat="1" applyFont="1" applyAlignment="1">
      <alignment horizontal="right"/>
    </xf>
    <xf numFmtId="11" fontId="10" fillId="0" borderId="0" xfId="0" applyNumberFormat="1" applyFont="1"/>
    <xf numFmtId="166" fontId="10" fillId="0" borderId="0" xfId="0" applyNumberFormat="1" applyFont="1"/>
    <xf numFmtId="0" fontId="1" fillId="7" borderId="12" xfId="0" applyFont="1" applyFill="1" applyBorder="1"/>
    <xf numFmtId="0" fontId="1" fillId="8" borderId="12" xfId="0" applyFont="1" applyFill="1" applyBorder="1" applyAlignment="1">
      <alignment horizontal="right" wrapText="1"/>
    </xf>
    <xf numFmtId="165" fontId="3" fillId="7" borderId="12" xfId="0" applyNumberFormat="1" applyFont="1" applyFill="1" applyBorder="1"/>
    <xf numFmtId="0" fontId="3" fillId="8" borderId="12" xfId="0" applyFont="1" applyFill="1" applyBorder="1" applyAlignment="1">
      <alignment horizontal="right" wrapText="1"/>
    </xf>
    <xf numFmtId="165" fontId="3" fillId="0" borderId="0" xfId="0" applyNumberFormat="1" applyFont="1"/>
    <xf numFmtId="0" fontId="16" fillId="0" borderId="0" xfId="0" applyFont="1"/>
    <xf numFmtId="0" fontId="17" fillId="9" borderId="18" xfId="0" applyFont="1" applyFill="1" applyBorder="1" applyAlignment="1">
      <alignment horizontal="center" vertical="center"/>
    </xf>
    <xf numFmtId="169" fontId="18" fillId="10" borderId="19" xfId="0" applyNumberFormat="1" applyFont="1" applyFill="1" applyBorder="1" applyAlignment="1">
      <alignment horizontal="left" vertical="center"/>
    </xf>
    <xf numFmtId="170" fontId="18" fillId="0" borderId="17" xfId="0" applyNumberFormat="1" applyFont="1" applyBorder="1" applyAlignment="1">
      <alignment horizontal="right"/>
    </xf>
    <xf numFmtId="170" fontId="18" fillId="0" borderId="20" xfId="0" applyNumberFormat="1" applyFont="1" applyBorder="1" applyAlignment="1">
      <alignment horizontal="right"/>
    </xf>
    <xf numFmtId="169" fontId="19" fillId="10" borderId="19" xfId="0" applyNumberFormat="1" applyFont="1" applyFill="1" applyBorder="1" applyAlignment="1">
      <alignment horizontal="left" vertical="center"/>
    </xf>
    <xf numFmtId="170" fontId="3" fillId="0" borderId="20" xfId="0" applyNumberFormat="1" applyFont="1" applyBorder="1" applyAlignment="1">
      <alignment horizontal="right"/>
    </xf>
    <xf numFmtId="170" fontId="3" fillId="0" borderId="21" xfId="0" applyNumberFormat="1" applyFont="1" applyBorder="1" applyAlignment="1">
      <alignment horizontal="right"/>
    </xf>
    <xf numFmtId="170" fontId="3" fillId="0" borderId="22" xfId="0" applyNumberFormat="1" applyFont="1" applyBorder="1" applyAlignment="1">
      <alignment horizontal="right"/>
    </xf>
    <xf numFmtId="170" fontId="3" fillId="0" borderId="0" xfId="0" applyNumberFormat="1" applyFont="1" applyAlignment="1">
      <alignment horizontal="right"/>
    </xf>
    <xf numFmtId="170" fontId="18" fillId="0" borderId="23" xfId="0" applyNumberFormat="1" applyFont="1" applyBorder="1" applyAlignment="1">
      <alignment horizontal="right"/>
    </xf>
    <xf numFmtId="170" fontId="18" fillId="0" borderId="16" xfId="0" applyNumberFormat="1" applyFont="1" applyBorder="1" applyAlignment="1">
      <alignment horizontal="right"/>
    </xf>
    <xf numFmtId="170" fontId="19" fillId="0" borderId="23" xfId="0" applyNumberFormat="1" applyFont="1" applyBorder="1" applyAlignment="1">
      <alignment horizontal="right"/>
    </xf>
    <xf numFmtId="170" fontId="19" fillId="0" borderId="16" xfId="0" applyNumberFormat="1" applyFont="1" applyBorder="1" applyAlignment="1">
      <alignment horizontal="right"/>
    </xf>
    <xf numFmtId="0" fontId="1" fillId="0" borderId="4" xfId="0" applyFont="1" applyBorder="1" applyAlignment="1">
      <alignment vertical="center"/>
    </xf>
    <xf numFmtId="0" fontId="1" fillId="0" borderId="4" xfId="0" applyFont="1" applyBorder="1" applyAlignment="1">
      <alignment horizontal="center" vertical="center"/>
    </xf>
    <xf numFmtId="0" fontId="3" fillId="0" borderId="0" xfId="0" applyFont="1" applyAlignment="1">
      <alignment vertical="center"/>
    </xf>
    <xf numFmtId="0" fontId="3" fillId="11" borderId="12" xfId="0" applyFont="1" applyFill="1" applyBorder="1"/>
    <xf numFmtId="0" fontId="3" fillId="6" borderId="12" xfId="0" applyFont="1" applyFill="1" applyBorder="1"/>
    <xf numFmtId="168" fontId="3" fillId="6" borderId="12" xfId="0" applyNumberFormat="1" applyFont="1" applyFill="1" applyBorder="1"/>
    <xf numFmtId="0" fontId="3" fillId="5" borderId="12" xfId="0" applyFont="1" applyFill="1" applyBorder="1"/>
    <xf numFmtId="168" fontId="3" fillId="5" borderId="12" xfId="0" applyNumberFormat="1" applyFont="1" applyFill="1" applyBorder="1"/>
    <xf numFmtId="0" fontId="3" fillId="12" borderId="12" xfId="0" applyFont="1" applyFill="1" applyBorder="1"/>
    <xf numFmtId="168" fontId="3" fillId="12" borderId="12" xfId="0" applyNumberFormat="1" applyFont="1" applyFill="1" applyBorder="1"/>
    <xf numFmtId="168" fontId="3" fillId="0" borderId="0" xfId="0" applyNumberFormat="1" applyFont="1"/>
    <xf numFmtId="168" fontId="3" fillId="11" borderId="12" xfId="0" applyNumberFormat="1" applyFont="1" applyFill="1" applyBorder="1"/>
    <xf numFmtId="0" fontId="10" fillId="0" borderId="0" xfId="0" applyFont="1" applyAlignment="1">
      <alignment horizontal="right"/>
    </xf>
    <xf numFmtId="0" fontId="20" fillId="0" borderId="0" xfId="0" applyFont="1"/>
    <xf numFmtId="167" fontId="3" fillId="0" borderId="0" xfId="0" applyNumberFormat="1" applyFont="1" applyAlignment="1">
      <alignment horizontal="right"/>
    </xf>
    <xf numFmtId="168" fontId="6" fillId="0" borderId="0" xfId="0" applyNumberFormat="1" applyFont="1"/>
    <xf numFmtId="166" fontId="6" fillId="0" borderId="0" xfId="0" applyNumberFormat="1" applyFont="1"/>
    <xf numFmtId="0" fontId="1" fillId="0" borderId="4" xfId="0" applyFont="1" applyBorder="1" applyAlignment="1">
      <alignment horizontal="left" vertical="center" wrapText="1" readingOrder="1"/>
    </xf>
    <xf numFmtId="0" fontId="3" fillId="0" borderId="4" xfId="0" applyFont="1" applyBorder="1" applyAlignment="1">
      <alignment horizontal="left" vertical="center" wrapText="1" readingOrder="1"/>
    </xf>
    <xf numFmtId="170" fontId="3" fillId="0" borderId="4" xfId="0" applyNumberFormat="1" applyFont="1" applyBorder="1" applyAlignment="1">
      <alignment horizontal="left" vertical="center" wrapText="1" readingOrder="1"/>
    </xf>
    <xf numFmtId="170" fontId="1" fillId="0" borderId="4" xfId="0" applyNumberFormat="1" applyFont="1" applyBorder="1" applyAlignment="1">
      <alignment horizontal="left" vertical="center" wrapText="1" readingOrder="1"/>
    </xf>
    <xf numFmtId="171" fontId="3" fillId="0" borderId="4" xfId="0" applyNumberFormat="1" applyFont="1" applyBorder="1" applyAlignment="1">
      <alignment horizontal="left"/>
    </xf>
    <xf numFmtId="0" fontId="3" fillId="0" borderId="4" xfId="0" applyFont="1" applyBorder="1" applyAlignment="1">
      <alignment wrapText="1"/>
    </xf>
    <xf numFmtId="0" fontId="1" fillId="0" borderId="24" xfId="0" applyFont="1" applyBorder="1"/>
    <xf numFmtId="170" fontId="1" fillId="0" borderId="24" xfId="0" applyNumberFormat="1" applyFont="1" applyBorder="1" applyAlignment="1">
      <alignment horizontal="left"/>
    </xf>
    <xf numFmtId="0" fontId="3" fillId="0" borderId="0" xfId="0" applyFont="1" applyAlignment="1">
      <alignment horizontal="left"/>
    </xf>
    <xf numFmtId="171" fontId="3" fillId="0" borderId="0" xfId="0" applyNumberFormat="1" applyFont="1" applyAlignment="1">
      <alignment horizontal="left"/>
    </xf>
    <xf numFmtId="0" fontId="21" fillId="0" borderId="0" xfId="0" applyFont="1"/>
    <xf numFmtId="0" fontId="22" fillId="0" borderId="0" xfId="0" applyFont="1"/>
    <xf numFmtId="0" fontId="22" fillId="0" borderId="0" xfId="0" applyFont="1" applyAlignment="1">
      <alignment horizontal="right"/>
    </xf>
    <xf numFmtId="0" fontId="23" fillId="0" borderId="0" xfId="0" applyFont="1"/>
    <xf numFmtId="168" fontId="16" fillId="0" borderId="0" xfId="0" applyNumberFormat="1" applyFont="1"/>
    <xf numFmtId="4" fontId="3" fillId="0" borderId="0" xfId="0" applyNumberFormat="1" applyFont="1"/>
    <xf numFmtId="172" fontId="3" fillId="0" borderId="0" xfId="0" applyNumberFormat="1" applyFont="1"/>
    <xf numFmtId="0" fontId="1" fillId="2" borderId="1" xfId="0" applyFont="1" applyFill="1" applyBorder="1" applyAlignment="1">
      <alignment horizontal="left" vertical="center"/>
    </xf>
    <xf numFmtId="0" fontId="2" fillId="0" borderId="2" xfId="0" applyFont="1" applyBorder="1"/>
    <xf numFmtId="0" fontId="2" fillId="0" borderId="3" xfId="0" applyFont="1" applyBorder="1"/>
    <xf numFmtId="0" fontId="1" fillId="2" borderId="1" xfId="0" applyFont="1" applyFill="1" applyBorder="1" applyAlignment="1">
      <alignment horizontal="left"/>
    </xf>
    <xf numFmtId="0" fontId="3" fillId="0" borderId="0" xfId="0" applyFont="1" applyAlignment="1">
      <alignment horizontal="left" vertical="top" wrapText="1"/>
    </xf>
    <xf numFmtId="0" fontId="0" fillId="0" borderId="0" xfId="0"/>
    <xf numFmtId="0" fontId="3" fillId="0" borderId="5" xfId="0" applyFont="1" applyBorder="1" applyAlignment="1">
      <alignment horizontal="center" vertical="center"/>
    </xf>
    <xf numFmtId="0" fontId="2" fillId="0" borderId="6" xfId="0" applyFont="1" applyBorder="1"/>
    <xf numFmtId="164" fontId="3" fillId="0" borderId="5" xfId="0" applyNumberFormat="1" applyFont="1" applyBorder="1" applyAlignment="1">
      <alignment horizontal="center"/>
    </xf>
    <xf numFmtId="0" fontId="1" fillId="0" borderId="0" xfId="0" applyFont="1" applyAlignment="1">
      <alignment horizontal="center" vertical="center" wrapText="1"/>
    </xf>
    <xf numFmtId="0" fontId="2" fillId="0" borderId="7" xfId="0" applyFont="1" applyBorder="1"/>
    <xf numFmtId="3" fontId="10" fillId="0" borderId="0" xfId="0" applyNumberFormat="1" applyFont="1" applyAlignment="1">
      <alignment wrapText="1"/>
    </xf>
    <xf numFmtId="0" fontId="15" fillId="0" borderId="0" xfId="0" applyFont="1" applyAlignment="1">
      <alignment horizontal="left"/>
    </xf>
    <xf numFmtId="0" fontId="17" fillId="9" borderId="13" xfId="0" applyFont="1" applyFill="1" applyBorder="1" applyAlignment="1">
      <alignment horizontal="center" vertical="center"/>
    </xf>
    <xf numFmtId="0" fontId="2" fillId="0" borderId="17" xfId="0" applyFont="1" applyBorder="1"/>
    <xf numFmtId="0" fontId="17" fillId="9" borderId="14" xfId="0" applyFont="1" applyFill="1" applyBorder="1" applyAlignment="1">
      <alignment horizontal="center"/>
    </xf>
    <xf numFmtId="0" fontId="2" fillId="0" borderId="15" xfId="0" applyFont="1" applyBorder="1"/>
    <xf numFmtId="0" fontId="2" fillId="0" borderId="16" xfId="0" applyFont="1" applyBorder="1"/>
    <xf numFmtId="0" fontId="22" fillId="0" borderId="0" xfId="0" applyNumberFormat="1" applyFont="1"/>
    <xf numFmtId="0" fontId="22" fillId="0" borderId="0" xfId="0" applyNumberFormat="1" applyFont="1" applyAlignment="1">
      <alignment horizontal="right"/>
    </xf>
    <xf numFmtId="0" fontId="3" fillId="0" borderId="0" xfId="0" applyNumberFormat="1" applyFont="1"/>
    <xf numFmtId="0" fontId="1" fillId="0" borderId="0" xfId="0" applyNumberFormat="1" applyFont="1"/>
    <xf numFmtId="0" fontId="10" fillId="0" borderId="0" xfId="0" applyNumberFormat="1" applyFont="1"/>
  </cellXfs>
  <cellStyles count="1">
    <cellStyle name="Normal" xfId="0" builtinId="0"/>
  </cellStyles>
  <dxfs count="2">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152400</xdr:colOff>
      <xdr:row>1</xdr:row>
      <xdr:rowOff>47625</xdr:rowOff>
    </xdr:from>
    <xdr:ext cx="6191250" cy="32289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571500</xdr:colOff>
      <xdr:row>42</xdr:row>
      <xdr:rowOff>133350</xdr:rowOff>
    </xdr:from>
    <xdr:ext cx="4953000" cy="3810000"/>
    <xdr:pic>
      <xdr:nvPicPr>
        <xdr:cNvPr id="2" name="image2.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10</xdr:row>
      <xdr:rowOff>19050</xdr:rowOff>
    </xdr:from>
    <xdr:ext cx="6819900" cy="4314825"/>
    <xdr:pic>
      <xdr:nvPicPr>
        <xdr:cNvPr id="2" name="image3.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ps.go.id/statictable/2014/02/18/1276/persentase-penduduk-daerah-perkotaan-hasil-proyeksi-penduduk-menurut-provinsi-2015---2035.html" TargetMode="External"/><Relationship Id="rId2" Type="http://schemas.openxmlformats.org/officeDocument/2006/relationships/hyperlink" Target="https://www.esdm.go.id/assets/media/content/content-indonesia-energy-outlook-2019-english-version.pdf" TargetMode="External"/><Relationship Id="rId1" Type="http://schemas.openxmlformats.org/officeDocument/2006/relationships/hyperlink" Target="https://www.esdm.go.id/id/publikasi/handbook-of-energy-economic-statistics-of-indonesia" TargetMode="External"/><Relationship Id="rId5" Type="http://schemas.openxmlformats.org/officeDocument/2006/relationships/hyperlink" Target="https://www.thejakartapost.com/business/2023/05/17/bappenas-unveils-indonesias-2020-2050-population-projection.html" TargetMode="External"/><Relationship Id="rId4" Type="http://schemas.openxmlformats.org/officeDocument/2006/relationships/hyperlink" Target="https://www.clasp.ngo/wp-content/uploads/2021/01/Indonesia-Residential-End-Use-Surve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Jnrk1fVNw-ZgnS3Mtqk5S1QbX-HcZE3a/view?usp=sharing"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iea.blob.core.windows.net/assets/b496b141-8c3b-47fc-adb2-90740eb0b3b8/AnEnergySectorRoadmaptoNetZeroEmissionsinIndonesi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6"/>
  <sheetViews>
    <sheetView workbookViewId="0"/>
  </sheetViews>
  <sheetFormatPr baseColWidth="10" defaultColWidth="14.5" defaultRowHeight="15" customHeight="1" x14ac:dyDescent="0.2"/>
  <cols>
    <col min="1" max="26" width="8.6640625" customWidth="1"/>
  </cols>
  <sheetData>
    <row r="1" spans="1:7" ht="14.25" customHeight="1" x14ac:dyDescent="0.2">
      <c r="A1" s="1" t="s">
        <v>0</v>
      </c>
    </row>
    <row r="2" spans="1:7" ht="14.25" customHeight="1" x14ac:dyDescent="0.2"/>
    <row r="3" spans="1:7" ht="14.25" customHeight="1" x14ac:dyDescent="0.2">
      <c r="A3" s="1" t="s">
        <v>1</v>
      </c>
      <c r="B3" s="128" t="s">
        <v>2</v>
      </c>
      <c r="C3" s="129"/>
      <c r="D3" s="129"/>
      <c r="E3" s="129"/>
      <c r="F3" s="129"/>
      <c r="G3" s="130"/>
    </row>
    <row r="4" spans="1:7" ht="14.25" customHeight="1" x14ac:dyDescent="0.2">
      <c r="B4" s="2" t="s">
        <v>3</v>
      </c>
    </row>
    <row r="5" spans="1:7" ht="14.25" customHeight="1" x14ac:dyDescent="0.2">
      <c r="B5" s="2">
        <v>2019</v>
      </c>
    </row>
    <row r="6" spans="1:7" ht="14.25" customHeight="1" x14ac:dyDescent="0.2">
      <c r="B6" s="2" t="s">
        <v>4</v>
      </c>
    </row>
    <row r="7" spans="1:7" ht="14.25" customHeight="1" x14ac:dyDescent="0.2">
      <c r="B7" s="3" t="s">
        <v>5</v>
      </c>
    </row>
    <row r="8" spans="1:7" ht="14.25" customHeight="1" x14ac:dyDescent="0.2">
      <c r="B8" s="2" t="s">
        <v>6</v>
      </c>
    </row>
    <row r="9" spans="1:7" ht="14.25" customHeight="1" x14ac:dyDescent="0.2">
      <c r="B9" s="2"/>
    </row>
    <row r="10" spans="1:7" ht="14.25" customHeight="1" x14ac:dyDescent="0.2">
      <c r="B10" s="131" t="s">
        <v>7</v>
      </c>
      <c r="C10" s="129"/>
      <c r="D10" s="129"/>
      <c r="E10" s="129"/>
      <c r="F10" s="129"/>
      <c r="G10" s="130"/>
    </row>
    <row r="11" spans="1:7" ht="14.25" customHeight="1" x14ac:dyDescent="0.2">
      <c r="B11" s="4" t="s">
        <v>3</v>
      </c>
    </row>
    <row r="12" spans="1:7" ht="14.25" customHeight="1" x14ac:dyDescent="0.2">
      <c r="B12" s="4">
        <v>2019</v>
      </c>
    </row>
    <row r="13" spans="1:7" ht="14.25" customHeight="1" x14ac:dyDescent="0.2">
      <c r="B13" s="4" t="s">
        <v>8</v>
      </c>
    </row>
    <row r="14" spans="1:7" ht="14.25" customHeight="1" x14ac:dyDescent="0.2">
      <c r="B14" s="5" t="s">
        <v>9</v>
      </c>
    </row>
    <row r="15" spans="1:7" ht="14.25" customHeight="1" x14ac:dyDescent="0.2"/>
    <row r="16" spans="1:7" ht="14.25" customHeight="1" x14ac:dyDescent="0.2">
      <c r="B16" s="131" t="s">
        <v>10</v>
      </c>
      <c r="C16" s="129"/>
      <c r="D16" s="129"/>
      <c r="E16" s="129"/>
      <c r="F16" s="129"/>
      <c r="G16" s="130"/>
    </row>
    <row r="17" spans="2:7" ht="14.25" customHeight="1" x14ac:dyDescent="0.2">
      <c r="B17" s="4" t="s">
        <v>11</v>
      </c>
    </row>
    <row r="18" spans="2:7" ht="14.25" customHeight="1" x14ac:dyDescent="0.2">
      <c r="B18" s="4">
        <v>2020</v>
      </c>
    </row>
    <row r="19" spans="2:7" ht="14.25" customHeight="1" x14ac:dyDescent="0.2">
      <c r="B19" s="5" t="s">
        <v>12</v>
      </c>
    </row>
    <row r="20" spans="2:7" ht="14.25" customHeight="1" x14ac:dyDescent="0.2"/>
    <row r="21" spans="2:7" ht="14.25" customHeight="1" x14ac:dyDescent="0.2">
      <c r="B21" s="131" t="s">
        <v>13</v>
      </c>
      <c r="C21" s="129"/>
      <c r="D21" s="129"/>
      <c r="E21" s="129"/>
      <c r="F21" s="129"/>
      <c r="G21" s="130"/>
    </row>
    <row r="22" spans="2:7" ht="14.25" customHeight="1" x14ac:dyDescent="0.2">
      <c r="B22" s="4" t="s">
        <v>14</v>
      </c>
    </row>
    <row r="23" spans="2:7" ht="14.25" customHeight="1" x14ac:dyDescent="0.2">
      <c r="B23" s="4">
        <v>2020</v>
      </c>
    </row>
    <row r="24" spans="2:7" ht="14.25" customHeight="1" x14ac:dyDescent="0.2">
      <c r="B24" s="6" t="s">
        <v>15</v>
      </c>
    </row>
    <row r="25" spans="2:7" ht="14.25" customHeight="1" x14ac:dyDescent="0.2">
      <c r="B25" s="5" t="s">
        <v>16</v>
      </c>
    </row>
    <row r="26" spans="2:7" ht="14.25" customHeight="1" x14ac:dyDescent="0.2"/>
    <row r="27" spans="2:7" ht="14.25" customHeight="1" x14ac:dyDescent="0.2">
      <c r="B27" s="131" t="s">
        <v>17</v>
      </c>
      <c r="C27" s="129"/>
      <c r="D27" s="129"/>
      <c r="E27" s="129"/>
      <c r="F27" s="129"/>
      <c r="G27" s="130"/>
    </row>
    <row r="28" spans="2:7" ht="14.25" customHeight="1" x14ac:dyDescent="0.2">
      <c r="B28" s="4" t="s">
        <v>3</v>
      </c>
    </row>
    <row r="29" spans="2:7" ht="14.25" customHeight="1" x14ac:dyDescent="0.2">
      <c r="B29" s="4">
        <v>2016</v>
      </c>
    </row>
    <row r="30" spans="2:7" ht="14.25" customHeight="1" x14ac:dyDescent="0.2">
      <c r="B30" s="4" t="s">
        <v>18</v>
      </c>
    </row>
    <row r="31" spans="2:7" ht="14.25" customHeight="1" x14ac:dyDescent="0.2">
      <c r="B31" s="4" t="s">
        <v>19</v>
      </c>
    </row>
    <row r="32" spans="2:7" ht="14.25" customHeight="1" x14ac:dyDescent="0.2"/>
    <row r="33" spans="1:14" ht="14.25" customHeight="1" x14ac:dyDescent="0.2">
      <c r="A33" s="1"/>
      <c r="B33" s="131" t="s">
        <v>20</v>
      </c>
      <c r="C33" s="129"/>
      <c r="D33" s="129"/>
      <c r="E33" s="129"/>
      <c r="F33" s="129"/>
      <c r="G33" s="130"/>
    </row>
    <row r="34" spans="1:14" ht="14.25" customHeight="1" x14ac:dyDescent="0.2">
      <c r="A34" s="1"/>
      <c r="B34" s="4" t="s">
        <v>21</v>
      </c>
    </row>
    <row r="35" spans="1:14" ht="14.25" customHeight="1" x14ac:dyDescent="0.2">
      <c r="A35" s="1"/>
      <c r="B35" s="4">
        <v>2023</v>
      </c>
    </row>
    <row r="36" spans="1:14" ht="14.25" customHeight="1" x14ac:dyDescent="0.2">
      <c r="A36" s="1"/>
      <c r="B36" s="7" t="s">
        <v>22</v>
      </c>
    </row>
    <row r="37" spans="1:14" ht="14.25" customHeight="1" x14ac:dyDescent="0.2">
      <c r="A37" s="1"/>
      <c r="B37" s="4"/>
    </row>
    <row r="38" spans="1:14" ht="14.25" customHeight="1" x14ac:dyDescent="0.2">
      <c r="A38" s="1"/>
    </row>
    <row r="39" spans="1:14" ht="14.25" customHeight="1" x14ac:dyDescent="0.2">
      <c r="A39" s="1" t="s">
        <v>23</v>
      </c>
    </row>
    <row r="40" spans="1:14" ht="14.25" customHeight="1" x14ac:dyDescent="0.2">
      <c r="B40" s="1" t="s">
        <v>24</v>
      </c>
    </row>
    <row r="41" spans="1:14" ht="14.25" customHeight="1" x14ac:dyDescent="0.2">
      <c r="B41" s="132" t="s">
        <v>25</v>
      </c>
      <c r="C41" s="133"/>
      <c r="D41" s="133"/>
      <c r="E41" s="133"/>
      <c r="F41" s="133"/>
      <c r="G41" s="133"/>
      <c r="H41" s="133"/>
      <c r="I41" s="133"/>
      <c r="J41" s="133"/>
      <c r="K41" s="133"/>
      <c r="L41" s="133"/>
      <c r="M41" s="133"/>
      <c r="N41" s="133"/>
    </row>
    <row r="42" spans="1:14" ht="14.25" customHeight="1" x14ac:dyDescent="0.2">
      <c r="B42" s="133"/>
      <c r="C42" s="133"/>
      <c r="D42" s="133"/>
      <c r="E42" s="133"/>
      <c r="F42" s="133"/>
      <c r="G42" s="133"/>
      <c r="H42" s="133"/>
      <c r="I42" s="133"/>
      <c r="J42" s="133"/>
      <c r="K42" s="133"/>
      <c r="L42" s="133"/>
      <c r="M42" s="133"/>
      <c r="N42" s="133"/>
    </row>
    <row r="43" spans="1:14" ht="14.25" customHeight="1" x14ac:dyDescent="0.2">
      <c r="B43" s="133"/>
      <c r="C43" s="133"/>
      <c r="D43" s="133"/>
      <c r="E43" s="133"/>
      <c r="F43" s="133"/>
      <c r="G43" s="133"/>
      <c r="H43" s="133"/>
      <c r="I43" s="133"/>
      <c r="J43" s="133"/>
      <c r="K43" s="133"/>
      <c r="L43" s="133"/>
      <c r="M43" s="133"/>
      <c r="N43" s="133"/>
    </row>
    <row r="44" spans="1:14" ht="14.25" customHeight="1" x14ac:dyDescent="0.2">
      <c r="B44" s="133"/>
      <c r="C44" s="133"/>
      <c r="D44" s="133"/>
      <c r="E44" s="133"/>
      <c r="F44" s="133"/>
      <c r="G44" s="133"/>
      <c r="H44" s="133"/>
      <c r="I44" s="133"/>
      <c r="J44" s="133"/>
      <c r="K44" s="133"/>
      <c r="L44" s="133"/>
      <c r="M44" s="133"/>
      <c r="N44" s="133"/>
    </row>
    <row r="45" spans="1:14" ht="14.25" customHeight="1" x14ac:dyDescent="0.2">
      <c r="B45" s="133"/>
      <c r="C45" s="133"/>
      <c r="D45" s="133"/>
      <c r="E45" s="133"/>
      <c r="F45" s="133"/>
      <c r="G45" s="133"/>
      <c r="H45" s="133"/>
      <c r="I45" s="133"/>
      <c r="J45" s="133"/>
      <c r="K45" s="133"/>
      <c r="L45" s="133"/>
      <c r="M45" s="133"/>
      <c r="N45" s="133"/>
    </row>
    <row r="46" spans="1:14" ht="14.25" customHeight="1" x14ac:dyDescent="0.2">
      <c r="B46" s="133"/>
      <c r="C46" s="133"/>
      <c r="D46" s="133"/>
      <c r="E46" s="133"/>
      <c r="F46" s="133"/>
      <c r="G46" s="133"/>
      <c r="H46" s="133"/>
      <c r="I46" s="133"/>
      <c r="J46" s="133"/>
      <c r="K46" s="133"/>
      <c r="L46" s="133"/>
      <c r="M46" s="133"/>
      <c r="N46" s="133"/>
    </row>
    <row r="47" spans="1:14" ht="14.25" customHeight="1" x14ac:dyDescent="0.2">
      <c r="B47" s="133"/>
      <c r="C47" s="133"/>
      <c r="D47" s="133"/>
      <c r="E47" s="133"/>
      <c r="F47" s="133"/>
      <c r="G47" s="133"/>
      <c r="H47" s="133"/>
      <c r="I47" s="133"/>
      <c r="J47" s="133"/>
      <c r="K47" s="133"/>
      <c r="L47" s="133"/>
      <c r="M47" s="133"/>
      <c r="N47" s="133"/>
    </row>
    <row r="48" spans="1:14" ht="14.25" customHeight="1" x14ac:dyDescent="0.2">
      <c r="B48" s="133"/>
      <c r="C48" s="133"/>
      <c r="D48" s="133"/>
      <c r="E48" s="133"/>
      <c r="F48" s="133"/>
      <c r="G48" s="133"/>
      <c r="H48" s="133"/>
      <c r="I48" s="133"/>
      <c r="J48" s="133"/>
      <c r="K48" s="133"/>
      <c r="L48" s="133"/>
      <c r="M48" s="133"/>
      <c r="N48" s="133"/>
    </row>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row r="1001" ht="14.25" customHeight="1" x14ac:dyDescent="0.2"/>
    <row r="1002" ht="14.25" customHeight="1" x14ac:dyDescent="0.2"/>
    <row r="1003" ht="14.25" customHeight="1" x14ac:dyDescent="0.2"/>
    <row r="1004" ht="14.25" customHeight="1" x14ac:dyDescent="0.2"/>
    <row r="1005" ht="14.25" customHeight="1" x14ac:dyDescent="0.2"/>
    <row r="1006" ht="14.25" customHeight="1" x14ac:dyDescent="0.2"/>
  </sheetData>
  <mergeCells count="7">
    <mergeCell ref="B33:G33"/>
    <mergeCell ref="B41:N48"/>
    <mergeCell ref="B3:G3"/>
    <mergeCell ref="B10:G10"/>
    <mergeCell ref="B16:G16"/>
    <mergeCell ref="B21:G21"/>
    <mergeCell ref="B27:G27"/>
  </mergeCells>
  <hyperlinks>
    <hyperlink ref="B7" r:id="rId1" xr:uid="{00000000-0004-0000-0000-000000000000}"/>
    <hyperlink ref="B14" r:id="rId2" xr:uid="{00000000-0004-0000-0000-000001000000}"/>
    <hyperlink ref="B19" r:id="rId3" xr:uid="{00000000-0004-0000-0000-000002000000}"/>
    <hyperlink ref="B25" r:id="rId4" xr:uid="{00000000-0004-0000-0000-000003000000}"/>
    <hyperlink ref="B36" r:id="rId5" xr:uid="{00000000-0004-0000-0000-000004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4.5" defaultRowHeight="15" customHeight="1" x14ac:dyDescent="0.2"/>
  <cols>
    <col min="1" max="1" width="8.6640625" customWidth="1"/>
    <col min="2" max="2" width="31.6640625" customWidth="1"/>
    <col min="3" max="3" width="21.1640625" customWidth="1"/>
    <col min="4" max="4" width="17.5" customWidth="1"/>
    <col min="5" max="5" width="17.33203125" customWidth="1"/>
    <col min="6" max="6" width="20.6640625" customWidth="1"/>
    <col min="7" max="7" width="21.6640625" customWidth="1"/>
    <col min="8" max="8" width="22.1640625" customWidth="1"/>
    <col min="9" max="26" width="8.6640625" customWidth="1"/>
  </cols>
  <sheetData>
    <row r="1" ht="14.25" customHeight="1" x14ac:dyDescent="0.2"/>
    <row r="2" ht="14.25" customHeight="1" x14ac:dyDescent="0.2"/>
    <row r="3" ht="14.25" customHeight="1" x14ac:dyDescent="0.2"/>
    <row r="4" ht="14.25" customHeight="1" x14ac:dyDescent="0.2"/>
    <row r="5" ht="14.25" customHeight="1" x14ac:dyDescent="0.2"/>
    <row r="6" ht="14.25" customHeight="1" x14ac:dyDescent="0.2"/>
    <row r="7" ht="14.25" customHeight="1" x14ac:dyDescent="0.2"/>
    <row r="8" ht="14.25" customHeight="1" x14ac:dyDescent="0.2"/>
    <row r="9" ht="14.25" customHeight="1" x14ac:dyDescent="0.2"/>
    <row r="10" ht="14.25" customHeight="1" x14ac:dyDescent="0.2"/>
    <row r="11" ht="14.25" customHeight="1" x14ac:dyDescent="0.2"/>
    <row r="12" ht="14.25" customHeight="1" x14ac:dyDescent="0.2"/>
    <row r="13" ht="14.25" customHeight="1" x14ac:dyDescent="0.2"/>
    <row r="14" ht="14.25" customHeight="1" x14ac:dyDescent="0.2"/>
    <row r="15" ht="14.25" customHeight="1" x14ac:dyDescent="0.2"/>
    <row r="16" ht="14.25" customHeight="1" x14ac:dyDescent="0.2"/>
    <row r="17" spans="1:8" ht="14.25" customHeight="1" x14ac:dyDescent="0.2"/>
    <row r="18" spans="1:8" ht="14.25" customHeight="1" x14ac:dyDescent="0.2"/>
    <row r="19" spans="1:8" ht="14.25" customHeight="1" x14ac:dyDescent="0.2"/>
    <row r="20" spans="1:8" ht="14.25" customHeight="1" x14ac:dyDescent="0.2"/>
    <row r="21" spans="1:8" ht="14.25" customHeight="1" x14ac:dyDescent="0.2">
      <c r="B21" s="4" t="s">
        <v>26</v>
      </c>
    </row>
    <row r="22" spans="1:8" ht="14.25" customHeight="1" x14ac:dyDescent="0.2">
      <c r="B22" s="8" t="s">
        <v>27</v>
      </c>
    </row>
    <row r="23" spans="1:8" ht="14.25" customHeight="1" x14ac:dyDescent="0.2">
      <c r="A23" s="9" t="s">
        <v>28</v>
      </c>
      <c r="B23" s="9" t="s">
        <v>29</v>
      </c>
      <c r="C23" s="9" t="s">
        <v>30</v>
      </c>
      <c r="D23" s="9" t="s">
        <v>31</v>
      </c>
      <c r="F23" s="137" t="s">
        <v>32</v>
      </c>
      <c r="G23" s="133"/>
      <c r="H23" s="133"/>
    </row>
    <row r="24" spans="1:8" ht="14.25" customHeight="1" x14ac:dyDescent="0.2">
      <c r="A24" s="10">
        <v>5057</v>
      </c>
      <c r="B24" s="11" t="s">
        <v>33</v>
      </c>
      <c r="C24" s="134" t="s">
        <v>34</v>
      </c>
      <c r="D24" s="136">
        <f>A24+A25</f>
        <v>11739</v>
      </c>
      <c r="F24" s="133"/>
      <c r="G24" s="133"/>
      <c r="H24" s="133"/>
    </row>
    <row r="25" spans="1:8" ht="14.25" customHeight="1" x14ac:dyDescent="0.2">
      <c r="A25" s="10">
        <v>6682</v>
      </c>
      <c r="B25" s="11" t="s">
        <v>35</v>
      </c>
      <c r="C25" s="135"/>
      <c r="D25" s="135"/>
      <c r="F25" s="133"/>
      <c r="G25" s="133"/>
      <c r="H25" s="133"/>
    </row>
    <row r="26" spans="1:8" ht="14.25" customHeight="1" x14ac:dyDescent="0.2">
      <c r="A26" s="10">
        <v>15296</v>
      </c>
      <c r="B26" s="11" t="s">
        <v>36</v>
      </c>
      <c r="C26" s="134" t="s">
        <v>37</v>
      </c>
      <c r="D26" s="136">
        <f>A26+A27</f>
        <v>30353</v>
      </c>
    </row>
    <row r="27" spans="1:8" ht="14.25" customHeight="1" x14ac:dyDescent="0.2">
      <c r="A27" s="10">
        <v>15057</v>
      </c>
      <c r="B27" s="11" t="s">
        <v>38</v>
      </c>
      <c r="C27" s="135"/>
      <c r="D27" s="135"/>
    </row>
    <row r="28" spans="1:8" ht="14.25" customHeight="1" x14ac:dyDescent="0.2">
      <c r="A28" s="10">
        <v>6378</v>
      </c>
      <c r="B28" s="11" t="s">
        <v>39</v>
      </c>
      <c r="C28" s="134" t="s">
        <v>40</v>
      </c>
      <c r="D28" s="136">
        <f>SUM(A28:A33)</f>
        <v>13120</v>
      </c>
    </row>
    <row r="29" spans="1:8" ht="14.25" customHeight="1" x14ac:dyDescent="0.2">
      <c r="A29" s="10">
        <v>1232</v>
      </c>
      <c r="B29" s="11" t="s">
        <v>41</v>
      </c>
      <c r="C29" s="138"/>
      <c r="D29" s="138"/>
    </row>
    <row r="30" spans="1:8" ht="14.25" customHeight="1" x14ac:dyDescent="0.2">
      <c r="A30" s="10">
        <v>1063</v>
      </c>
      <c r="B30" s="11" t="s">
        <v>42</v>
      </c>
      <c r="C30" s="138"/>
      <c r="D30" s="138"/>
    </row>
    <row r="31" spans="1:8" ht="14.25" customHeight="1" x14ac:dyDescent="0.2">
      <c r="A31" s="10">
        <v>1066</v>
      </c>
      <c r="B31" s="11" t="s">
        <v>43</v>
      </c>
      <c r="C31" s="138"/>
      <c r="D31" s="138"/>
    </row>
    <row r="32" spans="1:8" ht="14.25" customHeight="1" x14ac:dyDescent="0.2">
      <c r="A32" s="10">
        <v>2420</v>
      </c>
      <c r="B32" s="11" t="s">
        <v>44</v>
      </c>
      <c r="C32" s="138"/>
      <c r="D32" s="138"/>
      <c r="F32" s="1" t="s">
        <v>45</v>
      </c>
    </row>
    <row r="33" spans="1:8" ht="14.25" customHeight="1" x14ac:dyDescent="0.2">
      <c r="A33" s="10">
        <v>961</v>
      </c>
      <c r="B33" s="11" t="s">
        <v>46</v>
      </c>
      <c r="C33" s="135"/>
      <c r="D33" s="135"/>
      <c r="F33" s="4" t="s">
        <v>47</v>
      </c>
      <c r="G33" s="12">
        <v>102917</v>
      </c>
      <c r="H33" s="4" t="s">
        <v>28</v>
      </c>
    </row>
    <row r="34" spans="1:8" ht="14.25" customHeight="1" x14ac:dyDescent="0.2">
      <c r="A34" s="10">
        <v>13112</v>
      </c>
      <c r="B34" s="11" t="s">
        <v>48</v>
      </c>
      <c r="C34" s="13" t="s">
        <v>48</v>
      </c>
      <c r="D34" s="10">
        <f>A34</f>
        <v>13112</v>
      </c>
      <c r="F34" s="4" t="s">
        <v>49</v>
      </c>
      <c r="G34" s="14">
        <v>103016</v>
      </c>
      <c r="H34" s="4" t="s">
        <v>28</v>
      </c>
    </row>
    <row r="35" spans="1:8" ht="14.25" customHeight="1" x14ac:dyDescent="0.2">
      <c r="A35" s="10">
        <v>37064</v>
      </c>
      <c r="B35" s="11" t="s">
        <v>50</v>
      </c>
      <c r="C35" s="134" t="s">
        <v>51</v>
      </c>
      <c r="D35" s="136">
        <f>A35+A36</f>
        <v>37163</v>
      </c>
      <c r="F35" s="1" t="s">
        <v>52</v>
      </c>
      <c r="G35" s="14"/>
    </row>
    <row r="36" spans="1:8" ht="14.25" customHeight="1" x14ac:dyDescent="0.2">
      <c r="A36" s="10">
        <f>G34-G33</f>
        <v>99</v>
      </c>
      <c r="B36" s="11" t="s">
        <v>53</v>
      </c>
      <c r="C36" s="135"/>
      <c r="D36" s="135"/>
    </row>
    <row r="37" spans="1:8" ht="14.25" customHeight="1" x14ac:dyDescent="0.2">
      <c r="A37" s="12"/>
      <c r="C37" s="15"/>
      <c r="D37" s="16"/>
    </row>
    <row r="38" spans="1:8" ht="14.25" customHeight="1" x14ac:dyDescent="0.2"/>
    <row r="39" spans="1:8" ht="14.25" customHeight="1" x14ac:dyDescent="0.2"/>
    <row r="40" spans="1:8" ht="14.25" customHeight="1" x14ac:dyDescent="0.2"/>
    <row r="41" spans="1:8" ht="14.25" customHeight="1" x14ac:dyDescent="0.2"/>
    <row r="42" spans="1:8" ht="14.25" customHeight="1" x14ac:dyDescent="0.2"/>
    <row r="43" spans="1:8" ht="14.25" customHeight="1" x14ac:dyDescent="0.2"/>
    <row r="44" spans="1:8" ht="24.75" customHeight="1" x14ac:dyDescent="0.2"/>
    <row r="45" spans="1:8" ht="24.75" customHeight="1" x14ac:dyDescent="0.2"/>
    <row r="46" spans="1:8" ht="15" customHeight="1" x14ac:dyDescent="0.2">
      <c r="C46" s="17"/>
    </row>
    <row r="47" spans="1:8" ht="15" customHeight="1" x14ac:dyDescent="0.2">
      <c r="C47" s="17"/>
    </row>
    <row r="48" spans="1:8" ht="15" customHeight="1" x14ac:dyDescent="0.2">
      <c r="C48" s="17"/>
    </row>
    <row r="49" spans="8:8" ht="15" customHeight="1" x14ac:dyDescent="0.2">
      <c r="H49" s="17"/>
    </row>
    <row r="50" spans="8:8" ht="42.75" customHeight="1" x14ac:dyDescent="0.2">
      <c r="H50" s="17"/>
    </row>
    <row r="51" spans="8:8" ht="24.75" customHeight="1" x14ac:dyDescent="0.2">
      <c r="H51" s="17"/>
    </row>
    <row r="52" spans="8:8" ht="14.25" customHeight="1" x14ac:dyDescent="0.2">
      <c r="H52" s="17"/>
    </row>
    <row r="53" spans="8:8" ht="14.25" customHeight="1" x14ac:dyDescent="0.2">
      <c r="H53" s="17"/>
    </row>
    <row r="54" spans="8:8" ht="14.25" customHeight="1" x14ac:dyDescent="0.2">
      <c r="H54" s="17"/>
    </row>
    <row r="55" spans="8:8" ht="14.25" customHeight="1" x14ac:dyDescent="0.2">
      <c r="H55" s="17"/>
    </row>
    <row r="56" spans="8:8" ht="14.25" customHeight="1" x14ac:dyDescent="0.2"/>
    <row r="57" spans="8:8" ht="14.25" customHeight="1" x14ac:dyDescent="0.2"/>
    <row r="58" spans="8:8" ht="14.25" customHeight="1" x14ac:dyDescent="0.2"/>
    <row r="59" spans="8:8" ht="14.25" customHeight="1" x14ac:dyDescent="0.2"/>
    <row r="60" spans="8:8" ht="14.25" customHeight="1" x14ac:dyDescent="0.2"/>
    <row r="61" spans="8:8" ht="14.25" customHeight="1" x14ac:dyDescent="0.2"/>
    <row r="62" spans="8:8" ht="14.25" customHeight="1" x14ac:dyDescent="0.2"/>
    <row r="63" spans="8:8" ht="14.25" customHeight="1" x14ac:dyDescent="0.2"/>
    <row r="64" spans="8:8"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9">
    <mergeCell ref="C35:C36"/>
    <mergeCell ref="D35:D36"/>
    <mergeCell ref="F23:H25"/>
    <mergeCell ref="C24:C25"/>
    <mergeCell ref="D24:D25"/>
    <mergeCell ref="C26:C27"/>
    <mergeCell ref="D26:D27"/>
    <mergeCell ref="C28:C33"/>
    <mergeCell ref="D28:D33"/>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workbookViewId="0"/>
  </sheetViews>
  <sheetFormatPr baseColWidth="10" defaultColWidth="14.5" defaultRowHeight="15" customHeight="1" x14ac:dyDescent="0.2"/>
  <cols>
    <col min="1" max="1" width="9" customWidth="1"/>
    <col min="2" max="2" width="12.1640625" customWidth="1"/>
    <col min="3" max="3" width="12" customWidth="1"/>
    <col min="4" max="4" width="12.1640625" customWidth="1"/>
    <col min="5" max="5" width="12" customWidth="1"/>
    <col min="6" max="6" width="12.1640625" customWidth="1"/>
    <col min="7" max="7" width="13.5" customWidth="1"/>
    <col min="8" max="8" width="8.6640625" customWidth="1"/>
    <col min="9" max="9" width="8.83203125" customWidth="1"/>
    <col min="10" max="10" width="15.33203125" customWidth="1"/>
    <col min="11" max="13" width="12" customWidth="1"/>
    <col min="14" max="14" width="12.33203125" customWidth="1"/>
    <col min="15" max="27" width="8.6640625" customWidth="1"/>
  </cols>
  <sheetData>
    <row r="1" spans="1:27" ht="14.25" customHeight="1" x14ac:dyDescent="0.2">
      <c r="A1" s="18" t="s">
        <v>54</v>
      </c>
      <c r="B1" s="19"/>
      <c r="C1" s="19"/>
      <c r="D1" s="19"/>
      <c r="E1" s="19"/>
      <c r="F1" s="19"/>
      <c r="G1" s="19"/>
      <c r="H1" s="20"/>
      <c r="I1" s="20"/>
      <c r="J1" s="20"/>
      <c r="K1" s="20"/>
      <c r="L1" s="20"/>
      <c r="M1" s="20"/>
      <c r="N1" s="20"/>
      <c r="O1" s="20"/>
      <c r="P1" s="20"/>
      <c r="Q1" s="20"/>
      <c r="R1" s="20"/>
      <c r="S1" s="20"/>
      <c r="T1" s="20"/>
      <c r="U1" s="20"/>
      <c r="V1" s="20"/>
      <c r="W1" s="20"/>
      <c r="X1" s="20"/>
      <c r="Y1" s="20"/>
      <c r="Z1" s="20"/>
    </row>
    <row r="2" spans="1:27" ht="14.25" customHeight="1" x14ac:dyDescent="0.2">
      <c r="A2" s="21" t="s">
        <v>55</v>
      </c>
      <c r="B2" s="22" t="s">
        <v>56</v>
      </c>
      <c r="C2" s="22" t="s">
        <v>57</v>
      </c>
      <c r="D2" s="22" t="s">
        <v>58</v>
      </c>
      <c r="E2" s="22" t="s">
        <v>59</v>
      </c>
      <c r="F2" s="22" t="s">
        <v>60</v>
      </c>
      <c r="G2" s="22" t="s">
        <v>61</v>
      </c>
      <c r="H2" s="20"/>
      <c r="I2" s="20"/>
      <c r="J2" s="20"/>
      <c r="K2" s="23">
        <v>2010</v>
      </c>
      <c r="L2" s="23">
        <v>2011</v>
      </c>
      <c r="M2" s="23">
        <v>2012</v>
      </c>
      <c r="N2" s="23">
        <v>2013</v>
      </c>
      <c r="O2" s="23">
        <v>2014</v>
      </c>
      <c r="P2" s="23">
        <v>2015</v>
      </c>
      <c r="Q2" s="23">
        <v>2016</v>
      </c>
      <c r="R2" s="23">
        <v>2017</v>
      </c>
      <c r="S2" s="23">
        <v>2018</v>
      </c>
      <c r="T2" s="23">
        <v>2019</v>
      </c>
      <c r="U2" s="20"/>
      <c r="V2" s="20"/>
      <c r="W2" s="20"/>
      <c r="X2" s="20"/>
      <c r="Y2" s="20"/>
      <c r="Z2" s="20"/>
      <c r="AA2" s="1"/>
    </row>
    <row r="3" spans="1:27" ht="14.25" customHeight="1" x14ac:dyDescent="0.2">
      <c r="A3" s="24">
        <v>2009</v>
      </c>
      <c r="B3" s="25">
        <v>27452</v>
      </c>
      <c r="C3" s="26">
        <v>722</v>
      </c>
      <c r="D3" s="25">
        <v>4091982</v>
      </c>
      <c r="E3" s="25">
        <v>2671</v>
      </c>
      <c r="F3" s="27" t="s">
        <v>62</v>
      </c>
      <c r="G3" s="25">
        <v>54945</v>
      </c>
      <c r="H3" s="20"/>
      <c r="I3" s="20"/>
      <c r="J3" s="1" t="s">
        <v>63</v>
      </c>
      <c r="K3" s="28">
        <v>0.498</v>
      </c>
      <c r="L3" s="28">
        <v>0.50500000000000078</v>
      </c>
      <c r="M3" s="28">
        <v>0.51200000000000045</v>
      </c>
      <c r="N3" s="28">
        <v>0.51900000000000013</v>
      </c>
      <c r="O3" s="28">
        <v>0.5259999999999998</v>
      </c>
      <c r="P3" s="28">
        <v>0.53300000000000125</v>
      </c>
      <c r="Q3" s="28">
        <v>0.53980000000000139</v>
      </c>
      <c r="R3" s="28">
        <v>0.54660000000000153</v>
      </c>
      <c r="S3" s="28">
        <v>0.55340000000000167</v>
      </c>
      <c r="T3" s="28">
        <v>0.56020000000000181</v>
      </c>
      <c r="U3" s="20"/>
      <c r="V3" s="20"/>
      <c r="W3" s="20"/>
      <c r="X3" s="20"/>
      <c r="Y3" s="20"/>
      <c r="Z3" s="20"/>
    </row>
    <row r="4" spans="1:27" ht="14.25" customHeight="1" x14ac:dyDescent="0.2">
      <c r="A4" s="24">
        <v>2010</v>
      </c>
      <c r="B4" s="25">
        <v>27445</v>
      </c>
      <c r="C4" s="26">
        <v>751</v>
      </c>
      <c r="D4" s="25">
        <v>2436009</v>
      </c>
      <c r="E4" s="25">
        <v>3564</v>
      </c>
      <c r="F4" s="27" t="s">
        <v>62</v>
      </c>
      <c r="G4" s="25">
        <v>59825</v>
      </c>
      <c r="H4" s="20"/>
      <c r="I4" s="20"/>
      <c r="J4" s="1" t="s">
        <v>64</v>
      </c>
      <c r="K4" s="29">
        <v>0.502</v>
      </c>
      <c r="L4" s="28">
        <v>0.49499999999999922</v>
      </c>
      <c r="M4" s="28">
        <v>0.48799999999999955</v>
      </c>
      <c r="N4" s="28">
        <v>0.48099999999999987</v>
      </c>
      <c r="O4" s="28">
        <v>0.4740000000000002</v>
      </c>
      <c r="P4" s="28">
        <v>0.46699999999999875</v>
      </c>
      <c r="Q4" s="28">
        <v>0.46019999999999861</v>
      </c>
      <c r="R4" s="28">
        <v>0.45339999999999847</v>
      </c>
      <c r="S4" s="28">
        <v>0.44659999999999833</v>
      </c>
      <c r="T4" s="28">
        <v>0.43979999999999819</v>
      </c>
      <c r="U4" s="20"/>
      <c r="V4" s="20"/>
      <c r="W4" s="20"/>
      <c r="X4" s="20"/>
      <c r="Y4" s="20"/>
      <c r="Z4" s="20"/>
    </row>
    <row r="5" spans="1:27" ht="14.25" customHeight="1" x14ac:dyDescent="0.2">
      <c r="A5" s="24">
        <v>2011</v>
      </c>
      <c r="B5" s="25">
        <v>26173</v>
      </c>
      <c r="C5" s="26">
        <v>635</v>
      </c>
      <c r="D5" s="25">
        <v>1699298</v>
      </c>
      <c r="E5" s="25">
        <v>4144</v>
      </c>
      <c r="F5" s="27" t="s">
        <v>62</v>
      </c>
      <c r="G5" s="25">
        <v>65112</v>
      </c>
      <c r="H5" s="20"/>
      <c r="I5" s="20"/>
      <c r="J5" s="20"/>
      <c r="K5" s="30"/>
      <c r="L5" s="20"/>
      <c r="M5" s="20"/>
      <c r="N5" s="20"/>
      <c r="O5" s="20"/>
      <c r="P5" s="20"/>
      <c r="Q5" s="20"/>
      <c r="R5" s="20"/>
      <c r="S5" s="20"/>
      <c r="T5" s="20"/>
      <c r="U5" s="20"/>
      <c r="V5" s="20"/>
      <c r="W5" s="20"/>
      <c r="X5" s="20"/>
      <c r="Y5" s="20"/>
      <c r="Z5" s="20"/>
    </row>
    <row r="6" spans="1:27" ht="14.25" customHeight="1" x14ac:dyDescent="0.2">
      <c r="A6" s="24">
        <v>2012</v>
      </c>
      <c r="B6" s="25">
        <v>23996</v>
      </c>
      <c r="C6" s="26">
        <v>748</v>
      </c>
      <c r="D6" s="25">
        <v>1183526</v>
      </c>
      <c r="E6" s="25">
        <v>4824</v>
      </c>
      <c r="F6" s="27" t="s">
        <v>62</v>
      </c>
      <c r="G6" s="25">
        <v>72133</v>
      </c>
      <c r="H6" s="20"/>
      <c r="I6" s="20"/>
      <c r="J6" s="20"/>
      <c r="K6" s="20"/>
      <c r="L6" s="20"/>
      <c r="M6" s="20"/>
      <c r="N6" s="20"/>
      <c r="O6" s="20"/>
      <c r="P6" s="20"/>
      <c r="Q6" s="20"/>
      <c r="R6" s="20"/>
      <c r="S6" s="20"/>
      <c r="T6" s="20"/>
      <c r="U6" s="20"/>
      <c r="V6" s="20"/>
      <c r="W6" s="20"/>
      <c r="X6" s="20"/>
      <c r="Y6" s="20"/>
      <c r="Z6" s="20"/>
    </row>
    <row r="7" spans="1:27" ht="14.25" customHeight="1" x14ac:dyDescent="0.2">
      <c r="A7" s="24">
        <v>2013</v>
      </c>
      <c r="B7" s="25">
        <v>21553</v>
      </c>
      <c r="C7" s="26">
        <v>681</v>
      </c>
      <c r="D7" s="25">
        <v>1079100</v>
      </c>
      <c r="E7" s="25">
        <v>5377</v>
      </c>
      <c r="F7" s="27" t="s">
        <v>62</v>
      </c>
      <c r="G7" s="25">
        <v>77211</v>
      </c>
      <c r="H7" s="20"/>
      <c r="I7" s="20"/>
      <c r="J7" s="20"/>
      <c r="K7" s="20"/>
      <c r="L7" s="20"/>
      <c r="M7" s="20"/>
      <c r="N7" s="20"/>
      <c r="O7" s="20"/>
      <c r="P7" s="20"/>
      <c r="Q7" s="20"/>
      <c r="R7" s="20"/>
      <c r="S7" s="20"/>
      <c r="T7" s="20"/>
      <c r="U7" s="20"/>
      <c r="V7" s="20"/>
      <c r="W7" s="20"/>
      <c r="X7" s="20"/>
      <c r="Y7" s="20"/>
      <c r="Z7" s="20"/>
    </row>
    <row r="8" spans="1:27" ht="14.25" customHeight="1" x14ac:dyDescent="0.2">
      <c r="A8" s="24">
        <v>2014</v>
      </c>
      <c r="B8" s="25">
        <v>20108</v>
      </c>
      <c r="C8" s="26">
        <v>636</v>
      </c>
      <c r="D8" s="25">
        <v>831641</v>
      </c>
      <c r="E8" s="25">
        <v>5843</v>
      </c>
      <c r="F8" s="27" t="s">
        <v>62</v>
      </c>
      <c r="G8" s="25">
        <v>84086</v>
      </c>
      <c r="H8" s="20"/>
      <c r="I8" s="20"/>
      <c r="J8" s="20"/>
      <c r="K8" s="20"/>
      <c r="L8" s="20"/>
      <c r="M8" s="20"/>
      <c r="N8" s="20"/>
      <c r="O8" s="20"/>
      <c r="P8" s="20"/>
      <c r="Q8" s="20"/>
      <c r="R8" s="20"/>
      <c r="S8" s="20"/>
      <c r="T8" s="20"/>
      <c r="U8" s="20"/>
      <c r="V8" s="20"/>
      <c r="W8" s="20"/>
      <c r="X8" s="20"/>
      <c r="Y8" s="20"/>
      <c r="Z8" s="20"/>
    </row>
    <row r="9" spans="1:27" ht="14.25" customHeight="1" x14ac:dyDescent="0.2">
      <c r="A9" s="24">
        <v>2015</v>
      </c>
      <c r="B9" s="25">
        <v>16740</v>
      </c>
      <c r="C9" s="26">
        <v>648</v>
      </c>
      <c r="D9" s="25">
        <v>658537</v>
      </c>
      <c r="E9" s="25">
        <v>6115</v>
      </c>
      <c r="F9" s="25">
        <v>18953</v>
      </c>
      <c r="G9" s="25">
        <v>88682</v>
      </c>
      <c r="H9" s="20"/>
      <c r="I9" s="18" t="s">
        <v>65</v>
      </c>
      <c r="J9" s="19"/>
      <c r="K9" s="19"/>
      <c r="L9" s="19"/>
      <c r="M9" s="19"/>
      <c r="N9" s="19"/>
      <c r="O9" s="20"/>
      <c r="P9" s="20"/>
      <c r="Q9" s="20"/>
      <c r="R9" s="20"/>
      <c r="S9" s="20"/>
      <c r="T9" s="20"/>
      <c r="U9" s="20"/>
      <c r="V9" s="20"/>
      <c r="W9" s="20"/>
      <c r="X9" s="20"/>
      <c r="Y9" s="20"/>
      <c r="Z9" s="20"/>
    </row>
    <row r="10" spans="1:27" ht="14.25" customHeight="1" x14ac:dyDescent="0.2">
      <c r="A10" s="24">
        <v>2016</v>
      </c>
      <c r="B10" s="25">
        <v>14965</v>
      </c>
      <c r="C10" s="26">
        <v>761</v>
      </c>
      <c r="D10" s="25">
        <v>512604</v>
      </c>
      <c r="E10" s="25">
        <v>6370</v>
      </c>
      <c r="F10" s="25">
        <v>22800</v>
      </c>
      <c r="G10" s="25">
        <v>93635</v>
      </c>
      <c r="H10" s="31"/>
      <c r="I10" s="22" t="s">
        <v>56</v>
      </c>
      <c r="J10" s="22" t="s">
        <v>57</v>
      </c>
      <c r="K10" s="22" t="s">
        <v>58</v>
      </c>
      <c r="L10" s="22" t="s">
        <v>59</v>
      </c>
      <c r="M10" s="22" t="s">
        <v>60</v>
      </c>
      <c r="N10" s="22" t="s">
        <v>61</v>
      </c>
      <c r="O10" s="20"/>
      <c r="P10" s="20"/>
      <c r="Q10" s="20"/>
      <c r="R10" s="20"/>
      <c r="S10" s="20"/>
      <c r="T10" s="20"/>
      <c r="U10" s="20"/>
      <c r="V10" s="20"/>
      <c r="W10" s="20"/>
      <c r="X10" s="20"/>
      <c r="Y10" s="20"/>
      <c r="Z10" s="20"/>
    </row>
    <row r="11" spans="1:27" ht="14.25" customHeight="1" x14ac:dyDescent="0.2">
      <c r="A11" s="24">
        <v>2017</v>
      </c>
      <c r="B11" s="25">
        <v>12642</v>
      </c>
      <c r="C11" s="26">
        <v>983</v>
      </c>
      <c r="D11" s="25">
        <v>525429</v>
      </c>
      <c r="E11" s="25">
        <v>6896</v>
      </c>
      <c r="F11" s="25">
        <v>24786</v>
      </c>
      <c r="G11" s="25">
        <v>94457</v>
      </c>
      <c r="H11" s="31"/>
      <c r="I11" s="32">
        <f t="shared" ref="I11:M11" si="0">I13/B13</f>
        <v>13325312283.044058</v>
      </c>
      <c r="J11" s="32">
        <f t="shared" si="0"/>
        <v>1042113090.6274205</v>
      </c>
      <c r="K11" s="32">
        <f t="shared" si="0"/>
        <v>34370776.148243576</v>
      </c>
      <c r="L11" s="32">
        <f t="shared" si="0"/>
        <v>49432834564.254059</v>
      </c>
      <c r="M11" s="32">
        <f t="shared" si="0"/>
        <v>36854777.942687526</v>
      </c>
      <c r="N11" s="33">
        <v>3412141632</v>
      </c>
      <c r="O11" s="20"/>
      <c r="P11" s="20"/>
      <c r="Q11" s="20"/>
      <c r="R11" s="20"/>
      <c r="S11" s="20"/>
      <c r="T11" s="20"/>
      <c r="U11" s="20"/>
      <c r="V11" s="20"/>
      <c r="W11" s="20"/>
      <c r="X11" s="20"/>
      <c r="Y11" s="20"/>
      <c r="Z11" s="20"/>
    </row>
    <row r="12" spans="1:27" ht="14.25" customHeight="1" x14ac:dyDescent="0.2">
      <c r="A12" s="24">
        <v>2018</v>
      </c>
      <c r="B12" s="25">
        <v>10018</v>
      </c>
      <c r="C12" s="25">
        <v>1131</v>
      </c>
      <c r="D12" s="25">
        <v>513411</v>
      </c>
      <c r="E12" s="25">
        <v>7252</v>
      </c>
      <c r="F12" s="25">
        <v>25670</v>
      </c>
      <c r="G12" s="25">
        <v>102712</v>
      </c>
      <c r="H12" s="20"/>
      <c r="I12" s="20"/>
      <c r="J12" s="20"/>
      <c r="K12" s="20"/>
      <c r="L12" s="20"/>
      <c r="M12" s="20"/>
      <c r="N12" s="20"/>
      <c r="O12" s="20"/>
      <c r="P12" s="20"/>
      <c r="Q12" s="20"/>
      <c r="R12" s="20"/>
      <c r="S12" s="20"/>
      <c r="T12" s="20"/>
      <c r="U12" s="20"/>
      <c r="V12" s="20"/>
      <c r="W12" s="20"/>
      <c r="X12" s="20"/>
      <c r="Y12" s="20"/>
      <c r="Z12" s="20"/>
    </row>
    <row r="13" spans="1:27" ht="14.25" customHeight="1" x14ac:dyDescent="0.2">
      <c r="A13" s="24">
        <v>2019</v>
      </c>
      <c r="B13" s="25">
        <v>7490</v>
      </c>
      <c r="C13" s="25">
        <v>1291</v>
      </c>
      <c r="D13" s="25">
        <v>484392</v>
      </c>
      <c r="E13" s="25">
        <v>7447</v>
      </c>
      <c r="F13" s="25">
        <v>26277</v>
      </c>
      <c r="G13" s="25">
        <v>103016</v>
      </c>
      <c r="H13" s="20"/>
      <c r="I13" s="28">
        <v>99806589000000</v>
      </c>
      <c r="J13" s="28">
        <v>1345368000000</v>
      </c>
      <c r="K13" s="28">
        <v>16648929000000.002</v>
      </c>
      <c r="L13" s="28">
        <v>368126319000000</v>
      </c>
      <c r="M13" s="28">
        <v>968433000000.00012</v>
      </c>
      <c r="N13" s="20"/>
      <c r="O13" s="20"/>
      <c r="P13" s="20"/>
      <c r="Q13" s="20"/>
      <c r="R13" s="20"/>
      <c r="S13" s="20"/>
      <c r="T13" s="20"/>
      <c r="U13" s="20"/>
      <c r="V13" s="20"/>
      <c r="W13" s="20"/>
      <c r="X13" s="20"/>
      <c r="Y13" s="20"/>
      <c r="Z13" s="20"/>
    </row>
    <row r="14" spans="1:27" ht="14.25" customHeight="1" x14ac:dyDescent="0.2">
      <c r="A14" s="18" t="s">
        <v>66</v>
      </c>
      <c r="B14" s="19"/>
      <c r="C14" s="19"/>
      <c r="D14" s="19"/>
      <c r="E14" s="19"/>
      <c r="F14" s="19"/>
      <c r="G14" s="19"/>
      <c r="H14" s="20"/>
      <c r="I14" s="18" t="s">
        <v>67</v>
      </c>
      <c r="J14" s="19"/>
      <c r="K14" s="19"/>
      <c r="L14" s="19"/>
      <c r="M14" s="19"/>
      <c r="N14" s="19"/>
      <c r="O14" s="20"/>
      <c r="P14" s="20"/>
      <c r="Q14" s="20"/>
      <c r="R14" s="20"/>
      <c r="S14" s="20"/>
      <c r="T14" s="20"/>
      <c r="U14" s="20"/>
      <c r="V14" s="20"/>
      <c r="W14" s="20"/>
      <c r="X14" s="20"/>
      <c r="Y14" s="20"/>
      <c r="Z14" s="20"/>
    </row>
    <row r="15" spans="1:27" ht="14.25" customHeight="1" x14ac:dyDescent="0.2">
      <c r="A15" s="34">
        <v>2019</v>
      </c>
      <c r="B15" s="22" t="s">
        <v>56</v>
      </c>
      <c r="C15" s="22" t="s">
        <v>57</v>
      </c>
      <c r="D15" s="22" t="s">
        <v>58</v>
      </c>
      <c r="E15" s="22" t="s">
        <v>59</v>
      </c>
      <c r="F15" s="22" t="s">
        <v>60</v>
      </c>
      <c r="G15" s="22" t="s">
        <v>61</v>
      </c>
      <c r="H15" s="31"/>
      <c r="I15" s="22" t="s">
        <v>56</v>
      </c>
      <c r="J15" s="22" t="s">
        <v>57</v>
      </c>
      <c r="K15" s="22" t="s">
        <v>58</v>
      </c>
      <c r="L15" s="22" t="s">
        <v>59</v>
      </c>
      <c r="M15" s="22" t="s">
        <v>60</v>
      </c>
      <c r="N15" s="22" t="s">
        <v>61</v>
      </c>
      <c r="O15" s="20"/>
      <c r="P15" s="20"/>
      <c r="Q15" s="20"/>
      <c r="R15" s="20"/>
      <c r="S15" s="20"/>
      <c r="T15" s="20"/>
      <c r="U15" s="20"/>
      <c r="V15" s="20"/>
      <c r="W15" s="20"/>
      <c r="X15" s="20"/>
      <c r="Y15" s="20"/>
      <c r="Z15" s="20"/>
    </row>
    <row r="16" spans="1:27" ht="14.25" customHeight="1" x14ac:dyDescent="0.2">
      <c r="A16" s="35" t="s">
        <v>68</v>
      </c>
      <c r="B16" s="32">
        <v>0</v>
      </c>
      <c r="C16" s="32">
        <f>C13*$T$3</f>
        <v>723.2182000000023</v>
      </c>
      <c r="D16" s="32">
        <v>0</v>
      </c>
      <c r="E16" s="32">
        <f>E13*$T$3</f>
        <v>4171.8094000000137</v>
      </c>
      <c r="F16" s="33">
        <f>F13</f>
        <v>26277</v>
      </c>
      <c r="G16" s="32">
        <f>G13*$T$3</f>
        <v>57709.563200000186</v>
      </c>
      <c r="H16" s="36" t="s">
        <v>68</v>
      </c>
      <c r="I16" s="32">
        <f t="shared" ref="I16:M16" si="1">B16*I11</f>
        <v>0</v>
      </c>
      <c r="J16" s="32">
        <f t="shared" si="1"/>
        <v>753675153600.00232</v>
      </c>
      <c r="K16" s="32">
        <f t="shared" si="1"/>
        <v>0</v>
      </c>
      <c r="L16" s="32">
        <f t="shared" si="1"/>
        <v>206224363903800.66</v>
      </c>
      <c r="M16" s="32">
        <f t="shared" si="1"/>
        <v>968433000000.00012</v>
      </c>
      <c r="N16" s="37"/>
      <c r="O16" s="20"/>
      <c r="P16" s="20"/>
      <c r="Q16" s="20"/>
      <c r="R16" s="20"/>
      <c r="S16" s="20"/>
      <c r="T16" s="20"/>
      <c r="U16" s="20"/>
      <c r="V16" s="20"/>
      <c r="W16" s="20"/>
      <c r="X16" s="20"/>
      <c r="Y16" s="20"/>
      <c r="Z16" s="20"/>
    </row>
    <row r="17" spans="1:26" ht="14.25" customHeight="1" x14ac:dyDescent="0.2">
      <c r="A17" s="38" t="s">
        <v>69</v>
      </c>
      <c r="B17" s="33">
        <f t="shared" ref="B17:E17" si="2">B13-B16</f>
        <v>7490</v>
      </c>
      <c r="C17" s="33">
        <f t="shared" si="2"/>
        <v>567.7817999999977</v>
      </c>
      <c r="D17" s="33">
        <f t="shared" si="2"/>
        <v>484392</v>
      </c>
      <c r="E17" s="33">
        <f t="shared" si="2"/>
        <v>3275.1905999999863</v>
      </c>
      <c r="F17" s="33">
        <v>0</v>
      </c>
      <c r="G17" s="33">
        <f>G13-G16</f>
        <v>45306.436799999814</v>
      </c>
      <c r="H17" s="36" t="s">
        <v>69</v>
      </c>
      <c r="I17" s="32">
        <f t="shared" ref="I17:M17" si="3">B17*I11</f>
        <v>99806589000000</v>
      </c>
      <c r="J17" s="32">
        <f t="shared" si="3"/>
        <v>591692846399.99756</v>
      </c>
      <c r="K17" s="32">
        <f t="shared" si="3"/>
        <v>16648929000000.002</v>
      </c>
      <c r="L17" s="32">
        <f t="shared" si="3"/>
        <v>161901955096199.31</v>
      </c>
      <c r="M17" s="32">
        <f t="shared" si="3"/>
        <v>0</v>
      </c>
      <c r="N17" s="37"/>
      <c r="O17" s="20"/>
      <c r="P17" s="20"/>
      <c r="Q17" s="20"/>
      <c r="R17" s="20"/>
      <c r="S17" s="20"/>
      <c r="T17" s="20"/>
      <c r="U17" s="20"/>
      <c r="V17" s="20"/>
      <c r="W17" s="20"/>
      <c r="X17" s="20"/>
      <c r="Y17" s="20"/>
      <c r="Z17" s="20"/>
    </row>
    <row r="18" spans="1:26" ht="14.2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4.25" customHeight="1" x14ac:dyDescent="0.2">
      <c r="A19" s="39" t="s">
        <v>70</v>
      </c>
      <c r="B19" s="40"/>
      <c r="C19" s="19"/>
      <c r="D19" s="19"/>
      <c r="E19" s="19"/>
      <c r="F19" s="19"/>
      <c r="G19" s="19"/>
      <c r="H19" s="20"/>
      <c r="I19" s="20"/>
      <c r="J19" s="20"/>
      <c r="K19" s="20"/>
      <c r="L19" s="20"/>
      <c r="M19" s="20"/>
      <c r="N19" s="20"/>
      <c r="O19" s="20"/>
      <c r="P19" s="20"/>
      <c r="Q19" s="20"/>
      <c r="R19" s="20"/>
      <c r="S19" s="20"/>
      <c r="T19" s="20"/>
      <c r="U19" s="20"/>
      <c r="V19" s="20"/>
      <c r="W19" s="20"/>
      <c r="X19" s="20"/>
      <c r="Y19" s="20"/>
      <c r="Z19" s="20"/>
    </row>
    <row r="20" spans="1:26" ht="14.25" customHeight="1" x14ac:dyDescent="0.2">
      <c r="A20" s="41"/>
      <c r="B20" s="42" t="s">
        <v>34</v>
      </c>
      <c r="C20" s="42" t="s">
        <v>37</v>
      </c>
      <c r="D20" s="42" t="s">
        <v>40</v>
      </c>
      <c r="E20" s="43" t="s">
        <v>48</v>
      </c>
      <c r="F20" s="42" t="s">
        <v>51</v>
      </c>
      <c r="G20" s="42" t="s">
        <v>71</v>
      </c>
      <c r="H20" s="20"/>
      <c r="I20" s="20"/>
      <c r="J20" s="20"/>
      <c r="K20" s="20"/>
      <c r="L20" s="20"/>
      <c r="M20" s="20"/>
      <c r="N20" s="20"/>
      <c r="O20" s="20"/>
      <c r="P20" s="20"/>
      <c r="Q20" s="20"/>
      <c r="R20" s="20"/>
      <c r="S20" s="20"/>
      <c r="T20" s="20"/>
      <c r="U20" s="20"/>
      <c r="V20" s="20"/>
      <c r="W20" s="20"/>
      <c r="X20" s="20"/>
      <c r="Y20" s="20"/>
      <c r="Z20" s="20"/>
    </row>
    <row r="21" spans="1:26" ht="14.25" customHeight="1" x14ac:dyDescent="0.2">
      <c r="A21" s="38" t="s">
        <v>72</v>
      </c>
      <c r="B21" s="44">
        <v>0</v>
      </c>
      <c r="C21" s="44">
        <v>0</v>
      </c>
      <c r="D21" s="44">
        <v>0</v>
      </c>
      <c r="E21" s="44">
        <v>0</v>
      </c>
      <c r="F21" s="44">
        <v>0</v>
      </c>
      <c r="G21" s="44">
        <v>0</v>
      </c>
      <c r="H21" s="20"/>
      <c r="I21" s="20"/>
      <c r="J21" s="20"/>
      <c r="K21" s="20"/>
      <c r="L21" s="20"/>
      <c r="M21" s="20"/>
      <c r="N21" s="20"/>
      <c r="O21" s="20"/>
      <c r="P21" s="20"/>
      <c r="Q21" s="20"/>
      <c r="R21" s="20"/>
      <c r="S21" s="20"/>
      <c r="T21" s="20"/>
      <c r="U21" s="20"/>
      <c r="V21" s="20"/>
      <c r="W21" s="20"/>
      <c r="X21" s="20"/>
      <c r="Y21" s="20"/>
      <c r="Z21" s="20"/>
    </row>
    <row r="22" spans="1:26" ht="14.25" customHeight="1" x14ac:dyDescent="0.2">
      <c r="A22" s="38" t="s">
        <v>73</v>
      </c>
      <c r="B22" s="44">
        <v>0</v>
      </c>
      <c r="C22" s="32">
        <f>J16</f>
        <v>753675153600.00232</v>
      </c>
      <c r="D22" s="44">
        <v>0</v>
      </c>
      <c r="E22" s="44">
        <v>0</v>
      </c>
      <c r="F22" s="44">
        <v>0</v>
      </c>
      <c r="G22" s="44">
        <v>0</v>
      </c>
      <c r="H22" s="20"/>
      <c r="I22" s="20"/>
      <c r="J22" s="20"/>
      <c r="K22" s="20"/>
      <c r="L22" s="20"/>
      <c r="M22" s="20"/>
      <c r="N22" s="20"/>
      <c r="O22" s="20"/>
      <c r="P22" s="20"/>
      <c r="Q22" s="20"/>
      <c r="R22" s="20"/>
      <c r="S22" s="20"/>
      <c r="T22" s="20"/>
      <c r="U22" s="20"/>
      <c r="V22" s="20"/>
      <c r="W22" s="20"/>
      <c r="X22" s="20"/>
      <c r="Y22" s="20"/>
      <c r="Z22" s="20"/>
    </row>
    <row r="23" spans="1:26" ht="14.25" customHeight="1" x14ac:dyDescent="0.2">
      <c r="A23" s="38" t="s">
        <v>74</v>
      </c>
      <c r="B23" s="44">
        <v>0</v>
      </c>
      <c r="C23" s="44">
        <v>0</v>
      </c>
      <c r="D23" s="44">
        <v>0</v>
      </c>
      <c r="E23" s="44">
        <v>0</v>
      </c>
      <c r="F23" s="44">
        <v>0</v>
      </c>
      <c r="G23" s="44">
        <v>0</v>
      </c>
      <c r="H23" s="20"/>
      <c r="I23" s="20"/>
      <c r="J23" s="20"/>
      <c r="K23" s="20"/>
      <c r="L23" s="20"/>
      <c r="M23" s="20"/>
      <c r="N23" s="20"/>
      <c r="O23" s="20"/>
      <c r="P23" s="20"/>
      <c r="Q23" s="20"/>
      <c r="R23" s="20"/>
      <c r="S23" s="20"/>
      <c r="T23" s="20"/>
      <c r="U23" s="20"/>
      <c r="V23" s="20"/>
      <c r="W23" s="20"/>
      <c r="X23" s="20"/>
      <c r="Y23" s="20"/>
      <c r="Z23" s="20"/>
    </row>
    <row r="24" spans="1:26" ht="14.25" customHeight="1" x14ac:dyDescent="0.2">
      <c r="A24" s="38" t="s">
        <v>75</v>
      </c>
      <c r="B24" s="44">
        <v>0</v>
      </c>
      <c r="C24" s="32">
        <f>L16</f>
        <v>206224363903800.66</v>
      </c>
      <c r="D24" s="44">
        <v>0</v>
      </c>
      <c r="E24" s="44">
        <v>0</v>
      </c>
      <c r="F24" s="44">
        <v>0</v>
      </c>
      <c r="G24" s="44">
        <v>0</v>
      </c>
      <c r="H24" s="20"/>
      <c r="I24" s="20"/>
      <c r="J24" s="20"/>
      <c r="K24" s="20"/>
      <c r="L24" s="20"/>
      <c r="M24" s="20"/>
      <c r="N24" s="20"/>
      <c r="O24" s="20"/>
      <c r="P24" s="20"/>
      <c r="Q24" s="20"/>
      <c r="R24" s="20"/>
      <c r="S24" s="20"/>
      <c r="T24" s="20"/>
      <c r="U24" s="20"/>
      <c r="V24" s="20"/>
      <c r="W24" s="20"/>
      <c r="X24" s="20"/>
      <c r="Y24" s="20"/>
      <c r="Z24" s="20"/>
    </row>
    <row r="25" spans="1:26" ht="14.25" customHeight="1" x14ac:dyDescent="0.2">
      <c r="A25" s="38" t="s">
        <v>76</v>
      </c>
      <c r="B25" s="44">
        <v>0</v>
      </c>
      <c r="C25" s="32">
        <f>M16</f>
        <v>968433000000.00012</v>
      </c>
      <c r="D25" s="44">
        <v>0</v>
      </c>
      <c r="E25" s="44">
        <v>0</v>
      </c>
      <c r="F25" s="44">
        <v>0</v>
      </c>
      <c r="G25" s="44">
        <v>0</v>
      </c>
      <c r="H25" s="20"/>
      <c r="I25" s="20"/>
      <c r="J25" s="20"/>
      <c r="K25" s="20"/>
      <c r="L25" s="20"/>
      <c r="M25" s="20"/>
      <c r="N25" s="20"/>
      <c r="O25" s="20"/>
      <c r="P25" s="20"/>
      <c r="Q25" s="20"/>
      <c r="R25" s="20"/>
      <c r="S25" s="20"/>
      <c r="T25" s="20"/>
      <c r="U25" s="20"/>
      <c r="V25" s="20"/>
      <c r="W25" s="20"/>
      <c r="X25" s="20"/>
      <c r="Y25" s="20"/>
      <c r="Z25" s="20"/>
    </row>
    <row r="26" spans="1:26" ht="14.25" customHeight="1" x14ac:dyDescent="0.2">
      <c r="A26" s="38" t="s">
        <v>77</v>
      </c>
      <c r="B26" s="45">
        <f>'Electricity Residential'!D24*$T$3*$N$11</f>
        <v>22438884172230.562</v>
      </c>
      <c r="C26" s="45">
        <f>'Electricity Residential'!D26*$T$3*$N$11</f>
        <v>58019205322405.164</v>
      </c>
      <c r="D26" s="45">
        <f>'Electricity Residential'!D28*$T$3*$N$11</f>
        <v>25078640458272.852</v>
      </c>
      <c r="E26" s="45">
        <f>'Electricity Residential'!D34*$T$3*$N$11</f>
        <v>25063348604334.879</v>
      </c>
      <c r="F26" s="45">
        <f>'Electricity Residential'!D35*$T$3*$N$11</f>
        <v>71036395987103.203</v>
      </c>
      <c r="G26" s="44">
        <v>0</v>
      </c>
      <c r="H26" s="20"/>
      <c r="I26" s="20"/>
      <c r="J26" s="20"/>
      <c r="K26" s="20"/>
      <c r="L26" s="20"/>
      <c r="M26" s="20"/>
      <c r="N26" s="20"/>
      <c r="O26" s="20"/>
      <c r="P26" s="20"/>
      <c r="Q26" s="20"/>
      <c r="R26" s="20"/>
      <c r="S26" s="20"/>
      <c r="T26" s="20"/>
      <c r="U26" s="20"/>
      <c r="V26" s="20"/>
      <c r="W26" s="20"/>
      <c r="X26" s="20"/>
      <c r="Y26" s="20"/>
      <c r="Z26" s="20"/>
    </row>
    <row r="27" spans="1:26" ht="14.2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4.25" customHeight="1" x14ac:dyDescent="0.2">
      <c r="A28" s="39" t="s">
        <v>78</v>
      </c>
      <c r="B28" s="40"/>
      <c r="C28" s="19"/>
      <c r="D28" s="19"/>
      <c r="E28" s="19"/>
      <c r="F28" s="19"/>
      <c r="G28" s="19"/>
      <c r="H28" s="20"/>
      <c r="I28" s="20"/>
      <c r="J28" s="20"/>
      <c r="K28" s="20"/>
      <c r="L28" s="20"/>
      <c r="M28" s="20"/>
      <c r="N28" s="20"/>
      <c r="O28" s="20"/>
      <c r="P28" s="20"/>
      <c r="Q28" s="20"/>
      <c r="R28" s="20"/>
      <c r="S28" s="20"/>
      <c r="T28" s="20"/>
      <c r="U28" s="20"/>
      <c r="V28" s="20"/>
      <c r="W28" s="20"/>
      <c r="X28" s="20"/>
      <c r="Y28" s="20"/>
      <c r="Z28" s="20"/>
    </row>
    <row r="29" spans="1:26" ht="14.25" customHeight="1" x14ac:dyDescent="0.2">
      <c r="A29" s="41"/>
      <c r="B29" s="42" t="s">
        <v>34</v>
      </c>
      <c r="C29" s="42" t="s">
        <v>37</v>
      </c>
      <c r="D29" s="42" t="s">
        <v>40</v>
      </c>
      <c r="E29" s="43" t="s">
        <v>48</v>
      </c>
      <c r="F29" s="42" t="s">
        <v>51</v>
      </c>
      <c r="G29" s="42" t="s">
        <v>71</v>
      </c>
      <c r="H29" s="20"/>
      <c r="I29" s="20"/>
      <c r="J29" s="20"/>
      <c r="K29" s="20"/>
      <c r="L29" s="20"/>
      <c r="M29" s="20"/>
      <c r="N29" s="20"/>
      <c r="O29" s="20"/>
      <c r="P29" s="20"/>
      <c r="Q29" s="20"/>
      <c r="R29" s="20"/>
      <c r="S29" s="20"/>
      <c r="T29" s="20"/>
      <c r="U29" s="20"/>
      <c r="V29" s="20"/>
      <c r="W29" s="20"/>
      <c r="X29" s="20"/>
      <c r="Y29" s="20"/>
      <c r="Z29" s="20"/>
    </row>
    <row r="30" spans="1:26" ht="14.25" customHeight="1" x14ac:dyDescent="0.2">
      <c r="A30" s="38" t="s">
        <v>72</v>
      </c>
      <c r="B30" s="44">
        <v>0</v>
      </c>
      <c r="C30" s="32">
        <f>I17</f>
        <v>99806589000000</v>
      </c>
      <c r="D30" s="44">
        <v>0</v>
      </c>
      <c r="E30" s="44">
        <v>0</v>
      </c>
      <c r="F30" s="44">
        <v>0</v>
      </c>
      <c r="G30" s="44">
        <v>0</v>
      </c>
      <c r="H30" s="20"/>
      <c r="I30" s="20"/>
      <c r="J30" s="20"/>
      <c r="K30" s="20"/>
      <c r="L30" s="20"/>
      <c r="M30" s="20"/>
      <c r="N30" s="20"/>
      <c r="O30" s="20"/>
      <c r="P30" s="20"/>
      <c r="Q30" s="20"/>
      <c r="R30" s="20"/>
      <c r="S30" s="20"/>
      <c r="T30" s="20"/>
      <c r="U30" s="20"/>
      <c r="V30" s="20"/>
      <c r="W30" s="20"/>
      <c r="X30" s="20"/>
      <c r="Y30" s="20"/>
      <c r="Z30" s="20"/>
    </row>
    <row r="31" spans="1:26" ht="14.25" customHeight="1" x14ac:dyDescent="0.2">
      <c r="A31" s="38" t="s">
        <v>73</v>
      </c>
      <c r="B31" s="44">
        <v>0</v>
      </c>
      <c r="C31" s="32">
        <f>J17</f>
        <v>591692846399.99756</v>
      </c>
      <c r="D31" s="44">
        <v>0</v>
      </c>
      <c r="E31" s="44">
        <v>0</v>
      </c>
      <c r="F31" s="44">
        <v>0</v>
      </c>
      <c r="G31" s="44">
        <v>0</v>
      </c>
      <c r="H31" s="20"/>
      <c r="I31" s="20"/>
      <c r="J31" s="20"/>
      <c r="K31" s="20"/>
      <c r="L31" s="20"/>
      <c r="M31" s="20"/>
      <c r="N31" s="20"/>
      <c r="O31" s="20"/>
      <c r="P31" s="20"/>
      <c r="Q31" s="20"/>
      <c r="R31" s="20"/>
      <c r="S31" s="20"/>
      <c r="T31" s="20"/>
      <c r="U31" s="20"/>
      <c r="V31" s="20"/>
      <c r="W31" s="20"/>
      <c r="X31" s="20"/>
      <c r="Y31" s="20"/>
      <c r="Z31" s="20"/>
    </row>
    <row r="32" spans="1:26" ht="14.25" customHeight="1" x14ac:dyDescent="0.2">
      <c r="A32" s="38" t="s">
        <v>74</v>
      </c>
      <c r="B32" s="44">
        <v>0</v>
      </c>
      <c r="C32" s="44">
        <v>0</v>
      </c>
      <c r="D32" s="44">
        <v>0</v>
      </c>
      <c r="E32" s="32">
        <f>K17</f>
        <v>16648929000000.002</v>
      </c>
      <c r="F32" s="44">
        <v>0</v>
      </c>
      <c r="G32" s="44">
        <v>0</v>
      </c>
      <c r="H32" s="20"/>
      <c r="I32" s="20"/>
      <c r="J32" s="20"/>
      <c r="K32" s="20"/>
      <c r="L32" s="20"/>
      <c r="M32" s="20"/>
      <c r="N32" s="20"/>
      <c r="O32" s="20"/>
      <c r="P32" s="20"/>
      <c r="Q32" s="20"/>
      <c r="R32" s="20"/>
      <c r="S32" s="20"/>
      <c r="T32" s="20"/>
      <c r="U32" s="20"/>
      <c r="V32" s="20"/>
      <c r="W32" s="20"/>
      <c r="X32" s="20"/>
      <c r="Y32" s="20"/>
      <c r="Z32" s="20"/>
    </row>
    <row r="33" spans="1:27" ht="14.25" customHeight="1" x14ac:dyDescent="0.2">
      <c r="A33" s="38" t="s">
        <v>75</v>
      </c>
      <c r="B33" s="44">
        <v>0</v>
      </c>
      <c r="C33" s="32">
        <f>L17</f>
        <v>161901955096199.31</v>
      </c>
      <c r="D33" s="44">
        <v>0</v>
      </c>
      <c r="E33" s="44">
        <v>0</v>
      </c>
      <c r="F33" s="44">
        <v>0</v>
      </c>
      <c r="G33" s="44">
        <v>0</v>
      </c>
      <c r="H33" s="20"/>
      <c r="I33" s="20"/>
      <c r="J33" s="20"/>
      <c r="K33" s="20"/>
      <c r="L33" s="20"/>
      <c r="M33" s="20"/>
      <c r="N33" s="20"/>
      <c r="O33" s="20"/>
      <c r="P33" s="20"/>
      <c r="Q33" s="20"/>
      <c r="R33" s="20"/>
      <c r="S33" s="20"/>
      <c r="T33" s="20"/>
      <c r="U33" s="20"/>
      <c r="V33" s="20"/>
      <c r="W33" s="20"/>
      <c r="X33" s="20"/>
      <c r="Y33" s="20"/>
      <c r="Z33" s="20"/>
    </row>
    <row r="34" spans="1:27" ht="14.25" customHeight="1" x14ac:dyDescent="0.2">
      <c r="A34" s="38" t="s">
        <v>76</v>
      </c>
      <c r="B34" s="44">
        <v>0</v>
      </c>
      <c r="C34" s="44">
        <v>0</v>
      </c>
      <c r="D34" s="44">
        <v>0</v>
      </c>
      <c r="E34" s="44">
        <v>0</v>
      </c>
      <c r="F34" s="44">
        <v>0</v>
      </c>
      <c r="G34" s="44">
        <v>0</v>
      </c>
      <c r="H34" s="20"/>
      <c r="I34" s="20"/>
      <c r="J34" s="20"/>
      <c r="K34" s="20"/>
      <c r="L34" s="20"/>
      <c r="M34" s="20"/>
      <c r="N34" s="20"/>
      <c r="O34" s="20"/>
      <c r="P34" s="20"/>
      <c r="Q34" s="20"/>
      <c r="R34" s="20"/>
      <c r="S34" s="20"/>
      <c r="T34" s="20"/>
      <c r="U34" s="20"/>
      <c r="V34" s="20"/>
      <c r="W34" s="20"/>
      <c r="X34" s="20"/>
      <c r="Y34" s="20"/>
      <c r="Z34" s="20"/>
    </row>
    <row r="35" spans="1:27" ht="14.25" customHeight="1" x14ac:dyDescent="0.2">
      <c r="A35" s="38" t="s">
        <v>77</v>
      </c>
      <c r="B35" s="46">
        <f>'Electricity Residential'!D24*$N$11-B26</f>
        <v>17616246445817.438</v>
      </c>
      <c r="C35" s="46">
        <f>'Electricity Residential'!D26*$N$11-C26</f>
        <v>45549529633690.836</v>
      </c>
      <c r="D35" s="46">
        <f>'Electricity Residential'!D28*$N$11-D26</f>
        <v>19688657753567.148</v>
      </c>
      <c r="E35" s="46">
        <f>'Electricity Residential'!D34*$N$11-E26</f>
        <v>19676652474449.121</v>
      </c>
      <c r="F35" s="46">
        <f>'Electricity Residential'!D35*$N$11-F26</f>
        <v>55769023482912.797</v>
      </c>
      <c r="G35" s="44">
        <v>0</v>
      </c>
      <c r="H35" s="20"/>
      <c r="I35" s="20"/>
      <c r="J35" s="20"/>
      <c r="K35" s="20"/>
      <c r="L35" s="20"/>
      <c r="M35" s="20"/>
      <c r="N35" s="20"/>
      <c r="O35" s="20"/>
      <c r="P35" s="20"/>
      <c r="Q35" s="20"/>
      <c r="R35" s="20"/>
      <c r="S35" s="20"/>
      <c r="T35" s="20"/>
      <c r="U35" s="20"/>
      <c r="V35" s="20"/>
      <c r="W35" s="20"/>
      <c r="X35" s="20"/>
      <c r="Y35" s="20"/>
      <c r="Z35" s="20"/>
    </row>
    <row r="36" spans="1:27" ht="14.2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7" ht="14.2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7" ht="14.2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7" ht="14.2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1">
        <v>2035</v>
      </c>
    </row>
    <row r="40" spans="1:27" ht="14.2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6">
        <v>0.67</v>
      </c>
    </row>
    <row r="41" spans="1:27" ht="14.25" customHeight="1" x14ac:dyDescent="0.2">
      <c r="A41" s="20"/>
      <c r="B41" s="30"/>
      <c r="C41" s="20"/>
      <c r="D41" s="20"/>
      <c r="E41" s="20"/>
      <c r="F41" s="20"/>
      <c r="G41" s="20"/>
      <c r="H41" s="20"/>
      <c r="I41" s="20"/>
      <c r="J41" s="20"/>
      <c r="K41" s="20"/>
      <c r="L41" s="20"/>
      <c r="M41" s="20"/>
      <c r="N41" s="20"/>
      <c r="O41" s="20"/>
      <c r="P41" s="20"/>
      <c r="Q41" s="20"/>
      <c r="R41" s="20"/>
      <c r="S41" s="20"/>
      <c r="T41" s="20"/>
      <c r="U41" s="20"/>
      <c r="V41" s="20"/>
      <c r="W41" s="20"/>
      <c r="X41" s="20"/>
      <c r="Y41" s="20"/>
      <c r="Z41" s="20"/>
      <c r="AA41" s="6">
        <f>1-AA40</f>
        <v>0.32999999999999996</v>
      </c>
    </row>
    <row r="42" spans="1:27" ht="14.25" customHeight="1" x14ac:dyDescent="0.2">
      <c r="A42" s="20"/>
      <c r="B42" s="3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7" ht="14.2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7" ht="14.2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7" ht="14.2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7" ht="14.2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7" ht="14.2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7" ht="14.2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4.2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4.2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4.2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4.2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4.2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4.2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4.2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4.2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4.2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4.2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4.2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4.2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4.2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4.2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4.2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4.2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4.2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4.2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4.2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4.2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4.2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4.2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4.2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4.2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4.2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4.2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4.2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4.2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4.2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4.2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4.2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4.2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4.2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4.2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4.2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4.2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4.2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4.2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4.2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4.2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4.2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4.2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4.2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4.2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4.2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4.2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4.2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4.2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4.2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4.2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4.2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4.2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4.2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4.2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4.2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4.2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4.2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4.2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4.2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4.2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4.2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4.2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4.2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4.2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4.2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4.2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4.2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4.2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4.2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4.2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4.2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4.2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4.2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4.2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4.2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4.2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4.2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4.2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4.2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4.2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4.2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4.2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4.2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4.2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4.2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4.2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4.2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4.2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4.2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4.2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4.2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4.2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4.2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4.2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4.2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4.2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4.2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4.2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4.2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4.2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4.2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4.2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4.2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4.2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4.2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4.2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4.2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4.2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4.2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4.2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4.2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4.2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4.2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4.2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4.2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4.2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4.2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4.2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4.2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4.2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4.2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4.2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4.2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4.2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4.2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4.2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4.2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4.2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4.2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4.2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4.2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4.2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4.2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4.2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4.2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4.2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4.2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4.2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4.2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4.2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4.2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4.2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4.2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4.2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4.2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4.2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4.2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4.2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4.2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4.2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4.2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4.2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4.2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4.2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4.2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4.2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4.2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4.2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4.2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4.2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4.2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4.2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4.2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4.2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4.2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4.2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4.2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4.2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4.2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4.2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4.2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4.2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4.2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4.2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4.2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4.2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4.2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4.2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4.2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4.2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4.2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4.2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4.2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4.2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4.2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4.2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4.2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4.2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4.2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4.2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4.2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4.2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4.2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4.2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4.2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4.2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4.2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4.2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4.2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4.2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4.2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4.2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4.2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4.2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4.2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4.2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4.2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4.2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4.2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4.2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4.2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4.2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4.2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4.2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4.2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4.2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4.2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4.2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4.2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4.2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4.2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4.2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4.2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4.2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4.2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4.2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4.2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4.2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4.2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4.2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4.2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4.2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4.2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4.2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4.2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4.2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4.2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4.2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4.2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4.2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4.2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4.2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4.2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4.2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4.2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4.2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4.2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4.2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4.2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4.2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4.2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4.2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4.2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4.2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4.2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4.2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4.2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4.2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4.2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4.2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4.2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4.2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4.2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4.2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4.2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4.2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4.2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4.2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4.2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4.2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4.2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4.2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4.2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4.2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4.2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4.2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4.2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4.2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4.2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4.2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4.2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4.2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4.2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4.2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4.2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4.2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4.2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4.2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4.2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4.2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4.2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4.2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4.2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4.2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4.2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4.2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4.2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4.2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4.2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4.2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4.2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4.2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4.2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4.2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4.2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4.2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4.2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4.2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4.2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4.2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4.2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4.2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4.2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4.2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4.2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4.2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4.2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4.2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4.2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4.2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4.2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4.2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4.2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4.2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4.2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4.2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4.2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4.2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4.2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4.2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4.2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4.2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4.2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4.2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4.2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4.2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4.2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4.2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4.2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4.2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4.2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4.2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4.2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4.2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4.2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4.2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4.2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4.2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4.2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4.2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4.2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4.2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4.2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4.2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4.2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4.2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4.2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4.2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4.2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4.2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4.2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4.2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4.2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4.2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4.2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4.2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4.2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4.2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4.2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4.2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4.2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4.2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4.2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4.2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4.2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4.2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4.2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4.2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4.2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4.2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4.2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4.2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4.2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4.2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4.2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4.2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4.2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4.2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4.2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4.2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4.2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4.2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4.2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4.2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4.2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4.2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4.2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4.2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4.2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4.2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4.2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4.2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4.2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4.2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4.2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4.2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4.2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4.2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4.2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4.2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4.2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4.2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4.2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4.2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4.2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4.2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4.2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4.2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4.2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4.2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4.2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4.2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4.2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4.2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4.2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4.2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4.2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4.2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4.2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4.2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4.2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4.2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4.2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4.2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4.2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4.2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4.2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4.2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4.2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4.2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4.2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4.2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4.2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4.2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4.2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4.2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4.2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4.2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4.2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4.2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4.2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4.2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4.2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4.2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4.2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4.2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4.2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4.2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4.2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4.2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4.2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4.2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4.2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4.2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4.2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4.2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4.2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4.2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4.2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4.2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4.2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4.2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4.2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4.2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4.2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4.2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4.2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4.2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4.2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4.2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4.2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4.2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4.2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4.2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4.2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4.2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4.2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4.2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4.2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4.2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4.2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4.2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4.2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4.2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4.2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4.2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4.2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4.2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4.2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4.2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4.2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4.2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4.2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4.2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4.2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4.2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4.2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4.2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4.2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4.2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4.2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4.2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4.2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4.2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4.2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4.2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4.2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4.2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4.2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4.2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4.2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4.2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4.2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4.2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4.2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4.2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4.2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4.2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4.2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4.2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4.2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4.2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4.2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4.2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4.2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4.2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4.2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4.2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4.2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4.2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4.2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4.2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4.2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4.2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4.2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4.2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4.2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4.2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4.2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4.2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4.2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4.2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4.2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4.2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4.2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4.2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4.2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4.2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4.2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4.2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4.2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4.2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4.2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4.2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4.2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4.2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4.2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4.2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4.2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4.2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4.2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4.2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4.2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4.2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4.2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4.2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4.2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4.2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4.2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4.2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4.2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4.2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4.2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4.2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4.2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4.2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4.2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4.2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4.2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4.2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4.2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4.2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4.2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4.2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4.2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4.2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4.2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4.2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4.2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4.2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4.2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4.2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4.2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4.2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4.2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4.2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4.2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4.2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4.2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4.2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4.2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4.2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4.2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4.2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4.2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4.2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4.2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4.2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4.2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4.2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4.2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4.2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4.2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4.2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4.2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4.2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4.2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4.2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4.2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4.2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4.2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4.2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4.2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4.2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4.2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4.2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4.2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4.2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4.2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4.2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4.2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4.2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4.2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4.2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4.2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4.2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4.2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4.2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4.2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4.2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4.2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4.2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4.2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4.2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4.2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4.2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4.2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4.2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4.2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4.2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4.2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4.2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4.2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4.2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4.2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4.2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4.2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4.2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4.2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4.2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4.2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4.2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4.2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4.2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4.2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4.2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4.2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4.2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4.2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4.2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4.2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4.2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4.2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4.2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4.2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4.2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4.2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4.2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4.2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4.2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4.2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4.2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4.2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4.2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4.2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4.2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4.2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4.2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4.2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4.2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4.2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4.2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4.2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4.2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4.2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4.2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4.2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4.2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4.2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4.2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4.2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4.2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4.2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4.2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4.2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4.2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4.2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4.2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4.2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4.2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4.2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4.2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4.2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4.2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4.2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4.2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4.2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4.2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4.2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4.2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4.2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4.2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4.2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4.2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4.2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4.2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4.2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4.2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4.2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4.2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4.2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4.2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4.2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4.2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4.2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4.2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4.2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4.2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4.2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4.2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4.2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4.2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4.2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4.2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4.2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4.2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4.2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4.2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4.2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4.2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4.2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4.2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4.2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4.2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4.2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4.2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4.2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4.2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4.2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4.2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4.2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4.2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4.2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4.2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4.2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4.2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4.2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4.2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4.2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4.2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4.2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4.2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4.2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4.2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4.2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4.2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4.2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4.2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4.2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4.2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4.2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4.2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4.2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4.2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4.2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4.2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4.2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4.2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4.2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4.2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4.2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4.2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4.2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4.2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4.2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4.2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4.2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4.2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4.2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4.2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4.2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4.2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4.2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4.2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4.2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4.2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4.2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4.2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4.2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4.2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4.2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4.2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4.2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4.2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4.2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4.2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4.2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4.2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4.2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4.2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4.2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4.2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4.2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4.2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4.2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4.2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4.2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4.2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4.2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4.2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4.2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4.2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4.2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4.2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4.2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4.2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4.2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4.2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4.2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4.2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4.2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4.2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4.2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4.2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4.2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4.2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4.2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4.2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4.2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4.2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4.2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4.2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4.2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4.2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4.2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4.2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4.2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4.2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4.2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4.2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4.2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4.2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4.2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4.2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4.2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4.2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4.2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4.2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4.2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4.2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4.2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4.2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4.2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4.2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4.2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4.2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4.2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4.2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4.2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4.2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4.2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4.2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4.2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4.2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4.2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4.2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4.2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4.2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4.2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4.2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4.2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4.2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4.2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4.2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4.2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4.2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4.2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4.2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4.2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4.2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4.2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4.2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4.2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4.2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4.2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4.2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4.2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4.2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4.2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4.2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4.2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4.2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4.2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4.2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4.2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4.2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4.2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4.2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4.2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4.2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4.2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4.2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4.2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4.2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4.2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4.2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4.2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4.2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4.2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4.2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4.2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4.2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4.2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4.2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4.2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4.2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4.2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4.2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4.2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4.2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4.2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4.2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conditionalFormatting sqref="B21:G26 B30:G35">
    <cfRule type="cellIs" dxfId="1" priority="1" operator="equal">
      <formula>0</formula>
    </cfRule>
  </conditionalFormatting>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89"/>
  <sheetViews>
    <sheetView workbookViewId="0"/>
  </sheetViews>
  <sheetFormatPr baseColWidth="10" defaultColWidth="14.5" defaultRowHeight="15" customHeight="1" x14ac:dyDescent="0.2"/>
  <sheetData>
    <row r="1" spans="1:26" x14ac:dyDescent="0.2">
      <c r="A1" s="47"/>
      <c r="B1" s="48" t="s">
        <v>79</v>
      </c>
      <c r="C1" s="48" t="s">
        <v>80</v>
      </c>
      <c r="D1" s="48" t="s">
        <v>81</v>
      </c>
      <c r="E1" s="48" t="s">
        <v>81</v>
      </c>
      <c r="F1" s="48" t="s">
        <v>81</v>
      </c>
      <c r="G1" s="48" t="s">
        <v>81</v>
      </c>
      <c r="H1" s="48" t="s">
        <v>81</v>
      </c>
      <c r="I1" s="48" t="s">
        <v>79</v>
      </c>
      <c r="J1" s="48" t="s">
        <v>28</v>
      </c>
      <c r="K1" s="20"/>
      <c r="L1" s="20"/>
      <c r="M1" s="20"/>
      <c r="N1" s="20"/>
      <c r="O1" s="20"/>
      <c r="P1" s="20"/>
      <c r="Q1" s="20"/>
      <c r="R1" s="20"/>
      <c r="S1" s="20"/>
      <c r="T1" s="20"/>
      <c r="U1" s="20"/>
      <c r="V1" s="20"/>
      <c r="W1" s="20"/>
      <c r="X1" s="20"/>
      <c r="Y1" s="20"/>
      <c r="Z1" s="20"/>
    </row>
    <row r="2" spans="1:26" x14ac:dyDescent="0.2">
      <c r="A2" s="49"/>
      <c r="B2" s="22" t="s">
        <v>56</v>
      </c>
      <c r="C2" s="22" t="s">
        <v>57</v>
      </c>
      <c r="D2" s="22" t="s">
        <v>58</v>
      </c>
      <c r="E2" s="22" t="s">
        <v>82</v>
      </c>
      <c r="F2" s="22" t="s">
        <v>83</v>
      </c>
      <c r="G2" s="22" t="s">
        <v>84</v>
      </c>
      <c r="H2" s="22" t="s">
        <v>85</v>
      </c>
      <c r="I2" s="22" t="s">
        <v>86</v>
      </c>
      <c r="J2" s="22" t="s">
        <v>61</v>
      </c>
      <c r="K2" s="20"/>
      <c r="L2" s="20"/>
      <c r="M2" s="20"/>
      <c r="N2" s="20"/>
      <c r="O2" s="20"/>
      <c r="P2" s="20"/>
      <c r="Q2" s="20"/>
      <c r="R2" s="20"/>
      <c r="S2" s="20"/>
      <c r="T2" s="20"/>
      <c r="U2" s="20"/>
      <c r="V2" s="20"/>
      <c r="W2" s="20"/>
      <c r="X2" s="20"/>
      <c r="Y2" s="20"/>
      <c r="Z2" s="20"/>
    </row>
    <row r="3" spans="1:26" x14ac:dyDescent="0.2">
      <c r="A3" s="50">
        <v>2019</v>
      </c>
      <c r="B3" s="51">
        <v>574</v>
      </c>
      <c r="C3" s="51">
        <v>172</v>
      </c>
      <c r="D3" s="51">
        <v>26748</v>
      </c>
      <c r="E3" s="51">
        <v>48063</v>
      </c>
      <c r="F3" s="51">
        <v>295720</v>
      </c>
      <c r="G3" s="51">
        <v>334</v>
      </c>
      <c r="H3" s="51">
        <v>370865</v>
      </c>
      <c r="I3" s="51">
        <v>206</v>
      </c>
      <c r="J3" s="51">
        <v>62704</v>
      </c>
      <c r="K3" s="20"/>
      <c r="L3" s="20"/>
      <c r="M3" s="20"/>
      <c r="N3" s="20"/>
      <c r="O3" s="20"/>
      <c r="P3" s="20"/>
      <c r="Q3" s="20"/>
      <c r="R3" s="20"/>
      <c r="S3" s="20"/>
      <c r="T3" s="20"/>
      <c r="U3" s="20"/>
      <c r="V3" s="20"/>
      <c r="W3" s="20"/>
      <c r="X3" s="20"/>
      <c r="Y3" s="20"/>
      <c r="Z3" s="20"/>
    </row>
    <row r="4" spans="1:26" x14ac:dyDescent="0.2">
      <c r="A4" s="49"/>
      <c r="B4" s="52" t="s">
        <v>87</v>
      </c>
      <c r="C4" s="52" t="s">
        <v>87</v>
      </c>
      <c r="D4" s="52" t="s">
        <v>87</v>
      </c>
      <c r="E4" s="52" t="s">
        <v>87</v>
      </c>
      <c r="F4" s="52" t="s">
        <v>87</v>
      </c>
      <c r="G4" s="52" t="s">
        <v>87</v>
      </c>
      <c r="H4" s="52" t="s">
        <v>87</v>
      </c>
      <c r="I4" s="52" t="s">
        <v>87</v>
      </c>
      <c r="J4" s="52" t="s">
        <v>87</v>
      </c>
      <c r="K4" s="20"/>
      <c r="L4" s="20"/>
      <c r="M4" s="20"/>
      <c r="N4" s="20"/>
      <c r="O4" s="20"/>
      <c r="P4" s="20"/>
      <c r="Q4" s="20"/>
      <c r="R4" s="20"/>
      <c r="S4" s="20"/>
      <c r="T4" s="20"/>
      <c r="U4" s="20"/>
      <c r="V4" s="20"/>
      <c r="W4" s="20"/>
      <c r="X4" s="20"/>
      <c r="Y4" s="20"/>
      <c r="Z4" s="20"/>
    </row>
    <row r="5" spans="1:26" x14ac:dyDescent="0.2">
      <c r="A5" s="50">
        <v>2019</v>
      </c>
      <c r="B5" s="53">
        <f>1320</f>
        <v>1320</v>
      </c>
      <c r="C5" s="53">
        <v>31</v>
      </c>
      <c r="D5" s="53">
        <v>159</v>
      </c>
      <c r="E5" s="53">
        <v>312</v>
      </c>
      <c r="F5" s="53">
        <v>1918</v>
      </c>
      <c r="G5" s="53">
        <v>2</v>
      </c>
      <c r="H5" s="33">
        <v>2391</v>
      </c>
      <c r="I5" s="53">
        <v>1758</v>
      </c>
      <c r="J5" s="53">
        <v>38438</v>
      </c>
      <c r="K5" s="20"/>
      <c r="L5" s="20"/>
      <c r="M5" s="20"/>
      <c r="N5" s="20"/>
      <c r="O5" s="20"/>
      <c r="P5" s="20"/>
      <c r="Q5" s="20"/>
      <c r="R5" s="20"/>
      <c r="S5" s="20"/>
      <c r="T5" s="20"/>
      <c r="U5" s="20"/>
      <c r="V5" s="20"/>
      <c r="W5" s="20"/>
      <c r="X5" s="20"/>
      <c r="Y5" s="20"/>
      <c r="Z5" s="20"/>
    </row>
    <row r="6" spans="1:26" x14ac:dyDescent="0.2">
      <c r="A6" s="49"/>
      <c r="B6" s="37" t="s">
        <v>88</v>
      </c>
      <c r="C6" s="37" t="s">
        <v>88</v>
      </c>
      <c r="D6" s="37" t="s">
        <v>88</v>
      </c>
      <c r="E6" s="37" t="s">
        <v>88</v>
      </c>
      <c r="F6" s="37" t="s">
        <v>88</v>
      </c>
      <c r="G6" s="37" t="s">
        <v>88</v>
      </c>
      <c r="H6" s="37" t="s">
        <v>88</v>
      </c>
      <c r="I6" s="37" t="s">
        <v>88</v>
      </c>
      <c r="J6" s="37" t="s">
        <v>88</v>
      </c>
      <c r="K6" s="20"/>
      <c r="L6" s="20"/>
      <c r="M6" s="20"/>
      <c r="N6" s="20"/>
      <c r="O6" s="20"/>
      <c r="P6" s="20"/>
      <c r="Q6" s="20"/>
      <c r="R6" s="20"/>
      <c r="S6" s="20"/>
      <c r="T6" s="20"/>
      <c r="U6" s="20"/>
      <c r="V6" s="20"/>
      <c r="W6" s="20"/>
      <c r="X6" s="20"/>
      <c r="Y6" s="20"/>
      <c r="Z6" s="20"/>
    </row>
    <row r="7" spans="1:26" x14ac:dyDescent="0.2">
      <c r="A7" s="50">
        <v>2019</v>
      </c>
      <c r="B7" s="54">
        <f t="shared" ref="B7:G7" si="0">B5*$C$10*1000</f>
        <v>7656000000000</v>
      </c>
      <c r="C7" s="54">
        <f t="shared" si="0"/>
        <v>179800000000</v>
      </c>
      <c r="D7" s="54">
        <f t="shared" si="0"/>
        <v>922200000000</v>
      </c>
      <c r="E7" s="54">
        <f t="shared" si="0"/>
        <v>1809600000000</v>
      </c>
      <c r="F7" s="54">
        <f t="shared" si="0"/>
        <v>11124400000000</v>
      </c>
      <c r="G7" s="54">
        <f t="shared" si="0"/>
        <v>11600000000</v>
      </c>
      <c r="H7" s="55"/>
      <c r="I7" s="54">
        <f t="shared" ref="I7:J7" si="1">I5*$C$10*1000</f>
        <v>10196400000000</v>
      </c>
      <c r="J7" s="54">
        <f t="shared" si="1"/>
        <v>222940400000000</v>
      </c>
      <c r="K7" s="56"/>
      <c r="L7" s="20"/>
      <c r="M7" s="20"/>
      <c r="N7" s="20"/>
      <c r="O7" s="20"/>
      <c r="P7" s="20"/>
      <c r="Q7" s="20"/>
      <c r="R7" s="20"/>
      <c r="S7" s="20"/>
      <c r="T7" s="20"/>
      <c r="U7" s="20"/>
      <c r="V7" s="20"/>
      <c r="W7" s="20"/>
      <c r="X7" s="20"/>
      <c r="Y7" s="20"/>
      <c r="Z7" s="20"/>
    </row>
    <row r="8" spans="1:26" x14ac:dyDescent="0.2">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2">
      <c r="A9" s="20"/>
      <c r="B9" s="4" t="s">
        <v>89</v>
      </c>
      <c r="C9" s="4" t="s">
        <v>88</v>
      </c>
      <c r="D9" s="20"/>
      <c r="E9" s="20"/>
      <c r="F9" s="20"/>
      <c r="G9" s="20"/>
      <c r="H9" s="20"/>
      <c r="I9" s="20"/>
      <c r="J9" s="20"/>
      <c r="K9" s="20"/>
      <c r="L9" s="20"/>
      <c r="M9" s="20"/>
      <c r="N9" s="20"/>
      <c r="O9" s="20"/>
      <c r="P9" s="20"/>
      <c r="Q9" s="20"/>
      <c r="R9" s="20"/>
      <c r="S9" s="20"/>
      <c r="T9" s="20"/>
      <c r="U9" s="20"/>
      <c r="V9" s="20"/>
      <c r="W9" s="20"/>
      <c r="X9" s="20"/>
      <c r="Y9" s="20"/>
      <c r="Z9" s="20"/>
    </row>
    <row r="10" spans="1:26" x14ac:dyDescent="0.2">
      <c r="A10" s="20"/>
      <c r="B10" s="28">
        <v>1</v>
      </c>
      <c r="C10" s="28">
        <v>5800000</v>
      </c>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2">
      <c r="A12" s="57" t="s">
        <v>90</v>
      </c>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2">
      <c r="A13" s="20"/>
      <c r="B13" s="20"/>
      <c r="C13" s="20"/>
      <c r="D13" s="20"/>
      <c r="E13" s="20"/>
      <c r="F13" s="20"/>
      <c r="G13" s="20"/>
      <c r="H13" s="20"/>
      <c r="I13" s="20" t="s">
        <v>91</v>
      </c>
      <c r="J13" s="20"/>
      <c r="K13" s="20"/>
      <c r="L13" s="20"/>
      <c r="M13" s="20"/>
      <c r="N13" s="20"/>
      <c r="O13" s="20"/>
      <c r="P13" s="20"/>
      <c r="Q13" s="20"/>
      <c r="R13" s="20"/>
      <c r="S13" s="20"/>
      <c r="T13" s="20"/>
      <c r="U13" s="20"/>
      <c r="V13" s="20"/>
      <c r="W13" s="20"/>
      <c r="X13" s="20"/>
      <c r="Y13" s="20"/>
      <c r="Z13" s="20"/>
    </row>
    <row r="14" spans="1:26" x14ac:dyDescent="0.2">
      <c r="A14" s="19"/>
      <c r="B14" s="19"/>
      <c r="C14" s="19"/>
      <c r="D14" s="19"/>
      <c r="E14" s="19"/>
      <c r="F14" s="19"/>
      <c r="G14" s="19"/>
      <c r="H14" s="20"/>
      <c r="I14" s="58" t="s">
        <v>92</v>
      </c>
      <c r="J14" s="59">
        <v>5.9957772031073092E+19</v>
      </c>
      <c r="K14" s="20"/>
      <c r="L14" s="20"/>
      <c r="M14" s="20"/>
      <c r="N14" s="20"/>
      <c r="O14" s="20"/>
      <c r="P14" s="20"/>
      <c r="Q14" s="20"/>
      <c r="R14" s="20"/>
      <c r="S14" s="20"/>
      <c r="T14" s="20"/>
      <c r="U14" s="20"/>
      <c r="V14" s="20"/>
      <c r="W14" s="20"/>
      <c r="X14" s="20"/>
      <c r="Y14" s="20"/>
      <c r="Z14" s="20"/>
    </row>
    <row r="15" spans="1:26" x14ac:dyDescent="0.2">
      <c r="A15" s="41"/>
      <c r="B15" s="60" t="s">
        <v>34</v>
      </c>
      <c r="C15" s="60" t="s">
        <v>37</v>
      </c>
      <c r="D15" s="60" t="s">
        <v>40</v>
      </c>
      <c r="E15" s="61" t="s">
        <v>48</v>
      </c>
      <c r="F15" s="60" t="s">
        <v>51</v>
      </c>
      <c r="G15" s="60" t="s">
        <v>71</v>
      </c>
      <c r="H15" s="20"/>
      <c r="I15" s="62" t="s">
        <v>93</v>
      </c>
      <c r="J15" s="63">
        <v>10183199317163.242</v>
      </c>
      <c r="K15" s="20"/>
      <c r="L15" s="20"/>
      <c r="M15" s="20"/>
      <c r="N15" s="20"/>
      <c r="O15" s="20"/>
      <c r="P15" s="20"/>
      <c r="Q15" s="20"/>
      <c r="R15" s="20"/>
      <c r="S15" s="20"/>
      <c r="T15" s="20"/>
      <c r="U15" s="20"/>
      <c r="V15" s="20"/>
      <c r="W15" s="20"/>
      <c r="X15" s="20"/>
      <c r="Y15" s="20"/>
      <c r="Z15" s="20"/>
    </row>
    <row r="16" spans="1:26" x14ac:dyDescent="0.2">
      <c r="A16" s="38" t="s">
        <v>77</v>
      </c>
      <c r="B16" s="64">
        <f>J7*B17</f>
        <v>100860593418486.16</v>
      </c>
      <c r="C16" s="33">
        <v>0</v>
      </c>
      <c r="D16" s="65">
        <f>J7*D17</f>
        <v>15867519352622.852</v>
      </c>
      <c r="E16" s="64">
        <f>J7*E17</f>
        <v>40344237367394.477</v>
      </c>
      <c r="F16" s="64">
        <f>J7*F17</f>
        <v>65868049861496.508</v>
      </c>
      <c r="G16" s="33">
        <v>0</v>
      </c>
      <c r="H16" s="20"/>
      <c r="I16" s="4" t="s">
        <v>94</v>
      </c>
      <c r="J16" s="66">
        <v>10183199317163.242</v>
      </c>
      <c r="K16" s="20"/>
      <c r="L16" s="20"/>
      <c r="M16" s="20"/>
      <c r="N16" s="20"/>
      <c r="O16" s="20"/>
      <c r="P16" s="20"/>
      <c r="Q16" s="20"/>
      <c r="R16" s="20"/>
      <c r="S16" s="20"/>
      <c r="T16" s="20"/>
      <c r="U16" s="20"/>
      <c r="V16" s="20"/>
      <c r="W16" s="20"/>
      <c r="X16" s="20"/>
      <c r="Y16" s="20"/>
      <c r="Z16" s="20"/>
    </row>
    <row r="17" spans="1:26" x14ac:dyDescent="0.2">
      <c r="A17" s="38" t="s">
        <v>95</v>
      </c>
      <c r="B17" s="67">
        <v>0.45241056990337397</v>
      </c>
      <c r="C17" s="67">
        <v>0</v>
      </c>
      <c r="D17" s="67">
        <v>7.1173817543266502E-2</v>
      </c>
      <c r="E17" s="67">
        <v>0.18096422796134967</v>
      </c>
      <c r="F17" s="67">
        <v>0.29545138459200981</v>
      </c>
      <c r="G17" s="33">
        <v>0</v>
      </c>
      <c r="H17" s="20"/>
      <c r="I17" s="62" t="s">
        <v>96</v>
      </c>
      <c r="J17" s="63">
        <v>38718197403742.43</v>
      </c>
      <c r="K17" s="20"/>
      <c r="L17" s="20"/>
      <c r="M17" s="20"/>
      <c r="N17" s="20"/>
      <c r="O17" s="20"/>
      <c r="P17" s="20"/>
      <c r="Q17" s="20"/>
      <c r="R17" s="20"/>
      <c r="S17" s="20"/>
      <c r="T17" s="20"/>
      <c r="U17" s="20"/>
      <c r="V17" s="20"/>
      <c r="W17" s="20"/>
      <c r="X17" s="20"/>
      <c r="Y17" s="20"/>
      <c r="Z17" s="20"/>
    </row>
    <row r="18" spans="1:26" x14ac:dyDescent="0.2">
      <c r="A18" s="139" t="s">
        <v>97</v>
      </c>
      <c r="B18" s="133"/>
      <c r="C18" s="133"/>
      <c r="D18" s="133"/>
      <c r="E18" s="133"/>
      <c r="F18" s="133"/>
      <c r="G18" s="133"/>
      <c r="H18" s="20"/>
      <c r="I18" s="4" t="s">
        <v>98</v>
      </c>
      <c r="J18" s="66">
        <v>38718197403742.43</v>
      </c>
      <c r="K18" s="68"/>
      <c r="L18" s="20"/>
      <c r="M18" s="20"/>
      <c r="N18" s="20"/>
      <c r="O18" s="20"/>
      <c r="P18" s="20"/>
      <c r="Q18" s="20"/>
      <c r="R18" s="20"/>
      <c r="S18" s="20"/>
      <c r="T18" s="20"/>
      <c r="U18" s="20"/>
      <c r="V18" s="20"/>
      <c r="W18" s="20"/>
      <c r="X18" s="20"/>
      <c r="Y18" s="20"/>
      <c r="Z18" s="20"/>
    </row>
    <row r="19" spans="1:26" x14ac:dyDescent="0.2">
      <c r="A19" s="20"/>
      <c r="B19" s="69"/>
      <c r="C19" s="56"/>
      <c r="D19" s="69"/>
      <c r="E19" s="69"/>
      <c r="F19" s="69"/>
      <c r="G19" s="69"/>
      <c r="H19" s="20"/>
      <c r="I19" s="62" t="s">
        <v>99</v>
      </c>
      <c r="J19" s="63">
        <v>28154141112117.633</v>
      </c>
      <c r="K19" s="20"/>
      <c r="L19" s="20"/>
      <c r="M19" s="20"/>
      <c r="N19" s="20"/>
      <c r="O19" s="20"/>
      <c r="P19" s="20"/>
      <c r="Q19" s="20"/>
      <c r="R19" s="20"/>
      <c r="S19" s="20"/>
      <c r="T19" s="20"/>
      <c r="U19" s="20"/>
      <c r="V19" s="20"/>
      <c r="W19" s="20"/>
      <c r="X19" s="20"/>
      <c r="Y19" s="20"/>
      <c r="Z19" s="20"/>
    </row>
    <row r="20" spans="1:26" x14ac:dyDescent="0.2">
      <c r="A20" s="1" t="s">
        <v>100</v>
      </c>
      <c r="B20" s="70" t="s">
        <v>71</v>
      </c>
      <c r="C20" s="71" t="s">
        <v>101</v>
      </c>
      <c r="D20" s="70" t="s">
        <v>102</v>
      </c>
      <c r="E20" s="70" t="s">
        <v>48</v>
      </c>
      <c r="F20" s="70" t="s">
        <v>40</v>
      </c>
      <c r="G20" s="71" t="s">
        <v>51</v>
      </c>
      <c r="H20" s="20"/>
      <c r="I20" s="4" t="s">
        <v>103</v>
      </c>
      <c r="J20" s="66">
        <v>179242987980.8205</v>
      </c>
      <c r="K20" s="20"/>
      <c r="L20" s="20"/>
      <c r="M20" s="20"/>
      <c r="N20" s="20"/>
      <c r="O20" s="20"/>
      <c r="P20" s="20"/>
      <c r="Q20" s="20"/>
      <c r="R20" s="20"/>
      <c r="S20" s="20"/>
      <c r="T20" s="20"/>
      <c r="U20" s="20"/>
      <c r="V20" s="20"/>
      <c r="W20" s="20"/>
      <c r="X20" s="20"/>
      <c r="Y20" s="20"/>
      <c r="Z20" s="20"/>
    </row>
    <row r="21" spans="1:26" x14ac:dyDescent="0.2">
      <c r="A21" s="1" t="s">
        <v>104</v>
      </c>
      <c r="B21" s="28">
        <v>0</v>
      </c>
      <c r="C21" s="66">
        <f>B16</f>
        <v>100860593418486.16</v>
      </c>
      <c r="D21" s="28">
        <v>0</v>
      </c>
      <c r="E21" s="72">
        <f>E16</f>
        <v>40344237367394.477</v>
      </c>
      <c r="F21" s="72">
        <f>D16</f>
        <v>15867519352622.852</v>
      </c>
      <c r="G21" s="72">
        <f>F16</f>
        <v>65868049861496.508</v>
      </c>
      <c r="H21" s="56"/>
      <c r="I21" s="4" t="s">
        <v>105</v>
      </c>
      <c r="J21" s="66">
        <v>12746899145253.766</v>
      </c>
      <c r="K21" s="20"/>
      <c r="L21" s="20"/>
      <c r="M21" s="20"/>
      <c r="N21" s="20"/>
      <c r="O21" s="20"/>
      <c r="P21" s="20"/>
      <c r="Q21" s="20"/>
      <c r="R21" s="20"/>
      <c r="S21" s="20"/>
      <c r="T21" s="20"/>
      <c r="U21" s="20"/>
      <c r="V21" s="20"/>
      <c r="W21" s="20"/>
      <c r="X21" s="20"/>
      <c r="Y21" s="20"/>
      <c r="Z21" s="20"/>
    </row>
    <row r="22" spans="1:26" x14ac:dyDescent="0.2">
      <c r="A22" s="1" t="s">
        <v>106</v>
      </c>
      <c r="B22" s="28">
        <v>0</v>
      </c>
      <c r="C22" s="28">
        <v>0</v>
      </c>
      <c r="D22" s="28">
        <v>0</v>
      </c>
      <c r="E22" s="28">
        <v>0</v>
      </c>
      <c r="F22" s="28">
        <v>0</v>
      </c>
      <c r="G22" s="28">
        <v>0</v>
      </c>
      <c r="H22" s="20"/>
      <c r="I22" s="4" t="s">
        <v>107</v>
      </c>
      <c r="J22" s="66">
        <v>15227998978883.049</v>
      </c>
      <c r="K22" s="68"/>
      <c r="L22" s="20"/>
      <c r="M22" s="20"/>
      <c r="N22" s="20"/>
      <c r="O22" s="20"/>
      <c r="P22" s="20"/>
      <c r="Q22" s="20"/>
      <c r="R22" s="20"/>
      <c r="S22" s="20"/>
      <c r="T22" s="20"/>
      <c r="U22" s="20"/>
      <c r="V22" s="20"/>
      <c r="W22" s="20"/>
      <c r="X22" s="20"/>
      <c r="Y22" s="20"/>
      <c r="Z22" s="20"/>
    </row>
    <row r="23" spans="1:26" x14ac:dyDescent="0.2">
      <c r="A23" s="1" t="s">
        <v>108</v>
      </c>
      <c r="B23" s="28">
        <v>0</v>
      </c>
      <c r="C23" s="28">
        <v>0</v>
      </c>
      <c r="D23" s="28">
        <v>0</v>
      </c>
      <c r="E23" s="28">
        <v>0</v>
      </c>
      <c r="F23" s="66">
        <f>C7</f>
        <v>179800000000</v>
      </c>
      <c r="G23" s="28">
        <v>0</v>
      </c>
      <c r="H23" s="20"/>
      <c r="I23" s="62" t="s">
        <v>109</v>
      </c>
      <c r="J23" s="63">
        <v>96795493509356.078</v>
      </c>
      <c r="K23" s="68"/>
      <c r="L23" s="20"/>
      <c r="M23" s="20"/>
      <c r="N23" s="20"/>
      <c r="O23" s="20"/>
      <c r="P23" s="20"/>
      <c r="Q23" s="20"/>
      <c r="R23" s="20"/>
      <c r="S23" s="20"/>
      <c r="T23" s="20"/>
      <c r="U23" s="20"/>
      <c r="V23" s="20"/>
      <c r="W23" s="20"/>
      <c r="X23" s="20"/>
      <c r="Y23" s="20"/>
      <c r="Z23" s="20"/>
    </row>
    <row r="24" spans="1:26" x14ac:dyDescent="0.2">
      <c r="A24" s="1" t="s">
        <v>110</v>
      </c>
      <c r="B24" s="28">
        <v>0</v>
      </c>
      <c r="C24" s="28">
        <v>0</v>
      </c>
      <c r="D24" s="28">
        <v>0</v>
      </c>
      <c r="E24" s="28">
        <v>0</v>
      </c>
      <c r="F24" s="66">
        <f>G7</f>
        <v>11600000000</v>
      </c>
      <c r="G24" s="28">
        <v>0</v>
      </c>
      <c r="H24" s="20"/>
      <c r="I24" s="4" t="s">
        <v>98</v>
      </c>
      <c r="J24" s="66">
        <v>96795493509356.078</v>
      </c>
      <c r="K24" s="68"/>
      <c r="L24" s="20"/>
      <c r="M24" s="20"/>
      <c r="N24" s="20"/>
      <c r="O24" s="20"/>
      <c r="P24" s="20"/>
      <c r="Q24" s="20"/>
      <c r="R24" s="20"/>
      <c r="S24" s="20"/>
      <c r="T24" s="20"/>
      <c r="U24" s="20"/>
      <c r="V24" s="20"/>
      <c r="W24" s="20"/>
      <c r="X24" s="20"/>
      <c r="Y24" s="20"/>
      <c r="Z24" s="20"/>
    </row>
    <row r="25" spans="1:26" x14ac:dyDescent="0.2">
      <c r="A25" s="1" t="s">
        <v>111</v>
      </c>
      <c r="B25" s="28">
        <v>0</v>
      </c>
      <c r="C25" s="28">
        <v>0</v>
      </c>
      <c r="D25" s="28">
        <v>0</v>
      </c>
      <c r="E25" s="28">
        <v>0</v>
      </c>
      <c r="F25" s="28">
        <v>0</v>
      </c>
      <c r="G25" s="28">
        <v>0</v>
      </c>
      <c r="H25" s="20"/>
      <c r="I25" s="62" t="s">
        <v>112</v>
      </c>
      <c r="J25" s="63">
        <v>5.9957598180041744E+19</v>
      </c>
      <c r="K25" s="68"/>
      <c r="L25" s="20"/>
      <c r="M25" s="20"/>
      <c r="N25" s="20"/>
      <c r="O25" s="20"/>
      <c r="P25" s="20"/>
      <c r="Q25" s="20"/>
      <c r="R25" s="20"/>
      <c r="S25" s="20"/>
      <c r="T25" s="20"/>
      <c r="U25" s="20"/>
      <c r="V25" s="20"/>
      <c r="W25" s="20"/>
      <c r="X25" s="20"/>
      <c r="Y25" s="20"/>
      <c r="Z25" s="20"/>
    </row>
    <row r="26" spans="1:26" x14ac:dyDescent="0.2">
      <c r="A26" s="1" t="s">
        <v>113</v>
      </c>
      <c r="B26" s="28">
        <v>0</v>
      </c>
      <c r="C26" s="28">
        <v>0</v>
      </c>
      <c r="D26" s="28">
        <v>0</v>
      </c>
      <c r="E26" s="28">
        <v>0</v>
      </c>
      <c r="F26" s="66">
        <f>B7+F7</f>
        <v>18780400000000</v>
      </c>
      <c r="G26" s="28">
        <v>0</v>
      </c>
      <c r="H26" s="20"/>
      <c r="I26" s="4" t="s">
        <v>98</v>
      </c>
      <c r="J26" s="56"/>
      <c r="K26" s="68"/>
      <c r="L26" s="20"/>
      <c r="M26" s="20"/>
      <c r="N26" s="20"/>
      <c r="O26" s="20"/>
      <c r="P26" s="20"/>
      <c r="Q26" s="20"/>
      <c r="R26" s="20"/>
      <c r="S26" s="20"/>
      <c r="T26" s="20"/>
      <c r="U26" s="20"/>
      <c r="V26" s="20"/>
      <c r="W26" s="20"/>
      <c r="X26" s="20"/>
      <c r="Y26" s="20"/>
      <c r="Z26" s="20"/>
    </row>
    <row r="27" spans="1:26" x14ac:dyDescent="0.2">
      <c r="A27" s="1" t="s">
        <v>114</v>
      </c>
      <c r="B27" s="28">
        <v>0</v>
      </c>
      <c r="C27" s="28">
        <v>0</v>
      </c>
      <c r="D27" s="28">
        <v>0</v>
      </c>
      <c r="E27" s="28">
        <v>0</v>
      </c>
      <c r="F27" s="66">
        <f>D7</f>
        <v>922200000000</v>
      </c>
      <c r="G27" s="28">
        <v>0</v>
      </c>
      <c r="H27" s="20"/>
      <c r="I27" s="20"/>
      <c r="J27" s="20"/>
      <c r="K27" s="68"/>
      <c r="L27" s="20"/>
      <c r="M27" s="20"/>
      <c r="N27" s="20"/>
      <c r="O27" s="20"/>
      <c r="P27" s="20"/>
      <c r="Q27" s="20"/>
      <c r="R27" s="20"/>
      <c r="S27" s="20"/>
      <c r="T27" s="20"/>
      <c r="U27" s="20"/>
      <c r="V27" s="20"/>
      <c r="W27" s="20"/>
      <c r="X27" s="20"/>
      <c r="Y27" s="20"/>
      <c r="Z27" s="20"/>
    </row>
    <row r="28" spans="1:26" x14ac:dyDescent="0.2">
      <c r="A28" s="1" t="s">
        <v>115</v>
      </c>
      <c r="B28" s="28">
        <v>0</v>
      </c>
      <c r="C28" s="28">
        <v>0</v>
      </c>
      <c r="D28" s="28">
        <v>0</v>
      </c>
      <c r="E28" s="28">
        <v>0</v>
      </c>
      <c r="F28" s="66">
        <f>E7</f>
        <v>1809600000000</v>
      </c>
      <c r="G28" s="28">
        <v>0</v>
      </c>
      <c r="H28" s="20"/>
      <c r="I28" s="20"/>
      <c r="J28" s="20"/>
      <c r="K28" s="68"/>
      <c r="L28" s="20"/>
      <c r="M28" s="20"/>
      <c r="N28" s="20"/>
      <c r="O28" s="20"/>
      <c r="P28" s="20"/>
      <c r="Q28" s="20"/>
      <c r="R28" s="20"/>
      <c r="S28" s="20"/>
      <c r="T28" s="20"/>
      <c r="U28" s="20"/>
      <c r="V28" s="20"/>
      <c r="W28" s="20"/>
      <c r="X28" s="20"/>
      <c r="Y28" s="20"/>
      <c r="Z28" s="20"/>
    </row>
    <row r="29" spans="1:26" x14ac:dyDescent="0.2">
      <c r="A29" s="1" t="s">
        <v>116</v>
      </c>
      <c r="B29" s="28">
        <v>0</v>
      </c>
      <c r="C29" s="28">
        <v>0</v>
      </c>
      <c r="D29" s="28">
        <v>0</v>
      </c>
      <c r="E29" s="28">
        <v>0</v>
      </c>
      <c r="F29" s="66">
        <f>I7</f>
        <v>10196400000000</v>
      </c>
      <c r="G29" s="66"/>
      <c r="H29" s="20"/>
      <c r="I29" s="20"/>
      <c r="J29" s="20"/>
      <c r="K29" s="68"/>
      <c r="L29" s="20"/>
      <c r="M29" s="20"/>
      <c r="N29" s="20"/>
      <c r="O29" s="20"/>
      <c r="P29" s="20"/>
      <c r="Q29" s="20"/>
      <c r="R29" s="20"/>
      <c r="S29" s="20"/>
      <c r="T29" s="20"/>
      <c r="U29" s="20"/>
      <c r="V29" s="20"/>
      <c r="W29" s="20"/>
      <c r="X29" s="20"/>
      <c r="Y29" s="20"/>
      <c r="Z29" s="20"/>
    </row>
    <row r="30" spans="1:26" x14ac:dyDescent="0.2">
      <c r="A30" s="1" t="s">
        <v>117</v>
      </c>
      <c r="B30" s="28">
        <v>0</v>
      </c>
      <c r="C30" s="28">
        <v>0</v>
      </c>
      <c r="D30" s="28">
        <v>0</v>
      </c>
      <c r="E30" s="28">
        <v>0</v>
      </c>
      <c r="F30" s="28">
        <v>0</v>
      </c>
      <c r="G30" s="28">
        <v>0</v>
      </c>
      <c r="H30" s="20"/>
      <c r="I30" s="20"/>
      <c r="J30" s="20"/>
      <c r="K30" s="20"/>
      <c r="L30" s="20"/>
      <c r="M30" s="20"/>
      <c r="N30" s="20"/>
      <c r="O30" s="20"/>
      <c r="P30" s="20"/>
      <c r="Q30" s="20"/>
      <c r="R30" s="20"/>
      <c r="S30" s="20"/>
      <c r="T30" s="20"/>
      <c r="U30" s="20"/>
      <c r="V30" s="20"/>
      <c r="W30" s="20"/>
      <c r="X30" s="20"/>
      <c r="Y30" s="20"/>
      <c r="Z30" s="20"/>
    </row>
    <row r="31" spans="1:26" x14ac:dyDescent="0.2">
      <c r="A31" s="20"/>
      <c r="B31" s="20"/>
      <c r="C31" s="20"/>
      <c r="D31" s="20"/>
      <c r="E31" s="20"/>
      <c r="F31" s="56"/>
      <c r="G31" s="20"/>
      <c r="H31" s="20"/>
      <c r="I31" s="20"/>
      <c r="J31" s="20"/>
      <c r="K31" s="20"/>
      <c r="L31" s="20"/>
      <c r="M31" s="20"/>
      <c r="N31" s="20"/>
      <c r="O31" s="20"/>
      <c r="P31" s="20"/>
      <c r="Q31" s="20"/>
      <c r="R31" s="20"/>
      <c r="S31" s="20"/>
      <c r="T31" s="20"/>
      <c r="U31" s="20"/>
      <c r="V31" s="20"/>
      <c r="W31" s="20"/>
      <c r="X31" s="20"/>
      <c r="Y31" s="20"/>
      <c r="Z31" s="20"/>
    </row>
    <row r="32" spans="1:26" x14ac:dyDescent="0.2">
      <c r="A32" s="20"/>
      <c r="B32" s="20"/>
      <c r="C32" s="20"/>
      <c r="D32" s="20"/>
      <c r="E32" s="20"/>
      <c r="F32" s="56"/>
      <c r="G32" s="20"/>
      <c r="H32" s="20"/>
      <c r="I32" s="20"/>
      <c r="J32" s="20"/>
      <c r="K32" s="20"/>
      <c r="L32" s="20"/>
      <c r="M32" s="20"/>
      <c r="N32" s="20"/>
      <c r="O32" s="20"/>
      <c r="P32" s="20"/>
      <c r="Q32" s="20"/>
      <c r="R32" s="20"/>
      <c r="S32" s="20"/>
      <c r="T32" s="20"/>
      <c r="U32" s="20"/>
      <c r="V32" s="20"/>
      <c r="W32" s="20"/>
      <c r="X32" s="20"/>
      <c r="Y32" s="20"/>
      <c r="Z32" s="20"/>
    </row>
    <row r="33" spans="1:26" x14ac:dyDescent="0.2">
      <c r="A33" s="20"/>
      <c r="B33" s="20"/>
      <c r="C33" s="73"/>
      <c r="D33" s="20"/>
      <c r="E33" s="74"/>
      <c r="F33" s="74"/>
      <c r="G33" s="74"/>
      <c r="H33" s="20"/>
      <c r="I33" s="20"/>
      <c r="J33" s="20"/>
      <c r="K33" s="20"/>
      <c r="L33" s="20"/>
      <c r="M33" s="20"/>
      <c r="N33" s="20"/>
      <c r="O33" s="20"/>
      <c r="P33" s="20"/>
      <c r="Q33" s="20"/>
      <c r="R33" s="20"/>
      <c r="S33" s="20"/>
      <c r="T33" s="20"/>
      <c r="U33" s="20"/>
      <c r="V33" s="20"/>
      <c r="W33" s="20"/>
      <c r="X33" s="20"/>
      <c r="Y33" s="20"/>
      <c r="Z33" s="20"/>
    </row>
    <row r="34" spans="1:26" x14ac:dyDescent="0.2">
      <c r="A34" s="20"/>
      <c r="B34" s="20"/>
      <c r="C34" s="20"/>
      <c r="D34" s="20"/>
      <c r="E34" s="20"/>
      <c r="F34" s="20"/>
      <c r="G34" s="20"/>
      <c r="H34" s="56"/>
      <c r="I34" s="20"/>
      <c r="J34" s="20"/>
      <c r="K34" s="20"/>
      <c r="L34" s="20"/>
      <c r="M34" s="20"/>
      <c r="N34" s="20"/>
      <c r="O34" s="20"/>
      <c r="P34" s="20"/>
      <c r="Q34" s="20"/>
      <c r="R34" s="20"/>
      <c r="S34" s="20"/>
      <c r="T34" s="20"/>
      <c r="U34" s="20"/>
      <c r="V34" s="20"/>
      <c r="W34" s="20"/>
      <c r="X34" s="20"/>
      <c r="Y34" s="20"/>
      <c r="Z34" s="20"/>
    </row>
    <row r="35" spans="1:26" x14ac:dyDescent="0.2">
      <c r="A35" s="20"/>
      <c r="B35" s="20"/>
      <c r="C35" s="20"/>
      <c r="D35" s="20"/>
      <c r="E35" s="20"/>
      <c r="F35" s="73"/>
      <c r="G35" s="20"/>
      <c r="H35" s="20"/>
      <c r="I35" s="20"/>
      <c r="J35" s="20"/>
      <c r="K35" s="20"/>
      <c r="L35" s="20"/>
      <c r="M35" s="20"/>
      <c r="N35" s="20"/>
      <c r="O35" s="20"/>
      <c r="P35" s="20"/>
      <c r="Q35" s="20"/>
      <c r="R35" s="20"/>
      <c r="S35" s="20"/>
      <c r="T35" s="20"/>
      <c r="U35" s="20"/>
      <c r="V35" s="20"/>
      <c r="W35" s="20"/>
      <c r="X35" s="20"/>
      <c r="Y35" s="20"/>
      <c r="Z35" s="20"/>
    </row>
    <row r="36" spans="1:26" x14ac:dyDescent="0.2">
      <c r="A36" s="20"/>
      <c r="B36" s="20"/>
      <c r="C36" s="20"/>
      <c r="D36" s="20"/>
      <c r="E36" s="20"/>
      <c r="F36" s="73"/>
      <c r="G36" s="20"/>
      <c r="H36" s="20"/>
      <c r="I36" s="20"/>
      <c r="J36" s="20"/>
      <c r="K36" s="20"/>
      <c r="L36" s="20"/>
      <c r="M36" s="20"/>
      <c r="N36" s="20"/>
      <c r="O36" s="20"/>
      <c r="P36" s="20"/>
      <c r="Q36" s="20"/>
      <c r="R36" s="20"/>
      <c r="S36" s="20"/>
      <c r="T36" s="20"/>
      <c r="U36" s="20"/>
      <c r="V36" s="20"/>
      <c r="W36" s="20"/>
      <c r="X36" s="20"/>
      <c r="Y36" s="20"/>
      <c r="Z36" s="20"/>
    </row>
    <row r="37" spans="1:26" x14ac:dyDescent="0.2">
      <c r="A37" s="20"/>
      <c r="B37" s="20"/>
      <c r="C37" s="73"/>
      <c r="D37" s="20"/>
      <c r="E37" s="74"/>
      <c r="F37" s="74"/>
      <c r="G37" s="74"/>
      <c r="H37" s="20"/>
      <c r="I37" s="20"/>
      <c r="J37" s="20"/>
      <c r="K37" s="20"/>
      <c r="L37" s="20"/>
      <c r="M37" s="20"/>
      <c r="N37" s="20"/>
      <c r="O37" s="20"/>
      <c r="P37" s="20"/>
      <c r="Q37" s="20"/>
      <c r="R37" s="20"/>
      <c r="S37" s="20"/>
      <c r="T37" s="20"/>
      <c r="U37" s="20"/>
      <c r="V37" s="20"/>
      <c r="W37" s="20"/>
      <c r="X37" s="20"/>
      <c r="Y37" s="20"/>
      <c r="Z37" s="20"/>
    </row>
    <row r="38" spans="1:26"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x14ac:dyDescent="0.2">
      <c r="A39" s="20"/>
      <c r="B39" s="20"/>
      <c r="C39" s="20"/>
      <c r="D39" s="20"/>
      <c r="E39" s="20"/>
      <c r="F39" s="73"/>
      <c r="G39" s="20"/>
      <c r="H39" s="20"/>
      <c r="I39" s="20"/>
      <c r="J39" s="20"/>
      <c r="K39" s="20"/>
      <c r="L39" s="20"/>
      <c r="M39" s="20"/>
      <c r="N39" s="20"/>
      <c r="O39" s="20"/>
      <c r="P39" s="20"/>
      <c r="Q39" s="20"/>
      <c r="R39" s="20"/>
      <c r="S39" s="20"/>
      <c r="T39" s="20"/>
      <c r="U39" s="20"/>
      <c r="V39" s="20"/>
      <c r="W39" s="20"/>
      <c r="X39" s="20"/>
      <c r="Y39" s="20"/>
      <c r="Z39" s="20"/>
    </row>
    <row r="40" spans="1:26" x14ac:dyDescent="0.2">
      <c r="A40" s="20"/>
      <c r="B40" s="20"/>
      <c r="C40" s="20"/>
      <c r="D40" s="20"/>
      <c r="E40" s="20"/>
      <c r="F40" s="73"/>
      <c r="G40" s="20"/>
      <c r="H40" s="20"/>
      <c r="I40" s="20"/>
      <c r="J40" s="20"/>
      <c r="K40" s="20"/>
      <c r="L40" s="20"/>
      <c r="M40" s="20"/>
      <c r="N40" s="20"/>
      <c r="O40" s="20"/>
      <c r="P40" s="20"/>
      <c r="Q40" s="20"/>
      <c r="R40" s="20"/>
      <c r="S40" s="20"/>
      <c r="T40" s="20"/>
      <c r="U40" s="20"/>
      <c r="V40" s="20"/>
      <c r="W40" s="20"/>
      <c r="X40" s="20"/>
      <c r="Y40" s="20"/>
      <c r="Z40" s="20"/>
    </row>
    <row r="41" spans="1:26"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x14ac:dyDescent="0.2">
      <c r="A46" s="20"/>
      <c r="B46" s="20"/>
      <c r="C46" s="20"/>
      <c r="D46" s="20"/>
      <c r="E46" s="20"/>
      <c r="F46" s="20"/>
      <c r="G46" s="20"/>
      <c r="H46" s="56"/>
      <c r="I46" s="20"/>
      <c r="J46" s="20"/>
      <c r="K46" s="20"/>
      <c r="L46" s="20"/>
      <c r="M46" s="20"/>
      <c r="N46" s="20"/>
      <c r="O46" s="20"/>
      <c r="P46" s="20"/>
      <c r="Q46" s="20"/>
      <c r="R46" s="20"/>
      <c r="S46" s="20"/>
      <c r="T46" s="20"/>
      <c r="U46" s="20"/>
      <c r="V46" s="20"/>
      <c r="W46" s="20"/>
      <c r="X46" s="20"/>
      <c r="Y46" s="20"/>
      <c r="Z46" s="20"/>
    </row>
    <row r="47" spans="1:26"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sheetData>
  <mergeCells count="1">
    <mergeCell ref="A18:G18"/>
  </mergeCells>
  <hyperlinks>
    <hyperlink ref="A12"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00"/>
  <sheetViews>
    <sheetView workbookViewId="0"/>
  </sheetViews>
  <sheetFormatPr baseColWidth="10" defaultColWidth="14.5" defaultRowHeight="15" customHeight="1" x14ac:dyDescent="0.2"/>
  <cols>
    <col min="1" max="28" width="8.6640625" customWidth="1"/>
  </cols>
  <sheetData>
    <row r="1" spans="1:28" ht="14.25" customHeight="1" x14ac:dyDescent="0.2">
      <c r="B1" s="75">
        <v>2010</v>
      </c>
      <c r="C1" s="75">
        <v>2015</v>
      </c>
      <c r="D1" s="75">
        <v>2020</v>
      </c>
      <c r="E1" s="75">
        <v>2025</v>
      </c>
      <c r="F1" s="75">
        <v>2030</v>
      </c>
      <c r="G1" s="75">
        <v>2035</v>
      </c>
      <c r="H1" s="76">
        <v>2040</v>
      </c>
      <c r="I1" s="76">
        <v>2045</v>
      </c>
      <c r="J1" s="76">
        <v>2050</v>
      </c>
      <c r="L1" s="6" t="s">
        <v>118</v>
      </c>
    </row>
    <row r="2" spans="1:28" ht="14.25" customHeight="1" x14ac:dyDescent="0.2">
      <c r="A2" s="1" t="s">
        <v>63</v>
      </c>
      <c r="B2" s="77">
        <f t="shared" ref="B2:G2" si="0">B55/100</f>
        <v>0.498</v>
      </c>
      <c r="C2" s="77">
        <f t="shared" si="0"/>
        <v>0.53299999999999992</v>
      </c>
      <c r="D2" s="77">
        <f t="shared" si="0"/>
        <v>0.56700000000000006</v>
      </c>
      <c r="E2" s="77">
        <f t="shared" si="0"/>
        <v>0.6</v>
      </c>
      <c r="F2" s="77">
        <f t="shared" si="0"/>
        <v>0.63400000000000001</v>
      </c>
      <c r="G2" s="77">
        <f t="shared" si="0"/>
        <v>0.66599999999999993</v>
      </c>
      <c r="H2" s="78">
        <v>0.64700000000000002</v>
      </c>
      <c r="I2" s="78">
        <v>0.67400000000000004</v>
      </c>
      <c r="J2" s="78">
        <v>0.7</v>
      </c>
    </row>
    <row r="3" spans="1:28" ht="14.25" customHeight="1" x14ac:dyDescent="0.2">
      <c r="A3" s="1" t="s">
        <v>64</v>
      </c>
      <c r="B3" s="77">
        <f t="shared" ref="B3:G3" si="1">1-B2</f>
        <v>0.502</v>
      </c>
      <c r="C3" s="77">
        <f t="shared" si="1"/>
        <v>0.46700000000000008</v>
      </c>
      <c r="D3" s="77">
        <f t="shared" si="1"/>
        <v>0.43299999999999994</v>
      </c>
      <c r="E3" s="77">
        <f t="shared" si="1"/>
        <v>0.4</v>
      </c>
      <c r="F3" s="77">
        <f t="shared" si="1"/>
        <v>0.36599999999999999</v>
      </c>
      <c r="G3" s="77">
        <f t="shared" si="1"/>
        <v>0.33400000000000007</v>
      </c>
      <c r="H3" s="78">
        <v>0.35299999999999998</v>
      </c>
      <c r="I3" s="78">
        <v>0.32600000000000001</v>
      </c>
      <c r="J3" s="78">
        <v>0.3</v>
      </c>
    </row>
    <row r="4" spans="1:28" ht="14.25" customHeight="1" x14ac:dyDescent="0.2"/>
    <row r="5" spans="1:28" ht="14.25" customHeight="1" x14ac:dyDescent="0.2">
      <c r="B5" s="1">
        <v>2010</v>
      </c>
      <c r="C5" s="1">
        <v>2011</v>
      </c>
      <c r="D5" s="1">
        <v>2012</v>
      </c>
      <c r="E5" s="1">
        <v>2013</v>
      </c>
      <c r="F5" s="1">
        <v>2014</v>
      </c>
      <c r="G5" s="1">
        <v>2015</v>
      </c>
      <c r="H5" s="1">
        <v>2016</v>
      </c>
      <c r="I5" s="1">
        <v>2017</v>
      </c>
      <c r="J5" s="1">
        <v>2018</v>
      </c>
      <c r="K5" s="1">
        <v>2019</v>
      </c>
      <c r="L5" s="1">
        <v>2020</v>
      </c>
      <c r="M5" s="1">
        <v>2021</v>
      </c>
      <c r="N5" s="1">
        <v>2022</v>
      </c>
      <c r="O5" s="1">
        <v>2023</v>
      </c>
      <c r="P5" s="1">
        <v>2024</v>
      </c>
      <c r="Q5" s="1">
        <v>2025</v>
      </c>
      <c r="R5" s="1">
        <v>2026</v>
      </c>
      <c r="S5" s="1">
        <v>2027</v>
      </c>
      <c r="T5" s="1">
        <v>2028</v>
      </c>
      <c r="U5" s="1">
        <v>2029</v>
      </c>
      <c r="V5" s="1">
        <v>2030</v>
      </c>
      <c r="W5" s="1">
        <v>2031</v>
      </c>
      <c r="X5" s="1">
        <v>2032</v>
      </c>
      <c r="Y5" s="1">
        <v>2033</v>
      </c>
      <c r="Z5" s="1">
        <v>2034</v>
      </c>
      <c r="AA5" s="1">
        <v>2035</v>
      </c>
      <c r="AB5" s="1">
        <v>2036</v>
      </c>
    </row>
    <row r="6" spans="1:28" ht="14.25" customHeight="1" x14ac:dyDescent="0.2">
      <c r="A6" s="1" t="s">
        <v>63</v>
      </c>
      <c r="B6" s="79">
        <v>0.498</v>
      </c>
      <c r="C6" s="79">
        <f t="shared" ref="C6:F6" si="2">TREND($B2:$C2,$B$1:$C$1,C$5)</f>
        <v>0.50500000000000078</v>
      </c>
      <c r="D6" s="79">
        <f t="shared" si="2"/>
        <v>0.51200000000000045</v>
      </c>
      <c r="E6" s="79">
        <f t="shared" si="2"/>
        <v>0.51900000000000013</v>
      </c>
      <c r="F6" s="79">
        <f t="shared" si="2"/>
        <v>0.5259999999999998</v>
      </c>
      <c r="G6" s="79">
        <f t="shared" ref="G6:L6" si="3">TREND($C2:$D2,$C$1:$D$1,G$5)</f>
        <v>0.53300000000000125</v>
      </c>
      <c r="H6" s="79">
        <f t="shared" si="3"/>
        <v>0.53980000000000139</v>
      </c>
      <c r="I6" s="79">
        <f t="shared" si="3"/>
        <v>0.54660000000000153</v>
      </c>
      <c r="J6" s="79">
        <f t="shared" si="3"/>
        <v>0.55340000000000167</v>
      </c>
      <c r="K6" s="79">
        <f t="shared" si="3"/>
        <v>0.56020000000000181</v>
      </c>
      <c r="L6" s="79">
        <f t="shared" si="3"/>
        <v>0.56700000000000195</v>
      </c>
      <c r="M6" s="79">
        <f t="shared" ref="M6:Q6" si="4">TREND($D2:$E2,$D$1:$E$1,M$5)</f>
        <v>0.57360000000000078</v>
      </c>
      <c r="N6" s="79">
        <f t="shared" si="4"/>
        <v>0.58020000000000138</v>
      </c>
      <c r="O6" s="79">
        <f t="shared" si="4"/>
        <v>0.58680000000000199</v>
      </c>
      <c r="P6" s="79">
        <f t="shared" si="4"/>
        <v>0.59340000000000082</v>
      </c>
      <c r="Q6" s="79">
        <f t="shared" si="4"/>
        <v>0.60000000000000142</v>
      </c>
      <c r="R6" s="79">
        <f t="shared" ref="R6:V6" si="5">TREND($E2:$F2,$E$1:$F$1,R$5)</f>
        <v>0.60680000000000156</v>
      </c>
      <c r="S6" s="79">
        <f t="shared" si="5"/>
        <v>0.6136000000000017</v>
      </c>
      <c r="T6" s="79">
        <f t="shared" si="5"/>
        <v>0.62040000000000184</v>
      </c>
      <c r="U6" s="79">
        <f t="shared" si="5"/>
        <v>0.6272000000000002</v>
      </c>
      <c r="V6" s="79">
        <f t="shared" si="5"/>
        <v>0.63400000000000034</v>
      </c>
      <c r="W6" s="79">
        <f t="shared" ref="W6:AA6" si="6">TREND($F2:$G2,$F$1:$G$1,W$5)</f>
        <v>0.64039999999999964</v>
      </c>
      <c r="X6" s="79">
        <f t="shared" si="6"/>
        <v>0.64680000000000071</v>
      </c>
      <c r="Y6" s="79">
        <f t="shared" si="6"/>
        <v>0.6532</v>
      </c>
      <c r="Z6" s="79">
        <f t="shared" si="6"/>
        <v>0.65960000000000107</v>
      </c>
      <c r="AA6" s="79">
        <f t="shared" si="6"/>
        <v>0.66600000000000037</v>
      </c>
      <c r="AB6" s="79">
        <f t="shared" ref="AB6:AB7" si="7">TREND($G2:$H2,$G$1:$H$1,AB$5)</f>
        <v>0.66220000000000034</v>
      </c>
    </row>
    <row r="7" spans="1:28" ht="14.25" customHeight="1" x14ac:dyDescent="0.2">
      <c r="A7" s="1" t="s">
        <v>64</v>
      </c>
      <c r="B7" s="79">
        <v>0.502</v>
      </c>
      <c r="C7" s="79">
        <f t="shared" ref="C7:F7" si="8">1-C6</f>
        <v>0.49499999999999922</v>
      </c>
      <c r="D7" s="79">
        <f t="shared" si="8"/>
        <v>0.48799999999999955</v>
      </c>
      <c r="E7" s="79">
        <f t="shared" si="8"/>
        <v>0.48099999999999987</v>
      </c>
      <c r="F7" s="79">
        <f t="shared" si="8"/>
        <v>0.4740000000000002</v>
      </c>
      <c r="G7" s="79">
        <f t="shared" ref="G7:L7" si="9">TREND($C3:$D3,$C$1:$D$1,G$5)</f>
        <v>0.46699999999999875</v>
      </c>
      <c r="H7" s="79">
        <f t="shared" si="9"/>
        <v>0.46019999999999861</v>
      </c>
      <c r="I7" s="79">
        <f t="shared" si="9"/>
        <v>0.45339999999999847</v>
      </c>
      <c r="J7" s="79">
        <f t="shared" si="9"/>
        <v>0.44659999999999833</v>
      </c>
      <c r="K7" s="79">
        <f t="shared" si="9"/>
        <v>0.43979999999999819</v>
      </c>
      <c r="L7" s="79">
        <f t="shared" si="9"/>
        <v>0.43299999999999805</v>
      </c>
      <c r="M7" s="79">
        <f t="shared" ref="M7:Q7" si="10">TREND($D3:$E3,$D$1:$E$1,M$5)</f>
        <v>0.42639999999999922</v>
      </c>
      <c r="N7" s="79">
        <f t="shared" si="10"/>
        <v>0.41979999999999862</v>
      </c>
      <c r="O7" s="79">
        <f t="shared" si="10"/>
        <v>0.41319999999999801</v>
      </c>
      <c r="P7" s="79">
        <f t="shared" si="10"/>
        <v>0.40659999999999918</v>
      </c>
      <c r="Q7" s="79">
        <f t="shared" si="10"/>
        <v>0.39999999999999858</v>
      </c>
      <c r="R7" s="79">
        <f t="shared" ref="R7:V7" si="11">TREND($E3:$F3,$E$1:$F$1,R$5)</f>
        <v>0.39319999999999844</v>
      </c>
      <c r="S7" s="79">
        <f t="shared" si="11"/>
        <v>0.3863999999999983</v>
      </c>
      <c r="T7" s="79">
        <f t="shared" si="11"/>
        <v>0.37959999999999816</v>
      </c>
      <c r="U7" s="79">
        <f t="shared" si="11"/>
        <v>0.3727999999999998</v>
      </c>
      <c r="V7" s="79">
        <f t="shared" si="11"/>
        <v>0.36599999999999966</v>
      </c>
      <c r="W7" s="79">
        <f t="shared" ref="W7:AA7" si="12">TREND($F3:$G3,$F$1:$G$1,W$5)</f>
        <v>0.35960000000000036</v>
      </c>
      <c r="X7" s="79">
        <f t="shared" si="12"/>
        <v>0.35319999999999929</v>
      </c>
      <c r="Y7" s="79">
        <f t="shared" si="12"/>
        <v>0.3468</v>
      </c>
      <c r="Z7" s="79">
        <f t="shared" si="12"/>
        <v>0.34039999999999893</v>
      </c>
      <c r="AA7" s="79">
        <f t="shared" si="12"/>
        <v>0.33399999999999963</v>
      </c>
      <c r="AB7" s="79">
        <f t="shared" si="7"/>
        <v>0.33779999999999966</v>
      </c>
    </row>
    <row r="8" spans="1:28" ht="14.25" customHeight="1" x14ac:dyDescent="0.2"/>
    <row r="9" spans="1:28" ht="14.25" customHeight="1" x14ac:dyDescent="0.2"/>
    <row r="10" spans="1:28" ht="14.25" customHeight="1" x14ac:dyDescent="0.2">
      <c r="A10" s="6" t="s">
        <v>119</v>
      </c>
    </row>
    <row r="11" spans="1:28" ht="14.25" customHeight="1" x14ac:dyDescent="0.2">
      <c r="A11" s="140" t="s">
        <v>120</v>
      </c>
      <c r="B11" s="133"/>
      <c r="C11" s="133"/>
      <c r="D11" s="133"/>
      <c r="E11" s="133"/>
      <c r="F11" s="133"/>
      <c r="G11" s="133"/>
    </row>
    <row r="12" spans="1:28" ht="14.25" customHeight="1" x14ac:dyDescent="0.2">
      <c r="A12" s="80"/>
      <c r="B12" s="80"/>
      <c r="C12" s="80"/>
      <c r="D12" s="80"/>
      <c r="E12" s="80"/>
      <c r="F12" s="80"/>
      <c r="G12" s="80"/>
    </row>
    <row r="13" spans="1:28" ht="14.25" customHeight="1" x14ac:dyDescent="0.2">
      <c r="A13" s="141" t="s">
        <v>121</v>
      </c>
      <c r="B13" s="143" t="s">
        <v>122</v>
      </c>
      <c r="C13" s="144"/>
      <c r="D13" s="144"/>
      <c r="E13" s="144"/>
      <c r="F13" s="144"/>
      <c r="G13" s="145"/>
    </row>
    <row r="14" spans="1:28" ht="14.25" customHeight="1" x14ac:dyDescent="0.2">
      <c r="A14" s="142"/>
      <c r="B14" s="81">
        <v>2010</v>
      </c>
      <c r="C14" s="81">
        <v>2015</v>
      </c>
      <c r="D14" s="81">
        <v>2020</v>
      </c>
      <c r="E14" s="81">
        <v>2025</v>
      </c>
      <c r="F14" s="81">
        <v>2030</v>
      </c>
      <c r="G14" s="81">
        <v>2035</v>
      </c>
    </row>
    <row r="15" spans="1:28" ht="14.25" customHeight="1" x14ac:dyDescent="0.2">
      <c r="A15" s="82" t="s">
        <v>123</v>
      </c>
      <c r="B15" s="83">
        <v>28.1</v>
      </c>
      <c r="C15" s="84">
        <v>30.5</v>
      </c>
      <c r="D15" s="84">
        <v>33.200000000000003</v>
      </c>
      <c r="E15" s="84">
        <v>36.200000000000003</v>
      </c>
      <c r="F15" s="84">
        <v>39.5</v>
      </c>
      <c r="G15" s="84">
        <v>43.2</v>
      </c>
    </row>
    <row r="16" spans="1:28" ht="14.25" customHeight="1" x14ac:dyDescent="0.2">
      <c r="A16" s="82" t="s">
        <v>124</v>
      </c>
      <c r="B16" s="83">
        <v>49.2</v>
      </c>
      <c r="C16" s="84">
        <v>52.6</v>
      </c>
      <c r="D16" s="84">
        <v>56.3</v>
      </c>
      <c r="E16" s="84">
        <v>60.1</v>
      </c>
      <c r="F16" s="84">
        <v>64.099999999999994</v>
      </c>
      <c r="G16" s="84">
        <v>68.099999999999994</v>
      </c>
    </row>
    <row r="17" spans="1:7" ht="14.25" customHeight="1" x14ac:dyDescent="0.2">
      <c r="A17" s="82" t="s">
        <v>125</v>
      </c>
      <c r="B17" s="83">
        <v>38.700000000000003</v>
      </c>
      <c r="C17" s="84">
        <v>44.2</v>
      </c>
      <c r="D17" s="84">
        <v>49.6</v>
      </c>
      <c r="E17" s="84">
        <v>54.6</v>
      </c>
      <c r="F17" s="84">
        <v>59.4</v>
      </c>
      <c r="G17" s="84">
        <v>63.8</v>
      </c>
    </row>
    <row r="18" spans="1:7" ht="14.25" customHeight="1" x14ac:dyDescent="0.2">
      <c r="A18" s="82" t="s">
        <v>126</v>
      </c>
      <c r="B18" s="83">
        <v>39.200000000000003</v>
      </c>
      <c r="C18" s="84">
        <v>39.6</v>
      </c>
      <c r="D18" s="84">
        <v>40.1</v>
      </c>
      <c r="E18" s="84">
        <v>40.700000000000003</v>
      </c>
      <c r="F18" s="84">
        <v>41.2</v>
      </c>
      <c r="G18" s="84">
        <v>41.8</v>
      </c>
    </row>
    <row r="19" spans="1:7" ht="14.25" customHeight="1" x14ac:dyDescent="0.2">
      <c r="A19" s="82" t="s">
        <v>127</v>
      </c>
      <c r="B19" s="83">
        <v>30.7</v>
      </c>
      <c r="C19" s="84">
        <v>32</v>
      </c>
      <c r="D19" s="84">
        <v>33.299999999999997</v>
      </c>
      <c r="E19" s="84">
        <v>34.799999999999997</v>
      </c>
      <c r="F19" s="84">
        <v>36.5</v>
      </c>
      <c r="G19" s="84">
        <v>38.200000000000003</v>
      </c>
    </row>
    <row r="20" spans="1:7" ht="14.25" customHeight="1" x14ac:dyDescent="0.2">
      <c r="A20" s="82" t="s">
        <v>128</v>
      </c>
      <c r="B20" s="83">
        <v>35.799999999999997</v>
      </c>
      <c r="C20" s="84">
        <v>36.5</v>
      </c>
      <c r="D20" s="84">
        <v>37.299999999999997</v>
      </c>
      <c r="E20" s="84">
        <v>38.200000000000003</v>
      </c>
      <c r="F20" s="84">
        <v>39.1</v>
      </c>
      <c r="G20" s="84">
        <v>40.1</v>
      </c>
    </row>
    <row r="21" spans="1:7" ht="14.25" customHeight="1" x14ac:dyDescent="0.2">
      <c r="A21" s="82" t="s">
        <v>129</v>
      </c>
      <c r="B21" s="83">
        <v>31</v>
      </c>
      <c r="C21" s="84">
        <v>31.7</v>
      </c>
      <c r="D21" s="84">
        <v>32.6</v>
      </c>
      <c r="E21" s="84">
        <v>33.5</v>
      </c>
      <c r="F21" s="84">
        <v>34.5</v>
      </c>
      <c r="G21" s="84">
        <v>35.6</v>
      </c>
    </row>
    <row r="22" spans="1:7" ht="14.25" customHeight="1" x14ac:dyDescent="0.2">
      <c r="A22" s="82" t="s">
        <v>130</v>
      </c>
      <c r="B22" s="83">
        <v>25.7</v>
      </c>
      <c r="C22" s="84">
        <v>28.3</v>
      </c>
      <c r="D22" s="84">
        <v>31.3</v>
      </c>
      <c r="E22" s="84">
        <v>34.6</v>
      </c>
      <c r="F22" s="84">
        <v>38.299999999999997</v>
      </c>
      <c r="G22" s="84">
        <v>42.4</v>
      </c>
    </row>
    <row r="23" spans="1:7" ht="14.25" customHeight="1" x14ac:dyDescent="0.2">
      <c r="A23" s="82" t="s">
        <v>131</v>
      </c>
      <c r="B23" s="83">
        <v>49.2</v>
      </c>
      <c r="C23" s="84">
        <v>52.5</v>
      </c>
      <c r="D23" s="84">
        <v>56</v>
      </c>
      <c r="E23" s="84">
        <v>59.7</v>
      </c>
      <c r="F23" s="84">
        <v>63.5</v>
      </c>
      <c r="G23" s="84">
        <v>67.400000000000006</v>
      </c>
    </row>
    <row r="24" spans="1:7" ht="14.25" customHeight="1" x14ac:dyDescent="0.2">
      <c r="A24" s="82" t="s">
        <v>132</v>
      </c>
      <c r="B24" s="83">
        <v>82.8</v>
      </c>
      <c r="C24" s="84">
        <v>83</v>
      </c>
      <c r="D24" s="84">
        <v>83.3</v>
      </c>
      <c r="E24" s="84">
        <v>83.8</v>
      </c>
      <c r="F24" s="84">
        <v>84.5</v>
      </c>
      <c r="G24" s="84">
        <v>85.3</v>
      </c>
    </row>
    <row r="25" spans="1:7" ht="14.25" customHeight="1" x14ac:dyDescent="0.2">
      <c r="A25" s="85"/>
      <c r="B25" s="86"/>
      <c r="C25" s="86"/>
      <c r="D25" s="86"/>
      <c r="E25" s="86"/>
      <c r="F25" s="86"/>
      <c r="G25" s="87"/>
    </row>
    <row r="26" spans="1:7" ht="14.25" customHeight="1" x14ac:dyDescent="0.2">
      <c r="A26" s="82" t="s">
        <v>133</v>
      </c>
      <c r="B26" s="83">
        <v>100</v>
      </c>
      <c r="C26" s="84">
        <v>100</v>
      </c>
      <c r="D26" s="84">
        <v>100</v>
      </c>
      <c r="E26" s="84">
        <v>100</v>
      </c>
      <c r="F26" s="84">
        <v>100</v>
      </c>
      <c r="G26" s="84">
        <v>100</v>
      </c>
    </row>
    <row r="27" spans="1:7" ht="14.25" customHeight="1" x14ac:dyDescent="0.2">
      <c r="A27" s="82" t="s">
        <v>134</v>
      </c>
      <c r="B27" s="83">
        <v>65.7</v>
      </c>
      <c r="C27" s="84">
        <v>72.900000000000006</v>
      </c>
      <c r="D27" s="84">
        <v>78.7</v>
      </c>
      <c r="E27" s="84">
        <v>83.1</v>
      </c>
      <c r="F27" s="84">
        <v>86.6</v>
      </c>
      <c r="G27" s="84">
        <v>89.3</v>
      </c>
    </row>
    <row r="28" spans="1:7" ht="14.25" customHeight="1" x14ac:dyDescent="0.2">
      <c r="A28" s="82" t="s">
        <v>135</v>
      </c>
      <c r="B28" s="83">
        <v>45.7</v>
      </c>
      <c r="C28" s="84">
        <v>48.4</v>
      </c>
      <c r="D28" s="84">
        <v>51.3</v>
      </c>
      <c r="E28" s="84">
        <v>54.3</v>
      </c>
      <c r="F28" s="84">
        <v>57.5</v>
      </c>
      <c r="G28" s="84">
        <v>60.8</v>
      </c>
    </row>
    <row r="29" spans="1:7" ht="14.25" customHeight="1" x14ac:dyDescent="0.2">
      <c r="A29" s="82" t="s">
        <v>136</v>
      </c>
      <c r="B29" s="83">
        <v>66.400000000000006</v>
      </c>
      <c r="C29" s="84">
        <v>70.5</v>
      </c>
      <c r="D29" s="84">
        <v>74.599999999999994</v>
      </c>
      <c r="E29" s="84">
        <v>78</v>
      </c>
      <c r="F29" s="84">
        <v>81.3</v>
      </c>
      <c r="G29" s="84">
        <v>84.1</v>
      </c>
    </row>
    <row r="30" spans="1:7" ht="14.25" customHeight="1" x14ac:dyDescent="0.2">
      <c r="A30" s="82" t="s">
        <v>137</v>
      </c>
      <c r="B30" s="83">
        <v>47.6</v>
      </c>
      <c r="C30" s="84">
        <v>51.1</v>
      </c>
      <c r="D30" s="84">
        <v>54.7</v>
      </c>
      <c r="E30" s="84">
        <v>58.6</v>
      </c>
      <c r="F30" s="84">
        <v>62.6</v>
      </c>
      <c r="G30" s="84">
        <v>66.7</v>
      </c>
    </row>
    <row r="31" spans="1:7" ht="14.25" customHeight="1" x14ac:dyDescent="0.2">
      <c r="A31" s="82" t="s">
        <v>138</v>
      </c>
      <c r="B31" s="83">
        <v>67</v>
      </c>
      <c r="C31" s="84">
        <v>67.7</v>
      </c>
      <c r="D31" s="84">
        <v>69.900000000000006</v>
      </c>
      <c r="E31" s="84">
        <v>73.7</v>
      </c>
      <c r="F31" s="84">
        <v>78.8</v>
      </c>
      <c r="G31" s="84">
        <v>84.9</v>
      </c>
    </row>
    <row r="32" spans="1:7" ht="14.25" customHeight="1" x14ac:dyDescent="0.2">
      <c r="A32" s="85"/>
      <c r="B32" s="88"/>
      <c r="C32" s="88"/>
      <c r="D32" s="88"/>
      <c r="E32" s="88"/>
      <c r="F32" s="88"/>
      <c r="G32" s="89"/>
    </row>
    <row r="33" spans="1:7" ht="14.25" customHeight="1" x14ac:dyDescent="0.2">
      <c r="A33" s="82" t="s">
        <v>139</v>
      </c>
      <c r="B33" s="90">
        <v>60.2</v>
      </c>
      <c r="C33" s="91">
        <v>65.5</v>
      </c>
      <c r="D33" s="91">
        <v>70.2</v>
      </c>
      <c r="E33" s="91">
        <v>74.3</v>
      </c>
      <c r="F33" s="91">
        <v>77.8</v>
      </c>
      <c r="G33" s="91">
        <v>81.2</v>
      </c>
    </row>
    <row r="34" spans="1:7" ht="14.25" customHeight="1" x14ac:dyDescent="0.2">
      <c r="A34" s="82" t="s">
        <v>140</v>
      </c>
      <c r="B34" s="83">
        <v>41.7</v>
      </c>
      <c r="C34" s="84">
        <v>45.4</v>
      </c>
      <c r="D34" s="84">
        <v>49.4</v>
      </c>
      <c r="E34" s="84">
        <v>53.6</v>
      </c>
      <c r="F34" s="84">
        <v>58.1</v>
      </c>
      <c r="G34" s="84">
        <v>62.7</v>
      </c>
    </row>
    <row r="35" spans="1:7" ht="14.25" customHeight="1" x14ac:dyDescent="0.2">
      <c r="A35" s="82" t="s">
        <v>141</v>
      </c>
      <c r="B35" s="83">
        <v>19.3</v>
      </c>
      <c r="C35" s="84">
        <v>21.6</v>
      </c>
      <c r="D35" s="84">
        <v>24.3</v>
      </c>
      <c r="E35" s="84">
        <v>27.3</v>
      </c>
      <c r="F35" s="84">
        <v>30.7</v>
      </c>
      <c r="G35" s="84">
        <v>34.6</v>
      </c>
    </row>
    <row r="36" spans="1:7" ht="14.25" customHeight="1" x14ac:dyDescent="0.2">
      <c r="A36" s="85"/>
      <c r="B36" s="88"/>
      <c r="C36" s="88"/>
      <c r="D36" s="88"/>
      <c r="E36" s="88"/>
      <c r="F36" s="88"/>
      <c r="G36" s="89"/>
    </row>
    <row r="37" spans="1:7" ht="14.25" customHeight="1" x14ac:dyDescent="0.2">
      <c r="A37" s="82" t="s">
        <v>142</v>
      </c>
      <c r="B37" s="90">
        <v>30.2</v>
      </c>
      <c r="C37" s="91">
        <v>33.1</v>
      </c>
      <c r="D37" s="91">
        <v>36.200000000000003</v>
      </c>
      <c r="E37" s="91">
        <v>39.799999999999997</v>
      </c>
      <c r="F37" s="91">
        <v>43.7</v>
      </c>
      <c r="G37" s="91">
        <v>47.9</v>
      </c>
    </row>
    <row r="38" spans="1:7" ht="14.25" customHeight="1" x14ac:dyDescent="0.2">
      <c r="A38" s="82" t="s">
        <v>143</v>
      </c>
      <c r="B38" s="83">
        <v>33.5</v>
      </c>
      <c r="C38" s="84">
        <v>36.6</v>
      </c>
      <c r="D38" s="84">
        <v>40.200000000000003</v>
      </c>
      <c r="E38" s="84">
        <v>44.1</v>
      </c>
      <c r="F38" s="84">
        <v>48.3</v>
      </c>
      <c r="G38" s="84">
        <v>52.9</v>
      </c>
    </row>
    <row r="39" spans="1:7" ht="14.25" customHeight="1" x14ac:dyDescent="0.2">
      <c r="A39" s="82" t="s">
        <v>144</v>
      </c>
      <c r="B39" s="83">
        <v>42.1</v>
      </c>
      <c r="C39" s="84">
        <v>45.1</v>
      </c>
      <c r="D39" s="84">
        <v>48.4</v>
      </c>
      <c r="E39" s="84">
        <v>52</v>
      </c>
      <c r="F39" s="84">
        <v>55.8</v>
      </c>
      <c r="G39" s="84">
        <v>59.8</v>
      </c>
    </row>
    <row r="40" spans="1:7" ht="14.25" customHeight="1" x14ac:dyDescent="0.2">
      <c r="A40" s="82" t="s">
        <v>145</v>
      </c>
      <c r="B40" s="83">
        <v>63.2</v>
      </c>
      <c r="C40" s="84">
        <v>66</v>
      </c>
      <c r="D40" s="84">
        <v>68.900000000000006</v>
      </c>
      <c r="E40" s="84">
        <v>71.8</v>
      </c>
      <c r="F40" s="84">
        <v>74.8</v>
      </c>
      <c r="G40" s="84">
        <v>77.7</v>
      </c>
    </row>
    <row r="41" spans="1:7" ht="14.25" customHeight="1" x14ac:dyDescent="0.2">
      <c r="A41" s="85"/>
      <c r="B41" s="88"/>
      <c r="C41" s="88"/>
      <c r="D41" s="88"/>
      <c r="E41" s="88"/>
      <c r="F41" s="88"/>
      <c r="G41" s="89"/>
    </row>
    <row r="42" spans="1:7" ht="14.25" customHeight="1" x14ac:dyDescent="0.2">
      <c r="A42" s="82" t="s">
        <v>146</v>
      </c>
      <c r="B42" s="90">
        <v>45.2</v>
      </c>
      <c r="C42" s="91">
        <v>49.8</v>
      </c>
      <c r="D42" s="91">
        <v>54.7</v>
      </c>
      <c r="E42" s="91">
        <v>59.2</v>
      </c>
      <c r="F42" s="91">
        <v>63.9</v>
      </c>
      <c r="G42" s="91">
        <v>68.7</v>
      </c>
    </row>
    <row r="43" spans="1:7" ht="14.25" customHeight="1" x14ac:dyDescent="0.2">
      <c r="A43" s="82" t="s">
        <v>147</v>
      </c>
      <c r="B43" s="83">
        <v>24.3</v>
      </c>
      <c r="C43" s="84">
        <v>27.2</v>
      </c>
      <c r="D43" s="84">
        <v>30.5</v>
      </c>
      <c r="E43" s="84">
        <v>34.200000000000003</v>
      </c>
      <c r="F43" s="84">
        <v>38.4</v>
      </c>
      <c r="G43" s="84">
        <v>43.1</v>
      </c>
    </row>
    <row r="44" spans="1:7" ht="14.25" customHeight="1" x14ac:dyDescent="0.2">
      <c r="A44" s="82" t="s">
        <v>148</v>
      </c>
      <c r="B44" s="83">
        <v>36.700000000000003</v>
      </c>
      <c r="C44" s="84">
        <v>40.6</v>
      </c>
      <c r="D44" s="84">
        <v>45</v>
      </c>
      <c r="E44" s="84">
        <v>49.8</v>
      </c>
      <c r="F44" s="84">
        <v>54.9</v>
      </c>
      <c r="G44" s="84">
        <v>59.6</v>
      </c>
    </row>
    <row r="45" spans="1:7" ht="14.25" customHeight="1" x14ac:dyDescent="0.2">
      <c r="A45" s="82" t="s">
        <v>149</v>
      </c>
      <c r="B45" s="83">
        <v>27.4</v>
      </c>
      <c r="C45" s="84">
        <v>31.2</v>
      </c>
      <c r="D45" s="84">
        <v>35</v>
      </c>
      <c r="E45" s="84">
        <v>39.4</v>
      </c>
      <c r="F45" s="84">
        <v>43.6</v>
      </c>
      <c r="G45" s="84">
        <v>48.3</v>
      </c>
    </row>
    <row r="46" spans="1:7" ht="14.25" customHeight="1" x14ac:dyDescent="0.2">
      <c r="A46" s="82" t="s">
        <v>150</v>
      </c>
      <c r="B46" s="83">
        <v>34</v>
      </c>
      <c r="C46" s="84">
        <v>39</v>
      </c>
      <c r="D46" s="84">
        <v>44</v>
      </c>
      <c r="E46" s="84">
        <v>48.9</v>
      </c>
      <c r="F46" s="84">
        <v>53.5</v>
      </c>
      <c r="G46" s="84">
        <v>58.4</v>
      </c>
    </row>
    <row r="47" spans="1:7" ht="14.25" customHeight="1" x14ac:dyDescent="0.2">
      <c r="A47" s="82" t="s">
        <v>151</v>
      </c>
      <c r="B47" s="83">
        <v>22.9</v>
      </c>
      <c r="C47" s="84">
        <v>22.9</v>
      </c>
      <c r="D47" s="84">
        <v>23</v>
      </c>
      <c r="E47" s="84">
        <v>23</v>
      </c>
      <c r="F47" s="84">
        <v>23.1</v>
      </c>
      <c r="G47" s="84">
        <v>23.1</v>
      </c>
    </row>
    <row r="48" spans="1:7" ht="14.25" customHeight="1" x14ac:dyDescent="0.2">
      <c r="A48" s="85"/>
      <c r="B48" s="88"/>
      <c r="C48" s="88"/>
      <c r="D48" s="88"/>
      <c r="E48" s="88"/>
      <c r="F48" s="88"/>
      <c r="G48" s="89"/>
    </row>
    <row r="49" spans="1:7" ht="14.25" customHeight="1" x14ac:dyDescent="0.2">
      <c r="A49" s="82" t="s">
        <v>152</v>
      </c>
      <c r="B49" s="90">
        <v>37.1</v>
      </c>
      <c r="C49" s="91">
        <v>38</v>
      </c>
      <c r="D49" s="91">
        <v>38.9</v>
      </c>
      <c r="E49" s="91">
        <v>39.9</v>
      </c>
      <c r="F49" s="91">
        <v>41</v>
      </c>
      <c r="G49" s="91">
        <v>42.1</v>
      </c>
    </row>
    <row r="50" spans="1:7" ht="14.25" customHeight="1" x14ac:dyDescent="0.2">
      <c r="A50" s="82" t="s">
        <v>153</v>
      </c>
      <c r="B50" s="83">
        <v>27.1</v>
      </c>
      <c r="C50" s="84">
        <v>27.8</v>
      </c>
      <c r="D50" s="84">
        <v>28.5</v>
      </c>
      <c r="E50" s="84">
        <v>29.2</v>
      </c>
      <c r="F50" s="84">
        <v>29.9</v>
      </c>
      <c r="G50" s="84">
        <v>30.6</v>
      </c>
    </row>
    <row r="51" spans="1:7" ht="14.25" customHeight="1" x14ac:dyDescent="0.2">
      <c r="A51" s="85"/>
      <c r="B51" s="88"/>
      <c r="C51" s="88"/>
      <c r="D51" s="88"/>
      <c r="E51" s="88"/>
      <c r="F51" s="88"/>
      <c r="G51" s="89"/>
    </row>
    <row r="52" spans="1:7" ht="14.25" customHeight="1" x14ac:dyDescent="0.2">
      <c r="A52" s="82" t="s">
        <v>154</v>
      </c>
      <c r="B52" s="83">
        <v>29.9</v>
      </c>
      <c r="C52" s="84">
        <v>32.299999999999997</v>
      </c>
      <c r="D52" s="84">
        <v>34.9</v>
      </c>
      <c r="E52" s="84">
        <v>37.799999999999997</v>
      </c>
      <c r="F52" s="84">
        <v>40.9</v>
      </c>
      <c r="G52" s="84">
        <v>44.4</v>
      </c>
    </row>
    <row r="53" spans="1:7" ht="14.25" customHeight="1" x14ac:dyDescent="0.2">
      <c r="A53" s="82" t="s">
        <v>155</v>
      </c>
      <c r="B53" s="83">
        <v>26</v>
      </c>
      <c r="C53" s="84">
        <v>28.4</v>
      </c>
      <c r="D53" s="84">
        <v>31.2</v>
      </c>
      <c r="E53" s="84">
        <v>34.200000000000003</v>
      </c>
      <c r="F53" s="84">
        <v>37.700000000000003</v>
      </c>
      <c r="G53" s="84">
        <v>41.5</v>
      </c>
    </row>
    <row r="54" spans="1:7" ht="14.25" customHeight="1" x14ac:dyDescent="0.2">
      <c r="A54" s="85"/>
      <c r="B54" s="88"/>
      <c r="C54" s="88"/>
      <c r="D54" s="88"/>
      <c r="E54" s="88"/>
      <c r="F54" s="88"/>
      <c r="G54" s="89"/>
    </row>
    <row r="55" spans="1:7" ht="14.25" customHeight="1" x14ac:dyDescent="0.2">
      <c r="A55" s="85" t="s">
        <v>156</v>
      </c>
      <c r="B55" s="92">
        <v>49.8</v>
      </c>
      <c r="C55" s="93">
        <v>53.3</v>
      </c>
      <c r="D55" s="93">
        <v>56.7</v>
      </c>
      <c r="E55" s="93">
        <v>60</v>
      </c>
      <c r="F55" s="93">
        <v>63.4</v>
      </c>
      <c r="G55" s="93">
        <v>66.599999999999994</v>
      </c>
    </row>
    <row r="56" spans="1:7" ht="14.25" customHeight="1" x14ac:dyDescent="0.2"/>
    <row r="57" spans="1:7" ht="14.25" customHeight="1" x14ac:dyDescent="0.2"/>
    <row r="58" spans="1:7" ht="14.25" customHeight="1" x14ac:dyDescent="0.2"/>
    <row r="59" spans="1:7" ht="14.25" customHeight="1" x14ac:dyDescent="0.2"/>
    <row r="60" spans="1:7" ht="14.25" customHeight="1" x14ac:dyDescent="0.2"/>
    <row r="61" spans="1:7" ht="14.25" customHeight="1" x14ac:dyDescent="0.2"/>
    <row r="62" spans="1:7" ht="14.25" customHeight="1" x14ac:dyDescent="0.2"/>
    <row r="63" spans="1:7" ht="14.25" customHeight="1" x14ac:dyDescent="0.2"/>
    <row r="64" spans="1: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
    <mergeCell ref="A11:G11"/>
    <mergeCell ref="A13:A14"/>
    <mergeCell ref="B13:G13"/>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0"/>
  <sheetViews>
    <sheetView workbookViewId="0"/>
  </sheetViews>
  <sheetFormatPr baseColWidth="10" defaultColWidth="14.5" defaultRowHeight="15" customHeight="1" x14ac:dyDescent="0.2"/>
  <cols>
    <col min="1" max="26" width="8.6640625" customWidth="1"/>
  </cols>
  <sheetData>
    <row r="1" spans="1:11" ht="14.25" customHeight="1" x14ac:dyDescent="0.2">
      <c r="A1" s="1" t="s">
        <v>70</v>
      </c>
    </row>
    <row r="2" spans="1:11" ht="14.25" customHeight="1" x14ac:dyDescent="0.2">
      <c r="A2" s="11"/>
      <c r="B2" s="94" t="s">
        <v>34</v>
      </c>
      <c r="C2" s="94" t="s">
        <v>37</v>
      </c>
      <c r="D2" s="94" t="s">
        <v>40</v>
      </c>
      <c r="E2" s="95" t="s">
        <v>48</v>
      </c>
      <c r="F2" s="94" t="s">
        <v>51</v>
      </c>
      <c r="G2" s="94" t="s">
        <v>71</v>
      </c>
      <c r="H2" s="96"/>
      <c r="I2" s="96"/>
      <c r="J2" s="96"/>
      <c r="K2" s="96"/>
    </row>
    <row r="3" spans="1:11" ht="14.25" customHeight="1" x14ac:dyDescent="0.2">
      <c r="A3" s="9" t="s">
        <v>72</v>
      </c>
      <c r="B3" s="11">
        <v>0</v>
      </c>
      <c r="C3" s="11">
        <v>0</v>
      </c>
      <c r="D3" s="11">
        <v>0</v>
      </c>
      <c r="E3" s="11">
        <v>0</v>
      </c>
      <c r="F3" s="11">
        <v>0</v>
      </c>
      <c r="G3" s="11">
        <v>0</v>
      </c>
    </row>
    <row r="4" spans="1:11" ht="14.25" customHeight="1" x14ac:dyDescent="0.2">
      <c r="A4" s="9" t="s">
        <v>73</v>
      </c>
      <c r="B4" s="11">
        <v>0</v>
      </c>
      <c r="C4" s="11" t="s">
        <v>157</v>
      </c>
      <c r="D4" s="11">
        <v>0</v>
      </c>
      <c r="E4" s="11">
        <v>0</v>
      </c>
      <c r="F4" s="11">
        <v>0</v>
      </c>
      <c r="G4" s="11">
        <v>0</v>
      </c>
    </row>
    <row r="5" spans="1:11" ht="14.25" customHeight="1" x14ac:dyDescent="0.2">
      <c r="A5" s="9" t="s">
        <v>74</v>
      </c>
      <c r="B5" s="11">
        <v>0</v>
      </c>
      <c r="C5" s="11">
        <v>0</v>
      </c>
      <c r="D5" s="11">
        <v>0</v>
      </c>
      <c r="E5" s="11">
        <v>0</v>
      </c>
      <c r="F5" s="11">
        <v>0</v>
      </c>
      <c r="G5" s="11">
        <v>0</v>
      </c>
    </row>
    <row r="6" spans="1:11" ht="14.25" customHeight="1" x14ac:dyDescent="0.2">
      <c r="A6" s="9" t="s">
        <v>75</v>
      </c>
      <c r="B6" s="11">
        <v>0</v>
      </c>
      <c r="C6" s="11" t="s">
        <v>157</v>
      </c>
      <c r="D6" s="11">
        <v>0</v>
      </c>
      <c r="E6" s="11">
        <v>0</v>
      </c>
      <c r="F6" s="11">
        <v>0</v>
      </c>
      <c r="G6" s="11">
        <v>0</v>
      </c>
    </row>
    <row r="7" spans="1:11" ht="14.25" customHeight="1" x14ac:dyDescent="0.2">
      <c r="A7" s="9" t="s">
        <v>76</v>
      </c>
      <c r="B7" s="11">
        <v>0</v>
      </c>
      <c r="C7" s="11" t="s">
        <v>157</v>
      </c>
      <c r="D7" s="11">
        <v>0</v>
      </c>
      <c r="E7" s="11">
        <v>0</v>
      </c>
      <c r="F7" s="11">
        <v>0</v>
      </c>
      <c r="G7" s="11">
        <v>0</v>
      </c>
    </row>
    <row r="8" spans="1:11" ht="14.25" customHeight="1" x14ac:dyDescent="0.2">
      <c r="A8" s="9" t="s">
        <v>77</v>
      </c>
      <c r="B8" s="11" t="s">
        <v>157</v>
      </c>
      <c r="C8" s="11" t="s">
        <v>157</v>
      </c>
      <c r="D8" s="11" t="s">
        <v>157</v>
      </c>
      <c r="E8" s="11" t="s">
        <v>157</v>
      </c>
      <c r="F8" s="11" t="s">
        <v>157</v>
      </c>
      <c r="G8" s="11">
        <v>0</v>
      </c>
    </row>
    <row r="9" spans="1:11" ht="14.25" customHeight="1" x14ac:dyDescent="0.2"/>
    <row r="10" spans="1:11" ht="14.25" customHeight="1" x14ac:dyDescent="0.2">
      <c r="A10" s="1" t="s">
        <v>78</v>
      </c>
    </row>
    <row r="11" spans="1:11" ht="14.25" customHeight="1" x14ac:dyDescent="0.2">
      <c r="A11" s="11"/>
      <c r="B11" s="94" t="s">
        <v>34</v>
      </c>
      <c r="C11" s="94" t="s">
        <v>37</v>
      </c>
      <c r="D11" s="94" t="s">
        <v>40</v>
      </c>
      <c r="E11" s="95" t="s">
        <v>48</v>
      </c>
      <c r="F11" s="94" t="s">
        <v>51</v>
      </c>
      <c r="G11" s="94" t="s">
        <v>71</v>
      </c>
    </row>
    <row r="12" spans="1:11" ht="14.25" customHeight="1" x14ac:dyDescent="0.2">
      <c r="A12" s="9" t="s">
        <v>72</v>
      </c>
      <c r="B12" s="11">
        <v>0</v>
      </c>
      <c r="C12" s="11" t="s">
        <v>157</v>
      </c>
      <c r="D12" s="11">
        <v>0</v>
      </c>
      <c r="E12" s="11">
        <v>0</v>
      </c>
      <c r="F12" s="11">
        <v>0</v>
      </c>
      <c r="G12" s="11">
        <v>0</v>
      </c>
    </row>
    <row r="13" spans="1:11" ht="14.25" customHeight="1" x14ac:dyDescent="0.2">
      <c r="A13" s="9" t="s">
        <v>73</v>
      </c>
      <c r="B13" s="11">
        <v>0</v>
      </c>
      <c r="C13" s="11" t="s">
        <v>157</v>
      </c>
      <c r="D13" s="11">
        <v>0</v>
      </c>
      <c r="E13" s="11">
        <v>0</v>
      </c>
      <c r="F13" s="11">
        <v>0</v>
      </c>
      <c r="G13" s="11">
        <v>0</v>
      </c>
    </row>
    <row r="14" spans="1:11" ht="14.25" customHeight="1" x14ac:dyDescent="0.2">
      <c r="A14" s="9" t="s">
        <v>74</v>
      </c>
      <c r="B14" s="11">
        <v>0</v>
      </c>
      <c r="C14" s="11">
        <v>0</v>
      </c>
      <c r="D14" s="11">
        <v>0</v>
      </c>
      <c r="E14" s="11" t="s">
        <v>157</v>
      </c>
      <c r="F14" s="11">
        <v>0</v>
      </c>
      <c r="G14" s="11">
        <v>0</v>
      </c>
    </row>
    <row r="15" spans="1:11" ht="14.25" customHeight="1" x14ac:dyDescent="0.2">
      <c r="A15" s="9" t="s">
        <v>75</v>
      </c>
      <c r="B15" s="11">
        <v>0</v>
      </c>
      <c r="C15" s="11" t="s">
        <v>157</v>
      </c>
      <c r="D15" s="11">
        <v>0</v>
      </c>
      <c r="E15" s="11">
        <v>0</v>
      </c>
      <c r="F15" s="11">
        <v>0</v>
      </c>
      <c r="G15" s="11">
        <v>0</v>
      </c>
    </row>
    <row r="16" spans="1:11" ht="14.25" customHeight="1" x14ac:dyDescent="0.2">
      <c r="A16" s="9" t="s">
        <v>76</v>
      </c>
      <c r="B16" s="11">
        <v>0</v>
      </c>
      <c r="C16" s="11">
        <v>0</v>
      </c>
      <c r="D16" s="11">
        <v>0</v>
      </c>
      <c r="E16" s="11">
        <v>0</v>
      </c>
      <c r="F16" s="11">
        <v>0</v>
      </c>
      <c r="G16" s="11">
        <v>0</v>
      </c>
    </row>
    <row r="17" spans="1:7" ht="14.25" customHeight="1" x14ac:dyDescent="0.2">
      <c r="A17" s="9" t="s">
        <v>77</v>
      </c>
      <c r="B17" s="11" t="s">
        <v>157</v>
      </c>
      <c r="C17" s="11" t="s">
        <v>157</v>
      </c>
      <c r="D17" s="11" t="s">
        <v>157</v>
      </c>
      <c r="E17" s="11" t="s">
        <v>157</v>
      </c>
      <c r="F17" s="11" t="s">
        <v>157</v>
      </c>
      <c r="G17" s="11">
        <v>0</v>
      </c>
    </row>
    <row r="18" spans="1:7" ht="14.25" customHeight="1" x14ac:dyDescent="0.2"/>
    <row r="19" spans="1:7" ht="14.25" customHeight="1" x14ac:dyDescent="0.2">
      <c r="G19" s="4" t="s">
        <v>158</v>
      </c>
    </row>
    <row r="20" spans="1:7" ht="14.25" customHeight="1" x14ac:dyDescent="0.2"/>
    <row r="21" spans="1:7" ht="14.25" customHeight="1" x14ac:dyDescent="0.2"/>
    <row r="22" spans="1:7" ht="14.25" customHeight="1" x14ac:dyDescent="0.2"/>
    <row r="23" spans="1:7" ht="14.25" customHeight="1" x14ac:dyDescent="0.2"/>
    <row r="24" spans="1:7" ht="14.25" customHeight="1" x14ac:dyDescent="0.2"/>
    <row r="25" spans="1:7" ht="14.25" customHeight="1" x14ac:dyDescent="0.2"/>
    <row r="26" spans="1:7" ht="14.25" customHeight="1" x14ac:dyDescent="0.2"/>
    <row r="27" spans="1:7" ht="14.25" customHeight="1" x14ac:dyDescent="0.2"/>
    <row r="28" spans="1:7" ht="14.25" customHeight="1" x14ac:dyDescent="0.2"/>
    <row r="29" spans="1:7" ht="14.25" customHeight="1" x14ac:dyDescent="0.2"/>
    <row r="30" spans="1:7" ht="14.25" customHeight="1" x14ac:dyDescent="0.2"/>
    <row r="31" spans="1:7" ht="14.25" customHeight="1" x14ac:dyDescent="0.2"/>
    <row r="32" spans="1:7"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conditionalFormatting sqref="B3:G8 B12:G17">
    <cfRule type="cellIs" dxfId="0" priority="1" operator="equal">
      <formula>0</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showGridLines="0" workbookViewId="0">
      <pane xSplit="1" ySplit="6" topLeftCell="B7" activePane="bottomRight" state="frozen"/>
      <selection pane="topRight" activeCell="B1" sqref="B1"/>
      <selection pane="bottomLeft" activeCell="A7" sqref="A7"/>
      <selection pane="bottomRight" activeCell="B7" sqref="B7"/>
    </sheetView>
  </sheetViews>
  <sheetFormatPr baseColWidth="10" defaultColWidth="14.5" defaultRowHeight="15" customHeight="1" x14ac:dyDescent="0.2"/>
  <cols>
    <col min="1" max="1" width="31.83203125" customWidth="1"/>
    <col min="2" max="33" width="10.33203125" customWidth="1"/>
  </cols>
  <sheetData>
    <row r="1" spans="1:33" ht="14.25" customHeight="1" x14ac:dyDescent="0.2">
      <c r="A1" s="97" t="s">
        <v>159</v>
      </c>
    </row>
    <row r="2" spans="1:33" ht="14.25" customHeight="1" x14ac:dyDescent="0.2">
      <c r="A2" s="97" t="s">
        <v>160</v>
      </c>
    </row>
    <row r="3" spans="1:33" ht="14.25" customHeight="1" x14ac:dyDescent="0.2">
      <c r="A3" s="97" t="s">
        <v>161</v>
      </c>
    </row>
    <row r="4" spans="1:33" ht="14.25" customHeight="1" x14ac:dyDescent="0.2">
      <c r="A4" s="97" t="s">
        <v>162</v>
      </c>
    </row>
    <row r="5" spans="1:33" ht="14.25" customHeight="1" x14ac:dyDescent="0.2">
      <c r="A5" s="97"/>
    </row>
    <row r="6" spans="1:33" ht="14.25" customHeight="1" x14ac:dyDescent="0.2">
      <c r="A6" s="97" t="s">
        <v>163</v>
      </c>
      <c r="B6" s="97">
        <v>2019</v>
      </c>
      <c r="C6" s="97">
        <v>2020</v>
      </c>
      <c r="D6" s="97">
        <v>2021</v>
      </c>
      <c r="E6" s="97">
        <v>2022</v>
      </c>
      <c r="F6" s="97">
        <v>2023</v>
      </c>
      <c r="G6" s="97">
        <v>2024</v>
      </c>
      <c r="H6" s="97">
        <v>2025</v>
      </c>
      <c r="I6" s="97">
        <v>2026</v>
      </c>
      <c r="J6" s="97">
        <v>2027</v>
      </c>
      <c r="K6" s="97">
        <v>2028</v>
      </c>
      <c r="L6" s="97">
        <v>2029</v>
      </c>
      <c r="M6" s="97">
        <v>2030</v>
      </c>
      <c r="N6" s="97">
        <v>2031</v>
      </c>
      <c r="O6" s="97">
        <v>2032</v>
      </c>
      <c r="P6" s="97">
        <v>2033</v>
      </c>
      <c r="Q6" s="97">
        <v>2034</v>
      </c>
      <c r="R6" s="97">
        <v>2035</v>
      </c>
      <c r="S6" s="97">
        <v>2036</v>
      </c>
      <c r="T6" s="97">
        <v>2037</v>
      </c>
      <c r="U6" s="97">
        <v>2038</v>
      </c>
      <c r="V6" s="97">
        <v>2039</v>
      </c>
      <c r="W6" s="97">
        <v>2040</v>
      </c>
      <c r="X6" s="97">
        <v>2041</v>
      </c>
      <c r="Y6" s="97">
        <v>2042</v>
      </c>
      <c r="Z6" s="97">
        <v>2043</v>
      </c>
      <c r="AA6" s="97">
        <v>2044</v>
      </c>
      <c r="AB6" s="97">
        <v>2045</v>
      </c>
      <c r="AC6" s="97">
        <v>2046</v>
      </c>
      <c r="AD6" s="97">
        <v>2047</v>
      </c>
      <c r="AE6" s="97">
        <v>2048</v>
      </c>
      <c r="AF6" s="97">
        <v>2049</v>
      </c>
      <c r="AG6" s="97">
        <v>2050</v>
      </c>
    </row>
    <row r="7" spans="1:33" ht="14.25" customHeight="1" x14ac:dyDescent="0.2">
      <c r="A7" s="98" t="s">
        <v>164</v>
      </c>
      <c r="B7" s="99">
        <v>421208202037450.06</v>
      </c>
      <c r="C7" s="99">
        <v>421018845724104.75</v>
      </c>
      <c r="D7" s="99">
        <v>420829489410759.62</v>
      </c>
      <c r="E7" s="99">
        <v>420640133097414.31</v>
      </c>
      <c r="F7" s="99">
        <v>420450776784069.12</v>
      </c>
      <c r="G7" s="99">
        <v>420261420470723.94</v>
      </c>
      <c r="H7" s="99">
        <v>420072064157378.69</v>
      </c>
      <c r="I7" s="99">
        <v>419882707844033.5</v>
      </c>
      <c r="J7" s="99">
        <v>419693351530688.25</v>
      </c>
      <c r="K7" s="99">
        <v>419503995217343</v>
      </c>
      <c r="L7" s="99">
        <v>419314638903997.75</v>
      </c>
      <c r="M7" s="99">
        <v>419125282590652.5</v>
      </c>
      <c r="N7" s="99">
        <v>418935926277307.38</v>
      </c>
      <c r="O7" s="99">
        <v>418746569963962.12</v>
      </c>
      <c r="P7" s="99">
        <v>418557213650616.88</v>
      </c>
      <c r="Q7" s="99">
        <v>418367857337271.69</v>
      </c>
      <c r="R7" s="99">
        <v>418178501023926.38</v>
      </c>
      <c r="S7" s="99">
        <v>418113592495596.31</v>
      </c>
      <c r="T7" s="99">
        <v>418048683967266.31</v>
      </c>
      <c r="U7" s="99">
        <v>417983775438936.19</v>
      </c>
      <c r="V7" s="99">
        <v>417918866910606.25</v>
      </c>
      <c r="W7" s="99">
        <v>417853958382276.12</v>
      </c>
      <c r="X7" s="99">
        <v>417789049853946.06</v>
      </c>
      <c r="Y7" s="99">
        <v>417724141325615.94</v>
      </c>
      <c r="Z7" s="99">
        <v>417659232797285.94</v>
      </c>
      <c r="AA7" s="99">
        <v>417594324268955.88</v>
      </c>
      <c r="AB7" s="99">
        <v>417529415740625.62</v>
      </c>
      <c r="AC7" s="99">
        <v>417464507212295.69</v>
      </c>
      <c r="AD7" s="99">
        <v>417399598683965.75</v>
      </c>
      <c r="AE7" s="99">
        <v>417334690155635.75</v>
      </c>
      <c r="AF7" s="99">
        <v>417269781627305.5</v>
      </c>
      <c r="AG7" s="99">
        <v>417204873098975.5</v>
      </c>
    </row>
    <row r="8" spans="1:33" ht="14.25" customHeight="1" x14ac:dyDescent="0.2">
      <c r="A8" s="100" t="s">
        <v>165</v>
      </c>
      <c r="B8" s="101">
        <v>192302617688205.22</v>
      </c>
      <c r="C8" s="101">
        <v>189411301045496.56</v>
      </c>
      <c r="D8" s="101">
        <v>186519984402787.97</v>
      </c>
      <c r="E8" s="101">
        <v>183628667760079.31</v>
      </c>
      <c r="F8" s="101">
        <v>180737351117370.69</v>
      </c>
      <c r="G8" s="101">
        <v>177846034474662</v>
      </c>
      <c r="H8" s="101">
        <v>174954717831953.44</v>
      </c>
      <c r="I8" s="101">
        <v>172063401189244.81</v>
      </c>
      <c r="J8" s="101">
        <v>169172084546536.12</v>
      </c>
      <c r="K8" s="101">
        <v>166280767903827.5</v>
      </c>
      <c r="L8" s="101">
        <v>163389451261118.91</v>
      </c>
      <c r="M8" s="101">
        <v>160498134618410.28</v>
      </c>
      <c r="N8" s="101">
        <v>157606817975701.66</v>
      </c>
      <c r="O8" s="101">
        <v>154715501332993</v>
      </c>
      <c r="P8" s="101">
        <v>151824184690284.34</v>
      </c>
      <c r="Q8" s="101">
        <v>148932868047575.72</v>
      </c>
      <c r="R8" s="101">
        <v>146041551404867.09</v>
      </c>
      <c r="S8" s="101">
        <v>145050451056011.69</v>
      </c>
      <c r="T8" s="101">
        <v>144059350707156.34</v>
      </c>
      <c r="U8" s="101">
        <v>143068250358300.91</v>
      </c>
      <c r="V8" s="101">
        <v>142077150009445.59</v>
      </c>
      <c r="W8" s="101">
        <v>141086049660590.12</v>
      </c>
      <c r="X8" s="101">
        <v>140094949311734.77</v>
      </c>
      <c r="Y8" s="101">
        <v>139103848962879.39</v>
      </c>
      <c r="Z8" s="101">
        <v>138112748614023.97</v>
      </c>
      <c r="AA8" s="101">
        <v>137121648265168.59</v>
      </c>
      <c r="AB8" s="101">
        <v>136130547916313.27</v>
      </c>
      <c r="AC8" s="101">
        <v>135139447567457.84</v>
      </c>
      <c r="AD8" s="101">
        <v>134148347218602.5</v>
      </c>
      <c r="AE8" s="101">
        <v>133157246869747.05</v>
      </c>
      <c r="AF8" s="101">
        <v>132166146520891.72</v>
      </c>
      <c r="AG8" s="101">
        <v>131175046172036.3</v>
      </c>
    </row>
    <row r="9" spans="1:33" ht="14.25" customHeight="1" x14ac:dyDescent="0.2">
      <c r="A9" s="102" t="s">
        <v>166</v>
      </c>
      <c r="B9" s="103">
        <v>135392546756362.34</v>
      </c>
      <c r="C9" s="103">
        <v>133356886875902</v>
      </c>
      <c r="D9" s="103">
        <v>131321226995441.72</v>
      </c>
      <c r="E9" s="103">
        <v>129285567114981.41</v>
      </c>
      <c r="F9" s="103">
        <v>127249907234521.09</v>
      </c>
      <c r="G9" s="103">
        <v>125214247354060.75</v>
      </c>
      <c r="H9" s="103">
        <v>123178587473600.47</v>
      </c>
      <c r="I9" s="103">
        <v>121142927593140.16</v>
      </c>
      <c r="J9" s="103">
        <v>119107267712679.84</v>
      </c>
      <c r="K9" s="103">
        <v>117071607832219.52</v>
      </c>
      <c r="L9" s="103">
        <v>115035947951759.22</v>
      </c>
      <c r="M9" s="103">
        <v>113000288071298.91</v>
      </c>
      <c r="N9" s="103">
        <v>110964628190838.59</v>
      </c>
      <c r="O9" s="103">
        <v>108928968310378.28</v>
      </c>
      <c r="P9" s="103">
        <v>106893308429917.95</v>
      </c>
      <c r="Q9" s="103">
        <v>104857648549457.62</v>
      </c>
      <c r="R9" s="103">
        <v>102821988668997.34</v>
      </c>
      <c r="S9" s="103">
        <v>102124194733918.28</v>
      </c>
      <c r="T9" s="103">
        <v>101426400798839.31</v>
      </c>
      <c r="U9" s="103">
        <v>100728606863760.25</v>
      </c>
      <c r="V9" s="103">
        <v>100030812928681.27</v>
      </c>
      <c r="W9" s="103">
        <v>99333018993602.188</v>
      </c>
      <c r="X9" s="103">
        <v>98635225058523.188</v>
      </c>
      <c r="Y9" s="103">
        <v>97937431123444.156</v>
      </c>
      <c r="Z9" s="103">
        <v>97239637188365.125</v>
      </c>
      <c r="AA9" s="103">
        <v>96541843253286.094</v>
      </c>
      <c r="AB9" s="103">
        <v>95844049318207.109</v>
      </c>
      <c r="AC9" s="103">
        <v>95146255383128.062</v>
      </c>
      <c r="AD9" s="103">
        <v>94448461448049.062</v>
      </c>
      <c r="AE9" s="103">
        <v>93750667512970</v>
      </c>
      <c r="AF9" s="103">
        <v>93052873577891</v>
      </c>
      <c r="AG9" s="103">
        <v>92355079642811.969</v>
      </c>
    </row>
    <row r="10" spans="1:33" ht="14.25" customHeight="1" x14ac:dyDescent="0.2">
      <c r="A10" s="4" t="s">
        <v>167</v>
      </c>
      <c r="B10" s="104">
        <v>43894938755486.43</v>
      </c>
      <c r="C10" s="104">
        <v>43234967671992.445</v>
      </c>
      <c r="D10" s="104">
        <v>42574996588498.469</v>
      </c>
      <c r="E10" s="104">
        <v>41915025505004.477</v>
      </c>
      <c r="F10" s="104">
        <v>41255054421510.5</v>
      </c>
      <c r="G10" s="104">
        <v>40595083338016.508</v>
      </c>
      <c r="H10" s="104">
        <v>39935112254522.523</v>
      </c>
      <c r="I10" s="104">
        <v>39275141171028.555</v>
      </c>
      <c r="J10" s="104">
        <v>38615170087534.562</v>
      </c>
      <c r="K10" s="104">
        <v>37955199004040.578</v>
      </c>
      <c r="L10" s="104">
        <v>37295227920546.602</v>
      </c>
      <c r="M10" s="104">
        <v>36635256837052.617</v>
      </c>
      <c r="N10" s="104">
        <v>35975285753558.633</v>
      </c>
      <c r="O10" s="104">
        <v>35315314670064.648</v>
      </c>
      <c r="P10" s="104">
        <v>34655343586570.66</v>
      </c>
      <c r="Q10" s="104">
        <v>33995372503076.672</v>
      </c>
      <c r="R10" s="104">
        <v>33335401419582.699</v>
      </c>
      <c r="S10" s="104">
        <v>33109173146475.738</v>
      </c>
      <c r="T10" s="104">
        <v>32882944873368.809</v>
      </c>
      <c r="U10" s="104">
        <v>32656716600261.844</v>
      </c>
      <c r="V10" s="104">
        <v>32430488327154.91</v>
      </c>
      <c r="W10" s="104">
        <v>32204260054047.945</v>
      </c>
      <c r="X10" s="104">
        <v>31978031780941.004</v>
      </c>
      <c r="Y10" s="104">
        <v>31751803507834.055</v>
      </c>
      <c r="Z10" s="104">
        <v>31525575234727.098</v>
      </c>
      <c r="AA10" s="104">
        <v>31299346961620.156</v>
      </c>
      <c r="AB10" s="104">
        <v>31073118688513.215</v>
      </c>
      <c r="AC10" s="104">
        <v>30846890415406.258</v>
      </c>
      <c r="AD10" s="104">
        <v>30620662142299.32</v>
      </c>
      <c r="AE10" s="104">
        <v>30394433869192.363</v>
      </c>
      <c r="AF10" s="104">
        <v>30168205596085.422</v>
      </c>
      <c r="AG10" s="104">
        <v>29941977322978.469</v>
      </c>
    </row>
    <row r="11" spans="1:33" ht="14.25" customHeight="1" x14ac:dyDescent="0.2">
      <c r="A11" s="4" t="s">
        <v>168</v>
      </c>
      <c r="B11" s="104">
        <v>71204493233821.859</v>
      </c>
      <c r="C11" s="104">
        <v>70133916354538.883</v>
      </c>
      <c r="D11" s="104">
        <v>69063339475255.938</v>
      </c>
      <c r="E11" s="104">
        <v>67992762595972.969</v>
      </c>
      <c r="F11" s="104">
        <v>66922185716690.016</v>
      </c>
      <c r="G11" s="104">
        <v>65851608837407.039</v>
      </c>
      <c r="H11" s="104">
        <v>64781031958124.086</v>
      </c>
      <c r="I11" s="104">
        <v>63710455078841.125</v>
      </c>
      <c r="J11" s="104">
        <v>62639878199558.156</v>
      </c>
      <c r="K11" s="104">
        <v>61569301320275.188</v>
      </c>
      <c r="L11" s="104">
        <v>60498724440992.234</v>
      </c>
      <c r="M11" s="104">
        <v>59428147561709.273</v>
      </c>
      <c r="N11" s="104">
        <v>58357570682426.312</v>
      </c>
      <c r="O11" s="104">
        <v>57286993803143.344</v>
      </c>
      <c r="P11" s="104">
        <v>56216416923860.383</v>
      </c>
      <c r="Q11" s="104">
        <v>55145840044577.414</v>
      </c>
      <c r="R11" s="104">
        <v>54075263165294.461</v>
      </c>
      <c r="S11" s="104">
        <v>53708285331438.148</v>
      </c>
      <c r="T11" s="104">
        <v>53341307497581.891</v>
      </c>
      <c r="U11" s="104">
        <v>52974329663725.578</v>
      </c>
      <c r="V11" s="104">
        <v>52607351829869.32</v>
      </c>
      <c r="W11" s="104">
        <v>52240373996012.992</v>
      </c>
      <c r="X11" s="104">
        <v>51873396162156.719</v>
      </c>
      <c r="Y11" s="104">
        <v>51506418328300.422</v>
      </c>
      <c r="Z11" s="104">
        <v>51139440494444.133</v>
      </c>
      <c r="AA11" s="104">
        <v>50772462660587.844</v>
      </c>
      <c r="AB11" s="104">
        <v>50405484826731.57</v>
      </c>
      <c r="AC11" s="104">
        <v>50038506992875.266</v>
      </c>
      <c r="AD11" s="104">
        <v>49671529159018.984</v>
      </c>
      <c r="AE11" s="104">
        <v>49304551325162.68</v>
      </c>
      <c r="AF11" s="104">
        <v>48937573491306.406</v>
      </c>
      <c r="AG11" s="104">
        <v>48570595657450.102</v>
      </c>
    </row>
    <row r="12" spans="1:33" ht="14.25" customHeight="1" x14ac:dyDescent="0.2">
      <c r="A12" s="4" t="s">
        <v>169</v>
      </c>
      <c r="B12" s="104">
        <v>260226558133.93137</v>
      </c>
      <c r="C12" s="104">
        <v>256313988521.24231</v>
      </c>
      <c r="D12" s="104">
        <v>252401418908.55338</v>
      </c>
      <c r="E12" s="104">
        <v>248488849295.86435</v>
      </c>
      <c r="F12" s="104">
        <v>244576279683.17538</v>
      </c>
      <c r="G12" s="104">
        <v>240663710070.48636</v>
      </c>
      <c r="H12" s="104">
        <v>236751140457.79739</v>
      </c>
      <c r="I12" s="104">
        <v>232838570845.1084</v>
      </c>
      <c r="J12" s="104">
        <v>228926001232.41937</v>
      </c>
      <c r="K12" s="104">
        <v>225013431619.73041</v>
      </c>
      <c r="L12" s="104">
        <v>221100862007.04138</v>
      </c>
      <c r="M12" s="104">
        <v>217188292394.35245</v>
      </c>
      <c r="N12" s="104">
        <v>213275722781.66339</v>
      </c>
      <c r="O12" s="104">
        <v>209363153168.97443</v>
      </c>
      <c r="P12" s="104">
        <v>205450583556.28543</v>
      </c>
      <c r="Q12" s="104">
        <v>201538013943.59641</v>
      </c>
      <c r="R12" s="104">
        <v>197625444330.90744</v>
      </c>
      <c r="S12" s="104">
        <v>196284273650.81735</v>
      </c>
      <c r="T12" s="104">
        <v>194943102970.72748</v>
      </c>
      <c r="U12" s="104">
        <v>193601932290.63742</v>
      </c>
      <c r="V12" s="104">
        <v>192260761610.54755</v>
      </c>
      <c r="W12" s="104">
        <v>190919590930.4574</v>
      </c>
      <c r="X12" s="104">
        <v>189578420250.36749</v>
      </c>
      <c r="Y12" s="104">
        <v>188237249570.27747</v>
      </c>
      <c r="Z12" s="104">
        <v>186896078890.18747</v>
      </c>
      <c r="AA12" s="104">
        <v>185554908210.09747</v>
      </c>
      <c r="AB12" s="104">
        <v>184213737530.00751</v>
      </c>
      <c r="AC12" s="104">
        <v>182872566849.91751</v>
      </c>
      <c r="AD12" s="104">
        <v>181531396169.82751</v>
      </c>
      <c r="AE12" s="104">
        <v>180190225489.73752</v>
      </c>
      <c r="AF12" s="104">
        <v>178849054809.64758</v>
      </c>
      <c r="AG12" s="104">
        <v>177507884129.55756</v>
      </c>
    </row>
    <row r="13" spans="1:33" ht="14.25" customHeight="1" x14ac:dyDescent="0.2">
      <c r="A13" s="4" t="s">
        <v>170</v>
      </c>
      <c r="B13" s="104">
        <v>20032888208920.121</v>
      </c>
      <c r="C13" s="104">
        <v>19731688860849.441</v>
      </c>
      <c r="D13" s="104">
        <v>19430489512778.766</v>
      </c>
      <c r="E13" s="104">
        <v>19129290164708.086</v>
      </c>
      <c r="F13" s="104">
        <v>18828090816637.41</v>
      </c>
      <c r="G13" s="104">
        <v>18526891468566.727</v>
      </c>
      <c r="H13" s="104">
        <v>18225692120496.055</v>
      </c>
      <c r="I13" s="104">
        <v>17924492772425.375</v>
      </c>
      <c r="J13" s="104">
        <v>17623293424354.695</v>
      </c>
      <c r="K13" s="104">
        <v>17322094076284.02</v>
      </c>
      <c r="L13" s="104">
        <v>17020894728213.34</v>
      </c>
      <c r="M13" s="104">
        <v>16719695380142.666</v>
      </c>
      <c r="N13" s="104">
        <v>16418496032071.982</v>
      </c>
      <c r="O13" s="104">
        <v>16117296684001.309</v>
      </c>
      <c r="P13" s="104">
        <v>15816097335930.625</v>
      </c>
      <c r="Q13" s="104">
        <v>15514897987859.947</v>
      </c>
      <c r="R13" s="104">
        <v>15213698639789.27</v>
      </c>
      <c r="S13" s="104">
        <v>15110451982353.57</v>
      </c>
      <c r="T13" s="104">
        <v>15007205324917.883</v>
      </c>
      <c r="U13" s="104">
        <v>14903958667482.182</v>
      </c>
      <c r="V13" s="104">
        <v>14800712010046.494</v>
      </c>
      <c r="W13" s="104">
        <v>14697465352610.787</v>
      </c>
      <c r="X13" s="104">
        <v>14594218695175.098</v>
      </c>
      <c r="Y13" s="104">
        <v>14490972037739.4</v>
      </c>
      <c r="Z13" s="104">
        <v>14387725380303.701</v>
      </c>
      <c r="AA13" s="104">
        <v>14284478722868.008</v>
      </c>
      <c r="AB13" s="104">
        <v>14181232065432.316</v>
      </c>
      <c r="AC13" s="104">
        <v>14077985407996.615</v>
      </c>
      <c r="AD13" s="104">
        <v>13974738750560.924</v>
      </c>
      <c r="AE13" s="104">
        <v>13871492093125.225</v>
      </c>
      <c r="AF13" s="104">
        <v>13768245435689.531</v>
      </c>
      <c r="AG13" s="104">
        <v>13664998778253.836</v>
      </c>
    </row>
    <row r="14" spans="1:33" ht="14.25" customHeight="1" x14ac:dyDescent="0.2">
      <c r="A14" s="102" t="s">
        <v>171</v>
      </c>
      <c r="B14" s="103">
        <v>15976129391622.645</v>
      </c>
      <c r="C14" s="103">
        <v>15735924399348.643</v>
      </c>
      <c r="D14" s="103">
        <v>15495719407074.646</v>
      </c>
      <c r="E14" s="103">
        <v>15255514414800.648</v>
      </c>
      <c r="F14" s="103">
        <v>15015309422526.648</v>
      </c>
      <c r="G14" s="103">
        <v>14775104430252.648</v>
      </c>
      <c r="H14" s="103">
        <v>14534899437978.652</v>
      </c>
      <c r="I14" s="103">
        <v>14294694445704.652</v>
      </c>
      <c r="J14" s="103">
        <v>14054489453430.652</v>
      </c>
      <c r="K14" s="103">
        <v>13814284461156.654</v>
      </c>
      <c r="L14" s="103">
        <v>13574079468882.656</v>
      </c>
      <c r="M14" s="103">
        <v>13333874476608.66</v>
      </c>
      <c r="N14" s="103">
        <v>13093669484334.658</v>
      </c>
      <c r="O14" s="103">
        <v>12853464492060.66</v>
      </c>
      <c r="P14" s="103">
        <v>12613259499786.66</v>
      </c>
      <c r="Q14" s="103">
        <v>12373054507512.66</v>
      </c>
      <c r="R14" s="103">
        <v>12132849515238.664</v>
      </c>
      <c r="S14" s="103">
        <v>12050510815933.645</v>
      </c>
      <c r="T14" s="103">
        <v>11968172116628.641</v>
      </c>
      <c r="U14" s="103">
        <v>11885833417323.621</v>
      </c>
      <c r="V14" s="103">
        <v>11803494718018.615</v>
      </c>
      <c r="W14" s="103">
        <v>11721156018713.594</v>
      </c>
      <c r="X14" s="103">
        <v>11638817319408.586</v>
      </c>
      <c r="Y14" s="103">
        <v>11556478620103.57</v>
      </c>
      <c r="Z14" s="103">
        <v>11474139920798.557</v>
      </c>
      <c r="AA14" s="103">
        <v>11391801221493.547</v>
      </c>
      <c r="AB14" s="103">
        <v>11309462522188.535</v>
      </c>
      <c r="AC14" s="103">
        <v>11227123822883.52</v>
      </c>
      <c r="AD14" s="103">
        <v>11144785123578.508</v>
      </c>
      <c r="AE14" s="103">
        <v>11062446424273.492</v>
      </c>
      <c r="AF14" s="103">
        <v>10980107724968.482</v>
      </c>
      <c r="AG14" s="103">
        <v>10897769025663.469</v>
      </c>
    </row>
    <row r="15" spans="1:33" ht="14.25" customHeight="1" x14ac:dyDescent="0.2">
      <c r="A15" s="4" t="s">
        <v>172</v>
      </c>
      <c r="B15" s="104">
        <v>7322185565345.5596</v>
      </c>
      <c r="C15" s="104">
        <v>7212094723938.4473</v>
      </c>
      <c r="D15" s="104">
        <v>7102003882531.3369</v>
      </c>
      <c r="E15" s="104">
        <v>6991913041124.2256</v>
      </c>
      <c r="F15" s="104">
        <v>6881822199717.1143</v>
      </c>
      <c r="G15" s="104">
        <v>6771731358310.002</v>
      </c>
      <c r="H15" s="104">
        <v>6661640516902.8916</v>
      </c>
      <c r="I15" s="104">
        <v>6551549675495.7812</v>
      </c>
      <c r="J15" s="104">
        <v>6441458834088.6689</v>
      </c>
      <c r="K15" s="104">
        <v>6331367992681.5586</v>
      </c>
      <c r="L15" s="104">
        <v>6221277151274.4473</v>
      </c>
      <c r="M15" s="104">
        <v>6111186309867.3379</v>
      </c>
      <c r="N15" s="104">
        <v>6001095468460.2256</v>
      </c>
      <c r="O15" s="104">
        <v>5891004627053.1133</v>
      </c>
      <c r="P15" s="104">
        <v>5780913785646.0029</v>
      </c>
      <c r="Q15" s="104">
        <v>5670822944238.8906</v>
      </c>
      <c r="R15" s="104">
        <v>5560732102831.7803</v>
      </c>
      <c r="S15" s="104">
        <v>5522994599539.1074</v>
      </c>
      <c r="T15" s="104">
        <v>5485257096246.4404</v>
      </c>
      <c r="U15" s="104">
        <v>5447519592953.7666</v>
      </c>
      <c r="V15" s="104">
        <v>5409782089661.0996</v>
      </c>
      <c r="W15" s="104">
        <v>5372044586368.4248</v>
      </c>
      <c r="X15" s="104">
        <v>5334307083075.7559</v>
      </c>
      <c r="Y15" s="104">
        <v>5296569579783.084</v>
      </c>
      <c r="Z15" s="104">
        <v>5258832076490.4131</v>
      </c>
      <c r="AA15" s="104">
        <v>5221094573197.7432</v>
      </c>
      <c r="AB15" s="104">
        <v>5183357069905.0732</v>
      </c>
      <c r="AC15" s="104">
        <v>5145619566612.4014</v>
      </c>
      <c r="AD15" s="104">
        <v>5107882063319.7314</v>
      </c>
      <c r="AE15" s="104">
        <v>5070144560027.0596</v>
      </c>
      <c r="AF15" s="104">
        <v>5032407056734.3896</v>
      </c>
      <c r="AG15" s="104">
        <v>4994669553441.7178</v>
      </c>
    </row>
    <row r="16" spans="1:33" ht="14.25" customHeight="1" x14ac:dyDescent="0.2">
      <c r="A16" s="4" t="s">
        <v>170</v>
      </c>
      <c r="B16" s="104">
        <v>8653943826277.0859</v>
      </c>
      <c r="C16" s="104">
        <v>8523829675410.1953</v>
      </c>
      <c r="D16" s="104">
        <v>8393715524543.3096</v>
      </c>
      <c r="E16" s="104">
        <v>8263601373676.4219</v>
      </c>
      <c r="F16" s="104">
        <v>8133487222809.5332</v>
      </c>
      <c r="G16" s="104">
        <v>8003373071942.6455</v>
      </c>
      <c r="H16" s="104">
        <v>7873258921075.7598</v>
      </c>
      <c r="I16" s="104">
        <v>7743144770208.8721</v>
      </c>
      <c r="J16" s="104">
        <v>7613030619341.9834</v>
      </c>
      <c r="K16" s="104">
        <v>7482916468475.0957</v>
      </c>
      <c r="L16" s="104">
        <v>7352802317608.208</v>
      </c>
      <c r="M16" s="104">
        <v>7222688166741.3223</v>
      </c>
      <c r="N16" s="104">
        <v>7092574015874.4326</v>
      </c>
      <c r="O16" s="104">
        <v>6962459865007.5459</v>
      </c>
      <c r="P16" s="104">
        <v>6832345714140.6562</v>
      </c>
      <c r="Q16" s="104">
        <v>6702231563273.7695</v>
      </c>
      <c r="R16" s="104">
        <v>6572117412406.8828</v>
      </c>
      <c r="S16" s="104">
        <v>6527516216394.5381</v>
      </c>
      <c r="T16" s="104">
        <v>6482915020382.1992</v>
      </c>
      <c r="U16" s="104">
        <v>6438313824369.8545</v>
      </c>
      <c r="V16" s="104">
        <v>6393712628357.5156</v>
      </c>
      <c r="W16" s="104">
        <v>6349111432345.1699</v>
      </c>
      <c r="X16" s="104">
        <v>6304510236332.8291</v>
      </c>
      <c r="Y16" s="104">
        <v>6259909040320.4863</v>
      </c>
      <c r="Z16" s="104">
        <v>6215307844308.1436</v>
      </c>
      <c r="AA16" s="104">
        <v>6170706648295.8027</v>
      </c>
      <c r="AB16" s="104">
        <v>6126105452283.4619</v>
      </c>
      <c r="AC16" s="104">
        <v>6081504256271.1182</v>
      </c>
      <c r="AD16" s="104">
        <v>6036903060258.7764</v>
      </c>
      <c r="AE16" s="104">
        <v>5992301864246.4336</v>
      </c>
      <c r="AF16" s="104">
        <v>5947700668234.0928</v>
      </c>
      <c r="AG16" s="104">
        <v>5903099472221.75</v>
      </c>
    </row>
    <row r="17" spans="1:33" ht="14.25" customHeight="1" x14ac:dyDescent="0.2">
      <c r="A17" s="102" t="s">
        <v>173</v>
      </c>
      <c r="B17" s="103">
        <v>8659221425805.2324</v>
      </c>
      <c r="C17" s="103">
        <v>8529027924945.4365</v>
      </c>
      <c r="D17" s="103">
        <v>8398834424085.6445</v>
      </c>
      <c r="E17" s="103">
        <v>8268640923225.8506</v>
      </c>
      <c r="F17" s="103">
        <v>8138447422366.0576</v>
      </c>
      <c r="G17" s="103">
        <v>8008253921506.2637</v>
      </c>
      <c r="H17" s="103">
        <v>7878060420646.4717</v>
      </c>
      <c r="I17" s="103">
        <v>7747866919786.6787</v>
      </c>
      <c r="J17" s="103">
        <v>7617673418926.8848</v>
      </c>
      <c r="K17" s="103">
        <v>7487479918067.0918</v>
      </c>
      <c r="L17" s="103">
        <v>7357286417207.2988</v>
      </c>
      <c r="M17" s="103">
        <v>7227092916347.5068</v>
      </c>
      <c r="N17" s="103">
        <v>7096899415487.7129</v>
      </c>
      <c r="O17" s="103">
        <v>6966705914627.9199</v>
      </c>
      <c r="P17" s="103">
        <v>6836512413768.125</v>
      </c>
      <c r="Q17" s="103">
        <v>6706318912908.3311</v>
      </c>
      <c r="R17" s="103">
        <v>6576125412048.5391</v>
      </c>
      <c r="S17" s="103">
        <v>6531497016038.626</v>
      </c>
      <c r="T17" s="103">
        <v>6486868620028.7197</v>
      </c>
      <c r="U17" s="103">
        <v>6442240224018.8066</v>
      </c>
      <c r="V17" s="103">
        <v>6397611828008.9004</v>
      </c>
      <c r="W17" s="103">
        <v>6352983431998.9863</v>
      </c>
      <c r="X17" s="103">
        <v>6308355035989.0771</v>
      </c>
      <c r="Y17" s="103">
        <v>6263726639979.166</v>
      </c>
      <c r="Z17" s="103">
        <v>6219098243969.2559</v>
      </c>
      <c r="AA17" s="103">
        <v>6174469847959.3457</v>
      </c>
      <c r="AB17" s="103">
        <v>6129841451949.4365</v>
      </c>
      <c r="AC17" s="103">
        <v>6085213055939.5254</v>
      </c>
      <c r="AD17" s="103">
        <v>6040584659929.6172</v>
      </c>
      <c r="AE17" s="103">
        <v>5995956263919.7051</v>
      </c>
      <c r="AF17" s="103">
        <v>5951327867909.7959</v>
      </c>
      <c r="AG17" s="103">
        <v>5906699471899.8848</v>
      </c>
    </row>
    <row r="18" spans="1:33" ht="14.25" customHeight="1" x14ac:dyDescent="0.2">
      <c r="A18" s="4" t="s">
        <v>174</v>
      </c>
      <c r="B18" s="104">
        <v>8659221425805.2324</v>
      </c>
      <c r="C18" s="104">
        <v>8529027924945.4365</v>
      </c>
      <c r="D18" s="104">
        <v>8398834424085.6445</v>
      </c>
      <c r="E18" s="104">
        <v>8268640923225.8506</v>
      </c>
      <c r="F18" s="104">
        <v>8138447422366.0576</v>
      </c>
      <c r="G18" s="104">
        <v>8008253921506.2637</v>
      </c>
      <c r="H18" s="104">
        <v>7878060420646.4717</v>
      </c>
      <c r="I18" s="104">
        <v>7747866919786.6787</v>
      </c>
      <c r="J18" s="104">
        <v>7617673418926.8848</v>
      </c>
      <c r="K18" s="104">
        <v>7487479918067.0918</v>
      </c>
      <c r="L18" s="104">
        <v>7357286417207.2988</v>
      </c>
      <c r="M18" s="104">
        <v>7227092916347.5068</v>
      </c>
      <c r="N18" s="104">
        <v>7096899415487.7129</v>
      </c>
      <c r="O18" s="104">
        <v>6966705914627.9199</v>
      </c>
      <c r="P18" s="104">
        <v>6836512413768.125</v>
      </c>
      <c r="Q18" s="104">
        <v>6706318912908.3311</v>
      </c>
      <c r="R18" s="104">
        <v>6576125412048.5391</v>
      </c>
      <c r="S18" s="104">
        <v>6531497016038.626</v>
      </c>
      <c r="T18" s="104">
        <v>6486868620028.7197</v>
      </c>
      <c r="U18" s="104">
        <v>6442240224018.8066</v>
      </c>
      <c r="V18" s="104">
        <v>6397611828008.9004</v>
      </c>
      <c r="W18" s="104">
        <v>6352983431998.9863</v>
      </c>
      <c r="X18" s="104">
        <v>6308355035989.0771</v>
      </c>
      <c r="Y18" s="104">
        <v>6263726639979.166</v>
      </c>
      <c r="Z18" s="104">
        <v>6219098243969.2559</v>
      </c>
      <c r="AA18" s="104">
        <v>6174469847959.3457</v>
      </c>
      <c r="AB18" s="104">
        <v>6129841451949.4365</v>
      </c>
      <c r="AC18" s="104">
        <v>6085213055939.5254</v>
      </c>
      <c r="AD18" s="104">
        <v>6040584659929.6172</v>
      </c>
      <c r="AE18" s="104">
        <v>5995956263919.7051</v>
      </c>
      <c r="AF18" s="104">
        <v>5951327867909.7959</v>
      </c>
      <c r="AG18" s="104">
        <v>5906699471899.8848</v>
      </c>
    </row>
    <row r="19" spans="1:33" ht="14.25" customHeight="1" x14ac:dyDescent="0.2">
      <c r="A19" s="102" t="s">
        <v>175</v>
      </c>
      <c r="B19" s="103">
        <v>7747516107318.0439</v>
      </c>
      <c r="C19" s="103">
        <v>7631030317732.6846</v>
      </c>
      <c r="D19" s="103">
        <v>7514544528147.3271</v>
      </c>
      <c r="E19" s="103">
        <v>7398058738561.9668</v>
      </c>
      <c r="F19" s="103">
        <v>7281572948976.6104</v>
      </c>
      <c r="G19" s="103">
        <v>7165087159391.251</v>
      </c>
      <c r="H19" s="103">
        <v>7048601369805.8945</v>
      </c>
      <c r="I19" s="103">
        <v>6932115580220.5352</v>
      </c>
      <c r="J19" s="103">
        <v>6815629790635.1768</v>
      </c>
      <c r="K19" s="103">
        <v>6699144001049.8193</v>
      </c>
      <c r="L19" s="103">
        <v>6582658211464.4609</v>
      </c>
      <c r="M19" s="103">
        <v>6466172421879.1045</v>
      </c>
      <c r="N19" s="103">
        <v>6349686632293.7451</v>
      </c>
      <c r="O19" s="103">
        <v>6233200842708.3867</v>
      </c>
      <c r="P19" s="103">
        <v>6116715053123.0283</v>
      </c>
      <c r="Q19" s="103">
        <v>6000229263537.6689</v>
      </c>
      <c r="R19" s="103">
        <v>5883743473952.3125</v>
      </c>
      <c r="S19" s="103">
        <v>5843813877522.2939</v>
      </c>
      <c r="T19" s="103">
        <v>5803884281092.2812</v>
      </c>
      <c r="U19" s="103">
        <v>5763954684662.2637</v>
      </c>
      <c r="V19" s="103">
        <v>5724025088232.251</v>
      </c>
      <c r="W19" s="103">
        <v>5684095491802.2305</v>
      </c>
      <c r="X19" s="103">
        <v>5644165895372.2178</v>
      </c>
      <c r="Y19" s="103">
        <v>5604236298942.2012</v>
      </c>
      <c r="Z19" s="103">
        <v>5564306702512.1846</v>
      </c>
      <c r="AA19" s="103">
        <v>5524377106082.1699</v>
      </c>
      <c r="AB19" s="103">
        <v>5484447509652.1553</v>
      </c>
      <c r="AC19" s="103">
        <v>5444517913222.1387</v>
      </c>
      <c r="AD19" s="103">
        <v>5404588316792.124</v>
      </c>
      <c r="AE19" s="103">
        <v>5364658720362.1064</v>
      </c>
      <c r="AF19" s="103">
        <v>5324729123932.0928</v>
      </c>
      <c r="AG19" s="103">
        <v>5284799527502.0752</v>
      </c>
    </row>
    <row r="20" spans="1:33" ht="14.25" customHeight="1" x14ac:dyDescent="0.2">
      <c r="A20" s="4" t="s">
        <v>174</v>
      </c>
      <c r="B20" s="104">
        <v>7747516107318.0439</v>
      </c>
      <c r="C20" s="104">
        <v>7631030317732.6846</v>
      </c>
      <c r="D20" s="104">
        <v>7514544528147.3271</v>
      </c>
      <c r="E20" s="104">
        <v>7398058738561.9668</v>
      </c>
      <c r="F20" s="104">
        <v>7281572948976.6104</v>
      </c>
      <c r="G20" s="104">
        <v>7165087159391.251</v>
      </c>
      <c r="H20" s="104">
        <v>7048601369805.8945</v>
      </c>
      <c r="I20" s="104">
        <v>6932115580220.5352</v>
      </c>
      <c r="J20" s="104">
        <v>6815629790635.1768</v>
      </c>
      <c r="K20" s="104">
        <v>6699144001049.8193</v>
      </c>
      <c r="L20" s="104">
        <v>6582658211464.4609</v>
      </c>
      <c r="M20" s="104">
        <v>6466172421879.1045</v>
      </c>
      <c r="N20" s="104">
        <v>6349686632293.7451</v>
      </c>
      <c r="O20" s="104">
        <v>6233200842708.3867</v>
      </c>
      <c r="P20" s="104">
        <v>6116715053123.0283</v>
      </c>
      <c r="Q20" s="104">
        <v>6000229263537.6689</v>
      </c>
      <c r="R20" s="104">
        <v>5883743473952.3125</v>
      </c>
      <c r="S20" s="104">
        <v>5843813877522.2939</v>
      </c>
      <c r="T20" s="104">
        <v>5803884281092.2812</v>
      </c>
      <c r="U20" s="104">
        <v>5763954684662.2637</v>
      </c>
      <c r="V20" s="104">
        <v>5724025088232.251</v>
      </c>
      <c r="W20" s="104">
        <v>5684095491802.2305</v>
      </c>
      <c r="X20" s="104">
        <v>5644165895372.2178</v>
      </c>
      <c r="Y20" s="104">
        <v>5604236298942.2012</v>
      </c>
      <c r="Z20" s="104">
        <v>5564306702512.1846</v>
      </c>
      <c r="AA20" s="104">
        <v>5524377106082.1699</v>
      </c>
      <c r="AB20" s="104">
        <v>5484447509652.1553</v>
      </c>
      <c r="AC20" s="104">
        <v>5444517913222.1387</v>
      </c>
      <c r="AD20" s="104">
        <v>5404588316792.124</v>
      </c>
      <c r="AE20" s="104">
        <v>5364658720362.1064</v>
      </c>
      <c r="AF20" s="104">
        <v>5324729123932.0928</v>
      </c>
      <c r="AG20" s="104">
        <v>5284799527502.0752</v>
      </c>
    </row>
    <row r="21" spans="1:33" ht="14.25" customHeight="1" x14ac:dyDescent="0.2">
      <c r="A21" s="102" t="s">
        <v>176</v>
      </c>
      <c r="B21" s="103">
        <v>24527204007096.953</v>
      </c>
      <c r="C21" s="103">
        <v>24158431527567.781</v>
      </c>
      <c r="D21" s="103">
        <v>23789659048038.617</v>
      </c>
      <c r="E21" s="103">
        <v>23420886568509.445</v>
      </c>
      <c r="F21" s="103">
        <v>23052114088980.277</v>
      </c>
      <c r="G21" s="103">
        <v>22683341609451.105</v>
      </c>
      <c r="H21" s="103">
        <v>22314569129921.938</v>
      </c>
      <c r="I21" s="103">
        <v>21945796650392.773</v>
      </c>
      <c r="J21" s="103">
        <v>21577024170863.602</v>
      </c>
      <c r="K21" s="103">
        <v>21208251691334.434</v>
      </c>
      <c r="L21" s="103">
        <v>20839479211805.262</v>
      </c>
      <c r="M21" s="103">
        <v>20470706732276.098</v>
      </c>
      <c r="N21" s="103">
        <v>20101934252746.926</v>
      </c>
      <c r="O21" s="103">
        <v>19733161773217.758</v>
      </c>
      <c r="P21" s="103">
        <v>19364389293688.586</v>
      </c>
      <c r="Q21" s="103">
        <v>18995616814159.414</v>
      </c>
      <c r="R21" s="103">
        <v>18626844334630.246</v>
      </c>
      <c r="S21" s="103">
        <v>18500434612598.82</v>
      </c>
      <c r="T21" s="103">
        <v>18374024890567.406</v>
      </c>
      <c r="U21" s="103">
        <v>18247615168535.977</v>
      </c>
      <c r="V21" s="103">
        <v>18121205446504.566</v>
      </c>
      <c r="W21" s="103">
        <v>17994795724473.125</v>
      </c>
      <c r="X21" s="103">
        <v>17868386002441.707</v>
      </c>
      <c r="Y21" s="103">
        <v>17741976280410.289</v>
      </c>
      <c r="Z21" s="103">
        <v>17615566558378.863</v>
      </c>
      <c r="AA21" s="103">
        <v>17489156836347.441</v>
      </c>
      <c r="AB21" s="103">
        <v>17362747114316.023</v>
      </c>
      <c r="AC21" s="103">
        <v>17236337392284.596</v>
      </c>
      <c r="AD21" s="103">
        <v>17109927670253.178</v>
      </c>
      <c r="AE21" s="103">
        <v>16983517948221.748</v>
      </c>
      <c r="AF21" s="103">
        <v>16857108226190.33</v>
      </c>
      <c r="AG21" s="103">
        <v>16730698504158.906</v>
      </c>
    </row>
    <row r="22" spans="1:33" ht="14.25" customHeight="1" x14ac:dyDescent="0.2">
      <c r="A22" s="4" t="s">
        <v>174</v>
      </c>
      <c r="B22" s="104">
        <v>24527204007096.953</v>
      </c>
      <c r="C22" s="104">
        <v>24158431527567.781</v>
      </c>
      <c r="D22" s="104">
        <v>23789659048038.617</v>
      </c>
      <c r="E22" s="104">
        <v>23420886568509.445</v>
      </c>
      <c r="F22" s="104">
        <v>23052114088980.277</v>
      </c>
      <c r="G22" s="104">
        <v>22683341609451.105</v>
      </c>
      <c r="H22" s="104">
        <v>22314569129921.938</v>
      </c>
      <c r="I22" s="104">
        <v>21945796650392.773</v>
      </c>
      <c r="J22" s="104">
        <v>21577024170863.602</v>
      </c>
      <c r="K22" s="104">
        <v>21208251691334.434</v>
      </c>
      <c r="L22" s="104">
        <v>20839479211805.262</v>
      </c>
      <c r="M22" s="104">
        <v>20470706732276.098</v>
      </c>
      <c r="N22" s="104">
        <v>20101934252746.926</v>
      </c>
      <c r="O22" s="104">
        <v>19733161773217.758</v>
      </c>
      <c r="P22" s="104">
        <v>19364389293688.586</v>
      </c>
      <c r="Q22" s="104">
        <v>18995616814159.414</v>
      </c>
      <c r="R22" s="104">
        <v>18626844334630.246</v>
      </c>
      <c r="S22" s="104">
        <v>18500434612598.82</v>
      </c>
      <c r="T22" s="104">
        <v>18374024890567.406</v>
      </c>
      <c r="U22" s="104">
        <v>18247615168535.977</v>
      </c>
      <c r="V22" s="104">
        <v>18121205446504.566</v>
      </c>
      <c r="W22" s="104">
        <v>17994795724473.125</v>
      </c>
      <c r="X22" s="104">
        <v>17868386002441.707</v>
      </c>
      <c r="Y22" s="104">
        <v>17741976280410.289</v>
      </c>
      <c r="Z22" s="104">
        <v>17615566558378.863</v>
      </c>
      <c r="AA22" s="104">
        <v>17489156836347.441</v>
      </c>
      <c r="AB22" s="104">
        <v>17362747114316.023</v>
      </c>
      <c r="AC22" s="104">
        <v>17236337392284.596</v>
      </c>
      <c r="AD22" s="104">
        <v>17109927670253.178</v>
      </c>
      <c r="AE22" s="104">
        <v>16983517948221.748</v>
      </c>
      <c r="AF22" s="104">
        <v>16857108226190.33</v>
      </c>
      <c r="AG22" s="104">
        <v>16730698504158.906</v>
      </c>
    </row>
    <row r="23" spans="1:33" ht="14.25" customHeight="1" x14ac:dyDescent="0.2">
      <c r="A23" s="100" t="s">
        <v>177</v>
      </c>
      <c r="B23" s="101">
        <v>228905584349244.81</v>
      </c>
      <c r="C23" s="101">
        <v>231607544678608.22</v>
      </c>
      <c r="D23" s="101">
        <v>234309505007971.62</v>
      </c>
      <c r="E23" s="101">
        <v>237011465337335.03</v>
      </c>
      <c r="F23" s="101">
        <v>239713425666698.41</v>
      </c>
      <c r="G23" s="101">
        <v>242415385996061.84</v>
      </c>
      <c r="H23" s="101">
        <v>245117346325425.25</v>
      </c>
      <c r="I23" s="101">
        <v>247819306654788.66</v>
      </c>
      <c r="J23" s="101">
        <v>250521266984152.06</v>
      </c>
      <c r="K23" s="101">
        <v>253223227313515.5</v>
      </c>
      <c r="L23" s="101">
        <v>255925187642878.88</v>
      </c>
      <c r="M23" s="101">
        <v>258627147972242.22</v>
      </c>
      <c r="N23" s="101">
        <v>261329108301605.69</v>
      </c>
      <c r="O23" s="101">
        <v>264031068630969.09</v>
      </c>
      <c r="P23" s="101">
        <v>266733028960332.5</v>
      </c>
      <c r="Q23" s="101">
        <v>269434989289695.94</v>
      </c>
      <c r="R23" s="101">
        <v>272136949619059.34</v>
      </c>
      <c r="S23" s="101">
        <v>273063141439584.59</v>
      </c>
      <c r="T23" s="101">
        <v>273989333260109.94</v>
      </c>
      <c r="U23" s="101">
        <v>274915525080635.28</v>
      </c>
      <c r="V23" s="101">
        <v>275841716901160.62</v>
      </c>
      <c r="W23" s="101">
        <v>276767908721685.94</v>
      </c>
      <c r="X23" s="101">
        <v>277694100542211.28</v>
      </c>
      <c r="Y23" s="101">
        <v>278620292362736.59</v>
      </c>
      <c r="Z23" s="101">
        <v>279546484183261.94</v>
      </c>
      <c r="AA23" s="101">
        <v>280472676003787.25</v>
      </c>
      <c r="AB23" s="101">
        <v>281398867824312.5</v>
      </c>
      <c r="AC23" s="101">
        <v>282325059644837.88</v>
      </c>
      <c r="AD23" s="101">
        <v>283251251465363.25</v>
      </c>
      <c r="AE23" s="101">
        <v>284177443285888.62</v>
      </c>
      <c r="AF23" s="101">
        <v>285103635106413.94</v>
      </c>
      <c r="AG23" s="101">
        <v>286029826926939.25</v>
      </c>
    </row>
    <row r="24" spans="1:33" ht="14.25" customHeight="1" x14ac:dyDescent="0.2">
      <c r="A24" s="102" t="s">
        <v>166</v>
      </c>
      <c r="B24" s="103">
        <v>148451236102424.47</v>
      </c>
      <c r="C24" s="103">
        <v>150203527781694.91</v>
      </c>
      <c r="D24" s="103">
        <v>151955819460965.28</v>
      </c>
      <c r="E24" s="103">
        <v>153708111140235.72</v>
      </c>
      <c r="F24" s="103">
        <v>155460402819506.06</v>
      </c>
      <c r="G24" s="103">
        <v>157212694498776.5</v>
      </c>
      <c r="H24" s="103">
        <v>158964986178046.91</v>
      </c>
      <c r="I24" s="103">
        <v>160717277857317.31</v>
      </c>
      <c r="J24" s="103">
        <v>162469569536587.72</v>
      </c>
      <c r="K24" s="103">
        <v>164221861215858.12</v>
      </c>
      <c r="L24" s="103">
        <v>165974152895128.53</v>
      </c>
      <c r="M24" s="103">
        <v>167726444574398.91</v>
      </c>
      <c r="N24" s="103">
        <v>169478736253669.31</v>
      </c>
      <c r="O24" s="103">
        <v>171231027932939.75</v>
      </c>
      <c r="P24" s="103">
        <v>172983319612210.19</v>
      </c>
      <c r="Q24" s="103">
        <v>174735611291480.56</v>
      </c>
      <c r="R24" s="103">
        <v>176487902970750.97</v>
      </c>
      <c r="S24" s="103">
        <v>177088562500381.12</v>
      </c>
      <c r="T24" s="103">
        <v>177689222030011.31</v>
      </c>
      <c r="U24" s="103">
        <v>178289881559641.5</v>
      </c>
      <c r="V24" s="103">
        <v>178890541089271.69</v>
      </c>
      <c r="W24" s="103">
        <v>179491200618901.88</v>
      </c>
      <c r="X24" s="103">
        <v>180091860148532.06</v>
      </c>
      <c r="Y24" s="103">
        <v>180692519678162.25</v>
      </c>
      <c r="Z24" s="103">
        <v>181293179207792.44</v>
      </c>
      <c r="AA24" s="103">
        <v>181893838737422.59</v>
      </c>
      <c r="AB24" s="103">
        <v>182494498267052.72</v>
      </c>
      <c r="AC24" s="103">
        <v>183095157796682.94</v>
      </c>
      <c r="AD24" s="103">
        <v>183695817326313.19</v>
      </c>
      <c r="AE24" s="103">
        <v>184296476855943.38</v>
      </c>
      <c r="AF24" s="103">
        <v>184897136385573.56</v>
      </c>
      <c r="AG24" s="103">
        <v>185497795915203.72</v>
      </c>
    </row>
    <row r="25" spans="1:33" ht="14.25" customHeight="1" x14ac:dyDescent="0.2">
      <c r="A25" s="4" t="s">
        <v>168</v>
      </c>
      <c r="B25" s="104">
        <v>115526674471109.84</v>
      </c>
      <c r="C25" s="104">
        <v>116890330549189.48</v>
      </c>
      <c r="D25" s="104">
        <v>118253986627269.11</v>
      </c>
      <c r="E25" s="104">
        <v>119617642705348.77</v>
      </c>
      <c r="F25" s="104">
        <v>120981298783428.38</v>
      </c>
      <c r="G25" s="104">
        <v>122344954861508.03</v>
      </c>
      <c r="H25" s="104">
        <v>123708610939587.67</v>
      </c>
      <c r="I25" s="104">
        <v>125072267017667.31</v>
      </c>
      <c r="J25" s="104">
        <v>126435923095746.94</v>
      </c>
      <c r="K25" s="104">
        <v>127799579173826.59</v>
      </c>
      <c r="L25" s="104">
        <v>129163235251906.23</v>
      </c>
      <c r="M25" s="104">
        <v>130526891329985.83</v>
      </c>
      <c r="N25" s="104">
        <v>131890547408065.48</v>
      </c>
      <c r="O25" s="104">
        <v>133254203486145.12</v>
      </c>
      <c r="P25" s="104">
        <v>134617859564224.78</v>
      </c>
      <c r="Q25" s="104">
        <v>135981515642304.42</v>
      </c>
      <c r="R25" s="104">
        <v>137345171720384.05</v>
      </c>
      <c r="S25" s="104">
        <v>137812612745258.22</v>
      </c>
      <c r="T25" s="104">
        <v>138280053770132.38</v>
      </c>
      <c r="U25" s="104">
        <v>138747494795006.58</v>
      </c>
      <c r="V25" s="104">
        <v>139214935819880.77</v>
      </c>
      <c r="W25" s="104">
        <v>139682376844754.94</v>
      </c>
      <c r="X25" s="104">
        <v>140149817869629.14</v>
      </c>
      <c r="Y25" s="104">
        <v>140617258894503.31</v>
      </c>
      <c r="Z25" s="104">
        <v>141084699919377.5</v>
      </c>
      <c r="AA25" s="104">
        <v>141552140944251.66</v>
      </c>
      <c r="AB25" s="104">
        <v>142019581969125.78</v>
      </c>
      <c r="AC25" s="104">
        <v>142487022994000</v>
      </c>
      <c r="AD25" s="104">
        <v>142954464018874.22</v>
      </c>
      <c r="AE25" s="104">
        <v>143421905043748.41</v>
      </c>
      <c r="AF25" s="104">
        <v>143889346068622.59</v>
      </c>
      <c r="AG25" s="104">
        <v>144356787093496.75</v>
      </c>
    </row>
    <row r="26" spans="1:33" ht="14.25" customHeight="1" x14ac:dyDescent="0.2">
      <c r="A26" s="4" t="s">
        <v>169</v>
      </c>
      <c r="B26" s="104">
        <v>422208697251.59875</v>
      </c>
      <c r="C26" s="104">
        <v>427192372743.5235</v>
      </c>
      <c r="D26" s="104">
        <v>432176048235.44812</v>
      </c>
      <c r="E26" s="104">
        <v>437159723727.37274</v>
      </c>
      <c r="F26" s="104">
        <v>442143399219.29742</v>
      </c>
      <c r="G26" s="104">
        <v>447127074711.22211</v>
      </c>
      <c r="H26" s="104">
        <v>452110750203.14679</v>
      </c>
      <c r="I26" s="104">
        <v>457094425695.07141</v>
      </c>
      <c r="J26" s="104">
        <v>462078101186.99603</v>
      </c>
      <c r="K26" s="104">
        <v>467061776678.92078</v>
      </c>
      <c r="L26" s="104">
        <v>472045452170.8454</v>
      </c>
      <c r="M26" s="104">
        <v>477029127662.77002</v>
      </c>
      <c r="N26" s="104">
        <v>482012803154.6947</v>
      </c>
      <c r="O26" s="104">
        <v>486996478646.61945</v>
      </c>
      <c r="P26" s="104">
        <v>491980154138.54407</v>
      </c>
      <c r="Q26" s="104">
        <v>496963829630.46875</v>
      </c>
      <c r="R26" s="104">
        <v>501947505122.39337</v>
      </c>
      <c r="S26" s="104">
        <v>503655834969.6568</v>
      </c>
      <c r="T26" s="104">
        <v>505364164816.9201</v>
      </c>
      <c r="U26" s="104">
        <v>507072494664.18353</v>
      </c>
      <c r="V26" s="104">
        <v>508780824511.44702</v>
      </c>
      <c r="W26" s="104">
        <v>510489154358.71033</v>
      </c>
      <c r="X26" s="104">
        <v>512197484205.97388</v>
      </c>
      <c r="Y26" s="104">
        <v>513905814053.23718</v>
      </c>
      <c r="Z26" s="104">
        <v>515614143900.50049</v>
      </c>
      <c r="AA26" s="104">
        <v>517322473747.76392</v>
      </c>
      <c r="AB26" s="104">
        <v>519030803595.02722</v>
      </c>
      <c r="AC26" s="104">
        <v>520739133442.29065</v>
      </c>
      <c r="AD26" s="104">
        <v>522447463289.5542</v>
      </c>
      <c r="AE26" s="104">
        <v>524155793136.81763</v>
      </c>
      <c r="AF26" s="104">
        <v>525864122984.08105</v>
      </c>
      <c r="AG26" s="104">
        <v>527572452831.34436</v>
      </c>
    </row>
    <row r="27" spans="1:33" ht="14.25" customHeight="1" x14ac:dyDescent="0.2">
      <c r="A27" s="4" t="s">
        <v>170</v>
      </c>
      <c r="B27" s="104">
        <v>32502352934063.035</v>
      </c>
      <c r="C27" s="104">
        <v>32886004859761.887</v>
      </c>
      <c r="D27" s="104">
        <v>33269656785460.719</v>
      </c>
      <c r="E27" s="104">
        <v>33653308711159.566</v>
      </c>
      <c r="F27" s="104">
        <v>34036960636858.402</v>
      </c>
      <c r="G27" s="104">
        <v>34420612562557.25</v>
      </c>
      <c r="H27" s="104">
        <v>34804264488256.098</v>
      </c>
      <c r="I27" s="104">
        <v>35187916413954.93</v>
      </c>
      <c r="J27" s="104">
        <v>35571568339653.781</v>
      </c>
      <c r="K27" s="104">
        <v>35955220265352.625</v>
      </c>
      <c r="L27" s="104">
        <v>36338872191051.461</v>
      </c>
      <c r="M27" s="104">
        <v>36722524116750.305</v>
      </c>
      <c r="N27" s="104">
        <v>37106176042449.148</v>
      </c>
      <c r="O27" s="104">
        <v>37489827968147.992</v>
      </c>
      <c r="P27" s="104">
        <v>37873479893846.844</v>
      </c>
      <c r="Q27" s="104">
        <v>38257131819545.68</v>
      </c>
      <c r="R27" s="104">
        <v>38640783745244.523</v>
      </c>
      <c r="S27" s="104">
        <v>38772293920153.266</v>
      </c>
      <c r="T27" s="104">
        <v>38903804095062</v>
      </c>
      <c r="U27" s="104">
        <v>39035314269970.742</v>
      </c>
      <c r="V27" s="104">
        <v>39166824444879.484</v>
      </c>
      <c r="W27" s="104">
        <v>39298334619788.219</v>
      </c>
      <c r="X27" s="104">
        <v>39429844794696.969</v>
      </c>
      <c r="Y27" s="104">
        <v>39561354969605.695</v>
      </c>
      <c r="Z27" s="104">
        <v>39692865144514.445</v>
      </c>
      <c r="AA27" s="104">
        <v>39824375319423.18</v>
      </c>
      <c r="AB27" s="104">
        <v>39955885494331.914</v>
      </c>
      <c r="AC27" s="104">
        <v>40087395669240.656</v>
      </c>
      <c r="AD27" s="104">
        <v>40218905844149.406</v>
      </c>
      <c r="AE27" s="104">
        <v>40350416019058.148</v>
      </c>
      <c r="AF27" s="104">
        <v>40481926193966.891</v>
      </c>
      <c r="AG27" s="104">
        <v>40613436368875.625</v>
      </c>
    </row>
    <row r="28" spans="1:33" ht="14.25" customHeight="1" x14ac:dyDescent="0.2">
      <c r="A28" s="102" t="s">
        <v>171</v>
      </c>
      <c r="B28" s="103">
        <v>14040459404685.037</v>
      </c>
      <c r="C28" s="103">
        <v>14206190461117.527</v>
      </c>
      <c r="D28" s="103">
        <v>14371921517550.014</v>
      </c>
      <c r="E28" s="103">
        <v>14537652573982.502</v>
      </c>
      <c r="F28" s="103">
        <v>14703383630414.988</v>
      </c>
      <c r="G28" s="103">
        <v>14869114686847.479</v>
      </c>
      <c r="H28" s="103">
        <v>15034845743279.967</v>
      </c>
      <c r="I28" s="103">
        <v>15200576799712.451</v>
      </c>
      <c r="J28" s="103">
        <v>15366307856144.943</v>
      </c>
      <c r="K28" s="103">
        <v>15532038912577.432</v>
      </c>
      <c r="L28" s="103">
        <v>15697769969009.918</v>
      </c>
      <c r="M28" s="103">
        <v>15863501025442.402</v>
      </c>
      <c r="N28" s="103">
        <v>16029232081874.893</v>
      </c>
      <c r="O28" s="103">
        <v>16194963138307.381</v>
      </c>
      <c r="P28" s="103">
        <v>16360694194739.869</v>
      </c>
      <c r="Q28" s="103">
        <v>16526425251172.357</v>
      </c>
      <c r="R28" s="103">
        <v>16692156307604.848</v>
      </c>
      <c r="S28" s="103">
        <v>16748966449192.291</v>
      </c>
      <c r="T28" s="103">
        <v>16805776590779.73</v>
      </c>
      <c r="U28" s="103">
        <v>16862586732367.178</v>
      </c>
      <c r="V28" s="103">
        <v>16919396873954.621</v>
      </c>
      <c r="W28" s="103">
        <v>16976207015542.064</v>
      </c>
      <c r="X28" s="103">
        <v>17033017157129.508</v>
      </c>
      <c r="Y28" s="103">
        <v>17089827298716.951</v>
      </c>
      <c r="Z28" s="103">
        <v>17146637440304.395</v>
      </c>
      <c r="AA28" s="103">
        <v>17203447581891.838</v>
      </c>
      <c r="AB28" s="103">
        <v>17260257723479.281</v>
      </c>
      <c r="AC28" s="103">
        <v>17317067865066.727</v>
      </c>
      <c r="AD28" s="103">
        <v>17373878006654.172</v>
      </c>
      <c r="AE28" s="103">
        <v>17430688148241.619</v>
      </c>
      <c r="AF28" s="103">
        <v>17487498289829.062</v>
      </c>
      <c r="AG28" s="103">
        <v>17544308431416.506</v>
      </c>
    </row>
    <row r="29" spans="1:33" ht="14.25" customHeight="1" x14ac:dyDescent="0.2">
      <c r="A29" s="4" t="s">
        <v>170</v>
      </c>
      <c r="B29" s="104">
        <v>14040459404685.037</v>
      </c>
      <c r="C29" s="104">
        <v>14206190461117.527</v>
      </c>
      <c r="D29" s="104">
        <v>14371921517550.014</v>
      </c>
      <c r="E29" s="104">
        <v>14537652573982.502</v>
      </c>
      <c r="F29" s="104">
        <v>14703383630414.988</v>
      </c>
      <c r="G29" s="104">
        <v>14869114686847.479</v>
      </c>
      <c r="H29" s="104">
        <v>15034845743279.967</v>
      </c>
      <c r="I29" s="104">
        <v>15200576799712.451</v>
      </c>
      <c r="J29" s="104">
        <v>15366307856144.943</v>
      </c>
      <c r="K29" s="104">
        <v>15532038912577.432</v>
      </c>
      <c r="L29" s="104">
        <v>15697769969009.918</v>
      </c>
      <c r="M29" s="104">
        <v>15863501025442.402</v>
      </c>
      <c r="N29" s="104">
        <v>16029232081874.893</v>
      </c>
      <c r="O29" s="104">
        <v>16194963138307.381</v>
      </c>
      <c r="P29" s="104">
        <v>16360694194739.869</v>
      </c>
      <c r="Q29" s="104">
        <v>16526425251172.357</v>
      </c>
      <c r="R29" s="104">
        <v>16692156307604.848</v>
      </c>
      <c r="S29" s="104">
        <v>16748966449192.291</v>
      </c>
      <c r="T29" s="104">
        <v>16805776590779.73</v>
      </c>
      <c r="U29" s="104">
        <v>16862586732367.178</v>
      </c>
      <c r="V29" s="104">
        <v>16919396873954.621</v>
      </c>
      <c r="W29" s="104">
        <v>16976207015542.064</v>
      </c>
      <c r="X29" s="104">
        <v>17033017157129.508</v>
      </c>
      <c r="Y29" s="104">
        <v>17089827298716.951</v>
      </c>
      <c r="Z29" s="104">
        <v>17146637440304.395</v>
      </c>
      <c r="AA29" s="104">
        <v>17203447581891.838</v>
      </c>
      <c r="AB29" s="104">
        <v>17260257723479.281</v>
      </c>
      <c r="AC29" s="104">
        <v>17317067865066.727</v>
      </c>
      <c r="AD29" s="104">
        <v>17373878006654.172</v>
      </c>
      <c r="AE29" s="104">
        <v>17430688148241.619</v>
      </c>
      <c r="AF29" s="104">
        <v>17487498289829.062</v>
      </c>
      <c r="AG29" s="104">
        <v>17544308431416.506</v>
      </c>
    </row>
    <row r="30" spans="1:33" ht="14.25" customHeight="1" x14ac:dyDescent="0.2">
      <c r="A30" s="102" t="s">
        <v>173</v>
      </c>
      <c r="B30" s="103">
        <v>14049030463918.727</v>
      </c>
      <c r="C30" s="103">
        <v>14214862691592.17</v>
      </c>
      <c r="D30" s="103">
        <v>14380694919265.611</v>
      </c>
      <c r="E30" s="103">
        <v>14546527146939.053</v>
      </c>
      <c r="F30" s="103">
        <v>14712359374612.494</v>
      </c>
      <c r="G30" s="103">
        <v>14878191602285.938</v>
      </c>
      <c r="H30" s="103">
        <v>15044023829959.381</v>
      </c>
      <c r="I30" s="103">
        <v>15209856057632.822</v>
      </c>
      <c r="J30" s="103">
        <v>15375688285306.268</v>
      </c>
      <c r="K30" s="103">
        <v>15541520512979.711</v>
      </c>
      <c r="L30" s="103">
        <v>15707352740653.152</v>
      </c>
      <c r="M30" s="103">
        <v>15873184968326.592</v>
      </c>
      <c r="N30" s="103">
        <v>16039017196000.035</v>
      </c>
      <c r="O30" s="103">
        <v>16204849423673.479</v>
      </c>
      <c r="P30" s="103">
        <v>16370681651346.922</v>
      </c>
      <c r="Q30" s="103">
        <v>16536513879020.361</v>
      </c>
      <c r="R30" s="103">
        <v>16702346106693.809</v>
      </c>
      <c r="S30" s="103">
        <v>16759190928278.15</v>
      </c>
      <c r="T30" s="103">
        <v>16816035749862.49</v>
      </c>
      <c r="U30" s="103">
        <v>16872880571446.836</v>
      </c>
      <c r="V30" s="103">
        <v>16929725393031.178</v>
      </c>
      <c r="W30" s="103">
        <v>16986570214615.52</v>
      </c>
      <c r="X30" s="103">
        <v>17043415036199.865</v>
      </c>
      <c r="Y30" s="103">
        <v>17100259857784.207</v>
      </c>
      <c r="Z30" s="103">
        <v>17157104679368.553</v>
      </c>
      <c r="AA30" s="103">
        <v>17213949500952.895</v>
      </c>
      <c r="AB30" s="103">
        <v>17270794322537.234</v>
      </c>
      <c r="AC30" s="103">
        <v>17327639144121.576</v>
      </c>
      <c r="AD30" s="103">
        <v>17384483965705.926</v>
      </c>
      <c r="AE30" s="103">
        <v>17441328787290.271</v>
      </c>
      <c r="AF30" s="103">
        <v>17498173608874.613</v>
      </c>
      <c r="AG30" s="103">
        <v>17555018430458.955</v>
      </c>
    </row>
    <row r="31" spans="1:33" ht="14.25" customHeight="1" x14ac:dyDescent="0.2">
      <c r="A31" s="4" t="s">
        <v>174</v>
      </c>
      <c r="B31" s="104">
        <v>14049030463918.727</v>
      </c>
      <c r="C31" s="104">
        <v>14214862691592.17</v>
      </c>
      <c r="D31" s="104">
        <v>14380694919265.611</v>
      </c>
      <c r="E31" s="104">
        <v>14546527146939.053</v>
      </c>
      <c r="F31" s="104">
        <v>14712359374612.494</v>
      </c>
      <c r="G31" s="104">
        <v>14878191602285.938</v>
      </c>
      <c r="H31" s="104">
        <v>15044023829959.381</v>
      </c>
      <c r="I31" s="104">
        <v>15209856057632.822</v>
      </c>
      <c r="J31" s="104">
        <v>15375688285306.268</v>
      </c>
      <c r="K31" s="104">
        <v>15541520512979.711</v>
      </c>
      <c r="L31" s="104">
        <v>15707352740653.152</v>
      </c>
      <c r="M31" s="104">
        <v>15873184968326.592</v>
      </c>
      <c r="N31" s="104">
        <v>16039017196000.035</v>
      </c>
      <c r="O31" s="104">
        <v>16204849423673.479</v>
      </c>
      <c r="P31" s="104">
        <v>16370681651346.922</v>
      </c>
      <c r="Q31" s="104">
        <v>16536513879020.361</v>
      </c>
      <c r="R31" s="104">
        <v>16702346106693.809</v>
      </c>
      <c r="S31" s="104">
        <v>16759190928278.15</v>
      </c>
      <c r="T31" s="104">
        <v>16816035749862.49</v>
      </c>
      <c r="U31" s="104">
        <v>16872880571446.836</v>
      </c>
      <c r="V31" s="104">
        <v>16929725393031.178</v>
      </c>
      <c r="W31" s="104">
        <v>16986570214615.52</v>
      </c>
      <c r="X31" s="104">
        <v>17043415036199.865</v>
      </c>
      <c r="Y31" s="104">
        <v>17100259857784.207</v>
      </c>
      <c r="Z31" s="104">
        <v>17157104679368.553</v>
      </c>
      <c r="AA31" s="104">
        <v>17213949500952.895</v>
      </c>
      <c r="AB31" s="104">
        <v>17270794322537.234</v>
      </c>
      <c r="AC31" s="104">
        <v>17327639144121.576</v>
      </c>
      <c r="AD31" s="104">
        <v>17384483965705.926</v>
      </c>
      <c r="AE31" s="104">
        <v>17441328787290.271</v>
      </c>
      <c r="AF31" s="104">
        <v>17498173608874.613</v>
      </c>
      <c r="AG31" s="104">
        <v>17555018430458.955</v>
      </c>
    </row>
    <row r="32" spans="1:33" ht="14.25" customHeight="1" x14ac:dyDescent="0.2">
      <c r="A32" s="102" t="s">
        <v>175</v>
      </c>
      <c r="B32" s="103">
        <v>12570270656130.162</v>
      </c>
      <c r="C32" s="103">
        <v>12718647869114.205</v>
      </c>
      <c r="D32" s="103">
        <v>12867025082098.248</v>
      </c>
      <c r="E32" s="103">
        <v>13015402295082.291</v>
      </c>
      <c r="F32" s="103">
        <v>13163779508066.332</v>
      </c>
      <c r="G32" s="103">
        <v>13312156721050.375</v>
      </c>
      <c r="H32" s="103">
        <v>13460533934034.42</v>
      </c>
      <c r="I32" s="103">
        <v>13608911147018.461</v>
      </c>
      <c r="J32" s="103">
        <v>13757288360002.504</v>
      </c>
      <c r="K32" s="103">
        <v>13905665572986.547</v>
      </c>
      <c r="L32" s="103">
        <v>14054042785970.586</v>
      </c>
      <c r="M32" s="103">
        <v>14202419998954.629</v>
      </c>
      <c r="N32" s="103">
        <v>14350797211938.672</v>
      </c>
      <c r="O32" s="103">
        <v>14499174424922.717</v>
      </c>
      <c r="P32" s="103">
        <v>14647551637906.76</v>
      </c>
      <c r="Q32" s="103">
        <v>14795928850890.801</v>
      </c>
      <c r="R32" s="103">
        <v>14944306063874.846</v>
      </c>
      <c r="S32" s="103">
        <v>14995167565994.139</v>
      </c>
      <c r="T32" s="103">
        <v>15046029068113.43</v>
      </c>
      <c r="U32" s="103">
        <v>15096890570232.725</v>
      </c>
      <c r="V32" s="103">
        <v>15147752072352.018</v>
      </c>
      <c r="W32" s="103">
        <v>15198613574471.311</v>
      </c>
      <c r="X32" s="103">
        <v>15249475076590.607</v>
      </c>
      <c r="Y32" s="103">
        <v>15300336578709.9</v>
      </c>
      <c r="Z32" s="103">
        <v>15351198080829.193</v>
      </c>
      <c r="AA32" s="103">
        <v>15402059582948.486</v>
      </c>
      <c r="AB32" s="103">
        <v>15452921085067.775</v>
      </c>
      <c r="AC32" s="103">
        <v>15503782587187.068</v>
      </c>
      <c r="AD32" s="103">
        <v>15554644089306.369</v>
      </c>
      <c r="AE32" s="103">
        <v>15605505591425.664</v>
      </c>
      <c r="AF32" s="103">
        <v>15656367093544.957</v>
      </c>
      <c r="AG32" s="103">
        <v>15707228595664.252</v>
      </c>
    </row>
    <row r="33" spans="1:33" ht="14.25" customHeight="1" x14ac:dyDescent="0.2">
      <c r="A33" s="4" t="s">
        <v>174</v>
      </c>
      <c r="B33" s="104">
        <v>12570270656130.162</v>
      </c>
      <c r="C33" s="104">
        <v>12718647869114.205</v>
      </c>
      <c r="D33" s="104">
        <v>12867025082098.248</v>
      </c>
      <c r="E33" s="104">
        <v>13015402295082.291</v>
      </c>
      <c r="F33" s="104">
        <v>13163779508066.332</v>
      </c>
      <c r="G33" s="104">
        <v>13312156721050.375</v>
      </c>
      <c r="H33" s="104">
        <v>13460533934034.42</v>
      </c>
      <c r="I33" s="104">
        <v>13608911147018.461</v>
      </c>
      <c r="J33" s="104">
        <v>13757288360002.504</v>
      </c>
      <c r="K33" s="104">
        <v>13905665572986.547</v>
      </c>
      <c r="L33" s="104">
        <v>14054042785970.586</v>
      </c>
      <c r="M33" s="104">
        <v>14202419998954.629</v>
      </c>
      <c r="N33" s="104">
        <v>14350797211938.672</v>
      </c>
      <c r="O33" s="104">
        <v>14499174424922.717</v>
      </c>
      <c r="P33" s="104">
        <v>14647551637906.76</v>
      </c>
      <c r="Q33" s="104">
        <v>14795928850890.801</v>
      </c>
      <c r="R33" s="104">
        <v>14944306063874.846</v>
      </c>
      <c r="S33" s="104">
        <v>14995167565994.139</v>
      </c>
      <c r="T33" s="104">
        <v>15046029068113.43</v>
      </c>
      <c r="U33" s="104">
        <v>15096890570232.725</v>
      </c>
      <c r="V33" s="104">
        <v>15147752072352.018</v>
      </c>
      <c r="W33" s="104">
        <v>15198613574471.311</v>
      </c>
      <c r="X33" s="104">
        <v>15249475076590.607</v>
      </c>
      <c r="Y33" s="104">
        <v>15300336578709.9</v>
      </c>
      <c r="Z33" s="104">
        <v>15351198080829.193</v>
      </c>
      <c r="AA33" s="104">
        <v>15402059582948.486</v>
      </c>
      <c r="AB33" s="104">
        <v>15452921085067.775</v>
      </c>
      <c r="AC33" s="104">
        <v>15503782587187.068</v>
      </c>
      <c r="AD33" s="104">
        <v>15554644089306.369</v>
      </c>
      <c r="AE33" s="104">
        <v>15605505591425.664</v>
      </c>
      <c r="AF33" s="104">
        <v>15656367093544.957</v>
      </c>
      <c r="AG33" s="104">
        <v>15707228595664.252</v>
      </c>
    </row>
    <row r="34" spans="1:33" ht="14.25" customHeight="1" x14ac:dyDescent="0.2">
      <c r="A34" s="102" t="s">
        <v>176</v>
      </c>
      <c r="B34" s="103">
        <v>39794587722086.406</v>
      </c>
      <c r="C34" s="103">
        <v>40264315875089.438</v>
      </c>
      <c r="D34" s="103">
        <v>40734044028092.461</v>
      </c>
      <c r="E34" s="103">
        <v>41203772181095.484</v>
      </c>
      <c r="F34" s="103">
        <v>41673500334098.516</v>
      </c>
      <c r="G34" s="103">
        <v>42143228487101.547</v>
      </c>
      <c r="H34" s="103">
        <v>42612956640104.578</v>
      </c>
      <c r="I34" s="103">
        <v>43082684793107.602</v>
      </c>
      <c r="J34" s="103">
        <v>43552412946110.633</v>
      </c>
      <c r="K34" s="103">
        <v>44022141099113.664</v>
      </c>
      <c r="L34" s="103">
        <v>44491869252116.68</v>
      </c>
      <c r="M34" s="103">
        <v>44961597405119.711</v>
      </c>
      <c r="N34" s="103">
        <v>45431325558122.742</v>
      </c>
      <c r="O34" s="103">
        <v>45901053711125.773</v>
      </c>
      <c r="P34" s="103">
        <v>46370781864128.805</v>
      </c>
      <c r="Q34" s="103">
        <v>46840510017131.828</v>
      </c>
      <c r="R34" s="103">
        <v>47310238170134.859</v>
      </c>
      <c r="S34" s="103">
        <v>47471253995738.906</v>
      </c>
      <c r="T34" s="103">
        <v>47632269821342.969</v>
      </c>
      <c r="U34" s="103">
        <v>47793285646947.039</v>
      </c>
      <c r="V34" s="103">
        <v>47954301472551.102</v>
      </c>
      <c r="W34" s="103">
        <v>48115317298155.164</v>
      </c>
      <c r="X34" s="103">
        <v>48276333123759.227</v>
      </c>
      <c r="Y34" s="103">
        <v>48437348949363.289</v>
      </c>
      <c r="Z34" s="103">
        <v>48598364774967.352</v>
      </c>
      <c r="AA34" s="103">
        <v>48759380600571.414</v>
      </c>
      <c r="AB34" s="103">
        <v>48920396426175.469</v>
      </c>
      <c r="AC34" s="103">
        <v>49081412251779.523</v>
      </c>
      <c r="AD34" s="103">
        <v>49242428077383.602</v>
      </c>
      <c r="AE34" s="103">
        <v>49403443902987.672</v>
      </c>
      <c r="AF34" s="103">
        <v>49564459728591.734</v>
      </c>
      <c r="AG34" s="103">
        <v>49725475554195.797</v>
      </c>
    </row>
    <row r="35" spans="1:33" ht="14.25" customHeight="1" x14ac:dyDescent="0.2">
      <c r="A35" s="4" t="s">
        <v>174</v>
      </c>
      <c r="B35" s="104">
        <v>39794587722086.406</v>
      </c>
      <c r="C35" s="104">
        <v>40264315875089.438</v>
      </c>
      <c r="D35" s="104">
        <v>40734044028092.461</v>
      </c>
      <c r="E35" s="104">
        <v>41203772181095.484</v>
      </c>
      <c r="F35" s="104">
        <v>41673500334098.516</v>
      </c>
      <c r="G35" s="104">
        <v>42143228487101.547</v>
      </c>
      <c r="H35" s="104">
        <v>42612956640104.578</v>
      </c>
      <c r="I35" s="104">
        <v>43082684793107.602</v>
      </c>
      <c r="J35" s="104">
        <v>43552412946110.633</v>
      </c>
      <c r="K35" s="104">
        <v>44022141099113.664</v>
      </c>
      <c r="L35" s="104">
        <v>44491869252116.68</v>
      </c>
      <c r="M35" s="104">
        <v>44961597405119.711</v>
      </c>
      <c r="N35" s="104">
        <v>45431325558122.742</v>
      </c>
      <c r="O35" s="104">
        <v>45901053711125.773</v>
      </c>
      <c r="P35" s="104">
        <v>46370781864128.805</v>
      </c>
      <c r="Q35" s="104">
        <v>46840510017131.828</v>
      </c>
      <c r="R35" s="104">
        <v>47310238170134.859</v>
      </c>
      <c r="S35" s="104">
        <v>47471253995738.906</v>
      </c>
      <c r="T35" s="104">
        <v>47632269821342.969</v>
      </c>
      <c r="U35" s="104">
        <v>47793285646947.039</v>
      </c>
      <c r="V35" s="104">
        <v>47954301472551.102</v>
      </c>
      <c r="W35" s="104">
        <v>48115317298155.164</v>
      </c>
      <c r="X35" s="104">
        <v>48276333123759.227</v>
      </c>
      <c r="Y35" s="104">
        <v>48437348949363.289</v>
      </c>
      <c r="Z35" s="104">
        <v>48598364774967.352</v>
      </c>
      <c r="AA35" s="104">
        <v>48759380600571.414</v>
      </c>
      <c r="AB35" s="104">
        <v>48920396426175.469</v>
      </c>
      <c r="AC35" s="104">
        <v>49081412251779.523</v>
      </c>
      <c r="AD35" s="104">
        <v>49242428077383.602</v>
      </c>
      <c r="AE35" s="104">
        <v>49403443902987.672</v>
      </c>
      <c r="AF35" s="104">
        <v>49564459728591.734</v>
      </c>
      <c r="AG35" s="104">
        <v>49725475554195.797</v>
      </c>
    </row>
    <row r="36" spans="1:33" ht="14.25" customHeight="1" x14ac:dyDescent="0.2">
      <c r="A36" s="98" t="s">
        <v>92</v>
      </c>
      <c r="B36" s="99">
        <v>5.9957772031073092E+19</v>
      </c>
      <c r="C36" s="99">
        <v>6.5515857498353558E+19</v>
      </c>
      <c r="D36" s="99">
        <v>7.1589177488450937E+19</v>
      </c>
      <c r="E36" s="99">
        <v>7.8225494241630339E+19</v>
      </c>
      <c r="F36" s="99">
        <v>8.5476997557829468E+19</v>
      </c>
      <c r="G36" s="99">
        <v>9.3400715231440257E+19</v>
      </c>
      <c r="H36" s="99">
        <v>1.0205896153339478E+20</v>
      </c>
      <c r="I36" s="99">
        <v>1.1151982726754048E+20</v>
      </c>
      <c r="J36" s="99">
        <v>1.2185771525524149E+20</v>
      </c>
      <c r="K36" s="99">
        <v>1.3315392545940234E+20</v>
      </c>
      <c r="L36" s="99">
        <v>1.4549729434948898E+20</v>
      </c>
      <c r="M36" s="99">
        <v>1.5898489353568656E+20</v>
      </c>
      <c r="N36" s="99">
        <v>1.7372279316644476E+20</v>
      </c>
      <c r="O36" s="99">
        <v>1.8982689609297415E+20</v>
      </c>
      <c r="P36" s="99">
        <v>2.0742384936079288E+20</v>
      </c>
      <c r="Q36" s="99">
        <v>2.2665204019653834E+20</v>
      </c>
      <c r="R36" s="99">
        <v>2.4766268432275754E+20</v>
      </c>
      <c r="S36" s="99">
        <v>2.7062101515947711E+20</v>
      </c>
      <c r="T36" s="99">
        <v>2.9570758326476059E+20</v>
      </c>
      <c r="U36" s="99">
        <v>3.2311967623340406E+20</v>
      </c>
      <c r="V36" s="99">
        <v>3.5307287022024058E+20</v>
      </c>
      <c r="W36" s="99">
        <v>3.8580272528965678E+20</v>
      </c>
      <c r="X36" s="99">
        <v>4.2156663792400787E+20</v>
      </c>
      <c r="Y36" s="99">
        <v>4.6064586525956342E+20</v>
      </c>
      <c r="Z36" s="99">
        <v>5.033477369691251E+20</v>
      </c>
      <c r="AA36" s="99">
        <v>5.5000807218616297E+20</v>
      </c>
      <c r="AB36" s="99">
        <v>6.0099382047782037E+20</v>
      </c>
      <c r="AC36" s="99">
        <v>6.5670594763611413E+20</v>
      </c>
      <c r="AD36" s="99">
        <v>7.1758258898198213E+20</v>
      </c>
      <c r="AE36" s="99">
        <v>7.8410249498061164E+20</v>
      </c>
      <c r="AF36" s="99">
        <v>8.5678879626531452E+20</v>
      </c>
      <c r="AG36" s="99">
        <v>9.3621311767910914E+20</v>
      </c>
    </row>
    <row r="37" spans="1:33" ht="14.25" customHeight="1" x14ac:dyDescent="0.2">
      <c r="A37" s="100" t="s">
        <v>93</v>
      </c>
      <c r="B37" s="101">
        <v>10183199317163.242</v>
      </c>
      <c r="C37" s="101">
        <v>11127181893864.275</v>
      </c>
      <c r="D37" s="101">
        <v>12158671655425.494</v>
      </c>
      <c r="E37" s="101">
        <v>13285780517883.439</v>
      </c>
      <c r="F37" s="101">
        <v>14517372371891.23</v>
      </c>
      <c r="G37" s="101">
        <v>15863132790765.549</v>
      </c>
      <c r="H37" s="101">
        <v>17333645200469.518</v>
      </c>
      <c r="I37" s="101">
        <v>18940474110553.039</v>
      </c>
      <c r="J37" s="101">
        <v>20696256060601.309</v>
      </c>
      <c r="K37" s="101">
        <v>22614798997419.051</v>
      </c>
      <c r="L37" s="101">
        <v>24711190864479.797</v>
      </c>
      <c r="M37" s="101">
        <v>27001918257617.07</v>
      </c>
      <c r="N37" s="101">
        <v>29504996080098.176</v>
      </c>
      <c r="O37" s="101">
        <v>32240109216723.27</v>
      </c>
      <c r="P37" s="101">
        <v>35228767341113.523</v>
      </c>
      <c r="Q37" s="101">
        <v>38494474073634.75</v>
      </c>
      <c r="R37" s="101">
        <v>42062911820260.695</v>
      </c>
      <c r="S37" s="101">
        <v>45962143745998.844</v>
      </c>
      <c r="T37" s="101">
        <v>50222834471252.945</v>
      </c>
      <c r="U37" s="101">
        <v>54878491226738.109</v>
      </c>
      <c r="V37" s="101">
        <v>59965727363456.727</v>
      </c>
      <c r="W37" s="101">
        <v>65524550290049.172</v>
      </c>
      <c r="X37" s="101">
        <v>71598676101936.703</v>
      </c>
      <c r="Y37" s="101">
        <v>78235873376586.25</v>
      </c>
      <c r="Z37" s="101">
        <v>85488338838595.781</v>
      </c>
      <c r="AA37" s="101">
        <v>93413107848933.625</v>
      </c>
      <c r="AB37" s="101">
        <v>102072502946529.78</v>
      </c>
      <c r="AC37" s="101">
        <v>111534623969673.09</v>
      </c>
      <c r="AD37" s="101">
        <v>121873883611661.81</v>
      </c>
      <c r="AE37" s="101">
        <v>133171592622462.84</v>
      </c>
      <c r="AF37" s="101">
        <v>145516599258565.12</v>
      </c>
      <c r="AG37" s="101">
        <v>159005988009834.16</v>
      </c>
    </row>
    <row r="38" spans="1:33" ht="14.25" customHeight="1" x14ac:dyDescent="0.2">
      <c r="A38" s="4" t="s">
        <v>94</v>
      </c>
      <c r="B38" s="104">
        <v>10183199317163.242</v>
      </c>
      <c r="C38" s="104">
        <v>11127181893864.275</v>
      </c>
      <c r="D38" s="104">
        <v>12158671655425.494</v>
      </c>
      <c r="E38" s="104">
        <v>13285780517883.439</v>
      </c>
      <c r="F38" s="104">
        <v>14517372371891.23</v>
      </c>
      <c r="G38" s="104">
        <v>15863132790765.549</v>
      </c>
      <c r="H38" s="104">
        <v>17333645200469.518</v>
      </c>
      <c r="I38" s="104">
        <v>18940474110553.039</v>
      </c>
      <c r="J38" s="104">
        <v>20696256060601.309</v>
      </c>
      <c r="K38" s="104">
        <v>22614798997419.051</v>
      </c>
      <c r="L38" s="104">
        <v>24711190864479.797</v>
      </c>
      <c r="M38" s="104">
        <v>27001918257617.07</v>
      </c>
      <c r="N38" s="104">
        <v>29504996080098.176</v>
      </c>
      <c r="O38" s="104">
        <v>32240109216723.27</v>
      </c>
      <c r="P38" s="104">
        <v>35228767341113.523</v>
      </c>
      <c r="Q38" s="104">
        <v>38494474073634.75</v>
      </c>
      <c r="R38" s="104">
        <v>42062911820260.695</v>
      </c>
      <c r="S38" s="104">
        <v>45962143745998.844</v>
      </c>
      <c r="T38" s="104">
        <v>50222834471252.945</v>
      </c>
      <c r="U38" s="104">
        <v>54878491226738.109</v>
      </c>
      <c r="V38" s="104">
        <v>59965727363456.727</v>
      </c>
      <c r="W38" s="104">
        <v>65524550290049.172</v>
      </c>
      <c r="X38" s="104">
        <v>71598676101936.703</v>
      </c>
      <c r="Y38" s="104">
        <v>78235873376586.25</v>
      </c>
      <c r="Z38" s="104">
        <v>85488338838595.781</v>
      </c>
      <c r="AA38" s="104">
        <v>93413107848933.625</v>
      </c>
      <c r="AB38" s="104">
        <v>102072502946529.78</v>
      </c>
      <c r="AC38" s="104">
        <v>111534623969673.09</v>
      </c>
      <c r="AD38" s="104">
        <v>121873883611661.81</v>
      </c>
      <c r="AE38" s="104">
        <v>133171592622462.84</v>
      </c>
      <c r="AF38" s="104">
        <v>145516599258565.12</v>
      </c>
      <c r="AG38" s="104">
        <v>159005988009834.16</v>
      </c>
    </row>
    <row r="39" spans="1:33" ht="14.25" customHeight="1" x14ac:dyDescent="0.2">
      <c r="A39" s="100" t="s">
        <v>96</v>
      </c>
      <c r="B39" s="101">
        <v>38718197403742.43</v>
      </c>
      <c r="C39" s="101">
        <v>42307374303069.352</v>
      </c>
      <c r="D39" s="101">
        <v>46229267900963.867</v>
      </c>
      <c r="E39" s="101">
        <v>50514721035383.227</v>
      </c>
      <c r="F39" s="101">
        <v>55197435675363.258</v>
      </c>
      <c r="G39" s="101">
        <v>60314237962469.43</v>
      </c>
      <c r="H39" s="101">
        <v>65905367821590.344</v>
      </c>
      <c r="I39" s="101">
        <v>72014795418651.766</v>
      </c>
      <c r="J39" s="101">
        <v>78690566953960.797</v>
      </c>
      <c r="K39" s="101">
        <v>85985182510592.953</v>
      </c>
      <c r="L39" s="101">
        <v>93956008929324.938</v>
      </c>
      <c r="M39" s="101">
        <v>102665730957073.34</v>
      </c>
      <c r="N39" s="101">
        <v>112182844216794.05</v>
      </c>
      <c r="O39" s="101">
        <v>122582193875690.86</v>
      </c>
      <c r="P39" s="101">
        <v>133945563247967.41</v>
      </c>
      <c r="Q39" s="101">
        <v>146362316961053.97</v>
      </c>
      <c r="R39" s="101">
        <v>159930103743343.72</v>
      </c>
      <c r="S39" s="101">
        <v>174755624360351.66</v>
      </c>
      <c r="T39" s="101">
        <v>190955470738556.25</v>
      </c>
      <c r="U39" s="101">
        <v>208657042876020.44</v>
      </c>
      <c r="V39" s="101">
        <v>227999550750627.53</v>
      </c>
      <c r="W39" s="101">
        <v>249135109105210.69</v>
      </c>
      <c r="X39" s="101">
        <v>272229933719263.62</v>
      </c>
      <c r="Y39" s="101">
        <v>297465648575039.44</v>
      </c>
      <c r="Z39" s="101">
        <v>325040714197945.56</v>
      </c>
      <c r="AA39" s="101">
        <v>355171988404095.19</v>
      </c>
      <c r="AB39" s="101">
        <v>388096431729154.81</v>
      </c>
      <c r="AC39" s="101">
        <v>424072970950447.5</v>
      </c>
      <c r="AD39" s="101">
        <v>463384535357554.06</v>
      </c>
      <c r="AE39" s="101">
        <v>506340281785199.25</v>
      </c>
      <c r="AF39" s="101">
        <v>553278025906687.12</v>
      </c>
      <c r="AG39" s="101">
        <v>604566898908237.12</v>
      </c>
    </row>
    <row r="40" spans="1:33" ht="14.25" customHeight="1" x14ac:dyDescent="0.2">
      <c r="A40" s="4" t="s">
        <v>98</v>
      </c>
      <c r="B40" s="104">
        <v>38718197403742.43</v>
      </c>
      <c r="C40" s="104">
        <v>42307374303069.352</v>
      </c>
      <c r="D40" s="104">
        <v>46229267900963.867</v>
      </c>
      <c r="E40" s="104">
        <v>50514721035383.227</v>
      </c>
      <c r="F40" s="104">
        <v>55197435675363.258</v>
      </c>
      <c r="G40" s="104">
        <v>60314237962469.43</v>
      </c>
      <c r="H40" s="104">
        <v>65905367821590.344</v>
      </c>
      <c r="I40" s="104">
        <v>72014795418651.766</v>
      </c>
      <c r="J40" s="104">
        <v>78690566953960.797</v>
      </c>
      <c r="K40" s="104">
        <v>85985182510592.953</v>
      </c>
      <c r="L40" s="104">
        <v>93956008929324.938</v>
      </c>
      <c r="M40" s="104">
        <v>102665730957073.34</v>
      </c>
      <c r="N40" s="104">
        <v>112182844216794.05</v>
      </c>
      <c r="O40" s="104">
        <v>122582193875690.86</v>
      </c>
      <c r="P40" s="104">
        <v>133945563247967.41</v>
      </c>
      <c r="Q40" s="104">
        <v>146362316961053.97</v>
      </c>
      <c r="R40" s="104">
        <v>159930103743343.72</v>
      </c>
      <c r="S40" s="104">
        <v>174755624360351.66</v>
      </c>
      <c r="T40" s="104">
        <v>190955470738556.25</v>
      </c>
      <c r="U40" s="104">
        <v>208657042876020.44</v>
      </c>
      <c r="V40" s="104">
        <v>227999550750627.53</v>
      </c>
      <c r="W40" s="104">
        <v>249135109105210.69</v>
      </c>
      <c r="X40" s="104">
        <v>272229933719263.62</v>
      </c>
      <c r="Y40" s="104">
        <v>297465648575039.44</v>
      </c>
      <c r="Z40" s="104">
        <v>325040714197945.56</v>
      </c>
      <c r="AA40" s="104">
        <v>355171988404095.19</v>
      </c>
      <c r="AB40" s="104">
        <v>388096431729154.81</v>
      </c>
      <c r="AC40" s="104">
        <v>424072970950447.5</v>
      </c>
      <c r="AD40" s="104">
        <v>463384535357554.06</v>
      </c>
      <c r="AE40" s="104">
        <v>506340281785199.25</v>
      </c>
      <c r="AF40" s="104">
        <v>553278025906687.12</v>
      </c>
      <c r="AG40" s="104">
        <v>604566898908237.12</v>
      </c>
    </row>
    <row r="41" spans="1:33" ht="14.25" customHeight="1" x14ac:dyDescent="0.2">
      <c r="A41" s="100" t="s">
        <v>99</v>
      </c>
      <c r="B41" s="101">
        <v>28154141112117.633</v>
      </c>
      <c r="C41" s="101">
        <v>30764029993210.941</v>
      </c>
      <c r="D41" s="101">
        <v>33615855573581.59</v>
      </c>
      <c r="E41" s="101">
        <v>36732045385252.617</v>
      </c>
      <c r="F41" s="101">
        <v>40137105992465.531</v>
      </c>
      <c r="G41" s="101">
        <v>43857815717967.078</v>
      </c>
      <c r="H41" s="101">
        <v>47923435235022.625</v>
      </c>
      <c r="I41" s="101">
        <v>52365937681309.219</v>
      </c>
      <c r="J41" s="101">
        <v>57220260104366.594</v>
      </c>
      <c r="K41" s="101">
        <v>62524578216041.375</v>
      </c>
      <c r="L41" s="101">
        <v>68320606616668.422</v>
      </c>
      <c r="M41" s="101">
        <v>74653926850033.578</v>
      </c>
      <c r="N41" s="101">
        <v>81574345869031.688</v>
      </c>
      <c r="O41" s="101">
        <v>89136287731090.906</v>
      </c>
      <c r="P41" s="101">
        <v>97399221603763.062</v>
      </c>
      <c r="Q41" s="101">
        <v>106428129446431.91</v>
      </c>
      <c r="R41" s="101">
        <v>116294017046116.12</v>
      </c>
      <c r="S41" s="101">
        <v>127074472426291.09</v>
      </c>
      <c r="T41" s="101">
        <v>138854276020208.28</v>
      </c>
      <c r="U41" s="101">
        <v>151726067407281.62</v>
      </c>
      <c r="V41" s="101">
        <v>165791073855936.62</v>
      </c>
      <c r="W41" s="101">
        <v>181159906402381.91</v>
      </c>
      <c r="X41" s="101">
        <v>197953429725882.69</v>
      </c>
      <c r="Y41" s="101">
        <v>216303712661472.03</v>
      </c>
      <c r="Z41" s="101">
        <v>236355066825190.47</v>
      </c>
      <c r="AA41" s="101">
        <v>258265181519885.69</v>
      </c>
      <c r="AB41" s="101">
        <v>282206363846779.06</v>
      </c>
      <c r="AC41" s="101">
        <v>308366893775375.5</v>
      </c>
      <c r="AD41" s="101">
        <v>336952504828352.88</v>
      </c>
      <c r="AE41" s="101">
        <v>368188002025941.12</v>
      </c>
      <c r="AF41" s="101">
        <v>402319029813745.88</v>
      </c>
      <c r="AG41" s="101">
        <v>439614003877480.12</v>
      </c>
    </row>
    <row r="42" spans="1:33" ht="14.25" customHeight="1" x14ac:dyDescent="0.2">
      <c r="A42" s="4" t="s">
        <v>103</v>
      </c>
      <c r="B42" s="104">
        <v>179242987980.8205</v>
      </c>
      <c r="C42" s="104">
        <v>195858812966.64255</v>
      </c>
      <c r="D42" s="104">
        <v>214014924928.6503</v>
      </c>
      <c r="E42" s="104">
        <v>233854108469.53622</v>
      </c>
      <c r="F42" s="104">
        <v>255532384324.66223</v>
      </c>
      <c r="G42" s="104">
        <v>279220236351.55841</v>
      </c>
      <c r="H42" s="104">
        <v>305103952261.3479</v>
      </c>
      <c r="I42" s="104">
        <v>333387088635.97479</v>
      </c>
      <c r="J42" s="104">
        <v>364292071752.52972</v>
      </c>
      <c r="K42" s="104">
        <v>398061946803.9892</v>
      </c>
      <c r="L42" s="104">
        <v>434962289272.71899</v>
      </c>
      <c r="M42" s="104">
        <v>475283293488.30005</v>
      </c>
      <c r="N42" s="104">
        <v>519342054794.66547</v>
      </c>
      <c r="O42" s="104">
        <v>567485063274.13086</v>
      </c>
      <c r="P42" s="104">
        <v>620090928639.64294</v>
      </c>
      <c r="Q42" s="104">
        <v>677573357724.53784</v>
      </c>
      <c r="R42" s="104">
        <v>740384407985.60254</v>
      </c>
      <c r="S42" s="104">
        <v>809018042605.8678</v>
      </c>
      <c r="T42" s="104">
        <v>884014015155.43188</v>
      </c>
      <c r="U42" s="104">
        <v>965962114360.34045</v>
      </c>
      <c r="V42" s="104">
        <v>1055506802361.5441</v>
      </c>
      <c r="W42" s="104">
        <v>1153352282940.459</v>
      </c>
      <c r="X42" s="104">
        <v>1260268039569.0393</v>
      </c>
      <c r="Y42" s="104">
        <v>1377094886837.0891</v>
      </c>
      <c r="Z42" s="104">
        <v>1504751582846.8875</v>
      </c>
      <c r="AA42" s="104">
        <v>1644242054576.7939</v>
      </c>
      <c r="AB42" s="104">
        <v>1796663293036.063</v>
      </c>
      <c r="AC42" s="104">
        <v>1963213980300.5061</v>
      </c>
      <c r="AD42" s="104">
        <v>2145203916274.3635</v>
      </c>
      <c r="AE42" s="104">
        <v>2344064319312.9961</v>
      </c>
      <c r="AF42" s="104">
        <v>2561359081713.311</v>
      </c>
      <c r="AG42" s="104">
        <v>2798797068588.1357</v>
      </c>
    </row>
    <row r="43" spans="1:33" ht="14.25" customHeight="1" x14ac:dyDescent="0.2">
      <c r="A43" s="4" t="s">
        <v>105</v>
      </c>
      <c r="B43" s="104">
        <v>12746899145253.766</v>
      </c>
      <c r="C43" s="104">
        <v>12746899145253.766</v>
      </c>
      <c r="D43" s="104">
        <v>12746899145253.766</v>
      </c>
      <c r="E43" s="104">
        <v>12746899145253.766</v>
      </c>
      <c r="F43" s="104">
        <v>12746899145253.766</v>
      </c>
      <c r="G43" s="104">
        <v>12746899145253.766</v>
      </c>
      <c r="H43" s="104">
        <v>12746899145253.766</v>
      </c>
      <c r="I43" s="104">
        <v>12746899145253.766</v>
      </c>
      <c r="J43" s="104">
        <v>12746899145253.766</v>
      </c>
      <c r="K43" s="104">
        <v>12746899145253.766</v>
      </c>
      <c r="L43" s="104">
        <v>12746899145253.766</v>
      </c>
      <c r="M43" s="104">
        <v>12746899145253.766</v>
      </c>
      <c r="N43" s="104">
        <v>12746899145253.766</v>
      </c>
      <c r="O43" s="104">
        <v>12746899145253.766</v>
      </c>
      <c r="P43" s="104">
        <v>12746899145253.766</v>
      </c>
      <c r="Q43" s="104">
        <v>12746899145253.766</v>
      </c>
      <c r="R43" s="104">
        <v>12746899145253.766</v>
      </c>
      <c r="S43" s="104">
        <v>12746899145253.766</v>
      </c>
      <c r="T43" s="104">
        <v>12746899145253.766</v>
      </c>
      <c r="U43" s="104">
        <v>12746899145253.766</v>
      </c>
      <c r="V43" s="104">
        <v>12746899145253.766</v>
      </c>
      <c r="W43" s="104">
        <v>12746899145253.766</v>
      </c>
      <c r="X43" s="104">
        <v>12746899145253.766</v>
      </c>
      <c r="Y43" s="104">
        <v>12746899145253.766</v>
      </c>
      <c r="Z43" s="104">
        <v>12746899145253.766</v>
      </c>
      <c r="AA43" s="104">
        <v>12746899145253.766</v>
      </c>
      <c r="AB43" s="104">
        <v>12746899145253.766</v>
      </c>
      <c r="AC43" s="104">
        <v>12746899145253.766</v>
      </c>
      <c r="AD43" s="104">
        <v>12746899145253.766</v>
      </c>
      <c r="AE43" s="104">
        <v>12746899145253.766</v>
      </c>
      <c r="AF43" s="104">
        <v>12746899145253.766</v>
      </c>
      <c r="AG43" s="104">
        <v>12746899145253.766</v>
      </c>
    </row>
    <row r="44" spans="1:33" ht="14.25" customHeight="1" x14ac:dyDescent="0.2">
      <c r="A44" s="4" t="s">
        <v>107</v>
      </c>
      <c r="B44" s="104">
        <v>15227998978883.049</v>
      </c>
      <c r="C44" s="104">
        <v>16639634484225.51</v>
      </c>
      <c r="D44" s="104">
        <v>18182128600913.211</v>
      </c>
      <c r="E44" s="104">
        <v>19867611922217.871</v>
      </c>
      <c r="F44" s="104">
        <v>21709339547407.465</v>
      </c>
      <c r="G44" s="104">
        <v>23721795323452.137</v>
      </c>
      <c r="H44" s="104">
        <v>25920805749936.148</v>
      </c>
      <c r="I44" s="104">
        <v>28323664442955.227</v>
      </c>
      <c r="J44" s="104">
        <v>30949268136817.184</v>
      </c>
      <c r="K44" s="104">
        <v>33818265293100.133</v>
      </c>
      <c r="L44" s="104">
        <v>36953218485770.523</v>
      </c>
      <c r="M44" s="104">
        <v>40378781839401.445</v>
      </c>
      <c r="N44" s="104">
        <v>44121894915913.961</v>
      </c>
      <c r="O44" s="104">
        <v>48211994574619.172</v>
      </c>
      <c r="P44" s="104">
        <v>52681246471686.383</v>
      </c>
      <c r="Q44" s="104">
        <v>57564798019611.711</v>
      </c>
      <c r="R44" s="104">
        <v>62901054796029.711</v>
      </c>
      <c r="S44" s="104">
        <v>68731982575621.664</v>
      </c>
      <c r="T44" s="104">
        <v>75103437360381.812</v>
      </c>
      <c r="U44" s="104">
        <v>82065526003689.203</v>
      </c>
      <c r="V44" s="104">
        <v>89673000264231.203</v>
      </c>
      <c r="W44" s="104">
        <v>97985687388725.422</v>
      </c>
      <c r="X44" s="104">
        <v>107068960609660.23</v>
      </c>
      <c r="Y44" s="104">
        <v>116994253258175.75</v>
      </c>
      <c r="Z44" s="104">
        <v>127839620535208.62</v>
      </c>
      <c r="AA44" s="104">
        <v>139690353358822.5</v>
      </c>
      <c r="AB44" s="104">
        <v>152639649115185.34</v>
      </c>
      <c r="AC44" s="104">
        <v>166789344588163</v>
      </c>
      <c r="AD44" s="104">
        <v>182250716831485.78</v>
      </c>
      <c r="AE44" s="104">
        <v>199145358281764.5</v>
      </c>
      <c r="AF44" s="104">
        <v>217606132994484.03</v>
      </c>
      <c r="AG44" s="104">
        <v>237778221523072.75</v>
      </c>
    </row>
    <row r="45" spans="1:33" ht="14.25" customHeight="1" x14ac:dyDescent="0.2">
      <c r="A45" s="100" t="s">
        <v>109</v>
      </c>
      <c r="B45" s="101">
        <v>96795493509356.078</v>
      </c>
      <c r="C45" s="101">
        <v>105768435757673.38</v>
      </c>
      <c r="D45" s="101">
        <v>115573169752409.69</v>
      </c>
      <c r="E45" s="101">
        <v>126286802588458.09</v>
      </c>
      <c r="F45" s="101">
        <v>137993589188408.14</v>
      </c>
      <c r="G45" s="101">
        <v>150785594906173.56</v>
      </c>
      <c r="H45" s="101">
        <v>164763419553975.84</v>
      </c>
      <c r="I45" s="101">
        <v>180036988546629.44</v>
      </c>
      <c r="J45" s="101">
        <v>196726417384901.97</v>
      </c>
      <c r="K45" s="101">
        <v>214962956276482.41</v>
      </c>
      <c r="L45" s="101">
        <v>234890022323312.34</v>
      </c>
      <c r="M45" s="101">
        <v>256664327392683.38</v>
      </c>
      <c r="N45" s="101">
        <v>280457110541985.09</v>
      </c>
      <c r="O45" s="101">
        <v>306455484689227.06</v>
      </c>
      <c r="P45" s="101">
        <v>334863908119918.5</v>
      </c>
      <c r="Q45" s="101">
        <v>365905792402634.88</v>
      </c>
      <c r="R45" s="101">
        <v>399825259358359.25</v>
      </c>
      <c r="S45" s="101">
        <v>436889060900879.12</v>
      </c>
      <c r="T45" s="101">
        <v>477388676846390.62</v>
      </c>
      <c r="U45" s="101">
        <v>521642607190051.06</v>
      </c>
      <c r="V45" s="101">
        <v>569998876876568.88</v>
      </c>
      <c r="W45" s="101">
        <v>622837772763026.75</v>
      </c>
      <c r="X45" s="101">
        <v>680574834298159.12</v>
      </c>
      <c r="Y45" s="101">
        <v>743664121437598.62</v>
      </c>
      <c r="Z45" s="101">
        <v>812601785494864</v>
      </c>
      <c r="AA45" s="101">
        <v>887929971010238</v>
      </c>
      <c r="AB45" s="101">
        <v>970241079322887</v>
      </c>
      <c r="AC45" s="101">
        <v>1060182427376118.8</v>
      </c>
      <c r="AD45" s="101">
        <v>1158461338393885</v>
      </c>
      <c r="AE45" s="101">
        <v>1265850704462997.8</v>
      </c>
      <c r="AF45" s="101">
        <v>1383195064766717.8</v>
      </c>
      <c r="AG45" s="101">
        <v>1511417247270593</v>
      </c>
    </row>
    <row r="46" spans="1:33" ht="14.25" customHeight="1" x14ac:dyDescent="0.2">
      <c r="A46" s="4" t="s">
        <v>98</v>
      </c>
      <c r="B46" s="104">
        <v>96795493509356.078</v>
      </c>
      <c r="C46" s="104">
        <v>105768435757673.38</v>
      </c>
      <c r="D46" s="104">
        <v>115573169752409.69</v>
      </c>
      <c r="E46" s="104">
        <v>126286802588458.09</v>
      </c>
      <c r="F46" s="104">
        <v>137993589188408.14</v>
      </c>
      <c r="G46" s="104">
        <v>150785594906173.56</v>
      </c>
      <c r="H46" s="104">
        <v>164763419553975.84</v>
      </c>
      <c r="I46" s="104">
        <v>180036988546629.44</v>
      </c>
      <c r="J46" s="104">
        <v>196726417384901.97</v>
      </c>
      <c r="K46" s="104">
        <v>214962956276482.41</v>
      </c>
      <c r="L46" s="104">
        <v>234890022323312.34</v>
      </c>
      <c r="M46" s="104">
        <v>256664327392683.38</v>
      </c>
      <c r="N46" s="104">
        <v>280457110541985.09</v>
      </c>
      <c r="O46" s="104">
        <v>306455484689227.06</v>
      </c>
      <c r="P46" s="104">
        <v>334863908119918.5</v>
      </c>
      <c r="Q46" s="104">
        <v>365905792402634.88</v>
      </c>
      <c r="R46" s="104">
        <v>399825259358359.25</v>
      </c>
      <c r="S46" s="104">
        <v>436889060900879.12</v>
      </c>
      <c r="T46" s="104">
        <v>477388676846390.62</v>
      </c>
      <c r="U46" s="104">
        <v>521642607190051.06</v>
      </c>
      <c r="V46" s="104">
        <v>569998876876568.88</v>
      </c>
      <c r="W46" s="104">
        <v>622837772763026.75</v>
      </c>
      <c r="X46" s="104">
        <v>680574834298159.12</v>
      </c>
      <c r="Y46" s="104">
        <v>743664121437598.62</v>
      </c>
      <c r="Z46" s="104">
        <v>812601785494864</v>
      </c>
      <c r="AA46" s="104">
        <v>887929971010238</v>
      </c>
      <c r="AB46" s="104">
        <v>970241079322887</v>
      </c>
      <c r="AC46" s="104">
        <v>1060182427376118.8</v>
      </c>
      <c r="AD46" s="104">
        <v>1158461338393885</v>
      </c>
      <c r="AE46" s="104">
        <v>1265850704462997.8</v>
      </c>
      <c r="AF46" s="104">
        <v>1383195064766717.8</v>
      </c>
      <c r="AG46" s="104">
        <v>1511417247270593</v>
      </c>
    </row>
    <row r="47" spans="1:33" ht="14.25" customHeight="1" x14ac:dyDescent="0.2">
      <c r="A47" s="100" t="s">
        <v>112</v>
      </c>
      <c r="B47" s="101">
        <v>5.9957598180041744E+19</v>
      </c>
      <c r="C47" s="101">
        <v>6.5515667531331609E+19</v>
      </c>
      <c r="D47" s="101">
        <v>7.1588969911486054E+19</v>
      </c>
      <c r="E47" s="101">
        <v>7.8225267422280827E+19</v>
      </c>
      <c r="F47" s="101">
        <v>8.5476749712326246E+19</v>
      </c>
      <c r="G47" s="101">
        <v>9.3400444410658898E+19</v>
      </c>
      <c r="H47" s="101">
        <v>1.0205866560752697E+20</v>
      </c>
      <c r="I47" s="101">
        <v>1.1151950390934471E+20</v>
      </c>
      <c r="J47" s="101">
        <v>1.2185736192174098E+20</v>
      </c>
      <c r="K47" s="101">
        <v>1.3315353937188636E+20</v>
      </c>
      <c r="L47" s="101">
        <v>1.4549687247166025E+20</v>
      </c>
      <c r="M47" s="101">
        <v>1.5898443254978311E+20</v>
      </c>
      <c r="N47" s="101">
        <v>1.7372228944714803E+20</v>
      </c>
      <c r="O47" s="101">
        <v>1.8982634567889863E+20</v>
      </c>
      <c r="P47" s="101">
        <v>2.0742324792333258E+20</v>
      </c>
      <c r="Q47" s="101">
        <v>2.2665138300582547E+20</v>
      </c>
      <c r="R47" s="101">
        <v>2.4766196621046553E+20</v>
      </c>
      <c r="S47" s="101">
        <v>2.7062023047817567E+20</v>
      </c>
      <c r="T47" s="101">
        <v>2.9570672584350256E+20</v>
      </c>
      <c r="U47" s="101">
        <v>3.2311873932919531E+20</v>
      </c>
      <c r="V47" s="101">
        <v>3.5307184646501171E+20</v>
      </c>
      <c r="W47" s="101">
        <v>3.8580160663231824E+20</v>
      </c>
      <c r="X47" s="101">
        <v>4.2156541556713403E+20</v>
      </c>
      <c r="Y47" s="101">
        <v>4.6064452959020738E+20</v>
      </c>
      <c r="Z47" s="101">
        <v>5.0334627748321965E+20</v>
      </c>
      <c r="AA47" s="101">
        <v>5.500064774059142E+20</v>
      </c>
      <c r="AB47" s="101">
        <v>6.0099207786144242E+20</v>
      </c>
      <c r="AC47" s="101">
        <v>6.5670404347919807E+20</v>
      </c>
      <c r="AD47" s="101">
        <v>7.1758050830972001E+20</v>
      </c>
      <c r="AE47" s="101">
        <v>7.8410022143003093E+20</v>
      </c>
      <c r="AF47" s="101">
        <v>8.5678631195659469E+20</v>
      </c>
      <c r="AG47" s="101">
        <v>9.3621040307497114E+20</v>
      </c>
    </row>
    <row r="48" spans="1:33" ht="14.25" customHeight="1" x14ac:dyDescent="0.2">
      <c r="A48" s="4" t="s">
        <v>98</v>
      </c>
      <c r="B48" s="104">
        <v>5.9957598180041744E+19</v>
      </c>
      <c r="C48" s="104">
        <v>6.5515667531331609E+19</v>
      </c>
      <c r="D48" s="104">
        <v>7.1588969911486054E+19</v>
      </c>
      <c r="E48" s="104">
        <v>7.8225267422280827E+19</v>
      </c>
      <c r="F48" s="104">
        <v>8.5476749712326246E+19</v>
      </c>
      <c r="G48" s="104">
        <v>9.3400444410658898E+19</v>
      </c>
      <c r="H48" s="104">
        <v>1.0205866560752697E+20</v>
      </c>
      <c r="I48" s="104">
        <v>1.1151950390934471E+20</v>
      </c>
      <c r="J48" s="104">
        <v>1.2185736192174098E+20</v>
      </c>
      <c r="K48" s="104">
        <v>1.3315353937188636E+20</v>
      </c>
      <c r="L48" s="104">
        <v>1.4549687247166025E+20</v>
      </c>
      <c r="M48" s="104">
        <v>1.5898443254978311E+20</v>
      </c>
      <c r="N48" s="104">
        <v>1.7372228944714803E+20</v>
      </c>
      <c r="O48" s="104">
        <v>1.8982634567889863E+20</v>
      </c>
      <c r="P48" s="104">
        <v>2.0742324792333258E+20</v>
      </c>
      <c r="Q48" s="104">
        <v>2.2665138300582547E+20</v>
      </c>
      <c r="R48" s="104">
        <v>2.4766196621046553E+20</v>
      </c>
      <c r="S48" s="104">
        <v>2.7062023047817567E+20</v>
      </c>
      <c r="T48" s="104">
        <v>2.9570672584350256E+20</v>
      </c>
      <c r="U48" s="104">
        <v>3.2311873932919531E+20</v>
      </c>
      <c r="V48" s="104">
        <v>3.5307184646501171E+20</v>
      </c>
      <c r="W48" s="104">
        <v>3.8580160663231824E+20</v>
      </c>
      <c r="X48" s="104">
        <v>4.2156541556713403E+20</v>
      </c>
      <c r="Y48" s="104">
        <v>4.6064452959020738E+20</v>
      </c>
      <c r="Z48" s="104">
        <v>5.0334627748321965E+20</v>
      </c>
      <c r="AA48" s="104">
        <v>5.500064774059142E+20</v>
      </c>
      <c r="AB48" s="104">
        <v>6.0099207786144242E+20</v>
      </c>
      <c r="AC48" s="104">
        <v>6.5670404347919807E+20</v>
      </c>
      <c r="AD48" s="104">
        <v>7.1758050830972001E+20</v>
      </c>
      <c r="AE48" s="104">
        <v>7.8410022143003093E+20</v>
      </c>
      <c r="AF48" s="104">
        <v>8.5678631195659469E+20</v>
      </c>
      <c r="AG48" s="104">
        <v>9.3621040307497114E+20</v>
      </c>
    </row>
    <row r="49" spans="1:33" ht="14.25" customHeight="1" x14ac:dyDescent="0.2">
      <c r="A49" s="97" t="s">
        <v>178</v>
      </c>
      <c r="B49" s="105">
        <v>5.9958193239275119E+19</v>
      </c>
      <c r="C49" s="105">
        <v>6.5516278517199282E+19</v>
      </c>
      <c r="D49" s="105">
        <v>7.1589598317940351E+19</v>
      </c>
      <c r="E49" s="105">
        <v>7.8225914881763459E+19</v>
      </c>
      <c r="F49" s="105">
        <v>8.5477418008606245E+19</v>
      </c>
      <c r="G49" s="105">
        <v>9.340113549286074E+19</v>
      </c>
      <c r="H49" s="105">
        <v>1.0205938160545894E+20</v>
      </c>
      <c r="I49" s="105">
        <v>1.1152024715024831E+20</v>
      </c>
      <c r="J49" s="105">
        <v>1.2185813494859303E+20</v>
      </c>
      <c r="K49" s="105">
        <v>1.3315434496339758E+20</v>
      </c>
      <c r="L49" s="105">
        <v>1.4549771366412788E+20</v>
      </c>
      <c r="M49" s="105">
        <v>1.5898531266096916E+20</v>
      </c>
      <c r="N49" s="105">
        <v>1.7372321210237102E+20</v>
      </c>
      <c r="O49" s="105">
        <v>1.898273148395441E+20</v>
      </c>
      <c r="P49" s="105">
        <v>2.0742426791800652E+20</v>
      </c>
      <c r="Q49" s="105">
        <v>2.2665245856439566E+20</v>
      </c>
      <c r="R49" s="105">
        <v>2.4766310250125853E+20</v>
      </c>
      <c r="S49" s="105">
        <v>2.706214332730696E+20</v>
      </c>
      <c r="T49" s="105">
        <v>2.9570800131344466E+20</v>
      </c>
      <c r="U49" s="105">
        <v>3.2312009421717943E+20</v>
      </c>
      <c r="V49" s="105">
        <v>3.5307328813910747E+20</v>
      </c>
      <c r="W49" s="105">
        <v>3.8580314314361517E+20</v>
      </c>
      <c r="X49" s="105">
        <v>4.215670557130577E+20</v>
      </c>
      <c r="Y49" s="105">
        <v>4.6064628298370476E+20</v>
      </c>
      <c r="Z49" s="105">
        <v>5.0334815462835782E+20</v>
      </c>
      <c r="AA49" s="105">
        <v>5.5000848978048726E+20</v>
      </c>
      <c r="AB49" s="105">
        <v>6.0099423800723597E+20</v>
      </c>
      <c r="AC49" s="105">
        <v>6.567063651006213E+20</v>
      </c>
      <c r="AD49" s="105">
        <v>7.1758300638158088E+20</v>
      </c>
      <c r="AE49" s="105">
        <v>7.8410291231530195E+20</v>
      </c>
      <c r="AF49" s="105">
        <v>8.5678921353509601E+20</v>
      </c>
      <c r="AG49" s="105">
        <v>9.3621353488398221E+20</v>
      </c>
    </row>
    <row r="50" spans="1:33" ht="14.25" customHeight="1" x14ac:dyDescent="0.2"/>
    <row r="51" spans="1:33" ht="14.25" customHeight="1" x14ac:dyDescent="0.2"/>
    <row r="52" spans="1:33" ht="14.25" customHeight="1" x14ac:dyDescent="0.2"/>
    <row r="53" spans="1:33" ht="14.25" customHeight="1" x14ac:dyDescent="0.2"/>
    <row r="54" spans="1:33" ht="14.25" customHeight="1" x14ac:dyDescent="0.2"/>
    <row r="55" spans="1:33" ht="14.25" customHeight="1" x14ac:dyDescent="0.2"/>
    <row r="56" spans="1:33" ht="14.25" customHeight="1" x14ac:dyDescent="0.2"/>
    <row r="57" spans="1:33" ht="14.25" customHeight="1" x14ac:dyDescent="0.2"/>
    <row r="58" spans="1:33" ht="14.25" customHeight="1" x14ac:dyDescent="0.2"/>
    <row r="59" spans="1:33" ht="14.25" customHeight="1" x14ac:dyDescent="0.2"/>
    <row r="60" spans="1:33" ht="14.25" customHeight="1" x14ac:dyDescent="0.2"/>
    <row r="61" spans="1:33" ht="14.25" customHeight="1" x14ac:dyDescent="0.2"/>
    <row r="62" spans="1:33" ht="14.25" customHeight="1" x14ac:dyDescent="0.2"/>
    <row r="63" spans="1:33" ht="14.25" customHeight="1" x14ac:dyDescent="0.2"/>
    <row r="64" spans="1:3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38"/>
  <sheetViews>
    <sheetView workbookViewId="0"/>
  </sheetViews>
  <sheetFormatPr baseColWidth="10" defaultColWidth="14.5" defaultRowHeight="15" customHeight="1" x14ac:dyDescent="0.2"/>
  <cols>
    <col min="1" max="1" width="26.5" customWidth="1"/>
  </cols>
  <sheetData>
    <row r="1" spans="1:7" x14ac:dyDescent="0.2">
      <c r="A1" s="1" t="s">
        <v>179</v>
      </c>
      <c r="B1" s="23"/>
      <c r="C1" s="23"/>
      <c r="D1" s="23"/>
      <c r="E1" s="23"/>
      <c r="F1" s="23"/>
      <c r="G1" s="23"/>
    </row>
    <row r="2" spans="1:7" x14ac:dyDescent="0.2">
      <c r="A2" s="1" t="s">
        <v>100</v>
      </c>
      <c r="B2" s="23" t="s">
        <v>71</v>
      </c>
      <c r="C2" s="23" t="s">
        <v>101</v>
      </c>
      <c r="D2" s="23" t="s">
        <v>102</v>
      </c>
      <c r="E2" s="23" t="s">
        <v>48</v>
      </c>
      <c r="F2" s="23" t="s">
        <v>40</v>
      </c>
      <c r="G2" s="23" t="s">
        <v>51</v>
      </c>
    </row>
    <row r="3" spans="1:7" x14ac:dyDescent="0.2">
      <c r="A3" s="1" t="s">
        <v>104</v>
      </c>
      <c r="B3" s="28">
        <v>0</v>
      </c>
      <c r="C3" s="72">
        <f>'LEAP projection'!B33</f>
        <v>12570270656130.162</v>
      </c>
      <c r="D3" s="28">
        <v>0</v>
      </c>
      <c r="E3" s="72">
        <f>'LEAP projection'!B29</f>
        <v>14040459404685.037</v>
      </c>
      <c r="F3" s="72">
        <f>'LEAP projection'!B31+'LEAP projection'!B27</f>
        <v>46551383397981.766</v>
      </c>
      <c r="G3" s="72">
        <f>'LEAP projection'!B35</f>
        <v>39794587722086.406</v>
      </c>
    </row>
    <row r="4" spans="1:7" x14ac:dyDescent="0.2">
      <c r="A4" s="1" t="s">
        <v>106</v>
      </c>
      <c r="B4" s="106">
        <v>0</v>
      </c>
      <c r="C4" s="106">
        <v>0</v>
      </c>
      <c r="D4" s="106">
        <v>0</v>
      </c>
      <c r="E4" s="106">
        <v>0</v>
      </c>
      <c r="F4" s="28">
        <v>0</v>
      </c>
      <c r="G4" s="106">
        <v>0</v>
      </c>
    </row>
    <row r="5" spans="1:7" x14ac:dyDescent="0.2">
      <c r="A5" s="1" t="s">
        <v>108</v>
      </c>
      <c r="B5" s="28">
        <v>0</v>
      </c>
      <c r="C5" s="28">
        <v>0</v>
      </c>
      <c r="D5" s="28">
        <v>0</v>
      </c>
      <c r="E5" s="28">
        <v>0</v>
      </c>
      <c r="F5" s="66">
        <f>'LEAP projection'!B26</f>
        <v>422208697251.59875</v>
      </c>
      <c r="G5" s="28">
        <v>0</v>
      </c>
    </row>
    <row r="6" spans="1:7" x14ac:dyDescent="0.2">
      <c r="A6" s="1" t="s">
        <v>110</v>
      </c>
      <c r="B6" s="106">
        <v>0</v>
      </c>
      <c r="C6" s="106">
        <v>0</v>
      </c>
      <c r="D6" s="106">
        <v>0</v>
      </c>
      <c r="E6" s="106">
        <v>0</v>
      </c>
      <c r="F6" s="28">
        <v>0</v>
      </c>
      <c r="G6" s="106">
        <v>0</v>
      </c>
    </row>
    <row r="7" spans="1:7" x14ac:dyDescent="0.2">
      <c r="A7" s="1" t="s">
        <v>111</v>
      </c>
      <c r="B7" s="106">
        <v>0</v>
      </c>
      <c r="C7" s="106">
        <v>0</v>
      </c>
      <c r="D7" s="106">
        <v>0</v>
      </c>
      <c r="E7" s="106">
        <v>0</v>
      </c>
      <c r="F7" s="28">
        <v>0</v>
      </c>
      <c r="G7" s="106">
        <v>0</v>
      </c>
    </row>
    <row r="8" spans="1:7" x14ac:dyDescent="0.2">
      <c r="A8" s="1" t="s">
        <v>113</v>
      </c>
      <c r="B8" s="28">
        <v>0</v>
      </c>
      <c r="C8" s="28">
        <v>0</v>
      </c>
      <c r="D8" s="28">
        <v>0</v>
      </c>
      <c r="E8" s="28">
        <v>0</v>
      </c>
      <c r="F8" s="28">
        <v>0</v>
      </c>
      <c r="G8" s="28">
        <v>0</v>
      </c>
    </row>
    <row r="9" spans="1:7" x14ac:dyDescent="0.2">
      <c r="A9" s="1" t="s">
        <v>114</v>
      </c>
      <c r="B9" s="28">
        <v>0</v>
      </c>
      <c r="C9" s="28">
        <v>0</v>
      </c>
      <c r="D9" s="28">
        <v>0</v>
      </c>
      <c r="E9" s="28">
        <v>0</v>
      </c>
      <c r="F9" s="28">
        <v>0</v>
      </c>
      <c r="G9" s="28">
        <v>0</v>
      </c>
    </row>
    <row r="10" spans="1:7" x14ac:dyDescent="0.2">
      <c r="A10" s="1" t="s">
        <v>115</v>
      </c>
      <c r="B10" s="106">
        <v>0</v>
      </c>
      <c r="C10" s="106">
        <v>0</v>
      </c>
      <c r="D10" s="106">
        <v>0</v>
      </c>
      <c r="E10" s="106">
        <v>0</v>
      </c>
      <c r="F10" s="28">
        <v>0</v>
      </c>
      <c r="G10" s="106">
        <v>0</v>
      </c>
    </row>
    <row r="11" spans="1:7" x14ac:dyDescent="0.2">
      <c r="A11" s="1" t="s">
        <v>116</v>
      </c>
      <c r="B11" s="28">
        <v>0</v>
      </c>
      <c r="C11" s="28">
        <v>0</v>
      </c>
      <c r="D11" s="28">
        <v>0</v>
      </c>
      <c r="E11" s="28">
        <v>0</v>
      </c>
      <c r="F11" s="66">
        <f>'LEAP projection'!B25</f>
        <v>115526674471109.84</v>
      </c>
      <c r="G11" s="28">
        <v>0</v>
      </c>
    </row>
    <row r="12" spans="1:7" x14ac:dyDescent="0.2">
      <c r="A12" s="1" t="s">
        <v>117</v>
      </c>
      <c r="B12" s="106">
        <v>0</v>
      </c>
      <c r="C12" s="106">
        <v>0</v>
      </c>
      <c r="D12" s="106">
        <v>0</v>
      </c>
      <c r="E12" s="106">
        <v>0</v>
      </c>
      <c r="F12" s="28">
        <v>0</v>
      </c>
      <c r="G12" s="106">
        <v>0</v>
      </c>
    </row>
    <row r="14" spans="1:7" x14ac:dyDescent="0.2">
      <c r="A14" s="107" t="s">
        <v>180</v>
      </c>
    </row>
    <row r="15" spans="1:7" x14ac:dyDescent="0.2">
      <c r="A15" s="1" t="s">
        <v>100</v>
      </c>
      <c r="B15" s="23" t="s">
        <v>71</v>
      </c>
      <c r="C15" s="23" t="s">
        <v>101</v>
      </c>
      <c r="D15" s="23" t="s">
        <v>102</v>
      </c>
      <c r="E15" s="23" t="s">
        <v>48</v>
      </c>
      <c r="F15" s="23" t="s">
        <v>40</v>
      </c>
      <c r="G15" s="23" t="s">
        <v>51</v>
      </c>
    </row>
    <row r="16" spans="1:7" x14ac:dyDescent="0.2">
      <c r="A16" s="1" t="s">
        <v>104</v>
      </c>
      <c r="B16" s="28">
        <v>0</v>
      </c>
      <c r="C16" s="108">
        <f>'LEAP projection'!B20</f>
        <v>7747516107318.0439</v>
      </c>
      <c r="D16" s="28">
        <v>0</v>
      </c>
      <c r="E16" s="108">
        <f>'LEAP projection'!B16</f>
        <v>8653943826277.0859</v>
      </c>
      <c r="F16" s="108">
        <f>'LEAP projection'!B18+'LEAP projection'!B13</f>
        <v>28692109634725.352</v>
      </c>
      <c r="G16" s="108">
        <f>'LEAP projection'!B22</f>
        <v>24527204007096.953</v>
      </c>
    </row>
    <row r="17" spans="1:7" x14ac:dyDescent="0.2">
      <c r="A17" s="1" t="s">
        <v>106</v>
      </c>
      <c r="B17" s="28">
        <v>0</v>
      </c>
      <c r="C17" s="28">
        <v>0</v>
      </c>
      <c r="D17" s="106">
        <v>0</v>
      </c>
      <c r="E17" s="28">
        <v>0</v>
      </c>
      <c r="F17" s="28">
        <v>0</v>
      </c>
      <c r="G17" s="28">
        <v>0</v>
      </c>
    </row>
    <row r="18" spans="1:7" x14ac:dyDescent="0.2">
      <c r="A18" s="1" t="s">
        <v>108</v>
      </c>
      <c r="B18" s="28">
        <v>0</v>
      </c>
      <c r="C18" s="28">
        <v>0</v>
      </c>
      <c r="D18" s="28">
        <v>0</v>
      </c>
      <c r="E18" s="28">
        <v>0</v>
      </c>
      <c r="F18" s="66">
        <f>'LEAP projection'!B12</f>
        <v>260226558133.93137</v>
      </c>
      <c r="G18" s="28">
        <v>0</v>
      </c>
    </row>
    <row r="19" spans="1:7" x14ac:dyDescent="0.2">
      <c r="A19" s="1" t="s">
        <v>110</v>
      </c>
      <c r="B19" s="28">
        <v>0</v>
      </c>
      <c r="C19" s="28">
        <v>0</v>
      </c>
      <c r="D19" s="106">
        <v>0</v>
      </c>
      <c r="E19" s="28">
        <v>0</v>
      </c>
      <c r="F19" s="28">
        <v>0</v>
      </c>
      <c r="G19" s="28">
        <v>0</v>
      </c>
    </row>
    <row r="20" spans="1:7" x14ac:dyDescent="0.2">
      <c r="A20" s="1" t="s">
        <v>111</v>
      </c>
      <c r="B20" s="28">
        <v>0</v>
      </c>
      <c r="C20" s="28">
        <v>0</v>
      </c>
      <c r="D20" s="28">
        <v>0</v>
      </c>
      <c r="E20" s="28">
        <v>0</v>
      </c>
      <c r="F20" s="28">
        <v>0</v>
      </c>
      <c r="G20" s="28">
        <v>0</v>
      </c>
    </row>
    <row r="21" spans="1:7" x14ac:dyDescent="0.2">
      <c r="A21" s="1" t="s">
        <v>113</v>
      </c>
      <c r="B21" s="28">
        <v>0</v>
      </c>
      <c r="C21" s="28">
        <v>0</v>
      </c>
      <c r="D21" s="28">
        <v>0</v>
      </c>
      <c r="E21" s="28">
        <v>0</v>
      </c>
      <c r="F21" s="66">
        <f>'LEAP projection'!B10</f>
        <v>43894938755486.43</v>
      </c>
      <c r="G21" s="28">
        <v>0</v>
      </c>
    </row>
    <row r="22" spans="1:7" x14ac:dyDescent="0.2">
      <c r="A22" s="1" t="s">
        <v>114</v>
      </c>
      <c r="B22" s="28">
        <v>0</v>
      </c>
      <c r="C22" s="28">
        <v>0</v>
      </c>
      <c r="D22" s="28">
        <v>0</v>
      </c>
      <c r="E22" s="66">
        <f>'LEAP projection'!B15</f>
        <v>7322185565345.5596</v>
      </c>
      <c r="F22" s="28">
        <v>0</v>
      </c>
      <c r="G22" s="28">
        <v>0</v>
      </c>
    </row>
    <row r="23" spans="1:7" x14ac:dyDescent="0.2">
      <c r="A23" s="1" t="s">
        <v>115</v>
      </c>
      <c r="B23" s="28">
        <v>0</v>
      </c>
      <c r="C23" s="28">
        <v>0</v>
      </c>
      <c r="D23" s="106">
        <v>0</v>
      </c>
      <c r="E23" s="28">
        <v>0</v>
      </c>
      <c r="F23" s="28">
        <v>0</v>
      </c>
      <c r="G23" s="28">
        <v>0</v>
      </c>
    </row>
    <row r="24" spans="1:7" x14ac:dyDescent="0.2">
      <c r="A24" s="1" t="s">
        <v>116</v>
      </c>
      <c r="B24" s="28">
        <v>0</v>
      </c>
      <c r="C24" s="28">
        <v>0</v>
      </c>
      <c r="D24" s="28">
        <v>0</v>
      </c>
      <c r="E24" s="28">
        <v>0</v>
      </c>
      <c r="F24" s="66">
        <f>'LEAP projection'!B11</f>
        <v>71204493233821.859</v>
      </c>
      <c r="G24" s="28">
        <v>0</v>
      </c>
    </row>
    <row r="25" spans="1:7" x14ac:dyDescent="0.2">
      <c r="A25" s="1" t="s">
        <v>117</v>
      </c>
      <c r="B25" s="28">
        <v>0</v>
      </c>
      <c r="C25" s="28">
        <v>0</v>
      </c>
      <c r="D25" s="106">
        <v>0</v>
      </c>
      <c r="E25" s="28">
        <v>0</v>
      </c>
      <c r="F25" s="28">
        <v>0</v>
      </c>
      <c r="G25" s="28">
        <v>0</v>
      </c>
    </row>
    <row r="27" spans="1:7" x14ac:dyDescent="0.2">
      <c r="A27" s="107" t="s">
        <v>181</v>
      </c>
    </row>
    <row r="28" spans="1:7" x14ac:dyDescent="0.2">
      <c r="A28" s="107" t="s">
        <v>100</v>
      </c>
      <c r="B28" s="107" t="s">
        <v>71</v>
      </c>
      <c r="C28" s="107" t="s">
        <v>101</v>
      </c>
      <c r="D28" s="107" t="s">
        <v>102</v>
      </c>
      <c r="E28" s="107" t="s">
        <v>48</v>
      </c>
      <c r="F28" s="107" t="s">
        <v>40</v>
      </c>
      <c r="G28" s="107" t="s">
        <v>51</v>
      </c>
    </row>
    <row r="29" spans="1:7" x14ac:dyDescent="0.2">
      <c r="A29" s="107" t="s">
        <v>104</v>
      </c>
      <c r="B29" s="6">
        <f>'Energy in commercial'!B21</f>
        <v>0</v>
      </c>
      <c r="C29" s="109">
        <f>'Energy in commercial'!C21</f>
        <v>100860593418486.16</v>
      </c>
      <c r="D29" s="6">
        <f>'Energy in commercial'!D21</f>
        <v>0</v>
      </c>
      <c r="E29" s="110">
        <f>'Energy in commercial'!E21</f>
        <v>40344237367394.477</v>
      </c>
      <c r="F29" s="110">
        <f>'Energy in commercial'!F21</f>
        <v>15867519352622.852</v>
      </c>
      <c r="G29" s="110">
        <f>'Energy in commercial'!G21</f>
        <v>65868049861496.508</v>
      </c>
    </row>
    <row r="30" spans="1:7" x14ac:dyDescent="0.2">
      <c r="A30" s="107" t="s">
        <v>106</v>
      </c>
      <c r="B30" s="6">
        <f>'Energy in commercial'!B22</f>
        <v>0</v>
      </c>
      <c r="C30" s="6">
        <f>'Energy in commercial'!C22</f>
        <v>0</v>
      </c>
      <c r="D30" s="6">
        <f>'Energy in commercial'!D22</f>
        <v>0</v>
      </c>
      <c r="E30" s="6">
        <f>'Energy in commercial'!E22</f>
        <v>0</v>
      </c>
      <c r="F30" s="6">
        <f>'Energy in commercial'!F22</f>
        <v>0</v>
      </c>
      <c r="G30" s="6">
        <f>'Energy in commercial'!G22</f>
        <v>0</v>
      </c>
    </row>
    <row r="31" spans="1:7" x14ac:dyDescent="0.2">
      <c r="A31" s="107" t="s">
        <v>108</v>
      </c>
      <c r="B31" s="6">
        <f>'Energy in commercial'!B23</f>
        <v>0</v>
      </c>
      <c r="C31" s="6">
        <f>'Energy in commercial'!C23</f>
        <v>0</v>
      </c>
      <c r="D31" s="6">
        <f>'Energy in commercial'!D23</f>
        <v>0</v>
      </c>
      <c r="E31" s="6">
        <f>'Energy in commercial'!E23</f>
        <v>0</v>
      </c>
      <c r="F31" s="109">
        <f>'Energy in commercial'!F23</f>
        <v>179800000000</v>
      </c>
      <c r="G31" s="6">
        <f>'Energy in commercial'!G23</f>
        <v>0</v>
      </c>
    </row>
    <row r="32" spans="1:7" x14ac:dyDescent="0.2">
      <c r="A32" s="107" t="s">
        <v>110</v>
      </c>
      <c r="B32" s="6">
        <f>'Energy in commercial'!B24</f>
        <v>0</v>
      </c>
      <c r="C32" s="6">
        <f>'Energy in commercial'!C24</f>
        <v>0</v>
      </c>
      <c r="D32" s="6">
        <f>'Energy in commercial'!D24</f>
        <v>0</v>
      </c>
      <c r="E32" s="6">
        <f>'Energy in commercial'!E24</f>
        <v>0</v>
      </c>
      <c r="F32" s="109">
        <f>'Energy in commercial'!F24</f>
        <v>11600000000</v>
      </c>
      <c r="G32" s="6">
        <f>'Energy in commercial'!G24</f>
        <v>0</v>
      </c>
    </row>
    <row r="33" spans="1:7" x14ac:dyDescent="0.2">
      <c r="A33" s="107" t="s">
        <v>111</v>
      </c>
      <c r="B33" s="6">
        <f>'Energy in commercial'!B25</f>
        <v>0</v>
      </c>
      <c r="C33" s="6">
        <f>'Energy in commercial'!C25</f>
        <v>0</v>
      </c>
      <c r="D33" s="6">
        <f>'Energy in commercial'!D25</f>
        <v>0</v>
      </c>
      <c r="E33" s="6">
        <f>'Energy in commercial'!E25</f>
        <v>0</v>
      </c>
      <c r="F33" s="6">
        <f>'Energy in commercial'!F25</f>
        <v>0</v>
      </c>
      <c r="G33" s="6">
        <f>'Energy in commercial'!G25</f>
        <v>0</v>
      </c>
    </row>
    <row r="34" spans="1:7" x14ac:dyDescent="0.2">
      <c r="A34" s="107" t="s">
        <v>113</v>
      </c>
      <c r="B34" s="6">
        <f>'Energy in commercial'!B26</f>
        <v>0</v>
      </c>
      <c r="C34" s="6">
        <f>'Energy in commercial'!C26</f>
        <v>0</v>
      </c>
      <c r="D34" s="6">
        <f>'Energy in commercial'!D26</f>
        <v>0</v>
      </c>
      <c r="E34" s="6">
        <f>'Energy in commercial'!E26</f>
        <v>0</v>
      </c>
      <c r="F34" s="109">
        <f>'Energy in commercial'!F26</f>
        <v>18780400000000</v>
      </c>
      <c r="G34" s="6">
        <f>'Energy in commercial'!G26</f>
        <v>0</v>
      </c>
    </row>
    <row r="35" spans="1:7" x14ac:dyDescent="0.2">
      <c r="A35" s="107" t="s">
        <v>114</v>
      </c>
      <c r="B35" s="6">
        <f>'Energy in commercial'!B27</f>
        <v>0</v>
      </c>
      <c r="C35" s="6">
        <f>'Energy in commercial'!C27</f>
        <v>0</v>
      </c>
      <c r="D35" s="6">
        <f>'Energy in commercial'!D27</f>
        <v>0</v>
      </c>
      <c r="E35" s="6">
        <f>'Energy in commercial'!E27</f>
        <v>0</v>
      </c>
      <c r="F35" s="109">
        <f>'Energy in commercial'!F27</f>
        <v>922200000000</v>
      </c>
      <c r="G35" s="6">
        <f>'Energy in commercial'!G27</f>
        <v>0</v>
      </c>
    </row>
    <row r="36" spans="1:7" x14ac:dyDescent="0.2">
      <c r="A36" s="107" t="s">
        <v>115</v>
      </c>
      <c r="B36" s="6">
        <f>'Energy in commercial'!B28</f>
        <v>0</v>
      </c>
      <c r="C36" s="6">
        <f>'Energy in commercial'!C28</f>
        <v>0</v>
      </c>
      <c r="D36" s="6">
        <f>'Energy in commercial'!D28</f>
        <v>0</v>
      </c>
      <c r="E36" s="6">
        <f>'Energy in commercial'!E28</f>
        <v>0</v>
      </c>
      <c r="F36" s="109">
        <f>'Energy in commercial'!F28</f>
        <v>1809600000000</v>
      </c>
      <c r="G36" s="6">
        <f>'Energy in commercial'!G28</f>
        <v>0</v>
      </c>
    </row>
    <row r="37" spans="1:7" x14ac:dyDescent="0.2">
      <c r="A37" s="107" t="s">
        <v>116</v>
      </c>
      <c r="B37" s="6">
        <f>'Energy in commercial'!B29</f>
        <v>0</v>
      </c>
      <c r="C37" s="6">
        <f>'Energy in commercial'!C29</f>
        <v>0</v>
      </c>
      <c r="D37" s="6">
        <f>'Energy in commercial'!D29</f>
        <v>0</v>
      </c>
      <c r="E37" s="6">
        <f>'Energy in commercial'!E29</f>
        <v>0</v>
      </c>
      <c r="F37" s="109">
        <f>'Energy in commercial'!F29</f>
        <v>10196400000000</v>
      </c>
      <c r="G37" s="109">
        <f>'Energy in commercial'!G29</f>
        <v>0</v>
      </c>
    </row>
    <row r="38" spans="1:7" x14ac:dyDescent="0.2">
      <c r="A38" s="107" t="s">
        <v>117</v>
      </c>
      <c r="B38" s="6">
        <f>'Energy in commercial'!B30</f>
        <v>0</v>
      </c>
      <c r="C38" s="6">
        <f>'Energy in commercial'!C30</f>
        <v>0</v>
      </c>
      <c r="D38" s="6">
        <f>'Energy in commercial'!D30</f>
        <v>0</v>
      </c>
      <c r="E38" s="6">
        <f>'Energy in commercial'!E30</f>
        <v>0</v>
      </c>
      <c r="F38" s="6">
        <f>'Energy in commercial'!F30</f>
        <v>0</v>
      </c>
      <c r="G38" s="6">
        <f>'Energy in commercial'!G30</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975"/>
  <sheetViews>
    <sheetView workbookViewId="0"/>
  </sheetViews>
  <sheetFormatPr baseColWidth="10" defaultColWidth="14.5" defaultRowHeight="15" customHeight="1" x14ac:dyDescent="0.2"/>
  <cols>
    <col min="1" max="1" width="26.5" customWidth="1"/>
    <col min="2" max="4" width="16.6640625" customWidth="1"/>
    <col min="5" max="5" width="14.33203125" customWidth="1"/>
    <col min="6" max="6" width="19" customWidth="1"/>
    <col min="7" max="7" width="13.83203125" customWidth="1"/>
    <col min="8" max="8" width="16.33203125" customWidth="1"/>
    <col min="9" max="10" width="13.83203125" customWidth="1"/>
    <col min="11" max="40" width="13.5" customWidth="1"/>
  </cols>
  <sheetData>
    <row r="1" spans="1:40" ht="16" x14ac:dyDescent="0.2">
      <c r="A1" s="111" t="s">
        <v>182</v>
      </c>
      <c r="B1" s="111" t="s">
        <v>183</v>
      </c>
      <c r="C1" s="111" t="s">
        <v>184</v>
      </c>
      <c r="D1" s="111">
        <v>2021</v>
      </c>
      <c r="E1" s="112">
        <v>2022</v>
      </c>
      <c r="F1" s="112">
        <v>2023</v>
      </c>
      <c r="G1" s="112">
        <v>2024</v>
      </c>
      <c r="H1" s="112">
        <v>2025</v>
      </c>
      <c r="I1" s="112">
        <v>2026</v>
      </c>
      <c r="J1" s="112">
        <v>2027</v>
      </c>
      <c r="K1" s="112">
        <v>2028</v>
      </c>
      <c r="L1" s="112">
        <v>2029</v>
      </c>
      <c r="M1" s="111">
        <v>2030</v>
      </c>
      <c r="N1" s="112">
        <v>2031</v>
      </c>
      <c r="O1" s="112">
        <v>2032</v>
      </c>
      <c r="P1" s="112">
        <v>2033</v>
      </c>
      <c r="Q1" s="112">
        <v>2034</v>
      </c>
      <c r="R1" s="112">
        <v>2035</v>
      </c>
      <c r="S1" s="112">
        <v>2036</v>
      </c>
      <c r="T1" s="112">
        <v>2037</v>
      </c>
      <c r="U1" s="112">
        <v>2038</v>
      </c>
      <c r="V1" s="112">
        <v>2039</v>
      </c>
      <c r="W1" s="112">
        <v>2040</v>
      </c>
      <c r="X1" s="112">
        <v>2041</v>
      </c>
      <c r="Y1" s="112">
        <v>2042</v>
      </c>
      <c r="Z1" s="112">
        <v>2043</v>
      </c>
      <c r="AA1" s="112">
        <v>2044</v>
      </c>
      <c r="AB1" s="112">
        <v>2045</v>
      </c>
      <c r="AC1" s="112">
        <v>2046</v>
      </c>
      <c r="AD1" s="112">
        <v>2047</v>
      </c>
      <c r="AE1" s="112">
        <v>2048</v>
      </c>
      <c r="AF1" s="112">
        <v>2049</v>
      </c>
      <c r="AG1" s="111">
        <v>2050</v>
      </c>
    </row>
    <row r="2" spans="1:40" ht="16" x14ac:dyDescent="0.2">
      <c r="A2" s="111" t="s">
        <v>185</v>
      </c>
      <c r="B2" s="113">
        <f t="shared" ref="B2:C2" si="0">C2/B3</f>
        <v>544.21768707482988</v>
      </c>
      <c r="C2" s="113">
        <f t="shared" si="0"/>
        <v>571.42857142857144</v>
      </c>
      <c r="D2" s="114">
        <v>600</v>
      </c>
      <c r="E2" s="113">
        <f t="shared" ref="E2:L2" si="1">D2+($M$2-$D$2)/COUNT(E1:M1)</f>
        <v>638.88888888888891</v>
      </c>
      <c r="F2" s="113">
        <f t="shared" si="1"/>
        <v>677.77777777777783</v>
      </c>
      <c r="G2" s="113">
        <f t="shared" si="1"/>
        <v>716.66666666666674</v>
      </c>
      <c r="H2" s="113">
        <f t="shared" si="1"/>
        <v>755.55555555555566</v>
      </c>
      <c r="I2" s="113">
        <f t="shared" si="1"/>
        <v>794.44444444444457</v>
      </c>
      <c r="J2" s="113">
        <f t="shared" si="1"/>
        <v>833.33333333333348</v>
      </c>
      <c r="K2" s="113">
        <f t="shared" si="1"/>
        <v>872.2222222222224</v>
      </c>
      <c r="L2" s="113">
        <f t="shared" si="1"/>
        <v>911.11111111111131</v>
      </c>
      <c r="M2" s="111">
        <v>950</v>
      </c>
      <c r="N2" s="113">
        <f>M2+($AG$2-$M$2)/COUNT(N1:AG1)</f>
        <v>992.5</v>
      </c>
      <c r="O2" s="113">
        <f t="shared" ref="O2:AF2" si="2">N2+($AG$2-$M$2)/COUNT($N$1:$AG$1)</f>
        <v>1035</v>
      </c>
      <c r="P2" s="113">
        <f t="shared" si="2"/>
        <v>1077.5</v>
      </c>
      <c r="Q2" s="113">
        <f t="shared" si="2"/>
        <v>1120</v>
      </c>
      <c r="R2" s="113">
        <f t="shared" si="2"/>
        <v>1162.5</v>
      </c>
      <c r="S2" s="113">
        <f t="shared" si="2"/>
        <v>1205</v>
      </c>
      <c r="T2" s="113">
        <f t="shared" si="2"/>
        <v>1247.5</v>
      </c>
      <c r="U2" s="113">
        <f t="shared" si="2"/>
        <v>1290</v>
      </c>
      <c r="V2" s="113">
        <f t="shared" si="2"/>
        <v>1332.5</v>
      </c>
      <c r="W2" s="113">
        <f t="shared" si="2"/>
        <v>1375</v>
      </c>
      <c r="X2" s="113">
        <f t="shared" si="2"/>
        <v>1417.5</v>
      </c>
      <c r="Y2" s="113">
        <f t="shared" si="2"/>
        <v>1460</v>
      </c>
      <c r="Z2" s="113">
        <f t="shared" si="2"/>
        <v>1502.5</v>
      </c>
      <c r="AA2" s="113">
        <f t="shared" si="2"/>
        <v>1545</v>
      </c>
      <c r="AB2" s="113">
        <f t="shared" si="2"/>
        <v>1587.5</v>
      </c>
      <c r="AC2" s="113">
        <f t="shared" si="2"/>
        <v>1630</v>
      </c>
      <c r="AD2" s="113">
        <f t="shared" si="2"/>
        <v>1672.5</v>
      </c>
      <c r="AE2" s="113">
        <f t="shared" si="2"/>
        <v>1715</v>
      </c>
      <c r="AF2" s="113">
        <f t="shared" si="2"/>
        <v>1757.5</v>
      </c>
      <c r="AG2" s="111">
        <v>1800</v>
      </c>
    </row>
    <row r="3" spans="1:40" ht="16" x14ac:dyDescent="0.2">
      <c r="A3" s="111" t="s">
        <v>186</v>
      </c>
      <c r="B3" s="115">
        <v>1.05</v>
      </c>
      <c r="C3" s="115">
        <v>1.05</v>
      </c>
      <c r="D3" s="115">
        <v>1.05</v>
      </c>
      <c r="E3" s="115">
        <f t="shared" ref="E3:AG3" si="3">(E2/D2)</f>
        <v>1.0648148148148149</v>
      </c>
      <c r="F3" s="115">
        <f t="shared" si="3"/>
        <v>1.0608695652173914</v>
      </c>
      <c r="G3" s="115">
        <f t="shared" si="3"/>
        <v>1.0573770491803278</v>
      </c>
      <c r="H3" s="115">
        <f t="shared" si="3"/>
        <v>1.054263565891473</v>
      </c>
      <c r="I3" s="115">
        <f t="shared" si="3"/>
        <v>1.0514705882352942</v>
      </c>
      <c r="J3" s="115">
        <f t="shared" si="3"/>
        <v>1.048951048951049</v>
      </c>
      <c r="K3" s="115">
        <f t="shared" si="3"/>
        <v>1.0466666666666666</v>
      </c>
      <c r="L3" s="115">
        <f t="shared" si="3"/>
        <v>1.0445859872611465</v>
      </c>
      <c r="M3" s="115">
        <f t="shared" si="3"/>
        <v>1.0426829268292681</v>
      </c>
      <c r="N3" s="115">
        <f t="shared" si="3"/>
        <v>1.0447368421052632</v>
      </c>
      <c r="O3" s="115">
        <f t="shared" si="3"/>
        <v>1.0428211586901763</v>
      </c>
      <c r="P3" s="115">
        <f t="shared" si="3"/>
        <v>1.0410628019323671</v>
      </c>
      <c r="Q3" s="115">
        <f t="shared" si="3"/>
        <v>1.0394431554524362</v>
      </c>
      <c r="R3" s="115">
        <f t="shared" si="3"/>
        <v>1.0379464285714286</v>
      </c>
      <c r="S3" s="115">
        <f t="shared" si="3"/>
        <v>1.0365591397849463</v>
      </c>
      <c r="T3" s="115">
        <f t="shared" si="3"/>
        <v>1.0352697095435686</v>
      </c>
      <c r="U3" s="115">
        <f t="shared" si="3"/>
        <v>1.034068136272545</v>
      </c>
      <c r="V3" s="115">
        <f t="shared" si="3"/>
        <v>1.0329457364341086</v>
      </c>
      <c r="W3" s="115">
        <f t="shared" si="3"/>
        <v>1.0318949343339587</v>
      </c>
      <c r="X3" s="115">
        <f t="shared" si="3"/>
        <v>1.030909090909091</v>
      </c>
      <c r="Y3" s="115">
        <f t="shared" si="3"/>
        <v>1.0299823633156966</v>
      </c>
      <c r="Z3" s="115">
        <f t="shared" si="3"/>
        <v>1.029109589041096</v>
      </c>
      <c r="AA3" s="115">
        <f t="shared" si="3"/>
        <v>1.0282861896838602</v>
      </c>
      <c r="AB3" s="115">
        <f t="shared" si="3"/>
        <v>1.0275080906148868</v>
      </c>
      <c r="AC3" s="115">
        <f t="shared" si="3"/>
        <v>1.0267716535433071</v>
      </c>
      <c r="AD3" s="115">
        <f t="shared" si="3"/>
        <v>1.0260736196319018</v>
      </c>
      <c r="AE3" s="115">
        <f t="shared" si="3"/>
        <v>1.0254110612855007</v>
      </c>
      <c r="AF3" s="115">
        <f t="shared" si="3"/>
        <v>1.0247813411078717</v>
      </c>
      <c r="AG3" s="115">
        <f t="shared" si="3"/>
        <v>1.0241820768136558</v>
      </c>
    </row>
    <row r="4" spans="1:40" ht="16" x14ac:dyDescent="0.2">
      <c r="A4" s="111" t="s">
        <v>187</v>
      </c>
      <c r="B4" s="113">
        <f t="shared" ref="B4:C4" si="4">C4/B5</f>
        <v>416.49312786339027</v>
      </c>
      <c r="C4" s="113">
        <f t="shared" si="4"/>
        <v>408.16326530612247</v>
      </c>
      <c r="D4" s="111">
        <v>400</v>
      </c>
      <c r="E4" s="113">
        <f t="shared" ref="E4:L4" si="5">D4+($M$4-$D$4)/COUNT($E$1:$M$1)</f>
        <v>392.22222222222223</v>
      </c>
      <c r="F4" s="113">
        <f t="shared" si="5"/>
        <v>384.44444444444446</v>
      </c>
      <c r="G4" s="113">
        <f t="shared" si="5"/>
        <v>376.66666666666669</v>
      </c>
      <c r="H4" s="113">
        <f t="shared" si="5"/>
        <v>368.88888888888891</v>
      </c>
      <c r="I4" s="113">
        <f t="shared" si="5"/>
        <v>361.11111111111114</v>
      </c>
      <c r="J4" s="113">
        <f t="shared" si="5"/>
        <v>353.33333333333337</v>
      </c>
      <c r="K4" s="113">
        <f t="shared" si="5"/>
        <v>345.5555555555556</v>
      </c>
      <c r="L4" s="113">
        <f t="shared" si="5"/>
        <v>337.77777777777783</v>
      </c>
      <c r="M4" s="111">
        <v>330</v>
      </c>
      <c r="N4" s="113">
        <f t="shared" ref="N4:AF4" si="6">M4+($AG$4-$M$4)/COUNT($N$1:$AG$1)</f>
        <v>317</v>
      </c>
      <c r="O4" s="113">
        <f t="shared" si="6"/>
        <v>304</v>
      </c>
      <c r="P4" s="113">
        <f t="shared" si="6"/>
        <v>291</v>
      </c>
      <c r="Q4" s="113">
        <f t="shared" si="6"/>
        <v>278</v>
      </c>
      <c r="R4" s="113">
        <f t="shared" si="6"/>
        <v>265</v>
      </c>
      <c r="S4" s="113">
        <f t="shared" si="6"/>
        <v>252</v>
      </c>
      <c r="T4" s="113">
        <f t="shared" si="6"/>
        <v>239</v>
      </c>
      <c r="U4" s="113">
        <f t="shared" si="6"/>
        <v>226</v>
      </c>
      <c r="V4" s="113">
        <f t="shared" si="6"/>
        <v>213</v>
      </c>
      <c r="W4" s="113">
        <f t="shared" si="6"/>
        <v>200</v>
      </c>
      <c r="X4" s="113">
        <f t="shared" si="6"/>
        <v>187</v>
      </c>
      <c r="Y4" s="113">
        <f t="shared" si="6"/>
        <v>174</v>
      </c>
      <c r="Z4" s="113">
        <f t="shared" si="6"/>
        <v>161</v>
      </c>
      <c r="AA4" s="113">
        <f t="shared" si="6"/>
        <v>148</v>
      </c>
      <c r="AB4" s="113">
        <f t="shared" si="6"/>
        <v>135</v>
      </c>
      <c r="AC4" s="113">
        <f t="shared" si="6"/>
        <v>122</v>
      </c>
      <c r="AD4" s="113">
        <f t="shared" si="6"/>
        <v>109</v>
      </c>
      <c r="AE4" s="113">
        <f t="shared" si="6"/>
        <v>96</v>
      </c>
      <c r="AF4" s="113">
        <f t="shared" si="6"/>
        <v>83</v>
      </c>
      <c r="AG4" s="111">
        <v>70</v>
      </c>
    </row>
    <row r="5" spans="1:40" ht="16" x14ac:dyDescent="0.2">
      <c r="A5" s="116" t="s">
        <v>188</v>
      </c>
      <c r="B5" s="115">
        <v>0.98</v>
      </c>
      <c r="C5" s="115">
        <v>0.98</v>
      </c>
      <c r="D5" s="115">
        <v>0.98</v>
      </c>
      <c r="E5" s="115">
        <f t="shared" ref="E5:AG5" si="7">(E4/D4)</f>
        <v>0.98055555555555562</v>
      </c>
      <c r="F5" s="115">
        <f t="shared" si="7"/>
        <v>0.98016997167138808</v>
      </c>
      <c r="G5" s="115">
        <f t="shared" si="7"/>
        <v>0.97976878612716767</v>
      </c>
      <c r="H5" s="115">
        <f t="shared" si="7"/>
        <v>0.97935103244837762</v>
      </c>
      <c r="I5" s="115">
        <f t="shared" si="7"/>
        <v>0.97891566265060248</v>
      </c>
      <c r="J5" s="115">
        <f t="shared" si="7"/>
        <v>0.97846153846153849</v>
      </c>
      <c r="K5" s="115">
        <f t="shared" si="7"/>
        <v>0.9779874213836478</v>
      </c>
      <c r="L5" s="115">
        <f t="shared" si="7"/>
        <v>0.977491961414791</v>
      </c>
      <c r="M5" s="115">
        <f t="shared" si="7"/>
        <v>0.97697368421052622</v>
      </c>
      <c r="N5" s="115">
        <f t="shared" si="7"/>
        <v>0.96060606060606057</v>
      </c>
      <c r="O5" s="115">
        <f t="shared" si="7"/>
        <v>0.95899053627760256</v>
      </c>
      <c r="P5" s="115">
        <f t="shared" si="7"/>
        <v>0.95723684210526316</v>
      </c>
      <c r="Q5" s="115">
        <f t="shared" si="7"/>
        <v>0.9553264604810997</v>
      </c>
      <c r="R5" s="115">
        <f t="shared" si="7"/>
        <v>0.9532374100719424</v>
      </c>
      <c r="S5" s="115">
        <f t="shared" si="7"/>
        <v>0.95094339622641511</v>
      </c>
      <c r="T5" s="115">
        <f t="shared" si="7"/>
        <v>0.94841269841269837</v>
      </c>
      <c r="U5" s="115">
        <f t="shared" si="7"/>
        <v>0.94560669456066948</v>
      </c>
      <c r="V5" s="115">
        <f t="shared" si="7"/>
        <v>0.94247787610619471</v>
      </c>
      <c r="W5" s="115">
        <f t="shared" si="7"/>
        <v>0.93896713615023475</v>
      </c>
      <c r="X5" s="115">
        <f t="shared" si="7"/>
        <v>0.93500000000000005</v>
      </c>
      <c r="Y5" s="115">
        <f t="shared" si="7"/>
        <v>0.93048128342245995</v>
      </c>
      <c r="Z5" s="115">
        <f t="shared" si="7"/>
        <v>0.92528735632183912</v>
      </c>
      <c r="AA5" s="115">
        <f t="shared" si="7"/>
        <v>0.91925465838509313</v>
      </c>
      <c r="AB5" s="115">
        <f t="shared" si="7"/>
        <v>0.91216216216216217</v>
      </c>
      <c r="AC5" s="115">
        <f t="shared" si="7"/>
        <v>0.90370370370370368</v>
      </c>
      <c r="AD5" s="115">
        <f t="shared" si="7"/>
        <v>0.89344262295081966</v>
      </c>
      <c r="AE5" s="115">
        <f t="shared" si="7"/>
        <v>0.88073394495412849</v>
      </c>
      <c r="AF5" s="115">
        <f t="shared" si="7"/>
        <v>0.86458333333333337</v>
      </c>
      <c r="AG5" s="115">
        <f t="shared" si="7"/>
        <v>0.84337349397590367</v>
      </c>
    </row>
    <row r="6" spans="1:40" x14ac:dyDescent="0.2">
      <c r="A6" s="117" t="s">
        <v>189</v>
      </c>
      <c r="B6" s="118">
        <f t="shared" ref="B6:AG6" si="8">SUM(B2:B4)</f>
        <v>961.76081493822016</v>
      </c>
      <c r="C6" s="118">
        <f t="shared" si="8"/>
        <v>980.64183673469392</v>
      </c>
      <c r="D6" s="118">
        <f t="shared" si="8"/>
        <v>1001.05</v>
      </c>
      <c r="E6" s="118">
        <f t="shared" si="8"/>
        <v>1032.1759259259259</v>
      </c>
      <c r="F6" s="118">
        <f t="shared" si="8"/>
        <v>1063.2830917874398</v>
      </c>
      <c r="G6" s="118">
        <f t="shared" si="8"/>
        <v>1094.3907103825138</v>
      </c>
      <c r="H6" s="118">
        <f t="shared" si="8"/>
        <v>1125.498708010336</v>
      </c>
      <c r="I6" s="118">
        <f t="shared" si="8"/>
        <v>1156.607026143791</v>
      </c>
      <c r="J6" s="118">
        <f t="shared" si="8"/>
        <v>1187.715617715618</v>
      </c>
      <c r="K6" s="118">
        <f t="shared" si="8"/>
        <v>1218.8244444444447</v>
      </c>
      <c r="L6" s="118">
        <f t="shared" si="8"/>
        <v>1249.9334748761503</v>
      </c>
      <c r="M6" s="118">
        <f t="shared" si="8"/>
        <v>1281.0426829268292</v>
      </c>
      <c r="N6" s="118">
        <f t="shared" si="8"/>
        <v>1310.5447368421053</v>
      </c>
      <c r="O6" s="118">
        <f t="shared" si="8"/>
        <v>1340.0428211586902</v>
      </c>
      <c r="P6" s="118">
        <f t="shared" si="8"/>
        <v>1369.5410628019324</v>
      </c>
      <c r="Q6" s="118">
        <f t="shared" si="8"/>
        <v>1399.0394431554525</v>
      </c>
      <c r="R6" s="118">
        <f t="shared" si="8"/>
        <v>1428.5379464285713</v>
      </c>
      <c r="S6" s="118">
        <f t="shared" si="8"/>
        <v>1458.0365591397849</v>
      </c>
      <c r="T6" s="118">
        <f t="shared" si="8"/>
        <v>1487.5352697095436</v>
      </c>
      <c r="U6" s="118">
        <f t="shared" si="8"/>
        <v>1517.0340681362725</v>
      </c>
      <c r="V6" s="118">
        <f t="shared" si="8"/>
        <v>1546.5329457364342</v>
      </c>
      <c r="W6" s="118">
        <f t="shared" si="8"/>
        <v>1576.0318949343339</v>
      </c>
      <c r="X6" s="118">
        <f t="shared" si="8"/>
        <v>1605.5309090909091</v>
      </c>
      <c r="Y6" s="118">
        <f t="shared" si="8"/>
        <v>1635.0299823633156</v>
      </c>
      <c r="Z6" s="118">
        <f t="shared" si="8"/>
        <v>1664.5291095890411</v>
      </c>
      <c r="AA6" s="118">
        <f t="shared" si="8"/>
        <v>1694.028286189684</v>
      </c>
      <c r="AB6" s="118">
        <f t="shared" si="8"/>
        <v>1723.5275080906149</v>
      </c>
      <c r="AC6" s="118">
        <f t="shared" si="8"/>
        <v>1753.0267716535434</v>
      </c>
      <c r="AD6" s="118">
        <f t="shared" si="8"/>
        <v>1782.5260736196319</v>
      </c>
      <c r="AE6" s="118">
        <f t="shared" si="8"/>
        <v>1812.0254110612855</v>
      </c>
      <c r="AF6" s="118">
        <f t="shared" si="8"/>
        <v>1841.5247813411079</v>
      </c>
      <c r="AG6" s="118">
        <f t="shared" si="8"/>
        <v>1871.0241820768138</v>
      </c>
    </row>
    <row r="7" spans="1:40" x14ac:dyDescent="0.2">
      <c r="A7" s="4"/>
      <c r="B7" s="119"/>
      <c r="C7" s="119"/>
      <c r="D7" s="119"/>
      <c r="E7" s="119"/>
      <c r="F7" s="119"/>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c r="AF7" s="119"/>
      <c r="AG7" s="119"/>
    </row>
    <row r="8" spans="1:40" ht="15.75" customHeight="1" x14ac:dyDescent="0.2">
      <c r="A8" s="4"/>
      <c r="B8" s="119"/>
      <c r="C8" s="119"/>
      <c r="D8" s="119"/>
      <c r="E8" s="119"/>
      <c r="F8" s="119"/>
      <c r="G8" s="120"/>
      <c r="H8" s="119"/>
      <c r="I8" s="120"/>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4"/>
      <c r="AI8" s="4"/>
      <c r="AJ8" s="4"/>
      <c r="AK8" s="4"/>
      <c r="AL8" s="4"/>
      <c r="AM8" s="4"/>
      <c r="AN8" s="4"/>
    </row>
    <row r="9" spans="1:40" ht="15.75" customHeight="1" x14ac:dyDescent="0.2">
      <c r="A9" s="121" t="s">
        <v>190</v>
      </c>
      <c r="B9" s="119"/>
      <c r="C9" s="119"/>
      <c r="D9" s="119"/>
      <c r="E9" s="119"/>
      <c r="F9" s="119"/>
      <c r="G9" s="120"/>
      <c r="H9" s="119"/>
      <c r="I9" s="120"/>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4"/>
      <c r="AI9" s="4"/>
      <c r="AJ9" s="4"/>
      <c r="AK9" s="4"/>
      <c r="AL9" s="4"/>
      <c r="AM9" s="4"/>
      <c r="AN9" s="4"/>
    </row>
    <row r="10" spans="1:40" ht="15.75" customHeight="1" x14ac:dyDescent="0.2">
      <c r="A10" s="4"/>
      <c r="B10" s="119"/>
      <c r="C10" s="119"/>
      <c r="D10" s="119"/>
      <c r="E10" s="119"/>
      <c r="F10" s="119"/>
      <c r="G10" s="120"/>
      <c r="H10" s="119"/>
      <c r="I10" s="120"/>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4"/>
      <c r="AI10" s="4"/>
      <c r="AJ10" s="4"/>
      <c r="AK10" s="4"/>
      <c r="AL10" s="4"/>
      <c r="AM10" s="4"/>
      <c r="AN10" s="4"/>
    </row>
    <row r="11" spans="1:40" ht="15.75" customHeight="1" x14ac:dyDescent="0.2">
      <c r="A11" s="4"/>
      <c r="B11" s="119"/>
      <c r="C11" s="119"/>
      <c r="D11" s="119"/>
      <c r="E11" s="119"/>
      <c r="F11" s="119"/>
      <c r="G11" s="119" t="s">
        <v>185</v>
      </c>
      <c r="H11" s="119" t="s">
        <v>191</v>
      </c>
      <c r="I11" s="119" t="s">
        <v>185</v>
      </c>
      <c r="J11" s="119" t="s">
        <v>187</v>
      </c>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4"/>
      <c r="AI11" s="4"/>
      <c r="AJ11" s="4"/>
      <c r="AK11" s="4"/>
      <c r="AL11" s="4"/>
      <c r="AM11" s="4"/>
      <c r="AN11" s="4"/>
    </row>
    <row r="12" spans="1:40" ht="15.75" customHeight="1" x14ac:dyDescent="0.2">
      <c r="A12" s="4"/>
      <c r="B12" s="119"/>
      <c r="C12" s="119"/>
      <c r="D12" s="119"/>
      <c r="E12" s="119"/>
      <c r="F12" s="119"/>
      <c r="G12" s="119">
        <v>600</v>
      </c>
      <c r="H12" s="119">
        <v>2021</v>
      </c>
      <c r="I12" s="119">
        <v>600</v>
      </c>
      <c r="J12" s="119">
        <v>400</v>
      </c>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4"/>
      <c r="AI12" s="4"/>
      <c r="AJ12" s="4"/>
      <c r="AK12" s="4"/>
      <c r="AL12" s="4"/>
      <c r="AM12" s="4"/>
      <c r="AN12" s="4"/>
    </row>
    <row r="13" spans="1:40" ht="15.75" customHeight="1" x14ac:dyDescent="0.2">
      <c r="A13" s="4"/>
      <c r="B13" s="119"/>
      <c r="C13" s="119"/>
      <c r="D13" s="119"/>
      <c r="E13" s="119"/>
      <c r="F13" s="119"/>
      <c r="G13" s="119">
        <v>950</v>
      </c>
      <c r="H13" s="119">
        <v>2030</v>
      </c>
      <c r="I13" s="119">
        <v>950</v>
      </c>
      <c r="J13" s="119">
        <v>330</v>
      </c>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4"/>
      <c r="AI13" s="4"/>
      <c r="AJ13" s="4"/>
      <c r="AK13" s="4"/>
      <c r="AL13" s="4"/>
      <c r="AM13" s="4"/>
      <c r="AN13" s="4"/>
    </row>
    <row r="14" spans="1:40" ht="15.75" customHeight="1" x14ac:dyDescent="0.2">
      <c r="A14" s="4"/>
      <c r="B14" s="119"/>
      <c r="C14" s="119"/>
      <c r="D14" s="119"/>
      <c r="E14" s="119"/>
      <c r="F14" s="119"/>
      <c r="G14" s="119">
        <v>1800</v>
      </c>
      <c r="H14" s="119">
        <v>2050</v>
      </c>
      <c r="I14" s="119">
        <v>1800</v>
      </c>
      <c r="J14" s="119">
        <v>70</v>
      </c>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4"/>
      <c r="AI14" s="4"/>
      <c r="AJ14" s="4"/>
      <c r="AK14" s="4"/>
      <c r="AL14" s="4"/>
      <c r="AM14" s="4"/>
      <c r="AN14" s="4"/>
    </row>
    <row r="15" spans="1:40" ht="15.75" customHeight="1" x14ac:dyDescent="0.2">
      <c r="A15" s="4"/>
      <c r="B15" s="119"/>
      <c r="C15" s="119"/>
      <c r="D15" s="119"/>
      <c r="E15" s="119"/>
      <c r="F15" s="119"/>
      <c r="G15" s="120"/>
      <c r="H15" s="119"/>
      <c r="I15" s="120"/>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4"/>
      <c r="AI15" s="4"/>
      <c r="AJ15" s="4"/>
      <c r="AK15" s="4"/>
      <c r="AL15" s="4"/>
      <c r="AM15" s="4"/>
      <c r="AN15" s="4"/>
    </row>
    <row r="16" spans="1:40" ht="15.75" customHeight="1" x14ac:dyDescent="0.2">
      <c r="A16" s="4"/>
      <c r="B16" s="119"/>
      <c r="C16" s="119"/>
      <c r="D16" s="119"/>
      <c r="E16" s="119"/>
      <c r="F16" s="119"/>
      <c r="G16" s="120"/>
      <c r="H16" s="119"/>
      <c r="I16" s="120"/>
      <c r="J16" s="119"/>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4"/>
      <c r="AI16" s="4"/>
      <c r="AJ16" s="4"/>
      <c r="AK16" s="4"/>
      <c r="AL16" s="4"/>
      <c r="AM16" s="4"/>
      <c r="AN16" s="4"/>
    </row>
    <row r="17" spans="1:40" ht="15.75" customHeight="1" x14ac:dyDescent="0.2">
      <c r="A17" s="4"/>
      <c r="B17" s="119"/>
      <c r="C17" s="119"/>
      <c r="D17" s="119"/>
      <c r="E17" s="119"/>
      <c r="F17" s="119"/>
      <c r="G17" s="120"/>
      <c r="H17" s="119"/>
      <c r="I17" s="120"/>
      <c r="J17" s="119"/>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4"/>
      <c r="AI17" s="4"/>
      <c r="AJ17" s="4"/>
      <c r="AK17" s="4"/>
      <c r="AL17" s="4"/>
      <c r="AM17" s="4"/>
      <c r="AN17" s="4"/>
    </row>
    <row r="18" spans="1:40" ht="15.75" customHeight="1" x14ac:dyDescent="0.2">
      <c r="A18" s="4"/>
      <c r="B18" s="119"/>
      <c r="C18" s="119"/>
      <c r="D18" s="119"/>
      <c r="E18" s="119"/>
      <c r="F18" s="119"/>
      <c r="G18" s="120"/>
      <c r="H18" s="119"/>
      <c r="I18" s="120"/>
      <c r="J18" s="119"/>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4"/>
      <c r="AI18" s="4"/>
      <c r="AJ18" s="4"/>
      <c r="AK18" s="4"/>
      <c r="AL18" s="4"/>
      <c r="AM18" s="4"/>
      <c r="AN18" s="4"/>
    </row>
    <row r="19" spans="1:40" ht="15.75" customHeight="1" x14ac:dyDescent="0.2">
      <c r="A19" s="4"/>
      <c r="B19" s="119"/>
      <c r="C19" s="119"/>
      <c r="D19" s="119"/>
      <c r="E19" s="119"/>
      <c r="F19" s="119"/>
      <c r="G19" s="120"/>
      <c r="H19" s="119"/>
      <c r="I19" s="120"/>
      <c r="J19" s="119"/>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4"/>
      <c r="AI19" s="4"/>
      <c r="AJ19" s="4"/>
      <c r="AK19" s="4"/>
      <c r="AL19" s="4"/>
      <c r="AM19" s="4"/>
      <c r="AN19" s="4"/>
    </row>
    <row r="20" spans="1:40" ht="15.75" customHeight="1" x14ac:dyDescent="0.2">
      <c r="A20" s="4"/>
      <c r="B20" s="119"/>
      <c r="C20" s="119"/>
      <c r="D20" s="119"/>
      <c r="E20" s="119"/>
      <c r="F20" s="119"/>
      <c r="G20" s="120"/>
      <c r="H20" s="119"/>
      <c r="I20" s="120"/>
      <c r="J20" s="119"/>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4"/>
      <c r="AI20" s="4"/>
      <c r="AJ20" s="4"/>
      <c r="AK20" s="4"/>
      <c r="AL20" s="4"/>
      <c r="AM20" s="4"/>
      <c r="AN20" s="4"/>
    </row>
    <row r="21" spans="1:40" ht="15.75" customHeight="1" x14ac:dyDescent="0.2">
      <c r="A21" s="4"/>
      <c r="B21" s="119"/>
      <c r="C21" s="119"/>
      <c r="D21" s="119"/>
      <c r="E21" s="119"/>
      <c r="F21" s="119"/>
      <c r="G21" s="120"/>
      <c r="H21" s="119"/>
      <c r="I21" s="120"/>
      <c r="J21" s="119"/>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4"/>
      <c r="AI21" s="4"/>
      <c r="AJ21" s="4"/>
      <c r="AK21" s="4"/>
      <c r="AL21" s="4"/>
      <c r="AM21" s="4"/>
      <c r="AN21" s="4"/>
    </row>
    <row r="22" spans="1:40" ht="15.75" customHeight="1" x14ac:dyDescent="0.2">
      <c r="A22" s="4"/>
      <c r="B22" s="119"/>
      <c r="C22" s="119"/>
      <c r="D22" s="119"/>
      <c r="E22" s="119"/>
      <c r="F22" s="119"/>
      <c r="G22" s="120"/>
      <c r="H22" s="119"/>
      <c r="I22" s="120"/>
      <c r="J22" s="119"/>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4"/>
      <c r="AI22" s="4"/>
      <c r="AJ22" s="4"/>
      <c r="AK22" s="4"/>
      <c r="AL22" s="4"/>
      <c r="AM22" s="4"/>
      <c r="AN22" s="4"/>
    </row>
    <row r="23" spans="1:40" ht="15.75" customHeight="1" x14ac:dyDescent="0.2">
      <c r="A23" s="4"/>
      <c r="B23" s="119"/>
      <c r="C23" s="119"/>
      <c r="D23" s="119"/>
      <c r="E23" s="119"/>
      <c r="F23" s="119"/>
      <c r="G23" s="120"/>
      <c r="H23" s="119"/>
      <c r="I23" s="120"/>
      <c r="J23" s="119"/>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4"/>
      <c r="AI23" s="4"/>
      <c r="AJ23" s="4"/>
      <c r="AK23" s="4"/>
      <c r="AL23" s="4"/>
      <c r="AM23" s="4"/>
      <c r="AN23" s="4"/>
    </row>
    <row r="24" spans="1:40" ht="15.75" customHeight="1" x14ac:dyDescent="0.2">
      <c r="A24" s="4"/>
      <c r="B24" s="119"/>
      <c r="C24" s="119"/>
      <c r="D24" s="119"/>
      <c r="E24" s="119"/>
      <c r="F24" s="119"/>
      <c r="G24" s="120"/>
      <c r="H24" s="119"/>
      <c r="I24" s="120"/>
      <c r="J24" s="119"/>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4"/>
      <c r="AI24" s="4"/>
      <c r="AJ24" s="4"/>
      <c r="AK24" s="4"/>
      <c r="AL24" s="4"/>
      <c r="AM24" s="4"/>
      <c r="AN24" s="4"/>
    </row>
    <row r="25" spans="1:40" ht="15.75" customHeight="1" x14ac:dyDescent="0.2">
      <c r="A25" s="4"/>
      <c r="B25" s="119"/>
      <c r="C25" s="119"/>
      <c r="D25" s="119"/>
      <c r="E25" s="119"/>
      <c r="F25" s="119"/>
      <c r="G25" s="120"/>
      <c r="H25" s="119"/>
      <c r="I25" s="120"/>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4"/>
      <c r="AI25" s="4"/>
      <c r="AJ25" s="4"/>
      <c r="AK25" s="4"/>
      <c r="AL25" s="4"/>
      <c r="AM25" s="4"/>
      <c r="AN25" s="4"/>
    </row>
    <row r="26" spans="1:40" ht="15.75" customHeight="1" x14ac:dyDescent="0.2">
      <c r="A26" s="4"/>
      <c r="B26" s="119"/>
      <c r="C26" s="119"/>
      <c r="D26" s="119"/>
      <c r="E26" s="119"/>
      <c r="F26" s="119"/>
      <c r="G26" s="120"/>
      <c r="H26" s="119"/>
      <c r="I26" s="120"/>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4"/>
      <c r="AI26" s="4"/>
      <c r="AJ26" s="4"/>
      <c r="AK26" s="4"/>
      <c r="AL26" s="4"/>
      <c r="AM26" s="4"/>
      <c r="AN26" s="4"/>
    </row>
    <row r="27" spans="1:40" ht="15.75" customHeight="1" x14ac:dyDescent="0.2">
      <c r="A27" s="4"/>
      <c r="B27" s="119"/>
      <c r="C27" s="119"/>
      <c r="D27" s="119"/>
      <c r="E27" s="119"/>
      <c r="F27" s="119"/>
      <c r="G27" s="120"/>
      <c r="H27" s="119"/>
      <c r="I27" s="120"/>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4"/>
      <c r="AI27" s="4"/>
      <c r="AJ27" s="4"/>
      <c r="AK27" s="4"/>
      <c r="AL27" s="4"/>
      <c r="AM27" s="4"/>
      <c r="AN27" s="4"/>
    </row>
    <row r="28" spans="1:40" ht="15.75" customHeight="1" x14ac:dyDescent="0.2">
      <c r="A28" s="4"/>
      <c r="B28" s="119"/>
      <c r="C28" s="119"/>
      <c r="D28" s="119"/>
      <c r="E28" s="119"/>
      <c r="F28" s="119"/>
      <c r="G28" s="120"/>
      <c r="H28" s="119"/>
      <c r="I28" s="120"/>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4"/>
      <c r="AI28" s="4"/>
      <c r="AJ28" s="4"/>
      <c r="AK28" s="4"/>
      <c r="AL28" s="4"/>
      <c r="AM28" s="4"/>
      <c r="AN28" s="4"/>
    </row>
    <row r="29" spans="1:40" ht="15.75" customHeight="1" x14ac:dyDescent="0.2">
      <c r="A29" s="4"/>
      <c r="B29" s="119"/>
      <c r="C29" s="119"/>
      <c r="D29" s="119"/>
      <c r="E29" s="119"/>
      <c r="F29" s="119"/>
      <c r="G29" s="120"/>
      <c r="H29" s="119"/>
      <c r="I29" s="120"/>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4"/>
      <c r="AI29" s="4"/>
      <c r="AJ29" s="4"/>
      <c r="AK29" s="4"/>
      <c r="AL29" s="4"/>
      <c r="AM29" s="4"/>
      <c r="AN29" s="4"/>
    </row>
    <row r="30" spans="1:40" ht="15.75" customHeight="1" x14ac:dyDescent="0.2">
      <c r="A30" s="4"/>
      <c r="B30" s="119"/>
      <c r="C30" s="119"/>
      <c r="D30" s="119"/>
      <c r="E30" s="119"/>
      <c r="F30" s="119"/>
      <c r="G30" s="120"/>
      <c r="H30" s="119"/>
      <c r="I30" s="120"/>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4"/>
      <c r="AI30" s="4"/>
      <c r="AJ30" s="4"/>
      <c r="AK30" s="4"/>
      <c r="AL30" s="4"/>
      <c r="AM30" s="4"/>
      <c r="AN30" s="4"/>
    </row>
    <row r="31" spans="1:40" ht="15.75" customHeight="1" x14ac:dyDescent="0.2">
      <c r="A31" s="4"/>
      <c r="B31" s="119"/>
      <c r="C31" s="119"/>
      <c r="D31" s="119"/>
      <c r="E31" s="119"/>
      <c r="F31" s="119"/>
      <c r="G31" s="120"/>
      <c r="H31" s="119"/>
      <c r="I31" s="120"/>
      <c r="J31" s="119"/>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4"/>
      <c r="AI31" s="4"/>
      <c r="AJ31" s="4"/>
      <c r="AK31" s="4"/>
      <c r="AL31" s="4"/>
      <c r="AM31" s="4"/>
      <c r="AN31" s="4"/>
    </row>
    <row r="32" spans="1:40" ht="15.75" customHeight="1" x14ac:dyDescent="0.2">
      <c r="A32" s="4"/>
      <c r="B32" s="119"/>
      <c r="C32" s="119"/>
      <c r="D32" s="119"/>
      <c r="E32" s="119"/>
      <c r="F32" s="119"/>
      <c r="G32" s="120"/>
      <c r="H32" s="119"/>
      <c r="I32" s="120"/>
      <c r="J32" s="1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4"/>
      <c r="AI32" s="4"/>
      <c r="AJ32" s="4"/>
      <c r="AK32" s="4"/>
      <c r="AL32" s="4"/>
      <c r="AM32" s="4"/>
      <c r="AN32" s="4"/>
    </row>
    <row r="33" spans="1:40" ht="15.75" customHeight="1" x14ac:dyDescent="0.2">
      <c r="A33" s="4"/>
      <c r="B33" s="119"/>
      <c r="C33" s="119"/>
      <c r="D33" s="119"/>
      <c r="E33" s="119"/>
      <c r="F33" s="119"/>
      <c r="G33" s="120"/>
      <c r="H33" s="119"/>
      <c r="I33" s="120"/>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4"/>
      <c r="AI33" s="4"/>
      <c r="AJ33" s="4"/>
      <c r="AK33" s="4"/>
      <c r="AL33" s="4"/>
      <c r="AM33" s="4"/>
      <c r="AN33" s="4"/>
    </row>
    <row r="34" spans="1:40" ht="15.75" customHeight="1" x14ac:dyDescent="0.2">
      <c r="A34" s="4"/>
      <c r="B34" s="119"/>
      <c r="C34" s="119"/>
      <c r="D34" s="119"/>
      <c r="E34" s="119"/>
      <c r="F34" s="119"/>
      <c r="G34" s="120"/>
      <c r="H34" s="119"/>
      <c r="I34" s="120"/>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4"/>
      <c r="AI34" s="4"/>
      <c r="AJ34" s="4"/>
      <c r="AK34" s="4"/>
      <c r="AL34" s="4"/>
      <c r="AM34" s="4"/>
      <c r="AN34" s="4"/>
    </row>
    <row r="35" spans="1:40" ht="15.75" customHeight="1" x14ac:dyDescent="0.2">
      <c r="A35" s="4"/>
      <c r="B35" s="119"/>
      <c r="C35" s="119"/>
      <c r="D35" s="119"/>
      <c r="E35" s="119"/>
      <c r="F35" s="119"/>
      <c r="G35" s="120"/>
      <c r="H35" s="119"/>
      <c r="I35" s="120"/>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4"/>
      <c r="AI35" s="4"/>
      <c r="AJ35" s="4"/>
      <c r="AK35" s="4"/>
      <c r="AL35" s="4"/>
      <c r="AM35" s="4"/>
      <c r="AN35" s="4"/>
    </row>
    <row r="36" spans="1:40" ht="15.75" customHeight="1" x14ac:dyDescent="0.2">
      <c r="A36" s="4"/>
      <c r="B36" s="119"/>
      <c r="C36" s="119"/>
      <c r="D36" s="119"/>
      <c r="E36" s="119"/>
      <c r="F36" s="119"/>
      <c r="G36" s="120"/>
      <c r="H36" s="119"/>
      <c r="I36" s="120"/>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4"/>
      <c r="AI36" s="4"/>
      <c r="AJ36" s="4"/>
      <c r="AK36" s="4"/>
      <c r="AL36" s="4"/>
      <c r="AM36" s="4"/>
      <c r="AN36" s="4"/>
    </row>
    <row r="37" spans="1:40" ht="15.75" customHeight="1" x14ac:dyDescent="0.2">
      <c r="A37" s="4"/>
      <c r="B37" s="119"/>
      <c r="C37" s="119"/>
      <c r="D37" s="119"/>
      <c r="E37" s="119"/>
      <c r="F37" s="119"/>
      <c r="G37" s="120"/>
      <c r="H37" s="119"/>
      <c r="I37" s="120"/>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4"/>
      <c r="AI37" s="4"/>
      <c r="AJ37" s="4"/>
      <c r="AK37" s="4"/>
      <c r="AL37" s="4"/>
      <c r="AM37" s="4"/>
      <c r="AN37" s="4"/>
    </row>
    <row r="38" spans="1:40" ht="15.75" customHeight="1" x14ac:dyDescent="0.2">
      <c r="A38" s="4"/>
      <c r="B38" s="119"/>
      <c r="C38" s="119"/>
      <c r="D38" s="119"/>
      <c r="E38" s="119"/>
      <c r="F38" s="119"/>
      <c r="G38" s="120"/>
      <c r="H38" s="119"/>
      <c r="I38" s="120"/>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4"/>
      <c r="AI38" s="4"/>
      <c r="AJ38" s="4"/>
      <c r="AK38" s="4"/>
      <c r="AL38" s="4"/>
      <c r="AM38" s="4"/>
      <c r="AN38" s="4"/>
    </row>
    <row r="39" spans="1:40" ht="15.75" customHeight="1" x14ac:dyDescent="0.2">
      <c r="A39" s="4"/>
      <c r="B39" s="119"/>
      <c r="C39" s="119"/>
      <c r="D39" s="119"/>
      <c r="E39" s="119"/>
      <c r="F39" s="119"/>
      <c r="G39" s="120"/>
      <c r="H39" s="119"/>
      <c r="I39" s="120"/>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4"/>
      <c r="AI39" s="4"/>
      <c r="AJ39" s="4"/>
      <c r="AK39" s="4"/>
      <c r="AL39" s="4"/>
      <c r="AM39" s="4"/>
      <c r="AN39" s="4"/>
    </row>
    <row r="40" spans="1:40" ht="15.75" customHeight="1" x14ac:dyDescent="0.2">
      <c r="A40" s="4"/>
      <c r="B40" s="119"/>
      <c r="C40" s="119"/>
      <c r="D40" s="119"/>
      <c r="E40" s="119"/>
      <c r="F40" s="119"/>
      <c r="G40" s="120"/>
      <c r="H40" s="119"/>
      <c r="I40" s="120"/>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4"/>
      <c r="AI40" s="4"/>
      <c r="AJ40" s="4"/>
      <c r="AK40" s="4"/>
      <c r="AL40" s="4"/>
      <c r="AM40" s="4"/>
      <c r="AN40" s="4"/>
    </row>
    <row r="41" spans="1:40" ht="15.75" customHeight="1" x14ac:dyDescent="0.2">
      <c r="A41" s="4"/>
      <c r="B41" s="119"/>
      <c r="C41" s="119"/>
      <c r="D41" s="119"/>
      <c r="E41" s="119"/>
      <c r="F41" s="119"/>
      <c r="G41" s="120"/>
      <c r="H41" s="119"/>
      <c r="I41" s="120"/>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4"/>
      <c r="AI41" s="4"/>
      <c r="AJ41" s="4"/>
      <c r="AK41" s="4"/>
      <c r="AL41" s="4"/>
      <c r="AM41" s="4"/>
      <c r="AN41" s="4"/>
    </row>
    <row r="42" spans="1:40" ht="15.75" customHeight="1" x14ac:dyDescent="0.2">
      <c r="A42" s="4"/>
      <c r="B42" s="119"/>
      <c r="C42" s="119"/>
      <c r="D42" s="119"/>
      <c r="E42" s="119"/>
      <c r="F42" s="119"/>
      <c r="G42" s="120"/>
      <c r="H42" s="119"/>
      <c r="I42" s="120"/>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4"/>
      <c r="AI42" s="4"/>
      <c r="AJ42" s="4"/>
      <c r="AK42" s="4"/>
      <c r="AL42" s="4"/>
      <c r="AM42" s="4"/>
      <c r="AN42" s="4"/>
    </row>
    <row r="43" spans="1:40" ht="15.75" customHeight="1" x14ac:dyDescent="0.2">
      <c r="A43" s="4"/>
      <c r="B43" s="119"/>
      <c r="C43" s="119"/>
      <c r="D43" s="119"/>
      <c r="E43" s="119"/>
      <c r="F43" s="119"/>
      <c r="G43" s="120"/>
      <c r="H43" s="119"/>
      <c r="I43" s="120"/>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4"/>
      <c r="AI43" s="4"/>
      <c r="AJ43" s="4"/>
      <c r="AK43" s="4"/>
      <c r="AL43" s="4"/>
      <c r="AM43" s="4"/>
      <c r="AN43" s="4"/>
    </row>
    <row r="44" spans="1:40" ht="15.75" customHeight="1" x14ac:dyDescent="0.2">
      <c r="A44" s="4"/>
      <c r="B44" s="119"/>
      <c r="C44" s="119"/>
      <c r="D44" s="119"/>
      <c r="E44" s="119"/>
      <c r="F44" s="119"/>
      <c r="G44" s="120"/>
      <c r="H44" s="119"/>
      <c r="I44" s="120"/>
      <c r="J44" s="119"/>
      <c r="K44" s="119"/>
      <c r="L44" s="119"/>
      <c r="M44" s="119"/>
      <c r="N44" s="119"/>
      <c r="O44" s="119"/>
      <c r="P44" s="119"/>
      <c r="Q44" s="119"/>
      <c r="R44" s="119"/>
      <c r="S44" s="119"/>
      <c r="T44" s="119"/>
      <c r="U44" s="119"/>
      <c r="V44" s="119"/>
      <c r="W44" s="119"/>
      <c r="X44" s="119"/>
      <c r="Y44" s="119"/>
      <c r="Z44" s="119"/>
      <c r="AA44" s="119"/>
      <c r="AB44" s="119"/>
      <c r="AC44" s="119"/>
      <c r="AD44" s="119"/>
      <c r="AE44" s="119"/>
      <c r="AF44" s="119"/>
      <c r="AG44" s="119"/>
      <c r="AH44" s="4"/>
      <c r="AI44" s="4"/>
      <c r="AJ44" s="4"/>
      <c r="AK44" s="4"/>
      <c r="AL44" s="4"/>
      <c r="AM44" s="4"/>
      <c r="AN44" s="4"/>
    </row>
    <row r="45" spans="1:40" ht="15.75" customHeight="1" x14ac:dyDescent="0.2">
      <c r="A45" s="4"/>
      <c r="B45" s="119"/>
      <c r="C45" s="119"/>
      <c r="D45" s="119"/>
      <c r="E45" s="119"/>
      <c r="F45" s="119"/>
      <c r="G45" s="120"/>
      <c r="H45" s="119"/>
      <c r="I45" s="120"/>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4"/>
      <c r="AI45" s="4"/>
      <c r="AJ45" s="4"/>
      <c r="AK45" s="4"/>
      <c r="AL45" s="4"/>
      <c r="AM45" s="4"/>
      <c r="AN45" s="4"/>
    </row>
    <row r="46" spans="1:40" ht="15.75" customHeight="1" x14ac:dyDescent="0.2">
      <c r="A46" s="4"/>
      <c r="B46" s="119"/>
      <c r="C46" s="119"/>
      <c r="D46" s="119"/>
      <c r="E46" s="119"/>
      <c r="F46" s="119"/>
      <c r="G46" s="120"/>
      <c r="H46" s="119"/>
      <c r="I46" s="120"/>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4"/>
      <c r="AI46" s="4"/>
      <c r="AJ46" s="4"/>
      <c r="AK46" s="4"/>
      <c r="AL46" s="4"/>
      <c r="AM46" s="4"/>
      <c r="AN46" s="4"/>
    </row>
    <row r="47" spans="1:40" ht="15.75" customHeight="1" x14ac:dyDescent="0.2">
      <c r="A47" s="4"/>
      <c r="B47" s="119"/>
      <c r="C47" s="119"/>
      <c r="D47" s="119"/>
      <c r="E47" s="119"/>
      <c r="F47" s="119"/>
      <c r="G47" s="120"/>
      <c r="H47" s="119"/>
      <c r="I47" s="120"/>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4"/>
      <c r="AI47" s="4"/>
      <c r="AJ47" s="4"/>
      <c r="AK47" s="4"/>
      <c r="AL47" s="4"/>
      <c r="AM47" s="4"/>
      <c r="AN47" s="4"/>
    </row>
    <row r="48" spans="1:40" ht="15.75" customHeight="1" x14ac:dyDescent="0.2">
      <c r="A48" s="4"/>
      <c r="B48" s="119"/>
      <c r="C48" s="119"/>
      <c r="D48" s="119"/>
      <c r="E48" s="119"/>
      <c r="F48" s="119"/>
      <c r="G48" s="120"/>
      <c r="H48" s="119"/>
      <c r="I48" s="120"/>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4"/>
      <c r="AI48" s="4"/>
      <c r="AJ48" s="4"/>
      <c r="AK48" s="4"/>
      <c r="AL48" s="4"/>
      <c r="AM48" s="4"/>
      <c r="AN48" s="4"/>
    </row>
    <row r="49" spans="1:40" ht="15.75" customHeight="1" x14ac:dyDescent="0.2">
      <c r="A49" s="4"/>
      <c r="B49" s="119"/>
      <c r="C49" s="119"/>
      <c r="D49" s="119"/>
      <c r="E49" s="119"/>
      <c r="F49" s="119"/>
      <c r="G49" s="120"/>
      <c r="H49" s="119"/>
      <c r="I49" s="120"/>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4"/>
      <c r="AI49" s="4"/>
      <c r="AJ49" s="4"/>
      <c r="AK49" s="4"/>
      <c r="AL49" s="4"/>
      <c r="AM49" s="4"/>
      <c r="AN49" s="4"/>
    </row>
    <row r="50" spans="1:40" ht="15.75" customHeight="1" x14ac:dyDescent="0.2">
      <c r="A50" s="4"/>
      <c r="B50" s="119"/>
      <c r="C50" s="119"/>
      <c r="D50" s="119"/>
      <c r="E50" s="119"/>
      <c r="F50" s="119"/>
      <c r="G50" s="120"/>
      <c r="H50" s="119"/>
      <c r="I50" s="120"/>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4"/>
      <c r="AI50" s="4"/>
      <c r="AJ50" s="4"/>
      <c r="AK50" s="4"/>
      <c r="AL50" s="4"/>
      <c r="AM50" s="4"/>
      <c r="AN50" s="4"/>
    </row>
    <row r="51" spans="1:40" ht="15.75" customHeight="1" x14ac:dyDescent="0.2">
      <c r="A51" s="4"/>
      <c r="B51" s="119"/>
      <c r="C51" s="119"/>
      <c r="D51" s="119"/>
      <c r="E51" s="119"/>
      <c r="F51" s="119"/>
      <c r="G51" s="120"/>
      <c r="H51" s="119"/>
      <c r="I51" s="120"/>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4"/>
      <c r="AI51" s="4"/>
      <c r="AJ51" s="4"/>
      <c r="AK51" s="4"/>
      <c r="AL51" s="4"/>
      <c r="AM51" s="4"/>
      <c r="AN51" s="4"/>
    </row>
    <row r="52" spans="1:40" ht="15.75" customHeight="1" x14ac:dyDescent="0.2">
      <c r="A52" s="4"/>
      <c r="B52" s="119"/>
      <c r="C52" s="119"/>
      <c r="D52" s="119"/>
      <c r="E52" s="119"/>
      <c r="F52" s="119"/>
      <c r="G52" s="120"/>
      <c r="H52" s="119"/>
      <c r="I52" s="120"/>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4"/>
      <c r="AI52" s="4"/>
      <c r="AJ52" s="4"/>
      <c r="AK52" s="4"/>
      <c r="AL52" s="4"/>
      <c r="AM52" s="4"/>
      <c r="AN52" s="4"/>
    </row>
    <row r="53" spans="1:40" ht="15.75" customHeight="1" x14ac:dyDescent="0.2">
      <c r="A53" s="4"/>
      <c r="B53" s="119"/>
      <c r="C53" s="119"/>
      <c r="D53" s="119"/>
      <c r="E53" s="119"/>
      <c r="F53" s="119"/>
      <c r="G53" s="120"/>
      <c r="H53" s="119"/>
      <c r="I53" s="120"/>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4"/>
      <c r="AI53" s="4"/>
      <c r="AJ53" s="4"/>
      <c r="AK53" s="4"/>
      <c r="AL53" s="4"/>
      <c r="AM53" s="4"/>
      <c r="AN53" s="4"/>
    </row>
    <row r="54" spans="1:40" ht="15.75" customHeight="1" x14ac:dyDescent="0.2">
      <c r="A54" s="4"/>
      <c r="B54" s="119"/>
      <c r="C54" s="119"/>
      <c r="D54" s="119"/>
      <c r="E54" s="119"/>
      <c r="F54" s="119"/>
      <c r="G54" s="120"/>
      <c r="H54" s="119"/>
      <c r="I54" s="120"/>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4"/>
      <c r="AI54" s="4"/>
      <c r="AJ54" s="4"/>
      <c r="AK54" s="4"/>
      <c r="AL54" s="4"/>
      <c r="AM54" s="4"/>
      <c r="AN54" s="4"/>
    </row>
    <row r="55" spans="1:40" ht="15.75" customHeight="1" x14ac:dyDescent="0.2">
      <c r="A55" s="4"/>
      <c r="B55" s="119"/>
      <c r="C55" s="119"/>
      <c r="D55" s="119"/>
      <c r="E55" s="119"/>
      <c r="F55" s="119"/>
      <c r="G55" s="120"/>
      <c r="H55" s="119"/>
      <c r="I55" s="120"/>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4"/>
      <c r="AI55" s="4"/>
      <c r="AJ55" s="4"/>
      <c r="AK55" s="4"/>
      <c r="AL55" s="4"/>
      <c r="AM55" s="4"/>
      <c r="AN55" s="4"/>
    </row>
    <row r="56" spans="1:40" ht="15.75" customHeight="1" x14ac:dyDescent="0.2">
      <c r="A56" s="4"/>
      <c r="B56" s="119"/>
      <c r="C56" s="119"/>
      <c r="D56" s="119"/>
      <c r="E56" s="119"/>
      <c r="F56" s="119"/>
      <c r="G56" s="120"/>
      <c r="H56" s="119"/>
      <c r="I56" s="120"/>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4"/>
      <c r="AI56" s="4"/>
      <c r="AJ56" s="4"/>
      <c r="AK56" s="4"/>
      <c r="AL56" s="4"/>
      <c r="AM56" s="4"/>
      <c r="AN56" s="4"/>
    </row>
    <row r="57" spans="1:40" ht="15.75" customHeight="1" x14ac:dyDescent="0.2">
      <c r="A57" s="4"/>
      <c r="B57" s="119"/>
      <c r="C57" s="119"/>
      <c r="D57" s="119"/>
      <c r="E57" s="119"/>
      <c r="F57" s="119"/>
      <c r="G57" s="120"/>
      <c r="H57" s="119"/>
      <c r="I57" s="120"/>
      <c r="J57" s="119"/>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4"/>
      <c r="AI57" s="4"/>
      <c r="AJ57" s="4"/>
      <c r="AK57" s="4"/>
      <c r="AL57" s="4"/>
      <c r="AM57" s="4"/>
      <c r="AN57" s="4"/>
    </row>
    <row r="58" spans="1:40" ht="15.75" customHeight="1" x14ac:dyDescent="0.2">
      <c r="A58" s="4"/>
      <c r="B58" s="119"/>
      <c r="C58" s="119"/>
      <c r="D58" s="119"/>
      <c r="E58" s="119"/>
      <c r="F58" s="119"/>
      <c r="G58" s="120"/>
      <c r="H58" s="119"/>
      <c r="I58" s="120"/>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4"/>
      <c r="AI58" s="4"/>
      <c r="AJ58" s="4"/>
      <c r="AK58" s="4"/>
      <c r="AL58" s="4"/>
      <c r="AM58" s="4"/>
      <c r="AN58" s="4"/>
    </row>
    <row r="59" spans="1:40" ht="15.75" customHeight="1" x14ac:dyDescent="0.2">
      <c r="A59" s="4"/>
      <c r="B59" s="119"/>
      <c r="C59" s="119"/>
      <c r="D59" s="119"/>
      <c r="E59" s="119"/>
      <c r="F59" s="119"/>
      <c r="G59" s="120"/>
      <c r="H59" s="119"/>
      <c r="I59" s="120"/>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4"/>
      <c r="AI59" s="4"/>
      <c r="AJ59" s="4"/>
      <c r="AK59" s="4"/>
      <c r="AL59" s="4"/>
      <c r="AM59" s="4"/>
      <c r="AN59" s="4"/>
    </row>
    <row r="60" spans="1:40" ht="15.75" customHeight="1" x14ac:dyDescent="0.2">
      <c r="A60" s="4"/>
      <c r="B60" s="119"/>
      <c r="C60" s="119"/>
      <c r="D60" s="119"/>
      <c r="E60" s="119"/>
      <c r="F60" s="119"/>
      <c r="G60" s="120"/>
      <c r="H60" s="119"/>
      <c r="I60" s="120"/>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4"/>
      <c r="AI60" s="4"/>
      <c r="AJ60" s="4"/>
      <c r="AK60" s="4"/>
      <c r="AL60" s="4"/>
      <c r="AM60" s="4"/>
      <c r="AN60" s="4"/>
    </row>
    <row r="61" spans="1:40" ht="15.75" customHeight="1" x14ac:dyDescent="0.2">
      <c r="A61" s="4"/>
      <c r="B61" s="119"/>
      <c r="C61" s="119"/>
      <c r="D61" s="119"/>
      <c r="E61" s="119"/>
      <c r="F61" s="119"/>
      <c r="G61" s="120"/>
      <c r="H61" s="119"/>
      <c r="I61" s="120"/>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4"/>
      <c r="AI61" s="4"/>
      <c r="AJ61" s="4"/>
      <c r="AK61" s="4"/>
      <c r="AL61" s="4"/>
      <c r="AM61" s="4"/>
      <c r="AN61" s="4"/>
    </row>
    <row r="62" spans="1:40" ht="15.75" customHeight="1" x14ac:dyDescent="0.2">
      <c r="A62" s="4"/>
      <c r="B62" s="119"/>
      <c r="C62" s="119"/>
      <c r="D62" s="119"/>
      <c r="E62" s="119"/>
      <c r="F62" s="119"/>
      <c r="G62" s="120"/>
      <c r="H62" s="119"/>
      <c r="I62" s="120"/>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4"/>
      <c r="AI62" s="4"/>
      <c r="AJ62" s="4"/>
      <c r="AK62" s="4"/>
      <c r="AL62" s="4"/>
      <c r="AM62" s="4"/>
      <c r="AN62" s="4"/>
    </row>
    <row r="63" spans="1:40" ht="15.75" customHeight="1" x14ac:dyDescent="0.2">
      <c r="A63" s="4"/>
      <c r="B63" s="119"/>
      <c r="C63" s="119"/>
      <c r="D63" s="119"/>
      <c r="E63" s="119"/>
      <c r="F63" s="119"/>
      <c r="G63" s="120"/>
      <c r="H63" s="119"/>
      <c r="I63" s="120"/>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4"/>
      <c r="AI63" s="4"/>
      <c r="AJ63" s="4"/>
      <c r="AK63" s="4"/>
      <c r="AL63" s="4"/>
      <c r="AM63" s="4"/>
      <c r="AN63" s="4"/>
    </row>
    <row r="64" spans="1:40" ht="15.75" customHeight="1" x14ac:dyDescent="0.2">
      <c r="A64" s="4"/>
      <c r="B64" s="119"/>
      <c r="C64" s="119"/>
      <c r="D64" s="119"/>
      <c r="E64" s="119"/>
      <c r="F64" s="119"/>
      <c r="G64" s="120"/>
      <c r="H64" s="119"/>
      <c r="I64" s="120"/>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4"/>
      <c r="AI64" s="4"/>
      <c r="AJ64" s="4"/>
      <c r="AK64" s="4"/>
      <c r="AL64" s="4"/>
      <c r="AM64" s="4"/>
      <c r="AN64" s="4"/>
    </row>
    <row r="65" spans="1:40" ht="15.75" customHeight="1" x14ac:dyDescent="0.2">
      <c r="A65" s="4"/>
      <c r="B65" s="119"/>
      <c r="C65" s="119"/>
      <c r="D65" s="119"/>
      <c r="E65" s="119"/>
      <c r="F65" s="119"/>
      <c r="G65" s="120"/>
      <c r="H65" s="119"/>
      <c r="I65" s="120"/>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4"/>
      <c r="AI65" s="4"/>
      <c r="AJ65" s="4"/>
      <c r="AK65" s="4"/>
      <c r="AL65" s="4"/>
      <c r="AM65" s="4"/>
      <c r="AN65" s="4"/>
    </row>
    <row r="66" spans="1:40" ht="15.75" customHeight="1" x14ac:dyDescent="0.2">
      <c r="A66" s="4"/>
      <c r="B66" s="119"/>
      <c r="C66" s="119"/>
      <c r="D66" s="119"/>
      <c r="E66" s="119"/>
      <c r="F66" s="119"/>
      <c r="G66" s="120"/>
      <c r="H66" s="119"/>
      <c r="I66" s="120"/>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4"/>
      <c r="AI66" s="4"/>
      <c r="AJ66" s="4"/>
      <c r="AK66" s="4"/>
      <c r="AL66" s="4"/>
      <c r="AM66" s="4"/>
      <c r="AN66" s="4"/>
    </row>
    <row r="67" spans="1:40" ht="15.75" customHeight="1" x14ac:dyDescent="0.2">
      <c r="A67" s="4"/>
      <c r="B67" s="119"/>
      <c r="C67" s="119"/>
      <c r="D67" s="119"/>
      <c r="E67" s="119"/>
      <c r="F67" s="119"/>
      <c r="G67" s="120"/>
      <c r="H67" s="119"/>
      <c r="I67" s="120"/>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4"/>
      <c r="AI67" s="4"/>
      <c r="AJ67" s="4"/>
      <c r="AK67" s="4"/>
      <c r="AL67" s="4"/>
      <c r="AM67" s="4"/>
      <c r="AN67" s="4"/>
    </row>
    <row r="68" spans="1:40" ht="15.75" customHeight="1" x14ac:dyDescent="0.2">
      <c r="A68" s="4"/>
      <c r="B68" s="119"/>
      <c r="C68" s="119"/>
      <c r="D68" s="119"/>
      <c r="E68" s="119"/>
      <c r="F68" s="119"/>
      <c r="G68" s="120"/>
      <c r="H68" s="119"/>
      <c r="I68" s="120"/>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4"/>
      <c r="AI68" s="4"/>
      <c r="AJ68" s="4"/>
      <c r="AK68" s="4"/>
      <c r="AL68" s="4"/>
      <c r="AM68" s="4"/>
      <c r="AN68" s="4"/>
    </row>
    <row r="69" spans="1:40" ht="15.75" customHeight="1" x14ac:dyDescent="0.2">
      <c r="A69" s="4"/>
      <c r="B69" s="119"/>
      <c r="C69" s="119"/>
      <c r="D69" s="119"/>
      <c r="E69" s="119"/>
      <c r="F69" s="119"/>
      <c r="G69" s="120"/>
      <c r="H69" s="119"/>
      <c r="I69" s="120"/>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4"/>
      <c r="AI69" s="4"/>
      <c r="AJ69" s="4"/>
      <c r="AK69" s="4"/>
      <c r="AL69" s="4"/>
      <c r="AM69" s="4"/>
      <c r="AN69" s="4"/>
    </row>
    <row r="70" spans="1:40" ht="15.75" customHeight="1" x14ac:dyDescent="0.2">
      <c r="A70" s="4"/>
      <c r="B70" s="119"/>
      <c r="C70" s="119"/>
      <c r="D70" s="119"/>
      <c r="E70" s="119"/>
      <c r="F70" s="119"/>
      <c r="G70" s="120"/>
      <c r="H70" s="119"/>
      <c r="I70" s="120"/>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4"/>
      <c r="AI70" s="4"/>
      <c r="AJ70" s="4"/>
      <c r="AK70" s="4"/>
      <c r="AL70" s="4"/>
      <c r="AM70" s="4"/>
      <c r="AN70" s="4"/>
    </row>
    <row r="71" spans="1:40" ht="15.75" customHeight="1" x14ac:dyDescent="0.2">
      <c r="A71" s="4"/>
      <c r="B71" s="119"/>
      <c r="C71" s="119"/>
      <c r="D71" s="119"/>
      <c r="E71" s="119"/>
      <c r="F71" s="119"/>
      <c r="G71" s="120"/>
      <c r="H71" s="119"/>
      <c r="I71" s="120"/>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4"/>
      <c r="AI71" s="4"/>
      <c r="AJ71" s="4"/>
      <c r="AK71" s="4"/>
      <c r="AL71" s="4"/>
      <c r="AM71" s="4"/>
      <c r="AN71" s="4"/>
    </row>
    <row r="72" spans="1:40" ht="15.75" customHeight="1" x14ac:dyDescent="0.2">
      <c r="A72" s="4"/>
      <c r="B72" s="119"/>
      <c r="C72" s="119"/>
      <c r="D72" s="119"/>
      <c r="E72" s="119"/>
      <c r="F72" s="119"/>
      <c r="G72" s="120"/>
      <c r="H72" s="119"/>
      <c r="I72" s="120"/>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4"/>
      <c r="AI72" s="4"/>
      <c r="AJ72" s="4"/>
      <c r="AK72" s="4"/>
      <c r="AL72" s="4"/>
      <c r="AM72" s="4"/>
      <c r="AN72" s="4"/>
    </row>
    <row r="73" spans="1:40" ht="15.75" customHeight="1" x14ac:dyDescent="0.2">
      <c r="A73" s="4"/>
      <c r="B73" s="119"/>
      <c r="C73" s="119"/>
      <c r="D73" s="119"/>
      <c r="E73" s="119"/>
      <c r="F73" s="119"/>
      <c r="G73" s="120"/>
      <c r="H73" s="119"/>
      <c r="I73" s="120"/>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4"/>
      <c r="AI73" s="4"/>
      <c r="AJ73" s="4"/>
      <c r="AK73" s="4"/>
      <c r="AL73" s="4"/>
      <c r="AM73" s="4"/>
      <c r="AN73" s="4"/>
    </row>
    <row r="74" spans="1:40" ht="15.75" customHeight="1" x14ac:dyDescent="0.2">
      <c r="A74" s="4"/>
      <c r="B74" s="119"/>
      <c r="C74" s="119"/>
      <c r="D74" s="119"/>
      <c r="E74" s="119"/>
      <c r="F74" s="119"/>
      <c r="G74" s="120"/>
      <c r="H74" s="119"/>
      <c r="I74" s="120"/>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4"/>
      <c r="AI74" s="4"/>
      <c r="AJ74" s="4"/>
      <c r="AK74" s="4"/>
      <c r="AL74" s="4"/>
      <c r="AM74" s="4"/>
      <c r="AN74" s="4"/>
    </row>
    <row r="75" spans="1:40" ht="15.75" customHeight="1" x14ac:dyDescent="0.2">
      <c r="A75" s="4"/>
      <c r="B75" s="119"/>
      <c r="C75" s="119"/>
      <c r="D75" s="119"/>
      <c r="E75" s="119"/>
      <c r="F75" s="119"/>
      <c r="G75" s="120"/>
      <c r="H75" s="119"/>
      <c r="I75" s="120"/>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4"/>
      <c r="AI75" s="4"/>
      <c r="AJ75" s="4"/>
      <c r="AK75" s="4"/>
      <c r="AL75" s="4"/>
      <c r="AM75" s="4"/>
      <c r="AN75" s="4"/>
    </row>
    <row r="76" spans="1:40" ht="15.75" customHeight="1" x14ac:dyDescent="0.2">
      <c r="A76" s="4"/>
      <c r="B76" s="119"/>
      <c r="C76" s="119"/>
      <c r="D76" s="119"/>
      <c r="E76" s="119"/>
      <c r="F76" s="119"/>
      <c r="G76" s="120"/>
      <c r="H76" s="119"/>
      <c r="I76" s="120"/>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4"/>
      <c r="AI76" s="4"/>
      <c r="AJ76" s="4"/>
      <c r="AK76" s="4"/>
      <c r="AL76" s="4"/>
      <c r="AM76" s="4"/>
      <c r="AN76" s="4"/>
    </row>
    <row r="77" spans="1:40" ht="15.75" customHeight="1" x14ac:dyDescent="0.2">
      <c r="A77" s="4"/>
      <c r="B77" s="119"/>
      <c r="C77" s="119"/>
      <c r="D77" s="119"/>
      <c r="E77" s="119"/>
      <c r="F77" s="119"/>
      <c r="G77" s="120"/>
      <c r="H77" s="119"/>
      <c r="I77" s="120"/>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4"/>
      <c r="AI77" s="4"/>
      <c r="AJ77" s="4"/>
      <c r="AK77" s="4"/>
      <c r="AL77" s="4"/>
      <c r="AM77" s="4"/>
      <c r="AN77" s="4"/>
    </row>
    <row r="78" spans="1:40" ht="15.75" customHeight="1" x14ac:dyDescent="0.2">
      <c r="A78" s="4"/>
      <c r="B78" s="119"/>
      <c r="C78" s="119"/>
      <c r="D78" s="119"/>
      <c r="E78" s="119"/>
      <c r="F78" s="119"/>
      <c r="G78" s="120"/>
      <c r="H78" s="119"/>
      <c r="I78" s="120"/>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4"/>
      <c r="AI78" s="4"/>
      <c r="AJ78" s="4"/>
      <c r="AK78" s="4"/>
      <c r="AL78" s="4"/>
      <c r="AM78" s="4"/>
      <c r="AN78" s="4"/>
    </row>
    <row r="79" spans="1:40" ht="15.75" customHeight="1" x14ac:dyDescent="0.2">
      <c r="A79" s="4"/>
      <c r="B79" s="119"/>
      <c r="C79" s="119"/>
      <c r="D79" s="119"/>
      <c r="E79" s="119"/>
      <c r="F79" s="119"/>
      <c r="G79" s="120"/>
      <c r="H79" s="119"/>
      <c r="I79" s="120"/>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4"/>
      <c r="AI79" s="4"/>
      <c r="AJ79" s="4"/>
      <c r="AK79" s="4"/>
      <c r="AL79" s="4"/>
      <c r="AM79" s="4"/>
      <c r="AN79" s="4"/>
    </row>
    <row r="80" spans="1:40" ht="15.75" customHeight="1" x14ac:dyDescent="0.2">
      <c r="A80" s="4"/>
      <c r="B80" s="119"/>
      <c r="C80" s="119"/>
      <c r="D80" s="119"/>
      <c r="E80" s="119"/>
      <c r="F80" s="119"/>
      <c r="G80" s="120"/>
      <c r="H80" s="119"/>
      <c r="I80" s="120"/>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4"/>
      <c r="AI80" s="4"/>
      <c r="AJ80" s="4"/>
      <c r="AK80" s="4"/>
      <c r="AL80" s="4"/>
      <c r="AM80" s="4"/>
      <c r="AN80" s="4"/>
    </row>
    <row r="81" spans="1:40" ht="15.75" customHeight="1" x14ac:dyDescent="0.2">
      <c r="A81" s="4"/>
      <c r="B81" s="119"/>
      <c r="C81" s="119"/>
      <c r="D81" s="119"/>
      <c r="E81" s="119"/>
      <c r="F81" s="119"/>
      <c r="G81" s="120"/>
      <c r="H81" s="119"/>
      <c r="I81" s="120"/>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4"/>
      <c r="AI81" s="4"/>
      <c r="AJ81" s="4"/>
      <c r="AK81" s="4"/>
      <c r="AL81" s="4"/>
      <c r="AM81" s="4"/>
      <c r="AN81" s="4"/>
    </row>
    <row r="82" spans="1:40" ht="15.75" customHeight="1" x14ac:dyDescent="0.2">
      <c r="A82" s="4"/>
      <c r="B82" s="119"/>
      <c r="C82" s="119"/>
      <c r="D82" s="119"/>
      <c r="E82" s="119"/>
      <c r="F82" s="119"/>
      <c r="G82" s="120"/>
      <c r="H82" s="119"/>
      <c r="I82" s="120"/>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4"/>
      <c r="AI82" s="4"/>
      <c r="AJ82" s="4"/>
      <c r="AK82" s="4"/>
      <c r="AL82" s="4"/>
      <c r="AM82" s="4"/>
      <c r="AN82" s="4"/>
    </row>
    <row r="83" spans="1:40" ht="15.75" customHeight="1" x14ac:dyDescent="0.2">
      <c r="A83" s="4"/>
      <c r="B83" s="119"/>
      <c r="C83" s="119"/>
      <c r="D83" s="119"/>
      <c r="E83" s="119"/>
      <c r="F83" s="119"/>
      <c r="G83" s="120"/>
      <c r="H83" s="119"/>
      <c r="I83" s="120"/>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4"/>
      <c r="AI83" s="4"/>
      <c r="AJ83" s="4"/>
      <c r="AK83" s="4"/>
      <c r="AL83" s="4"/>
      <c r="AM83" s="4"/>
      <c r="AN83" s="4"/>
    </row>
    <row r="84" spans="1:40" ht="15.75" customHeight="1" x14ac:dyDescent="0.2">
      <c r="A84" s="4"/>
      <c r="B84" s="119"/>
      <c r="C84" s="119"/>
      <c r="D84" s="119"/>
      <c r="E84" s="119"/>
      <c r="F84" s="119"/>
      <c r="G84" s="120"/>
      <c r="H84" s="119"/>
      <c r="I84" s="120"/>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4"/>
      <c r="AI84" s="4"/>
      <c r="AJ84" s="4"/>
      <c r="AK84" s="4"/>
      <c r="AL84" s="4"/>
      <c r="AM84" s="4"/>
      <c r="AN84" s="4"/>
    </row>
    <row r="85" spans="1:40" ht="15.75" customHeight="1" x14ac:dyDescent="0.2">
      <c r="A85" s="4"/>
      <c r="B85" s="119"/>
      <c r="C85" s="119"/>
      <c r="D85" s="119"/>
      <c r="E85" s="119"/>
      <c r="F85" s="119"/>
      <c r="G85" s="120"/>
      <c r="H85" s="119"/>
      <c r="I85" s="120"/>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4"/>
      <c r="AI85" s="4"/>
      <c r="AJ85" s="4"/>
      <c r="AK85" s="4"/>
      <c r="AL85" s="4"/>
      <c r="AM85" s="4"/>
      <c r="AN85" s="4"/>
    </row>
    <row r="86" spans="1:40" ht="15.75" customHeight="1" x14ac:dyDescent="0.2">
      <c r="A86" s="4"/>
      <c r="B86" s="119"/>
      <c r="C86" s="119"/>
      <c r="D86" s="119"/>
      <c r="E86" s="119"/>
      <c r="F86" s="119"/>
      <c r="G86" s="120"/>
      <c r="H86" s="119"/>
      <c r="I86" s="120"/>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4"/>
      <c r="AI86" s="4"/>
      <c r="AJ86" s="4"/>
      <c r="AK86" s="4"/>
      <c r="AL86" s="4"/>
      <c r="AM86" s="4"/>
      <c r="AN86" s="4"/>
    </row>
    <row r="87" spans="1:40" ht="15.75" customHeight="1" x14ac:dyDescent="0.2">
      <c r="A87" s="4"/>
      <c r="B87" s="119"/>
      <c r="C87" s="119"/>
      <c r="D87" s="119"/>
      <c r="E87" s="119"/>
      <c r="F87" s="119"/>
      <c r="G87" s="120"/>
      <c r="H87" s="119"/>
      <c r="I87" s="120"/>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4"/>
      <c r="AI87" s="4"/>
      <c r="AJ87" s="4"/>
      <c r="AK87" s="4"/>
      <c r="AL87" s="4"/>
      <c r="AM87" s="4"/>
      <c r="AN87" s="4"/>
    </row>
    <row r="88" spans="1:40" ht="15.75" customHeight="1" x14ac:dyDescent="0.2">
      <c r="A88" s="4"/>
      <c r="B88" s="119"/>
      <c r="C88" s="119"/>
      <c r="D88" s="119"/>
      <c r="E88" s="119"/>
      <c r="F88" s="119"/>
      <c r="G88" s="120"/>
      <c r="H88" s="119"/>
      <c r="I88" s="120"/>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4"/>
      <c r="AI88" s="4"/>
      <c r="AJ88" s="4"/>
      <c r="AK88" s="4"/>
      <c r="AL88" s="4"/>
      <c r="AM88" s="4"/>
      <c r="AN88" s="4"/>
    </row>
    <row r="89" spans="1:40" ht="15.75" customHeight="1" x14ac:dyDescent="0.2">
      <c r="A89" s="4"/>
      <c r="B89" s="119"/>
      <c r="C89" s="119"/>
      <c r="D89" s="119"/>
      <c r="E89" s="119"/>
      <c r="F89" s="119"/>
      <c r="G89" s="120"/>
      <c r="H89" s="119"/>
      <c r="I89" s="120"/>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4"/>
      <c r="AI89" s="4"/>
      <c r="AJ89" s="4"/>
      <c r="AK89" s="4"/>
      <c r="AL89" s="4"/>
      <c r="AM89" s="4"/>
      <c r="AN89" s="4"/>
    </row>
    <row r="90" spans="1:40" ht="15.75" customHeight="1" x14ac:dyDescent="0.2">
      <c r="A90" s="4"/>
      <c r="B90" s="119"/>
      <c r="C90" s="119"/>
      <c r="D90" s="119"/>
      <c r="E90" s="119"/>
      <c r="F90" s="119"/>
      <c r="G90" s="120"/>
      <c r="H90" s="119"/>
      <c r="I90" s="120"/>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4"/>
      <c r="AI90" s="4"/>
      <c r="AJ90" s="4"/>
      <c r="AK90" s="4"/>
      <c r="AL90" s="4"/>
      <c r="AM90" s="4"/>
      <c r="AN90" s="4"/>
    </row>
    <row r="91" spans="1:40" ht="15.75" customHeight="1" x14ac:dyDescent="0.2">
      <c r="A91" s="4"/>
      <c r="B91" s="119"/>
      <c r="C91" s="119"/>
      <c r="D91" s="119"/>
      <c r="E91" s="119"/>
      <c r="F91" s="119"/>
      <c r="G91" s="120"/>
      <c r="H91" s="119"/>
      <c r="I91" s="120"/>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4"/>
      <c r="AI91" s="4"/>
      <c r="AJ91" s="4"/>
      <c r="AK91" s="4"/>
      <c r="AL91" s="4"/>
      <c r="AM91" s="4"/>
      <c r="AN91" s="4"/>
    </row>
    <row r="92" spans="1:40" ht="15.75" customHeight="1" x14ac:dyDescent="0.2">
      <c r="A92" s="4"/>
      <c r="B92" s="119"/>
      <c r="C92" s="119"/>
      <c r="D92" s="119"/>
      <c r="E92" s="119"/>
      <c r="F92" s="119"/>
      <c r="G92" s="120"/>
      <c r="H92" s="119"/>
      <c r="I92" s="120"/>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4"/>
      <c r="AI92" s="4"/>
      <c r="AJ92" s="4"/>
      <c r="AK92" s="4"/>
      <c r="AL92" s="4"/>
      <c r="AM92" s="4"/>
      <c r="AN92" s="4"/>
    </row>
    <row r="93" spans="1:40" ht="15.75" customHeight="1" x14ac:dyDescent="0.2">
      <c r="A93" s="4"/>
      <c r="B93" s="119"/>
      <c r="C93" s="119"/>
      <c r="D93" s="119"/>
      <c r="E93" s="119"/>
      <c r="F93" s="119"/>
      <c r="G93" s="120"/>
      <c r="H93" s="119"/>
      <c r="I93" s="120"/>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4"/>
      <c r="AI93" s="4"/>
      <c r="AJ93" s="4"/>
      <c r="AK93" s="4"/>
      <c r="AL93" s="4"/>
      <c r="AM93" s="4"/>
      <c r="AN93" s="4"/>
    </row>
    <row r="94" spans="1:40" ht="15.75" customHeight="1" x14ac:dyDescent="0.2">
      <c r="A94" s="4"/>
      <c r="B94" s="119"/>
      <c r="C94" s="119"/>
      <c r="D94" s="119"/>
      <c r="E94" s="119"/>
      <c r="F94" s="119"/>
      <c r="G94" s="120"/>
      <c r="H94" s="119"/>
      <c r="I94" s="120"/>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4"/>
      <c r="AI94" s="4"/>
      <c r="AJ94" s="4"/>
      <c r="AK94" s="4"/>
      <c r="AL94" s="4"/>
      <c r="AM94" s="4"/>
      <c r="AN94" s="4"/>
    </row>
    <row r="95" spans="1:40" ht="15.75" customHeight="1" x14ac:dyDescent="0.2">
      <c r="A95" s="4"/>
      <c r="B95" s="119"/>
      <c r="C95" s="119"/>
      <c r="D95" s="119"/>
      <c r="E95" s="119"/>
      <c r="F95" s="119"/>
      <c r="G95" s="120"/>
      <c r="H95" s="119"/>
      <c r="I95" s="120"/>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4"/>
      <c r="AI95" s="4"/>
      <c r="AJ95" s="4"/>
      <c r="AK95" s="4"/>
      <c r="AL95" s="4"/>
      <c r="AM95" s="4"/>
      <c r="AN95" s="4"/>
    </row>
    <row r="96" spans="1:40" ht="15.75" customHeight="1" x14ac:dyDescent="0.2">
      <c r="A96" s="4"/>
      <c r="B96" s="119"/>
      <c r="C96" s="119"/>
      <c r="D96" s="119"/>
      <c r="E96" s="119"/>
      <c r="F96" s="119"/>
      <c r="G96" s="120"/>
      <c r="H96" s="119"/>
      <c r="I96" s="120"/>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4"/>
      <c r="AI96" s="4"/>
      <c r="AJ96" s="4"/>
      <c r="AK96" s="4"/>
      <c r="AL96" s="4"/>
      <c r="AM96" s="4"/>
      <c r="AN96" s="4"/>
    </row>
    <row r="97" spans="1:40" ht="15.75" customHeight="1" x14ac:dyDescent="0.2">
      <c r="A97" s="4"/>
      <c r="B97" s="119"/>
      <c r="C97" s="119"/>
      <c r="D97" s="119"/>
      <c r="E97" s="119"/>
      <c r="F97" s="119"/>
      <c r="G97" s="120"/>
      <c r="H97" s="119"/>
      <c r="I97" s="120"/>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4"/>
      <c r="AI97" s="4"/>
      <c r="AJ97" s="4"/>
      <c r="AK97" s="4"/>
      <c r="AL97" s="4"/>
      <c r="AM97" s="4"/>
      <c r="AN97" s="4"/>
    </row>
    <row r="98" spans="1:40" ht="15.75" customHeight="1" x14ac:dyDescent="0.2">
      <c r="A98" s="4"/>
      <c r="B98" s="119"/>
      <c r="C98" s="119"/>
      <c r="D98" s="119"/>
      <c r="E98" s="119"/>
      <c r="F98" s="119"/>
      <c r="G98" s="120"/>
      <c r="H98" s="119"/>
      <c r="I98" s="120"/>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4"/>
      <c r="AI98" s="4"/>
      <c r="AJ98" s="4"/>
      <c r="AK98" s="4"/>
      <c r="AL98" s="4"/>
      <c r="AM98" s="4"/>
      <c r="AN98" s="4"/>
    </row>
    <row r="99" spans="1:40" ht="15.75" customHeight="1" x14ac:dyDescent="0.2">
      <c r="A99" s="4"/>
      <c r="B99" s="119"/>
      <c r="C99" s="119"/>
      <c r="D99" s="119"/>
      <c r="E99" s="119"/>
      <c r="F99" s="119"/>
      <c r="G99" s="120"/>
      <c r="H99" s="119"/>
      <c r="I99" s="120"/>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4"/>
      <c r="AI99" s="4"/>
      <c r="AJ99" s="4"/>
      <c r="AK99" s="4"/>
      <c r="AL99" s="4"/>
      <c r="AM99" s="4"/>
      <c r="AN99" s="4"/>
    </row>
    <row r="100" spans="1:40" ht="15.75" customHeight="1" x14ac:dyDescent="0.2">
      <c r="A100" s="4"/>
      <c r="B100" s="119"/>
      <c r="C100" s="119"/>
      <c r="D100" s="119"/>
      <c r="E100" s="119"/>
      <c r="F100" s="119"/>
      <c r="G100" s="120"/>
      <c r="H100" s="119"/>
      <c r="I100" s="120"/>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4"/>
      <c r="AI100" s="4"/>
      <c r="AJ100" s="4"/>
      <c r="AK100" s="4"/>
      <c r="AL100" s="4"/>
      <c r="AM100" s="4"/>
      <c r="AN100" s="4"/>
    </row>
    <row r="101" spans="1:40" ht="15.75" customHeight="1" x14ac:dyDescent="0.2">
      <c r="A101" s="4"/>
      <c r="B101" s="119"/>
      <c r="C101" s="119"/>
      <c r="D101" s="119"/>
      <c r="E101" s="119"/>
      <c r="F101" s="119"/>
      <c r="G101" s="120"/>
      <c r="H101" s="119"/>
      <c r="I101" s="120"/>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4"/>
      <c r="AI101" s="4"/>
      <c r="AJ101" s="4"/>
      <c r="AK101" s="4"/>
      <c r="AL101" s="4"/>
      <c r="AM101" s="4"/>
      <c r="AN101" s="4"/>
    </row>
    <row r="102" spans="1:40" ht="15.75" customHeight="1" x14ac:dyDescent="0.2">
      <c r="A102" s="4"/>
      <c r="B102" s="119"/>
      <c r="C102" s="119"/>
      <c r="D102" s="119"/>
      <c r="E102" s="119"/>
      <c r="F102" s="119"/>
      <c r="G102" s="120"/>
      <c r="H102" s="119"/>
      <c r="I102" s="120"/>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4"/>
      <c r="AI102" s="4"/>
      <c r="AJ102" s="4"/>
      <c r="AK102" s="4"/>
      <c r="AL102" s="4"/>
      <c r="AM102" s="4"/>
      <c r="AN102" s="4"/>
    </row>
    <row r="103" spans="1:40" ht="15.75" customHeight="1" x14ac:dyDescent="0.2">
      <c r="A103" s="4"/>
      <c r="B103" s="119"/>
      <c r="C103" s="119"/>
      <c r="D103" s="119"/>
      <c r="E103" s="119"/>
      <c r="F103" s="119"/>
      <c r="G103" s="120"/>
      <c r="H103" s="119"/>
      <c r="I103" s="120"/>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4"/>
      <c r="AI103" s="4"/>
      <c r="AJ103" s="4"/>
      <c r="AK103" s="4"/>
      <c r="AL103" s="4"/>
      <c r="AM103" s="4"/>
      <c r="AN103" s="4"/>
    </row>
    <row r="104" spans="1:40" ht="15.75" customHeight="1" x14ac:dyDescent="0.2">
      <c r="A104" s="4"/>
      <c r="B104" s="119"/>
      <c r="C104" s="119"/>
      <c r="D104" s="119"/>
      <c r="E104" s="119"/>
      <c r="F104" s="119"/>
      <c r="G104" s="120"/>
      <c r="H104" s="119"/>
      <c r="I104" s="120"/>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4"/>
      <c r="AI104" s="4"/>
      <c r="AJ104" s="4"/>
      <c r="AK104" s="4"/>
      <c r="AL104" s="4"/>
      <c r="AM104" s="4"/>
      <c r="AN104" s="4"/>
    </row>
    <row r="105" spans="1:40" ht="15.75" customHeight="1" x14ac:dyDescent="0.2">
      <c r="A105" s="4"/>
      <c r="B105" s="119"/>
      <c r="C105" s="119"/>
      <c r="D105" s="119"/>
      <c r="E105" s="119"/>
      <c r="F105" s="119"/>
      <c r="G105" s="120"/>
      <c r="H105" s="119"/>
      <c r="I105" s="120"/>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4"/>
      <c r="AI105" s="4"/>
      <c r="AJ105" s="4"/>
      <c r="AK105" s="4"/>
      <c r="AL105" s="4"/>
      <c r="AM105" s="4"/>
      <c r="AN105" s="4"/>
    </row>
    <row r="106" spans="1:40" ht="15.75" customHeight="1" x14ac:dyDescent="0.2">
      <c r="A106" s="4"/>
      <c r="B106" s="119"/>
      <c r="C106" s="119"/>
      <c r="D106" s="119"/>
      <c r="E106" s="119"/>
      <c r="F106" s="119"/>
      <c r="G106" s="120"/>
      <c r="H106" s="119"/>
      <c r="I106" s="120"/>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4"/>
      <c r="AI106" s="4"/>
      <c r="AJ106" s="4"/>
      <c r="AK106" s="4"/>
      <c r="AL106" s="4"/>
      <c r="AM106" s="4"/>
      <c r="AN106" s="4"/>
    </row>
    <row r="107" spans="1:40" ht="15.75" customHeight="1" x14ac:dyDescent="0.2">
      <c r="A107" s="4"/>
      <c r="B107" s="119"/>
      <c r="C107" s="119"/>
      <c r="D107" s="119"/>
      <c r="E107" s="119"/>
      <c r="F107" s="119"/>
      <c r="G107" s="120"/>
      <c r="H107" s="119"/>
      <c r="I107" s="120"/>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4"/>
      <c r="AI107" s="4"/>
      <c r="AJ107" s="4"/>
      <c r="AK107" s="4"/>
      <c r="AL107" s="4"/>
      <c r="AM107" s="4"/>
      <c r="AN107" s="4"/>
    </row>
    <row r="108" spans="1:40" ht="15.75" customHeight="1" x14ac:dyDescent="0.2">
      <c r="A108" s="4"/>
      <c r="B108" s="119"/>
      <c r="C108" s="119"/>
      <c r="D108" s="119"/>
      <c r="E108" s="119"/>
      <c r="F108" s="119"/>
      <c r="G108" s="120"/>
      <c r="H108" s="119"/>
      <c r="I108" s="120"/>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4"/>
      <c r="AI108" s="4"/>
      <c r="AJ108" s="4"/>
      <c r="AK108" s="4"/>
      <c r="AL108" s="4"/>
      <c r="AM108" s="4"/>
      <c r="AN108" s="4"/>
    </row>
    <row r="109" spans="1:40" ht="15.75" customHeight="1" x14ac:dyDescent="0.2">
      <c r="A109" s="4"/>
      <c r="B109" s="119"/>
      <c r="C109" s="119"/>
      <c r="D109" s="119"/>
      <c r="E109" s="119"/>
      <c r="F109" s="119"/>
      <c r="G109" s="120"/>
      <c r="H109" s="119"/>
      <c r="I109" s="120"/>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4"/>
      <c r="AI109" s="4"/>
      <c r="AJ109" s="4"/>
      <c r="AK109" s="4"/>
      <c r="AL109" s="4"/>
      <c r="AM109" s="4"/>
      <c r="AN109" s="4"/>
    </row>
    <row r="110" spans="1:40" ht="15.75" customHeight="1" x14ac:dyDescent="0.2">
      <c r="A110" s="4"/>
      <c r="B110" s="119"/>
      <c r="C110" s="119"/>
      <c r="D110" s="119"/>
      <c r="E110" s="119"/>
      <c r="F110" s="119"/>
      <c r="G110" s="120"/>
      <c r="H110" s="119"/>
      <c r="I110" s="120"/>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4"/>
      <c r="AI110" s="4"/>
      <c r="AJ110" s="4"/>
      <c r="AK110" s="4"/>
      <c r="AL110" s="4"/>
      <c r="AM110" s="4"/>
      <c r="AN110" s="4"/>
    </row>
    <row r="111" spans="1:40" ht="15.75" customHeight="1" x14ac:dyDescent="0.2">
      <c r="A111" s="4"/>
      <c r="B111" s="119"/>
      <c r="C111" s="119"/>
      <c r="D111" s="119"/>
      <c r="E111" s="119"/>
      <c r="F111" s="119"/>
      <c r="G111" s="120"/>
      <c r="H111" s="119"/>
      <c r="I111" s="120"/>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4"/>
      <c r="AI111" s="4"/>
      <c r="AJ111" s="4"/>
      <c r="AK111" s="4"/>
      <c r="AL111" s="4"/>
      <c r="AM111" s="4"/>
      <c r="AN111" s="4"/>
    </row>
    <row r="112" spans="1:40" ht="15.75" customHeight="1" x14ac:dyDescent="0.2">
      <c r="A112" s="4"/>
      <c r="B112" s="119"/>
      <c r="C112" s="119"/>
      <c r="D112" s="119"/>
      <c r="E112" s="119"/>
      <c r="F112" s="119"/>
      <c r="G112" s="120"/>
      <c r="H112" s="119"/>
      <c r="I112" s="120"/>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4"/>
      <c r="AI112" s="4"/>
      <c r="AJ112" s="4"/>
      <c r="AK112" s="4"/>
      <c r="AL112" s="4"/>
      <c r="AM112" s="4"/>
      <c r="AN112" s="4"/>
    </row>
    <row r="113" spans="1:40" ht="15.75" customHeight="1" x14ac:dyDescent="0.2">
      <c r="A113" s="4"/>
      <c r="B113" s="119"/>
      <c r="C113" s="119"/>
      <c r="D113" s="119"/>
      <c r="E113" s="119"/>
      <c r="F113" s="119"/>
      <c r="G113" s="120"/>
      <c r="H113" s="119"/>
      <c r="I113" s="120"/>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4"/>
      <c r="AI113" s="4"/>
      <c r="AJ113" s="4"/>
      <c r="AK113" s="4"/>
      <c r="AL113" s="4"/>
      <c r="AM113" s="4"/>
      <c r="AN113" s="4"/>
    </row>
    <row r="114" spans="1:40" ht="15.75" customHeight="1" x14ac:dyDescent="0.2">
      <c r="A114" s="4"/>
      <c r="B114" s="119"/>
      <c r="C114" s="119"/>
      <c r="D114" s="119"/>
      <c r="E114" s="119"/>
      <c r="F114" s="119"/>
      <c r="G114" s="120"/>
      <c r="H114" s="119"/>
      <c r="I114" s="120"/>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4"/>
      <c r="AI114" s="4"/>
      <c r="AJ114" s="4"/>
      <c r="AK114" s="4"/>
      <c r="AL114" s="4"/>
      <c r="AM114" s="4"/>
      <c r="AN114" s="4"/>
    </row>
    <row r="115" spans="1:40" ht="15.75" customHeight="1" x14ac:dyDescent="0.2">
      <c r="A115" s="4"/>
      <c r="B115" s="119"/>
      <c r="C115" s="119"/>
      <c r="D115" s="119"/>
      <c r="E115" s="119"/>
      <c r="F115" s="119"/>
      <c r="G115" s="120"/>
      <c r="H115" s="119"/>
      <c r="I115" s="120"/>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4"/>
      <c r="AI115" s="4"/>
      <c r="AJ115" s="4"/>
      <c r="AK115" s="4"/>
      <c r="AL115" s="4"/>
      <c r="AM115" s="4"/>
      <c r="AN115" s="4"/>
    </row>
    <row r="116" spans="1:40" ht="15.75" customHeight="1" x14ac:dyDescent="0.2">
      <c r="A116" s="4"/>
      <c r="B116" s="119"/>
      <c r="C116" s="119"/>
      <c r="D116" s="119"/>
      <c r="E116" s="119"/>
      <c r="F116" s="119"/>
      <c r="G116" s="120"/>
      <c r="H116" s="119"/>
      <c r="I116" s="120"/>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4"/>
      <c r="AI116" s="4"/>
      <c r="AJ116" s="4"/>
      <c r="AK116" s="4"/>
      <c r="AL116" s="4"/>
      <c r="AM116" s="4"/>
      <c r="AN116" s="4"/>
    </row>
    <row r="117" spans="1:40" ht="15.75" customHeight="1" x14ac:dyDescent="0.2">
      <c r="A117" s="4"/>
      <c r="B117" s="119"/>
      <c r="C117" s="119"/>
      <c r="D117" s="119"/>
      <c r="E117" s="119"/>
      <c r="F117" s="119"/>
      <c r="G117" s="120"/>
      <c r="H117" s="119"/>
      <c r="I117" s="120"/>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4"/>
      <c r="AI117" s="4"/>
      <c r="AJ117" s="4"/>
      <c r="AK117" s="4"/>
      <c r="AL117" s="4"/>
      <c r="AM117" s="4"/>
      <c r="AN117" s="4"/>
    </row>
    <row r="118" spans="1:40" ht="15.75" customHeight="1" x14ac:dyDescent="0.2">
      <c r="A118" s="4"/>
      <c r="B118" s="119"/>
      <c r="C118" s="119"/>
      <c r="D118" s="119"/>
      <c r="E118" s="119"/>
      <c r="F118" s="119"/>
      <c r="G118" s="120"/>
      <c r="H118" s="119"/>
      <c r="I118" s="120"/>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4"/>
      <c r="AI118" s="4"/>
      <c r="AJ118" s="4"/>
      <c r="AK118" s="4"/>
      <c r="AL118" s="4"/>
      <c r="AM118" s="4"/>
      <c r="AN118" s="4"/>
    </row>
    <row r="119" spans="1:40" ht="15.75" customHeight="1" x14ac:dyDescent="0.2">
      <c r="A119" s="4"/>
      <c r="B119" s="119"/>
      <c r="C119" s="119"/>
      <c r="D119" s="119"/>
      <c r="E119" s="119"/>
      <c r="F119" s="119"/>
      <c r="G119" s="120"/>
      <c r="H119" s="119"/>
      <c r="I119" s="120"/>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4"/>
      <c r="AI119" s="4"/>
      <c r="AJ119" s="4"/>
      <c r="AK119" s="4"/>
      <c r="AL119" s="4"/>
      <c r="AM119" s="4"/>
      <c r="AN119" s="4"/>
    </row>
    <row r="120" spans="1:40" ht="15.75" customHeight="1" x14ac:dyDescent="0.2">
      <c r="A120" s="4"/>
      <c r="B120" s="119"/>
      <c r="C120" s="119"/>
      <c r="D120" s="119"/>
      <c r="E120" s="119"/>
      <c r="F120" s="119"/>
      <c r="G120" s="120"/>
      <c r="H120" s="119"/>
      <c r="I120" s="120"/>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4"/>
      <c r="AI120" s="4"/>
      <c r="AJ120" s="4"/>
      <c r="AK120" s="4"/>
      <c r="AL120" s="4"/>
      <c r="AM120" s="4"/>
      <c r="AN120" s="4"/>
    </row>
    <row r="121" spans="1:40" ht="15.75" customHeight="1" x14ac:dyDescent="0.2">
      <c r="A121" s="4"/>
      <c r="B121" s="119"/>
      <c r="C121" s="119"/>
      <c r="D121" s="119"/>
      <c r="E121" s="119"/>
      <c r="F121" s="119"/>
      <c r="G121" s="120"/>
      <c r="H121" s="119"/>
      <c r="I121" s="120"/>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4"/>
      <c r="AI121" s="4"/>
      <c r="AJ121" s="4"/>
      <c r="AK121" s="4"/>
      <c r="AL121" s="4"/>
      <c r="AM121" s="4"/>
      <c r="AN121" s="4"/>
    </row>
    <row r="122" spans="1:40" ht="15.75" customHeight="1" x14ac:dyDescent="0.2">
      <c r="A122" s="4"/>
      <c r="B122" s="119"/>
      <c r="C122" s="119"/>
      <c r="D122" s="119"/>
      <c r="E122" s="119"/>
      <c r="F122" s="119"/>
      <c r="G122" s="120"/>
      <c r="H122" s="119"/>
      <c r="I122" s="120">
        <f>D147*C3</f>
        <v>0</v>
      </c>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4"/>
      <c r="AI122" s="4"/>
      <c r="AJ122" s="4"/>
      <c r="AK122" s="4"/>
      <c r="AL122" s="4"/>
      <c r="AM122" s="4"/>
      <c r="AN122" s="4"/>
    </row>
    <row r="123" spans="1:40" ht="15.75" customHeight="1" x14ac:dyDescent="0.2">
      <c r="A123" s="4"/>
      <c r="B123" s="119"/>
      <c r="C123" s="119"/>
      <c r="D123" s="119"/>
      <c r="E123" s="119"/>
      <c r="F123" s="119"/>
      <c r="G123" s="120"/>
      <c r="H123" s="119"/>
      <c r="I123" s="120"/>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4"/>
      <c r="AI123" s="4"/>
      <c r="AJ123" s="4"/>
      <c r="AK123" s="4"/>
      <c r="AL123" s="4"/>
      <c r="AM123" s="4"/>
      <c r="AN123" s="4"/>
    </row>
    <row r="124" spans="1:40" ht="15.75" customHeight="1" x14ac:dyDescent="0.2">
      <c r="A124" s="4"/>
      <c r="B124" s="119"/>
      <c r="C124" s="119"/>
      <c r="D124" s="119"/>
      <c r="E124" s="119"/>
      <c r="F124" s="119"/>
      <c r="G124" s="120"/>
      <c r="H124" s="119"/>
      <c r="I124" s="120"/>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4"/>
      <c r="AI124" s="4"/>
      <c r="AJ124" s="4"/>
      <c r="AK124" s="4"/>
      <c r="AL124" s="4"/>
      <c r="AM124" s="4"/>
      <c r="AN124" s="4"/>
    </row>
    <row r="125" spans="1:40" ht="15.75" customHeight="1" x14ac:dyDescent="0.2">
      <c r="A125" s="4"/>
      <c r="B125" s="119"/>
      <c r="C125" s="119"/>
      <c r="D125" s="119"/>
      <c r="E125" s="119"/>
      <c r="F125" s="119"/>
      <c r="G125" s="120"/>
      <c r="H125" s="119"/>
      <c r="I125" s="120"/>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4"/>
      <c r="AI125" s="4"/>
      <c r="AJ125" s="4"/>
      <c r="AK125" s="4"/>
      <c r="AL125" s="4"/>
      <c r="AM125" s="4"/>
      <c r="AN125" s="4"/>
    </row>
    <row r="126" spans="1:40" ht="15.75" customHeight="1" x14ac:dyDescent="0.2">
      <c r="A126" s="4"/>
      <c r="B126" s="119"/>
      <c r="C126" s="119"/>
      <c r="D126" s="119"/>
      <c r="E126" s="119"/>
      <c r="F126" s="119"/>
      <c r="G126" s="120"/>
      <c r="H126" s="119"/>
      <c r="I126" s="120"/>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4"/>
      <c r="AI126" s="4"/>
      <c r="AJ126" s="4"/>
      <c r="AK126" s="4"/>
      <c r="AL126" s="4"/>
      <c r="AM126" s="4"/>
      <c r="AN126" s="4"/>
    </row>
    <row r="127" spans="1:40" ht="15.75" customHeight="1" x14ac:dyDescent="0.2">
      <c r="A127" s="4"/>
      <c r="B127" s="119"/>
      <c r="C127" s="119"/>
      <c r="D127" s="119"/>
      <c r="E127" s="119"/>
      <c r="F127" s="119"/>
      <c r="G127" s="120"/>
      <c r="H127" s="119"/>
      <c r="I127" s="120"/>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4"/>
      <c r="AI127" s="4"/>
      <c r="AJ127" s="4"/>
      <c r="AK127" s="4"/>
      <c r="AL127" s="4"/>
      <c r="AM127" s="4"/>
      <c r="AN127" s="4"/>
    </row>
    <row r="128" spans="1:40" ht="15.75" customHeight="1" x14ac:dyDescent="0.2">
      <c r="A128" s="4"/>
      <c r="B128" s="119"/>
      <c r="C128" s="119"/>
      <c r="D128" s="119"/>
      <c r="E128" s="119"/>
      <c r="F128" s="119"/>
      <c r="G128" s="120"/>
      <c r="H128" s="119"/>
      <c r="I128" s="120"/>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4"/>
      <c r="AI128" s="4"/>
      <c r="AJ128" s="4"/>
      <c r="AK128" s="4"/>
      <c r="AL128" s="4"/>
      <c r="AM128" s="4"/>
      <c r="AN128" s="4"/>
    </row>
    <row r="129" spans="1:40" ht="15.75" customHeight="1" x14ac:dyDescent="0.2">
      <c r="A129" s="4"/>
      <c r="B129" s="119"/>
      <c r="C129" s="119"/>
      <c r="D129" s="119"/>
      <c r="E129" s="119"/>
      <c r="F129" s="119"/>
      <c r="G129" s="120"/>
      <c r="H129" s="119"/>
      <c r="I129" s="120"/>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4"/>
      <c r="AI129" s="4"/>
      <c r="AJ129" s="4"/>
      <c r="AK129" s="4"/>
      <c r="AL129" s="4"/>
      <c r="AM129" s="4"/>
      <c r="AN129" s="4"/>
    </row>
    <row r="130" spans="1:40" ht="15.75" customHeight="1" x14ac:dyDescent="0.2">
      <c r="A130" s="4"/>
      <c r="B130" s="119"/>
      <c r="C130" s="119"/>
      <c r="D130" s="119"/>
      <c r="E130" s="119"/>
      <c r="F130" s="119"/>
      <c r="G130" s="120"/>
      <c r="H130" s="119"/>
      <c r="I130" s="120"/>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4"/>
      <c r="AI130" s="4"/>
      <c r="AJ130" s="4"/>
      <c r="AK130" s="4"/>
      <c r="AL130" s="4"/>
      <c r="AM130" s="4"/>
      <c r="AN130" s="4"/>
    </row>
    <row r="131" spans="1:40" ht="15.75" customHeight="1" x14ac:dyDescent="0.2">
      <c r="A131" s="4"/>
      <c r="B131" s="119"/>
      <c r="C131" s="119"/>
      <c r="D131" s="119"/>
      <c r="E131" s="119"/>
      <c r="F131" s="119"/>
      <c r="G131" s="120"/>
      <c r="H131" s="119"/>
      <c r="I131" s="120"/>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4"/>
      <c r="AI131" s="4"/>
      <c r="AJ131" s="4"/>
      <c r="AK131" s="4"/>
      <c r="AL131" s="4"/>
      <c r="AM131" s="4"/>
      <c r="AN131" s="4"/>
    </row>
    <row r="132" spans="1:40" ht="15.75" customHeight="1" x14ac:dyDescent="0.2">
      <c r="A132" s="4"/>
      <c r="B132" s="119"/>
      <c r="C132" s="119"/>
      <c r="D132" s="119"/>
      <c r="E132" s="119"/>
      <c r="F132" s="119"/>
      <c r="G132" s="120"/>
      <c r="H132" s="119"/>
      <c r="I132" s="120"/>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4"/>
      <c r="AI132" s="4"/>
      <c r="AJ132" s="4"/>
      <c r="AK132" s="4"/>
      <c r="AL132" s="4"/>
      <c r="AM132" s="4"/>
      <c r="AN132" s="4"/>
    </row>
    <row r="133" spans="1:40" ht="15.75" customHeight="1" x14ac:dyDescent="0.2">
      <c r="A133" s="4"/>
      <c r="B133" s="119"/>
      <c r="C133" s="119"/>
      <c r="D133" s="119"/>
      <c r="E133" s="119"/>
      <c r="F133" s="119"/>
      <c r="G133" s="120"/>
      <c r="H133" s="119"/>
      <c r="I133" s="120"/>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4"/>
      <c r="AI133" s="4"/>
      <c r="AJ133" s="4"/>
      <c r="AK133" s="4"/>
      <c r="AL133" s="4"/>
      <c r="AM133" s="4"/>
      <c r="AN133" s="4"/>
    </row>
    <row r="134" spans="1:40" ht="15.75" customHeight="1" x14ac:dyDescent="0.2">
      <c r="A134" s="4"/>
      <c r="B134" s="119"/>
      <c r="C134" s="119"/>
      <c r="D134" s="119"/>
      <c r="E134" s="119"/>
      <c r="F134" s="119"/>
      <c r="G134" s="120"/>
      <c r="H134" s="119"/>
      <c r="I134" s="120"/>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4"/>
      <c r="AI134" s="4"/>
      <c r="AJ134" s="4"/>
      <c r="AK134" s="4"/>
      <c r="AL134" s="4"/>
      <c r="AM134" s="4"/>
      <c r="AN134" s="4"/>
    </row>
    <row r="135" spans="1:40" ht="15.75" customHeight="1" x14ac:dyDescent="0.2">
      <c r="A135" s="4"/>
      <c r="B135" s="119"/>
      <c r="C135" s="119"/>
      <c r="D135" s="119"/>
      <c r="E135" s="119"/>
      <c r="F135" s="119"/>
      <c r="G135" s="120"/>
      <c r="H135" s="119"/>
      <c r="I135" s="120"/>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4"/>
      <c r="AI135" s="4"/>
      <c r="AJ135" s="4"/>
      <c r="AK135" s="4"/>
      <c r="AL135" s="4"/>
      <c r="AM135" s="4"/>
      <c r="AN135" s="4"/>
    </row>
    <row r="136" spans="1:40" ht="15.75" customHeight="1" x14ac:dyDescent="0.2">
      <c r="A136" s="4"/>
      <c r="B136" s="119"/>
      <c r="C136" s="119"/>
      <c r="D136" s="119"/>
      <c r="E136" s="119"/>
      <c r="F136" s="119"/>
      <c r="G136" s="120"/>
      <c r="H136" s="119"/>
      <c r="I136" s="120"/>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4"/>
      <c r="AI136" s="4"/>
      <c r="AJ136" s="4"/>
      <c r="AK136" s="4"/>
      <c r="AL136" s="4"/>
      <c r="AM136" s="4"/>
      <c r="AN136" s="4"/>
    </row>
    <row r="137" spans="1:40" ht="15.75" customHeight="1" x14ac:dyDescent="0.2">
      <c r="A137" s="4"/>
      <c r="B137" s="119"/>
      <c r="C137" s="119"/>
      <c r="D137" s="119"/>
      <c r="E137" s="119"/>
      <c r="F137" s="119"/>
      <c r="G137" s="120"/>
      <c r="H137" s="119"/>
      <c r="I137" s="120"/>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4"/>
      <c r="AI137" s="4"/>
      <c r="AJ137" s="4"/>
      <c r="AK137" s="4"/>
      <c r="AL137" s="4"/>
      <c r="AM137" s="4"/>
      <c r="AN137" s="4"/>
    </row>
    <row r="138" spans="1:40" ht="15.75" customHeight="1" x14ac:dyDescent="0.2">
      <c r="A138" s="4"/>
      <c r="B138" s="119"/>
      <c r="C138" s="119"/>
      <c r="D138" s="119"/>
      <c r="E138" s="119"/>
      <c r="F138" s="119"/>
      <c r="G138" s="120"/>
      <c r="H138" s="119"/>
      <c r="I138" s="120"/>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4"/>
      <c r="AI138" s="4"/>
      <c r="AJ138" s="4"/>
      <c r="AK138" s="4"/>
      <c r="AL138" s="4"/>
      <c r="AM138" s="4"/>
      <c r="AN138" s="4"/>
    </row>
    <row r="139" spans="1:40" ht="15.75" customHeight="1" x14ac:dyDescent="0.2">
      <c r="A139" s="4"/>
      <c r="B139" s="119"/>
      <c r="C139" s="119"/>
      <c r="D139" s="119"/>
      <c r="E139" s="119"/>
      <c r="F139" s="119"/>
      <c r="G139" s="120"/>
      <c r="H139" s="119"/>
      <c r="I139" s="120"/>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4"/>
      <c r="AI139" s="4"/>
      <c r="AJ139" s="4"/>
      <c r="AK139" s="4"/>
      <c r="AL139" s="4"/>
      <c r="AM139" s="4"/>
      <c r="AN139" s="4"/>
    </row>
    <row r="140" spans="1:40" ht="15.75" customHeight="1" x14ac:dyDescent="0.2">
      <c r="A140" s="4"/>
      <c r="B140" s="119"/>
      <c r="C140" s="119"/>
      <c r="D140" s="119"/>
      <c r="E140" s="119"/>
      <c r="F140" s="119"/>
      <c r="G140" s="120"/>
      <c r="H140" s="119"/>
      <c r="I140" s="120"/>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4"/>
      <c r="AI140" s="4"/>
      <c r="AJ140" s="4"/>
      <c r="AK140" s="4"/>
      <c r="AL140" s="4"/>
      <c r="AM140" s="4"/>
      <c r="AN140" s="4"/>
    </row>
    <row r="141" spans="1:40" ht="15.75" customHeight="1" x14ac:dyDescent="0.2">
      <c r="A141" s="4"/>
      <c r="B141" s="119"/>
      <c r="C141" s="119"/>
      <c r="D141" s="119"/>
      <c r="E141" s="119"/>
      <c r="F141" s="119"/>
      <c r="G141" s="120"/>
      <c r="H141" s="119"/>
      <c r="I141" s="120"/>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4"/>
      <c r="AI141" s="4"/>
      <c r="AJ141" s="4"/>
      <c r="AK141" s="4"/>
      <c r="AL141" s="4"/>
      <c r="AM141" s="4"/>
      <c r="AN141" s="4"/>
    </row>
    <row r="142" spans="1:40" ht="15.75" customHeight="1" x14ac:dyDescent="0.2">
      <c r="A142" s="4"/>
      <c r="B142" s="119"/>
      <c r="C142" s="119"/>
      <c r="D142" s="119"/>
      <c r="E142" s="119"/>
      <c r="F142" s="119"/>
      <c r="G142" s="120"/>
      <c r="H142" s="119"/>
      <c r="I142" s="120"/>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4"/>
      <c r="AI142" s="4"/>
      <c r="AJ142" s="4"/>
      <c r="AK142" s="4"/>
      <c r="AL142" s="4"/>
      <c r="AM142" s="4"/>
      <c r="AN142" s="4"/>
    </row>
    <row r="143" spans="1:40" ht="15.75" customHeight="1" x14ac:dyDescent="0.2">
      <c r="A143" s="4"/>
      <c r="B143" s="119"/>
      <c r="C143" s="119"/>
      <c r="D143" s="119"/>
      <c r="E143" s="119"/>
      <c r="F143" s="119"/>
      <c r="G143" s="120"/>
      <c r="H143" s="119"/>
      <c r="I143" s="120"/>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4"/>
      <c r="AI143" s="4"/>
      <c r="AJ143" s="4"/>
      <c r="AK143" s="4"/>
      <c r="AL143" s="4"/>
      <c r="AM143" s="4"/>
      <c r="AN143" s="4"/>
    </row>
    <row r="144" spans="1:40" ht="15.75" customHeight="1" x14ac:dyDescent="0.2">
      <c r="A144" s="4"/>
      <c r="B144" s="119"/>
      <c r="C144" s="119"/>
      <c r="D144" s="119"/>
      <c r="E144" s="119"/>
      <c r="F144" s="119"/>
      <c r="G144" s="120"/>
      <c r="H144" s="119"/>
      <c r="I144" s="120"/>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4"/>
      <c r="AI144" s="4"/>
      <c r="AJ144" s="4"/>
      <c r="AK144" s="4"/>
      <c r="AL144" s="4"/>
      <c r="AM144" s="4"/>
      <c r="AN144" s="4"/>
    </row>
    <row r="145" spans="1:40" ht="15.75" customHeight="1" x14ac:dyDescent="0.2">
      <c r="A145" s="4"/>
      <c r="B145" s="119"/>
      <c r="C145" s="119"/>
      <c r="D145" s="119"/>
      <c r="E145" s="119"/>
      <c r="F145" s="119"/>
      <c r="G145" s="120"/>
      <c r="H145" s="119"/>
      <c r="I145" s="120"/>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4"/>
      <c r="AI145" s="4"/>
      <c r="AJ145" s="4"/>
      <c r="AK145" s="4"/>
      <c r="AL145" s="4"/>
      <c r="AM145" s="4"/>
      <c r="AN145" s="4"/>
    </row>
    <row r="146" spans="1:40" ht="15.75" customHeight="1" x14ac:dyDescent="0.2">
      <c r="A146" s="4"/>
      <c r="B146" s="119"/>
      <c r="C146" s="119"/>
      <c r="D146" s="119"/>
      <c r="E146" s="119"/>
      <c r="F146" s="119"/>
      <c r="G146" s="120"/>
      <c r="H146" s="119"/>
      <c r="I146" s="120"/>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4"/>
      <c r="AI146" s="4"/>
      <c r="AJ146" s="4"/>
      <c r="AK146" s="4"/>
      <c r="AL146" s="4"/>
      <c r="AM146" s="4"/>
      <c r="AN146" s="4"/>
    </row>
    <row r="147" spans="1:40" ht="15.75" customHeight="1" x14ac:dyDescent="0.2">
      <c r="A147" s="4"/>
      <c r="B147" s="119"/>
      <c r="C147" s="119"/>
      <c r="D147" s="119"/>
      <c r="E147" s="119"/>
      <c r="F147" s="119"/>
      <c r="G147" s="120"/>
      <c r="H147" s="119"/>
      <c r="I147" s="120"/>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4"/>
      <c r="AI147" s="4"/>
      <c r="AJ147" s="4"/>
      <c r="AK147" s="4"/>
      <c r="AL147" s="4"/>
      <c r="AM147" s="4"/>
      <c r="AN147" s="4"/>
    </row>
    <row r="148" spans="1:40" ht="15.75" customHeight="1" x14ac:dyDescent="0.2">
      <c r="A148" s="4"/>
      <c r="B148" s="119"/>
      <c r="C148" s="119"/>
      <c r="D148" s="119"/>
      <c r="E148" s="119"/>
      <c r="F148" s="119"/>
      <c r="G148" s="120"/>
      <c r="H148" s="119"/>
      <c r="I148" s="120"/>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4"/>
      <c r="AI148" s="4"/>
      <c r="AJ148" s="4"/>
      <c r="AK148" s="4"/>
      <c r="AL148" s="4"/>
      <c r="AM148" s="4"/>
      <c r="AN148" s="4"/>
    </row>
    <row r="149" spans="1:40" ht="15.75" customHeight="1" x14ac:dyDescent="0.2">
      <c r="A149" s="4"/>
      <c r="B149" s="119"/>
      <c r="C149" s="119"/>
      <c r="D149" s="119"/>
      <c r="E149" s="119"/>
      <c r="F149" s="119"/>
      <c r="G149" s="120"/>
      <c r="H149" s="119"/>
      <c r="I149" s="120"/>
      <c r="J149" s="119"/>
      <c r="K149" s="119"/>
      <c r="L149" s="119"/>
      <c r="M149" s="119"/>
      <c r="N149" s="119"/>
      <c r="O149" s="119"/>
      <c r="P149" s="119"/>
      <c r="Q149" s="119"/>
      <c r="R149" s="119"/>
      <c r="S149" s="119"/>
      <c r="T149" s="119"/>
      <c r="U149" s="119"/>
      <c r="V149" s="119"/>
      <c r="W149" s="119"/>
      <c r="X149" s="119"/>
      <c r="Y149" s="119"/>
      <c r="Z149" s="119"/>
      <c r="AA149" s="119"/>
      <c r="AB149" s="119"/>
      <c r="AC149" s="119"/>
      <c r="AD149" s="119"/>
      <c r="AE149" s="119"/>
      <c r="AF149" s="119"/>
      <c r="AG149" s="119"/>
      <c r="AH149" s="4"/>
      <c r="AI149" s="4"/>
      <c r="AJ149" s="4"/>
      <c r="AK149" s="4"/>
      <c r="AL149" s="4"/>
      <c r="AM149" s="4"/>
      <c r="AN149" s="4"/>
    </row>
    <row r="150" spans="1:40" ht="15.75" customHeight="1" x14ac:dyDescent="0.2">
      <c r="A150" s="4"/>
      <c r="B150" s="119"/>
      <c r="C150" s="119"/>
      <c r="D150" s="119"/>
      <c r="E150" s="119"/>
      <c r="F150" s="119"/>
      <c r="G150" s="120"/>
      <c r="H150" s="119"/>
      <c r="I150" s="120"/>
      <c r="J150" s="119"/>
      <c r="K150" s="119"/>
      <c r="L150" s="119"/>
      <c r="M150" s="119"/>
      <c r="N150" s="119"/>
      <c r="O150" s="119"/>
      <c r="P150" s="119"/>
      <c r="Q150" s="119"/>
      <c r="R150" s="119"/>
      <c r="S150" s="119"/>
      <c r="T150" s="119"/>
      <c r="U150" s="119"/>
      <c r="V150" s="119"/>
      <c r="W150" s="119"/>
      <c r="X150" s="119"/>
      <c r="Y150" s="119"/>
      <c r="Z150" s="119"/>
      <c r="AA150" s="119"/>
      <c r="AB150" s="119"/>
      <c r="AC150" s="119"/>
      <c r="AD150" s="119"/>
      <c r="AE150" s="119"/>
      <c r="AF150" s="119"/>
      <c r="AG150" s="119"/>
      <c r="AH150" s="4"/>
      <c r="AI150" s="4"/>
      <c r="AJ150" s="4"/>
      <c r="AK150" s="4"/>
      <c r="AL150" s="4"/>
      <c r="AM150" s="4"/>
      <c r="AN150" s="4"/>
    </row>
    <row r="151" spans="1:40" ht="15.75" customHeight="1" x14ac:dyDescent="0.2">
      <c r="A151" s="4"/>
      <c r="B151" s="119"/>
      <c r="C151" s="119"/>
      <c r="D151" s="119"/>
      <c r="E151" s="119"/>
      <c r="F151" s="119"/>
      <c r="G151" s="120"/>
      <c r="H151" s="119"/>
      <c r="I151" s="120"/>
      <c r="J151" s="119"/>
      <c r="K151" s="119"/>
      <c r="L151" s="119"/>
      <c r="M151" s="119"/>
      <c r="N151" s="119"/>
      <c r="O151" s="119"/>
      <c r="P151" s="119"/>
      <c r="Q151" s="119"/>
      <c r="R151" s="119"/>
      <c r="S151" s="119"/>
      <c r="T151" s="119"/>
      <c r="U151" s="119"/>
      <c r="V151" s="119"/>
      <c r="W151" s="119"/>
      <c r="X151" s="119"/>
      <c r="Y151" s="119"/>
      <c r="Z151" s="119"/>
      <c r="AA151" s="119"/>
      <c r="AB151" s="119"/>
      <c r="AC151" s="119"/>
      <c r="AD151" s="119"/>
      <c r="AE151" s="119"/>
      <c r="AF151" s="119"/>
      <c r="AG151" s="119"/>
      <c r="AH151" s="4"/>
      <c r="AI151" s="4"/>
      <c r="AJ151" s="4"/>
      <c r="AK151" s="4"/>
      <c r="AL151" s="4"/>
      <c r="AM151" s="4"/>
      <c r="AN151" s="4"/>
    </row>
    <row r="152" spans="1:40" ht="15.75" customHeight="1" x14ac:dyDescent="0.2">
      <c r="A152" s="4"/>
      <c r="B152" s="119"/>
      <c r="C152" s="119"/>
      <c r="D152" s="119"/>
      <c r="E152" s="119"/>
      <c r="F152" s="119"/>
      <c r="G152" s="120"/>
      <c r="H152" s="119"/>
      <c r="I152" s="120"/>
      <c r="J152" s="119"/>
      <c r="K152" s="119"/>
      <c r="L152" s="119"/>
      <c r="M152" s="119"/>
      <c r="N152" s="119"/>
      <c r="O152" s="119"/>
      <c r="P152" s="119"/>
      <c r="Q152" s="119"/>
      <c r="R152" s="119"/>
      <c r="S152" s="119"/>
      <c r="T152" s="119"/>
      <c r="U152" s="119"/>
      <c r="V152" s="119"/>
      <c r="W152" s="119"/>
      <c r="X152" s="119"/>
      <c r="Y152" s="119"/>
      <c r="Z152" s="119"/>
      <c r="AA152" s="119"/>
      <c r="AB152" s="119"/>
      <c r="AC152" s="119"/>
      <c r="AD152" s="119"/>
      <c r="AE152" s="119"/>
      <c r="AF152" s="119"/>
      <c r="AG152" s="119"/>
      <c r="AH152" s="4"/>
      <c r="AI152" s="4"/>
      <c r="AJ152" s="4"/>
      <c r="AK152" s="4"/>
      <c r="AL152" s="4"/>
      <c r="AM152" s="4"/>
      <c r="AN152" s="4"/>
    </row>
    <row r="153" spans="1:40" ht="15.75" customHeight="1" x14ac:dyDescent="0.2">
      <c r="A153" s="4"/>
      <c r="B153" s="119"/>
      <c r="C153" s="119"/>
      <c r="D153" s="119"/>
      <c r="E153" s="119"/>
      <c r="F153" s="119"/>
      <c r="G153" s="120"/>
      <c r="H153" s="119"/>
      <c r="I153" s="120"/>
      <c r="J153" s="119"/>
      <c r="K153" s="119"/>
      <c r="L153" s="119"/>
      <c r="M153" s="119"/>
      <c r="N153" s="119"/>
      <c r="O153" s="119"/>
      <c r="P153" s="119"/>
      <c r="Q153" s="119"/>
      <c r="R153" s="119"/>
      <c r="S153" s="119"/>
      <c r="T153" s="119"/>
      <c r="U153" s="119"/>
      <c r="V153" s="119"/>
      <c r="W153" s="119"/>
      <c r="X153" s="119"/>
      <c r="Y153" s="119"/>
      <c r="Z153" s="119"/>
      <c r="AA153" s="119"/>
      <c r="AB153" s="119"/>
      <c r="AC153" s="119"/>
      <c r="AD153" s="119"/>
      <c r="AE153" s="119"/>
      <c r="AF153" s="119"/>
      <c r="AG153" s="119"/>
      <c r="AH153" s="4"/>
      <c r="AI153" s="4"/>
      <c r="AJ153" s="4"/>
      <c r="AK153" s="4"/>
      <c r="AL153" s="4"/>
      <c r="AM153" s="4"/>
      <c r="AN153" s="4"/>
    </row>
    <row r="154" spans="1:40" ht="15.75" customHeight="1" x14ac:dyDescent="0.2">
      <c r="A154" s="4"/>
      <c r="B154" s="119"/>
      <c r="C154" s="119"/>
      <c r="D154" s="119"/>
      <c r="E154" s="119"/>
      <c r="F154" s="119"/>
      <c r="G154" s="120"/>
      <c r="H154" s="119"/>
      <c r="I154" s="120"/>
      <c r="J154" s="119"/>
      <c r="K154" s="119"/>
      <c r="L154" s="119"/>
      <c r="M154" s="119"/>
      <c r="N154" s="119"/>
      <c r="O154" s="119"/>
      <c r="P154" s="119"/>
      <c r="Q154" s="119"/>
      <c r="R154" s="119"/>
      <c r="S154" s="119"/>
      <c r="T154" s="119"/>
      <c r="U154" s="119"/>
      <c r="V154" s="119"/>
      <c r="W154" s="119"/>
      <c r="X154" s="119"/>
      <c r="Y154" s="119"/>
      <c r="Z154" s="119"/>
      <c r="AA154" s="119"/>
      <c r="AB154" s="119"/>
      <c r="AC154" s="119"/>
      <c r="AD154" s="119"/>
      <c r="AE154" s="119"/>
      <c r="AF154" s="119"/>
      <c r="AG154" s="119"/>
      <c r="AH154" s="4"/>
      <c r="AI154" s="4"/>
      <c r="AJ154" s="4"/>
      <c r="AK154" s="4"/>
      <c r="AL154" s="4"/>
      <c r="AM154" s="4"/>
      <c r="AN154" s="4"/>
    </row>
    <row r="155" spans="1:40" ht="15.75" customHeight="1" x14ac:dyDescent="0.2">
      <c r="A155" s="4"/>
      <c r="B155" s="119"/>
      <c r="C155" s="119"/>
      <c r="D155" s="119"/>
      <c r="E155" s="119"/>
      <c r="F155" s="119"/>
      <c r="G155" s="120"/>
      <c r="H155" s="119"/>
      <c r="I155" s="120"/>
      <c r="J155" s="119"/>
      <c r="K155" s="119"/>
      <c r="L155" s="119"/>
      <c r="M155" s="119"/>
      <c r="N155" s="119"/>
      <c r="O155" s="119"/>
      <c r="P155" s="119"/>
      <c r="Q155" s="119"/>
      <c r="R155" s="119"/>
      <c r="S155" s="119"/>
      <c r="T155" s="119"/>
      <c r="U155" s="119"/>
      <c r="V155" s="119"/>
      <c r="W155" s="119"/>
      <c r="X155" s="119"/>
      <c r="Y155" s="119"/>
      <c r="Z155" s="119"/>
      <c r="AA155" s="119"/>
      <c r="AB155" s="119"/>
      <c r="AC155" s="119"/>
      <c r="AD155" s="119"/>
      <c r="AE155" s="119"/>
      <c r="AF155" s="119"/>
      <c r="AG155" s="119"/>
      <c r="AH155" s="4"/>
      <c r="AI155" s="4"/>
      <c r="AJ155" s="4"/>
      <c r="AK155" s="4"/>
      <c r="AL155" s="4"/>
      <c r="AM155" s="4"/>
      <c r="AN155" s="4"/>
    </row>
    <row r="156" spans="1:40" ht="15.75" customHeight="1" x14ac:dyDescent="0.2">
      <c r="A156" s="4"/>
      <c r="B156" s="119"/>
      <c r="C156" s="119"/>
      <c r="D156" s="119"/>
      <c r="E156" s="119"/>
      <c r="F156" s="119"/>
      <c r="G156" s="120"/>
      <c r="H156" s="119"/>
      <c r="I156" s="120"/>
      <c r="J156" s="119"/>
      <c r="K156" s="119"/>
      <c r="L156" s="119"/>
      <c r="M156" s="119"/>
      <c r="N156" s="119"/>
      <c r="O156" s="119"/>
      <c r="P156" s="119"/>
      <c r="Q156" s="119"/>
      <c r="R156" s="119"/>
      <c r="S156" s="119"/>
      <c r="T156" s="119"/>
      <c r="U156" s="119"/>
      <c r="V156" s="119"/>
      <c r="W156" s="119"/>
      <c r="X156" s="119"/>
      <c r="Y156" s="119"/>
      <c r="Z156" s="119"/>
      <c r="AA156" s="119"/>
      <c r="AB156" s="119"/>
      <c r="AC156" s="119"/>
      <c r="AD156" s="119"/>
      <c r="AE156" s="119"/>
      <c r="AF156" s="119"/>
      <c r="AG156" s="119"/>
      <c r="AH156" s="4"/>
      <c r="AI156" s="4"/>
      <c r="AJ156" s="4"/>
      <c r="AK156" s="4"/>
      <c r="AL156" s="4"/>
      <c r="AM156" s="4"/>
      <c r="AN156" s="4"/>
    </row>
    <row r="157" spans="1:40" ht="15.75" customHeight="1" x14ac:dyDescent="0.2">
      <c r="A157" s="4"/>
      <c r="B157" s="119"/>
      <c r="C157" s="119"/>
      <c r="D157" s="119"/>
      <c r="E157" s="119"/>
      <c r="F157" s="119"/>
      <c r="G157" s="120"/>
      <c r="H157" s="119"/>
      <c r="I157" s="120"/>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c r="AF157" s="119"/>
      <c r="AG157" s="119"/>
      <c r="AH157" s="4"/>
      <c r="AI157" s="4"/>
      <c r="AJ157" s="4"/>
      <c r="AK157" s="4"/>
      <c r="AL157" s="4"/>
      <c r="AM157" s="4"/>
      <c r="AN157" s="4"/>
    </row>
    <row r="158" spans="1:40" ht="15.75" customHeight="1" x14ac:dyDescent="0.2">
      <c r="A158" s="4"/>
      <c r="B158" s="119"/>
      <c r="C158" s="119"/>
      <c r="D158" s="119"/>
      <c r="E158" s="119"/>
      <c r="F158" s="119"/>
      <c r="G158" s="120"/>
      <c r="H158" s="119"/>
      <c r="I158" s="120"/>
      <c r="J158" s="119"/>
      <c r="K158" s="119"/>
      <c r="L158" s="119"/>
      <c r="M158" s="119"/>
      <c r="N158" s="119"/>
      <c r="O158" s="119"/>
      <c r="P158" s="119"/>
      <c r="Q158" s="119"/>
      <c r="R158" s="119"/>
      <c r="S158" s="119"/>
      <c r="T158" s="119"/>
      <c r="U158" s="119"/>
      <c r="V158" s="119"/>
      <c r="W158" s="119"/>
      <c r="X158" s="119"/>
      <c r="Y158" s="119"/>
      <c r="Z158" s="119"/>
      <c r="AA158" s="119"/>
      <c r="AB158" s="119"/>
      <c r="AC158" s="119"/>
      <c r="AD158" s="119"/>
      <c r="AE158" s="119"/>
      <c r="AF158" s="119"/>
      <c r="AG158" s="119"/>
      <c r="AH158" s="4"/>
      <c r="AI158" s="4"/>
      <c r="AJ158" s="4"/>
      <c r="AK158" s="4"/>
      <c r="AL158" s="4"/>
      <c r="AM158" s="4"/>
      <c r="AN158" s="4"/>
    </row>
    <row r="159" spans="1:40" ht="15.75" customHeight="1" x14ac:dyDescent="0.2">
      <c r="A159" s="4"/>
      <c r="B159" s="119"/>
      <c r="C159" s="119"/>
      <c r="D159" s="119"/>
      <c r="E159" s="119"/>
      <c r="F159" s="119"/>
      <c r="G159" s="120"/>
      <c r="H159" s="119"/>
      <c r="I159" s="120"/>
      <c r="J159" s="119"/>
      <c r="K159" s="119"/>
      <c r="L159" s="119"/>
      <c r="M159" s="119"/>
      <c r="N159" s="119"/>
      <c r="O159" s="119"/>
      <c r="P159" s="119"/>
      <c r="Q159" s="119"/>
      <c r="R159" s="119"/>
      <c r="S159" s="119"/>
      <c r="T159" s="119"/>
      <c r="U159" s="119"/>
      <c r="V159" s="119"/>
      <c r="W159" s="119"/>
      <c r="X159" s="119"/>
      <c r="Y159" s="119"/>
      <c r="Z159" s="119"/>
      <c r="AA159" s="119"/>
      <c r="AB159" s="119"/>
      <c r="AC159" s="119"/>
      <c r="AD159" s="119"/>
      <c r="AE159" s="119"/>
      <c r="AF159" s="119"/>
      <c r="AG159" s="119"/>
      <c r="AH159" s="4"/>
      <c r="AI159" s="4"/>
      <c r="AJ159" s="4"/>
      <c r="AK159" s="4"/>
      <c r="AL159" s="4"/>
      <c r="AM159" s="4"/>
      <c r="AN159" s="4"/>
    </row>
    <row r="160" spans="1:40" ht="15.75" customHeight="1" x14ac:dyDescent="0.2">
      <c r="A160" s="4"/>
      <c r="B160" s="119"/>
      <c r="C160" s="119"/>
      <c r="D160" s="119"/>
      <c r="E160" s="119"/>
      <c r="F160" s="119"/>
      <c r="G160" s="120"/>
      <c r="H160" s="119"/>
      <c r="I160" s="120"/>
      <c r="J160" s="119"/>
      <c r="K160" s="119"/>
      <c r="L160" s="119"/>
      <c r="M160" s="119"/>
      <c r="N160" s="119"/>
      <c r="O160" s="119"/>
      <c r="P160" s="119"/>
      <c r="Q160" s="119"/>
      <c r="R160" s="119"/>
      <c r="S160" s="119"/>
      <c r="T160" s="119"/>
      <c r="U160" s="119"/>
      <c r="V160" s="119"/>
      <c r="W160" s="119"/>
      <c r="X160" s="119"/>
      <c r="Y160" s="119"/>
      <c r="Z160" s="119"/>
      <c r="AA160" s="119"/>
      <c r="AB160" s="119"/>
      <c r="AC160" s="119"/>
      <c r="AD160" s="119"/>
      <c r="AE160" s="119"/>
      <c r="AF160" s="119"/>
      <c r="AG160" s="119"/>
      <c r="AH160" s="4"/>
      <c r="AI160" s="4"/>
      <c r="AJ160" s="4"/>
      <c r="AK160" s="4"/>
      <c r="AL160" s="4"/>
      <c r="AM160" s="4"/>
      <c r="AN160" s="4"/>
    </row>
    <row r="161" spans="1:40" ht="15.75" customHeight="1" x14ac:dyDescent="0.2">
      <c r="A161" s="4"/>
      <c r="B161" s="119"/>
      <c r="C161" s="119"/>
      <c r="D161" s="119"/>
      <c r="E161" s="119"/>
      <c r="F161" s="119"/>
      <c r="G161" s="120"/>
      <c r="H161" s="119"/>
      <c r="I161" s="120"/>
      <c r="J161" s="119"/>
      <c r="K161" s="119"/>
      <c r="L161" s="119"/>
      <c r="M161" s="119"/>
      <c r="N161" s="119"/>
      <c r="O161" s="119"/>
      <c r="P161" s="119"/>
      <c r="Q161" s="119"/>
      <c r="R161" s="119"/>
      <c r="S161" s="119"/>
      <c r="T161" s="119"/>
      <c r="U161" s="119"/>
      <c r="V161" s="119"/>
      <c r="W161" s="119"/>
      <c r="X161" s="119"/>
      <c r="Y161" s="119"/>
      <c r="Z161" s="119"/>
      <c r="AA161" s="119"/>
      <c r="AB161" s="119"/>
      <c r="AC161" s="119"/>
      <c r="AD161" s="119"/>
      <c r="AE161" s="119"/>
      <c r="AF161" s="119"/>
      <c r="AG161" s="119"/>
      <c r="AH161" s="4"/>
      <c r="AI161" s="4"/>
      <c r="AJ161" s="4"/>
      <c r="AK161" s="4"/>
      <c r="AL161" s="4"/>
      <c r="AM161" s="4"/>
      <c r="AN161" s="4"/>
    </row>
    <row r="162" spans="1:40" ht="15.75" customHeight="1" x14ac:dyDescent="0.2">
      <c r="A162" s="4"/>
      <c r="B162" s="119"/>
      <c r="C162" s="119"/>
      <c r="D162" s="119"/>
      <c r="E162" s="119"/>
      <c r="F162" s="119"/>
      <c r="G162" s="120"/>
      <c r="H162" s="119"/>
      <c r="I162" s="120"/>
      <c r="J162" s="119"/>
      <c r="K162" s="119"/>
      <c r="L162" s="119"/>
      <c r="M162" s="119"/>
      <c r="N162" s="119"/>
      <c r="O162" s="119"/>
      <c r="P162" s="119"/>
      <c r="Q162" s="119"/>
      <c r="R162" s="119"/>
      <c r="S162" s="119"/>
      <c r="T162" s="119"/>
      <c r="U162" s="119"/>
      <c r="V162" s="119"/>
      <c r="W162" s="119"/>
      <c r="X162" s="119"/>
      <c r="Y162" s="119"/>
      <c r="Z162" s="119"/>
      <c r="AA162" s="119"/>
      <c r="AB162" s="119"/>
      <c r="AC162" s="119"/>
      <c r="AD162" s="119"/>
      <c r="AE162" s="119"/>
      <c r="AF162" s="119"/>
      <c r="AG162" s="119"/>
      <c r="AH162" s="4"/>
      <c r="AI162" s="4"/>
      <c r="AJ162" s="4"/>
      <c r="AK162" s="4"/>
      <c r="AL162" s="4"/>
      <c r="AM162" s="4"/>
      <c r="AN162" s="4"/>
    </row>
    <row r="163" spans="1:40" ht="15.75" customHeight="1" x14ac:dyDescent="0.2">
      <c r="A163" s="4"/>
      <c r="B163" s="119"/>
      <c r="C163" s="119"/>
      <c r="D163" s="119"/>
      <c r="E163" s="119"/>
      <c r="F163" s="119"/>
      <c r="G163" s="120"/>
      <c r="H163" s="119"/>
      <c r="I163" s="120"/>
      <c r="J163" s="119"/>
      <c r="K163" s="119"/>
      <c r="L163" s="119"/>
      <c r="M163" s="119"/>
      <c r="N163" s="119"/>
      <c r="O163" s="119"/>
      <c r="P163" s="119"/>
      <c r="Q163" s="119"/>
      <c r="R163" s="119"/>
      <c r="S163" s="119"/>
      <c r="T163" s="119"/>
      <c r="U163" s="119"/>
      <c r="V163" s="119"/>
      <c r="W163" s="119"/>
      <c r="X163" s="119"/>
      <c r="Y163" s="119"/>
      <c r="Z163" s="119"/>
      <c r="AA163" s="119"/>
      <c r="AB163" s="119"/>
      <c r="AC163" s="119"/>
      <c r="AD163" s="119"/>
      <c r="AE163" s="119"/>
      <c r="AF163" s="119"/>
      <c r="AG163" s="119"/>
      <c r="AH163" s="4"/>
      <c r="AI163" s="4"/>
      <c r="AJ163" s="4"/>
      <c r="AK163" s="4"/>
      <c r="AL163" s="4"/>
      <c r="AM163" s="4"/>
      <c r="AN163" s="4"/>
    </row>
    <row r="164" spans="1:40" ht="15.75" customHeight="1" x14ac:dyDescent="0.2">
      <c r="A164" s="4"/>
      <c r="B164" s="119"/>
      <c r="C164" s="119"/>
      <c r="D164" s="119"/>
      <c r="E164" s="119"/>
      <c r="F164" s="119"/>
      <c r="G164" s="120"/>
      <c r="H164" s="119"/>
      <c r="I164" s="120"/>
      <c r="J164" s="119"/>
      <c r="K164" s="119"/>
      <c r="L164" s="119"/>
      <c r="M164" s="119"/>
      <c r="N164" s="119"/>
      <c r="O164" s="119"/>
      <c r="P164" s="119"/>
      <c r="Q164" s="119"/>
      <c r="R164" s="119"/>
      <c r="S164" s="119"/>
      <c r="T164" s="119"/>
      <c r="U164" s="119"/>
      <c r="V164" s="119"/>
      <c r="W164" s="119"/>
      <c r="X164" s="119"/>
      <c r="Y164" s="119"/>
      <c r="Z164" s="119"/>
      <c r="AA164" s="119"/>
      <c r="AB164" s="119"/>
      <c r="AC164" s="119"/>
      <c r="AD164" s="119"/>
      <c r="AE164" s="119"/>
      <c r="AF164" s="119"/>
      <c r="AG164" s="119"/>
      <c r="AH164" s="4"/>
      <c r="AI164" s="4"/>
      <c r="AJ164" s="4"/>
      <c r="AK164" s="4"/>
      <c r="AL164" s="4"/>
      <c r="AM164" s="4"/>
      <c r="AN164" s="4"/>
    </row>
    <row r="165" spans="1:40" ht="15.75" customHeight="1" x14ac:dyDescent="0.2">
      <c r="A165" s="4"/>
      <c r="B165" s="119"/>
      <c r="C165" s="119"/>
      <c r="D165" s="119"/>
      <c r="E165" s="119"/>
      <c r="F165" s="119"/>
      <c r="G165" s="120"/>
      <c r="H165" s="119"/>
      <c r="I165" s="120"/>
      <c r="J165" s="119"/>
      <c r="K165" s="119"/>
      <c r="L165" s="119"/>
      <c r="M165" s="119"/>
      <c r="N165" s="119"/>
      <c r="O165" s="119"/>
      <c r="P165" s="119"/>
      <c r="Q165" s="119"/>
      <c r="R165" s="119"/>
      <c r="S165" s="119"/>
      <c r="T165" s="119"/>
      <c r="U165" s="119"/>
      <c r="V165" s="119"/>
      <c r="W165" s="119"/>
      <c r="X165" s="119"/>
      <c r="Y165" s="119"/>
      <c r="Z165" s="119"/>
      <c r="AA165" s="119"/>
      <c r="AB165" s="119"/>
      <c r="AC165" s="119"/>
      <c r="AD165" s="119"/>
      <c r="AE165" s="119"/>
      <c r="AF165" s="119"/>
      <c r="AG165" s="119"/>
      <c r="AH165" s="4"/>
      <c r="AI165" s="4"/>
      <c r="AJ165" s="4"/>
      <c r="AK165" s="4"/>
      <c r="AL165" s="4"/>
      <c r="AM165" s="4"/>
      <c r="AN165" s="4"/>
    </row>
    <row r="166" spans="1:40" ht="15.75" customHeight="1" x14ac:dyDescent="0.2">
      <c r="A166" s="4"/>
      <c r="B166" s="119"/>
      <c r="C166" s="119"/>
      <c r="D166" s="119"/>
      <c r="E166" s="119"/>
      <c r="F166" s="119"/>
      <c r="G166" s="120"/>
      <c r="H166" s="119"/>
      <c r="I166" s="120"/>
      <c r="J166" s="119"/>
      <c r="K166" s="119"/>
      <c r="L166" s="119"/>
      <c r="M166" s="119"/>
      <c r="N166" s="119"/>
      <c r="O166" s="119"/>
      <c r="P166" s="119"/>
      <c r="Q166" s="119"/>
      <c r="R166" s="119"/>
      <c r="S166" s="119"/>
      <c r="T166" s="119"/>
      <c r="U166" s="119"/>
      <c r="V166" s="119"/>
      <c r="W166" s="119"/>
      <c r="X166" s="119"/>
      <c r="Y166" s="119"/>
      <c r="Z166" s="119"/>
      <c r="AA166" s="119"/>
      <c r="AB166" s="119"/>
      <c r="AC166" s="119"/>
      <c r="AD166" s="119"/>
      <c r="AE166" s="119"/>
      <c r="AF166" s="119"/>
      <c r="AG166" s="119"/>
      <c r="AH166" s="4"/>
      <c r="AI166" s="4"/>
      <c r="AJ166" s="4"/>
      <c r="AK166" s="4"/>
      <c r="AL166" s="4"/>
      <c r="AM166" s="4"/>
      <c r="AN166" s="4"/>
    </row>
    <row r="167" spans="1:40" ht="15.75" customHeight="1" x14ac:dyDescent="0.2">
      <c r="A167" s="4"/>
      <c r="B167" s="119"/>
      <c r="C167" s="119"/>
      <c r="D167" s="119"/>
      <c r="E167" s="119"/>
      <c r="F167" s="119"/>
      <c r="G167" s="120"/>
      <c r="H167" s="119"/>
      <c r="I167" s="120"/>
      <c r="J167" s="119"/>
      <c r="K167" s="119"/>
      <c r="L167" s="119"/>
      <c r="M167" s="119"/>
      <c r="N167" s="119"/>
      <c r="O167" s="119"/>
      <c r="P167" s="119"/>
      <c r="Q167" s="119"/>
      <c r="R167" s="119"/>
      <c r="S167" s="119"/>
      <c r="T167" s="119"/>
      <c r="U167" s="119"/>
      <c r="V167" s="119"/>
      <c r="W167" s="119"/>
      <c r="X167" s="119"/>
      <c r="Y167" s="119"/>
      <c r="Z167" s="119"/>
      <c r="AA167" s="119"/>
      <c r="AB167" s="119"/>
      <c r="AC167" s="119"/>
      <c r="AD167" s="119"/>
      <c r="AE167" s="119"/>
      <c r="AF167" s="119"/>
      <c r="AG167" s="119"/>
      <c r="AH167" s="4"/>
      <c r="AI167" s="4"/>
      <c r="AJ167" s="4"/>
      <c r="AK167" s="4"/>
      <c r="AL167" s="4"/>
      <c r="AM167" s="4"/>
      <c r="AN167" s="4"/>
    </row>
    <row r="168" spans="1:40" ht="15.75" customHeight="1" x14ac:dyDescent="0.2">
      <c r="A168" s="4"/>
      <c r="B168" s="119"/>
      <c r="C168" s="119"/>
      <c r="D168" s="119"/>
      <c r="E168" s="119"/>
      <c r="F168" s="119"/>
      <c r="G168" s="120"/>
      <c r="H168" s="119"/>
      <c r="I168" s="120"/>
      <c r="J168" s="119"/>
      <c r="K168" s="119"/>
      <c r="L168" s="119"/>
      <c r="M168" s="119"/>
      <c r="N168" s="119"/>
      <c r="O168" s="119"/>
      <c r="P168" s="119"/>
      <c r="Q168" s="119"/>
      <c r="R168" s="119"/>
      <c r="S168" s="119"/>
      <c r="T168" s="119"/>
      <c r="U168" s="119"/>
      <c r="V168" s="119"/>
      <c r="W168" s="119"/>
      <c r="X168" s="119"/>
      <c r="Y168" s="119"/>
      <c r="Z168" s="119"/>
      <c r="AA168" s="119"/>
      <c r="AB168" s="119"/>
      <c r="AC168" s="119"/>
      <c r="AD168" s="119"/>
      <c r="AE168" s="119"/>
      <c r="AF168" s="119"/>
      <c r="AG168" s="119"/>
      <c r="AH168" s="4"/>
      <c r="AI168" s="4"/>
      <c r="AJ168" s="4"/>
      <c r="AK168" s="4"/>
      <c r="AL168" s="4"/>
      <c r="AM168" s="4"/>
      <c r="AN168" s="4"/>
    </row>
    <row r="169" spans="1:40" ht="15.75" customHeight="1" x14ac:dyDescent="0.2">
      <c r="A169" s="4"/>
      <c r="B169" s="119"/>
      <c r="C169" s="119"/>
      <c r="D169" s="119"/>
      <c r="E169" s="119"/>
      <c r="F169" s="119"/>
      <c r="G169" s="120"/>
      <c r="H169" s="119"/>
      <c r="I169" s="120"/>
      <c r="J169" s="119"/>
      <c r="K169" s="119"/>
      <c r="L169" s="119"/>
      <c r="M169" s="119"/>
      <c r="N169" s="119"/>
      <c r="O169" s="119"/>
      <c r="P169" s="119"/>
      <c r="Q169" s="119"/>
      <c r="R169" s="119"/>
      <c r="S169" s="119"/>
      <c r="T169" s="119"/>
      <c r="U169" s="119"/>
      <c r="V169" s="119"/>
      <c r="W169" s="119"/>
      <c r="X169" s="119"/>
      <c r="Y169" s="119"/>
      <c r="Z169" s="119"/>
      <c r="AA169" s="119"/>
      <c r="AB169" s="119"/>
      <c r="AC169" s="119"/>
      <c r="AD169" s="119"/>
      <c r="AE169" s="119"/>
      <c r="AF169" s="119"/>
      <c r="AG169" s="119"/>
      <c r="AH169" s="4"/>
      <c r="AI169" s="4"/>
      <c r="AJ169" s="4"/>
      <c r="AK169" s="4"/>
      <c r="AL169" s="4"/>
      <c r="AM169" s="4"/>
      <c r="AN169" s="4"/>
    </row>
    <row r="170" spans="1:40" ht="15.75" customHeight="1" x14ac:dyDescent="0.2">
      <c r="A170" s="4"/>
      <c r="B170" s="119"/>
      <c r="C170" s="119"/>
      <c r="D170" s="119"/>
      <c r="E170" s="119"/>
      <c r="F170" s="119"/>
      <c r="G170" s="120"/>
      <c r="H170" s="119"/>
      <c r="I170" s="120"/>
      <c r="J170" s="119"/>
      <c r="K170" s="119"/>
      <c r="L170" s="119"/>
      <c r="M170" s="119"/>
      <c r="N170" s="119"/>
      <c r="O170" s="119"/>
      <c r="P170" s="119"/>
      <c r="Q170" s="119"/>
      <c r="R170" s="119"/>
      <c r="S170" s="119"/>
      <c r="T170" s="119"/>
      <c r="U170" s="119"/>
      <c r="V170" s="119"/>
      <c r="W170" s="119"/>
      <c r="X170" s="119"/>
      <c r="Y170" s="119"/>
      <c r="Z170" s="119"/>
      <c r="AA170" s="119"/>
      <c r="AB170" s="119"/>
      <c r="AC170" s="119"/>
      <c r="AD170" s="119"/>
      <c r="AE170" s="119"/>
      <c r="AF170" s="119"/>
      <c r="AG170" s="119"/>
      <c r="AH170" s="4"/>
      <c r="AI170" s="4"/>
      <c r="AJ170" s="4"/>
      <c r="AK170" s="4"/>
      <c r="AL170" s="4"/>
      <c r="AM170" s="4"/>
      <c r="AN170" s="4"/>
    </row>
    <row r="171" spans="1:40" ht="15.75" customHeight="1" x14ac:dyDescent="0.2">
      <c r="A171" s="4"/>
      <c r="B171" s="119"/>
      <c r="C171" s="119"/>
      <c r="D171" s="119"/>
      <c r="E171" s="119"/>
      <c r="F171" s="119"/>
      <c r="G171" s="120"/>
      <c r="H171" s="119"/>
      <c r="I171" s="120"/>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4"/>
      <c r="AI171" s="4"/>
      <c r="AJ171" s="4"/>
      <c r="AK171" s="4"/>
      <c r="AL171" s="4"/>
      <c r="AM171" s="4"/>
      <c r="AN171" s="4"/>
    </row>
    <row r="172" spans="1:40" ht="15.75" customHeight="1" x14ac:dyDescent="0.2">
      <c r="A172" s="4"/>
      <c r="B172" s="119"/>
      <c r="C172" s="119"/>
      <c r="D172" s="119"/>
      <c r="E172" s="119"/>
      <c r="F172" s="119"/>
      <c r="G172" s="120"/>
      <c r="H172" s="119"/>
      <c r="I172" s="120"/>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c r="AF172" s="119"/>
      <c r="AG172" s="119"/>
      <c r="AH172" s="4"/>
      <c r="AI172" s="4"/>
      <c r="AJ172" s="4"/>
      <c r="AK172" s="4"/>
      <c r="AL172" s="4"/>
      <c r="AM172" s="4"/>
      <c r="AN172" s="4"/>
    </row>
    <row r="173" spans="1:40" ht="15.75" customHeight="1" x14ac:dyDescent="0.2">
      <c r="A173" s="4"/>
      <c r="B173" s="119"/>
      <c r="C173" s="119"/>
      <c r="D173" s="119"/>
      <c r="E173" s="119"/>
      <c r="F173" s="119"/>
      <c r="G173" s="120"/>
      <c r="H173" s="119"/>
      <c r="I173" s="120"/>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c r="AF173" s="119"/>
      <c r="AG173" s="119"/>
      <c r="AH173" s="4"/>
      <c r="AI173" s="4"/>
      <c r="AJ173" s="4"/>
      <c r="AK173" s="4"/>
      <c r="AL173" s="4"/>
      <c r="AM173" s="4"/>
      <c r="AN173" s="4"/>
    </row>
    <row r="174" spans="1:40" ht="15.75" customHeight="1" x14ac:dyDescent="0.2">
      <c r="A174" s="4"/>
      <c r="B174" s="119"/>
      <c r="C174" s="119"/>
      <c r="D174" s="119"/>
      <c r="E174" s="119"/>
      <c r="F174" s="119"/>
      <c r="G174" s="120"/>
      <c r="H174" s="119"/>
      <c r="I174" s="120"/>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c r="AF174" s="119"/>
      <c r="AG174" s="119"/>
      <c r="AH174" s="4"/>
      <c r="AI174" s="4"/>
      <c r="AJ174" s="4"/>
      <c r="AK174" s="4"/>
      <c r="AL174" s="4"/>
      <c r="AM174" s="4"/>
      <c r="AN174" s="4"/>
    </row>
    <row r="175" spans="1:40" ht="15.75" customHeight="1" x14ac:dyDescent="0.2">
      <c r="A175" s="4"/>
      <c r="B175" s="119"/>
      <c r="C175" s="119"/>
      <c r="D175" s="119"/>
      <c r="E175" s="119"/>
      <c r="F175" s="119"/>
      <c r="G175" s="120"/>
      <c r="H175" s="119"/>
      <c r="I175" s="120"/>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c r="AF175" s="119"/>
      <c r="AG175" s="119"/>
      <c r="AH175" s="4"/>
      <c r="AI175" s="4"/>
      <c r="AJ175" s="4"/>
      <c r="AK175" s="4"/>
      <c r="AL175" s="4"/>
      <c r="AM175" s="4"/>
      <c r="AN175" s="4"/>
    </row>
    <row r="176" spans="1:40" ht="15.75" customHeight="1" x14ac:dyDescent="0.2">
      <c r="A176" s="4"/>
      <c r="B176" s="119"/>
      <c r="C176" s="119"/>
      <c r="D176" s="119"/>
      <c r="E176" s="119"/>
      <c r="F176" s="119"/>
      <c r="G176" s="120"/>
      <c r="H176" s="119"/>
      <c r="I176" s="120"/>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c r="AF176" s="119"/>
      <c r="AG176" s="119"/>
      <c r="AH176" s="4"/>
      <c r="AI176" s="4"/>
      <c r="AJ176" s="4"/>
      <c r="AK176" s="4"/>
      <c r="AL176" s="4"/>
      <c r="AM176" s="4"/>
      <c r="AN176" s="4"/>
    </row>
    <row r="177" spans="1:40" ht="15.75" customHeight="1" x14ac:dyDescent="0.2">
      <c r="A177" s="4"/>
      <c r="B177" s="119"/>
      <c r="C177" s="119"/>
      <c r="D177" s="119"/>
      <c r="E177" s="119"/>
      <c r="F177" s="119"/>
      <c r="G177" s="120"/>
      <c r="H177" s="119"/>
      <c r="I177" s="120"/>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c r="AF177" s="119"/>
      <c r="AG177" s="119"/>
      <c r="AH177" s="4"/>
      <c r="AI177" s="4"/>
      <c r="AJ177" s="4"/>
      <c r="AK177" s="4"/>
      <c r="AL177" s="4"/>
      <c r="AM177" s="4"/>
      <c r="AN177" s="4"/>
    </row>
    <row r="178" spans="1:40" ht="15.75" customHeight="1" x14ac:dyDescent="0.2">
      <c r="A178" s="4"/>
      <c r="B178" s="119"/>
      <c r="C178" s="119"/>
      <c r="D178" s="119"/>
      <c r="E178" s="119"/>
      <c r="F178" s="119"/>
      <c r="G178" s="120"/>
      <c r="H178" s="119"/>
      <c r="I178" s="120"/>
      <c r="J178" s="119"/>
      <c r="K178" s="119"/>
      <c r="L178" s="119"/>
      <c r="M178" s="119"/>
      <c r="N178" s="119"/>
      <c r="O178" s="119"/>
      <c r="P178" s="119"/>
      <c r="Q178" s="119"/>
      <c r="R178" s="119"/>
      <c r="S178" s="119"/>
      <c r="T178" s="119"/>
      <c r="U178" s="119"/>
      <c r="V178" s="119"/>
      <c r="W178" s="119"/>
      <c r="X178" s="119"/>
      <c r="Y178" s="119"/>
      <c r="Z178" s="119"/>
      <c r="AA178" s="119"/>
      <c r="AB178" s="119"/>
      <c r="AC178" s="119"/>
      <c r="AD178" s="119"/>
      <c r="AE178" s="119"/>
      <c r="AF178" s="119"/>
      <c r="AG178" s="119"/>
      <c r="AH178" s="4"/>
      <c r="AI178" s="4"/>
      <c r="AJ178" s="4"/>
      <c r="AK178" s="4"/>
      <c r="AL178" s="4"/>
      <c r="AM178" s="4"/>
      <c r="AN178" s="4"/>
    </row>
    <row r="179" spans="1:40" ht="15.75" customHeight="1" x14ac:dyDescent="0.2">
      <c r="A179" s="4"/>
      <c r="B179" s="119"/>
      <c r="C179" s="119"/>
      <c r="D179" s="119"/>
      <c r="E179" s="119"/>
      <c r="F179" s="119"/>
      <c r="G179" s="120"/>
      <c r="H179" s="119"/>
      <c r="I179" s="120"/>
      <c r="J179" s="119"/>
      <c r="K179" s="119"/>
      <c r="L179" s="119"/>
      <c r="M179" s="119"/>
      <c r="N179" s="119"/>
      <c r="O179" s="119"/>
      <c r="P179" s="119"/>
      <c r="Q179" s="119"/>
      <c r="R179" s="119"/>
      <c r="S179" s="119"/>
      <c r="T179" s="119"/>
      <c r="U179" s="119"/>
      <c r="V179" s="119"/>
      <c r="W179" s="119"/>
      <c r="X179" s="119"/>
      <c r="Y179" s="119"/>
      <c r="Z179" s="119"/>
      <c r="AA179" s="119"/>
      <c r="AB179" s="119"/>
      <c r="AC179" s="119"/>
      <c r="AD179" s="119"/>
      <c r="AE179" s="119"/>
      <c r="AF179" s="119"/>
      <c r="AG179" s="119"/>
      <c r="AH179" s="4"/>
      <c r="AI179" s="4"/>
      <c r="AJ179" s="4"/>
      <c r="AK179" s="4"/>
      <c r="AL179" s="4"/>
      <c r="AM179" s="4"/>
      <c r="AN179" s="4"/>
    </row>
    <row r="180" spans="1:40" ht="15.75" customHeight="1" x14ac:dyDescent="0.2">
      <c r="A180" s="4"/>
      <c r="B180" s="119"/>
      <c r="C180" s="119"/>
      <c r="D180" s="119"/>
      <c r="E180" s="119"/>
      <c r="F180" s="119"/>
      <c r="G180" s="120"/>
      <c r="H180" s="119"/>
      <c r="I180" s="120"/>
      <c r="J180" s="119"/>
      <c r="K180" s="119"/>
      <c r="L180" s="119"/>
      <c r="M180" s="119"/>
      <c r="N180" s="119"/>
      <c r="O180" s="119"/>
      <c r="P180" s="119"/>
      <c r="Q180" s="119"/>
      <c r="R180" s="119"/>
      <c r="S180" s="119"/>
      <c r="T180" s="119"/>
      <c r="U180" s="119"/>
      <c r="V180" s="119"/>
      <c r="W180" s="119"/>
      <c r="X180" s="119"/>
      <c r="Y180" s="119"/>
      <c r="Z180" s="119"/>
      <c r="AA180" s="119"/>
      <c r="AB180" s="119"/>
      <c r="AC180" s="119"/>
      <c r="AD180" s="119"/>
      <c r="AE180" s="119"/>
      <c r="AF180" s="119"/>
      <c r="AG180" s="119"/>
      <c r="AH180" s="4"/>
      <c r="AI180" s="4"/>
      <c r="AJ180" s="4"/>
      <c r="AK180" s="4"/>
      <c r="AL180" s="4"/>
      <c r="AM180" s="4"/>
      <c r="AN180" s="4"/>
    </row>
    <row r="181" spans="1:40" ht="15.75" customHeight="1" x14ac:dyDescent="0.2">
      <c r="A181" s="4"/>
      <c r="B181" s="119"/>
      <c r="C181" s="119"/>
      <c r="D181" s="119"/>
      <c r="E181" s="119"/>
      <c r="F181" s="119"/>
      <c r="G181" s="120"/>
      <c r="H181" s="119"/>
      <c r="I181" s="120"/>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4"/>
      <c r="AI181" s="4"/>
      <c r="AJ181" s="4"/>
      <c r="AK181" s="4"/>
      <c r="AL181" s="4"/>
      <c r="AM181" s="4"/>
      <c r="AN181" s="4"/>
    </row>
    <row r="182" spans="1:40" ht="15.75" customHeight="1" x14ac:dyDescent="0.2">
      <c r="A182" s="4"/>
      <c r="B182" s="119"/>
      <c r="C182" s="119"/>
      <c r="D182" s="119"/>
      <c r="E182" s="119"/>
      <c r="F182" s="119"/>
      <c r="G182" s="120"/>
      <c r="H182" s="119"/>
      <c r="I182" s="120"/>
      <c r="J182" s="119"/>
      <c r="K182" s="119"/>
      <c r="L182" s="119"/>
      <c r="M182" s="119"/>
      <c r="N182" s="119"/>
      <c r="O182" s="119"/>
      <c r="P182" s="119"/>
      <c r="Q182" s="119"/>
      <c r="R182" s="119"/>
      <c r="S182" s="119"/>
      <c r="T182" s="119"/>
      <c r="U182" s="119"/>
      <c r="V182" s="119"/>
      <c r="W182" s="119"/>
      <c r="X182" s="119"/>
      <c r="Y182" s="119"/>
      <c r="Z182" s="119"/>
      <c r="AA182" s="119"/>
      <c r="AB182" s="119"/>
      <c r="AC182" s="119"/>
      <c r="AD182" s="119"/>
      <c r="AE182" s="119"/>
      <c r="AF182" s="119"/>
      <c r="AG182" s="119"/>
      <c r="AH182" s="4"/>
      <c r="AI182" s="4"/>
      <c r="AJ182" s="4"/>
      <c r="AK182" s="4"/>
      <c r="AL182" s="4"/>
      <c r="AM182" s="4"/>
      <c r="AN182" s="4"/>
    </row>
    <row r="183" spans="1:40" ht="15.75" customHeight="1" x14ac:dyDescent="0.2">
      <c r="A183" s="4"/>
      <c r="B183" s="119"/>
      <c r="C183" s="119"/>
      <c r="D183" s="119"/>
      <c r="E183" s="119"/>
      <c r="F183" s="119"/>
      <c r="G183" s="120"/>
      <c r="H183" s="119"/>
      <c r="I183" s="120"/>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19"/>
      <c r="AF183" s="119"/>
      <c r="AG183" s="119"/>
      <c r="AH183" s="4"/>
      <c r="AI183" s="4"/>
      <c r="AJ183" s="4"/>
      <c r="AK183" s="4"/>
      <c r="AL183" s="4"/>
      <c r="AM183" s="4"/>
      <c r="AN183" s="4"/>
    </row>
    <row r="184" spans="1:40" ht="15.75" customHeight="1" x14ac:dyDescent="0.2">
      <c r="A184" s="4"/>
      <c r="B184" s="119"/>
      <c r="C184" s="119"/>
      <c r="D184" s="119"/>
      <c r="E184" s="119"/>
      <c r="F184" s="119"/>
      <c r="G184" s="120"/>
      <c r="H184" s="119"/>
      <c r="I184" s="120"/>
      <c r="J184" s="119"/>
      <c r="K184" s="119"/>
      <c r="L184" s="119"/>
      <c r="M184" s="119"/>
      <c r="N184" s="119"/>
      <c r="O184" s="119"/>
      <c r="P184" s="119"/>
      <c r="Q184" s="119"/>
      <c r="R184" s="119"/>
      <c r="S184" s="119"/>
      <c r="T184" s="119"/>
      <c r="U184" s="119"/>
      <c r="V184" s="119"/>
      <c r="W184" s="119"/>
      <c r="X184" s="119"/>
      <c r="Y184" s="119"/>
      <c r="Z184" s="119"/>
      <c r="AA184" s="119"/>
      <c r="AB184" s="119"/>
      <c r="AC184" s="119"/>
      <c r="AD184" s="119"/>
      <c r="AE184" s="119"/>
      <c r="AF184" s="119"/>
      <c r="AG184" s="119"/>
      <c r="AH184" s="4"/>
      <c r="AI184" s="4"/>
      <c r="AJ184" s="4"/>
      <c r="AK184" s="4"/>
      <c r="AL184" s="4"/>
      <c r="AM184" s="4"/>
      <c r="AN184" s="4"/>
    </row>
    <row r="185" spans="1:40" ht="15.75" customHeight="1" x14ac:dyDescent="0.2">
      <c r="A185" s="4"/>
      <c r="B185" s="119"/>
      <c r="C185" s="119"/>
      <c r="D185" s="119"/>
      <c r="E185" s="119"/>
      <c r="F185" s="119"/>
      <c r="G185" s="120"/>
      <c r="H185" s="119"/>
      <c r="I185" s="120"/>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4"/>
      <c r="AI185" s="4"/>
      <c r="AJ185" s="4"/>
      <c r="AK185" s="4"/>
      <c r="AL185" s="4"/>
      <c r="AM185" s="4"/>
      <c r="AN185" s="4"/>
    </row>
    <row r="186" spans="1:40" ht="15.75" customHeight="1" x14ac:dyDescent="0.2">
      <c r="A186" s="4"/>
      <c r="B186" s="119"/>
      <c r="C186" s="119"/>
      <c r="D186" s="119"/>
      <c r="E186" s="119"/>
      <c r="F186" s="119"/>
      <c r="G186" s="120"/>
      <c r="H186" s="119"/>
      <c r="I186" s="120"/>
      <c r="J186" s="119"/>
      <c r="K186" s="119"/>
      <c r="L186" s="119"/>
      <c r="M186" s="119"/>
      <c r="N186" s="119"/>
      <c r="O186" s="119"/>
      <c r="P186" s="119"/>
      <c r="Q186" s="119"/>
      <c r="R186" s="119"/>
      <c r="S186" s="119"/>
      <c r="T186" s="119"/>
      <c r="U186" s="119"/>
      <c r="V186" s="119"/>
      <c r="W186" s="119"/>
      <c r="X186" s="119"/>
      <c r="Y186" s="119"/>
      <c r="Z186" s="119"/>
      <c r="AA186" s="119"/>
      <c r="AB186" s="119"/>
      <c r="AC186" s="119"/>
      <c r="AD186" s="119"/>
      <c r="AE186" s="119"/>
      <c r="AF186" s="119"/>
      <c r="AG186" s="119"/>
      <c r="AH186" s="4"/>
      <c r="AI186" s="4"/>
      <c r="AJ186" s="4"/>
      <c r="AK186" s="4"/>
      <c r="AL186" s="4"/>
      <c r="AM186" s="4"/>
      <c r="AN186" s="4"/>
    </row>
    <row r="187" spans="1:40" ht="15.75" customHeight="1" x14ac:dyDescent="0.2">
      <c r="A187" s="4"/>
      <c r="B187" s="119"/>
      <c r="C187" s="119"/>
      <c r="D187" s="119"/>
      <c r="E187" s="119"/>
      <c r="F187" s="119"/>
      <c r="G187" s="120"/>
      <c r="H187" s="119"/>
      <c r="I187" s="120"/>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c r="AF187" s="119"/>
      <c r="AG187" s="119"/>
      <c r="AH187" s="4"/>
      <c r="AI187" s="4"/>
      <c r="AJ187" s="4"/>
      <c r="AK187" s="4"/>
      <c r="AL187" s="4"/>
      <c r="AM187" s="4"/>
      <c r="AN187" s="4"/>
    </row>
    <row r="188" spans="1:40" ht="15.75" customHeight="1" x14ac:dyDescent="0.2">
      <c r="A188" s="4"/>
      <c r="B188" s="119"/>
      <c r="C188" s="119"/>
      <c r="D188" s="119"/>
      <c r="E188" s="119"/>
      <c r="F188" s="119"/>
      <c r="G188" s="120"/>
      <c r="H188" s="119"/>
      <c r="I188" s="120"/>
      <c r="J188" s="119"/>
      <c r="K188" s="119"/>
      <c r="L188" s="119"/>
      <c r="M188" s="119"/>
      <c r="N188" s="119"/>
      <c r="O188" s="119"/>
      <c r="P188" s="119"/>
      <c r="Q188" s="119"/>
      <c r="R188" s="119"/>
      <c r="S188" s="119"/>
      <c r="T188" s="119"/>
      <c r="U188" s="119"/>
      <c r="V188" s="119"/>
      <c r="W188" s="119"/>
      <c r="X188" s="119"/>
      <c r="Y188" s="119"/>
      <c r="Z188" s="119"/>
      <c r="AA188" s="119"/>
      <c r="AB188" s="119"/>
      <c r="AC188" s="119"/>
      <c r="AD188" s="119"/>
      <c r="AE188" s="119"/>
      <c r="AF188" s="119"/>
      <c r="AG188" s="119"/>
      <c r="AH188" s="4"/>
      <c r="AI188" s="4"/>
      <c r="AJ188" s="4"/>
      <c r="AK188" s="4"/>
      <c r="AL188" s="4"/>
      <c r="AM188" s="4"/>
      <c r="AN188" s="4"/>
    </row>
    <row r="189" spans="1:40" ht="15.75" customHeight="1" x14ac:dyDescent="0.2">
      <c r="A189" s="4"/>
      <c r="B189" s="119"/>
      <c r="C189" s="119"/>
      <c r="D189" s="119"/>
      <c r="E189" s="119"/>
      <c r="F189" s="119"/>
      <c r="G189" s="120"/>
      <c r="H189" s="119"/>
      <c r="I189" s="120"/>
      <c r="J189" s="119"/>
      <c r="K189" s="119"/>
      <c r="L189" s="119"/>
      <c r="M189" s="119"/>
      <c r="N189" s="119"/>
      <c r="O189" s="119"/>
      <c r="P189" s="119"/>
      <c r="Q189" s="119"/>
      <c r="R189" s="119"/>
      <c r="S189" s="119"/>
      <c r="T189" s="119"/>
      <c r="U189" s="119"/>
      <c r="V189" s="119"/>
      <c r="W189" s="119"/>
      <c r="X189" s="119"/>
      <c r="Y189" s="119"/>
      <c r="Z189" s="119"/>
      <c r="AA189" s="119"/>
      <c r="AB189" s="119"/>
      <c r="AC189" s="119"/>
      <c r="AD189" s="119"/>
      <c r="AE189" s="119"/>
      <c r="AF189" s="119"/>
      <c r="AG189" s="119"/>
      <c r="AH189" s="4"/>
      <c r="AI189" s="4"/>
      <c r="AJ189" s="4"/>
      <c r="AK189" s="4"/>
      <c r="AL189" s="4"/>
      <c r="AM189" s="4"/>
      <c r="AN189" s="4"/>
    </row>
    <row r="190" spans="1:40" ht="15.75" customHeight="1" x14ac:dyDescent="0.2">
      <c r="A190" s="4"/>
      <c r="B190" s="119"/>
      <c r="C190" s="119"/>
      <c r="D190" s="119"/>
      <c r="E190" s="119"/>
      <c r="F190" s="119"/>
      <c r="G190" s="120"/>
      <c r="H190" s="119"/>
      <c r="I190" s="120"/>
      <c r="J190" s="119"/>
      <c r="K190" s="119"/>
      <c r="L190" s="119"/>
      <c r="M190" s="119"/>
      <c r="N190" s="119"/>
      <c r="O190" s="119"/>
      <c r="P190" s="119"/>
      <c r="Q190" s="119"/>
      <c r="R190" s="119"/>
      <c r="S190" s="119"/>
      <c r="T190" s="119"/>
      <c r="U190" s="119"/>
      <c r="V190" s="119"/>
      <c r="W190" s="119"/>
      <c r="X190" s="119"/>
      <c r="Y190" s="119"/>
      <c r="Z190" s="119"/>
      <c r="AA190" s="119"/>
      <c r="AB190" s="119"/>
      <c r="AC190" s="119"/>
      <c r="AD190" s="119"/>
      <c r="AE190" s="119"/>
      <c r="AF190" s="119"/>
      <c r="AG190" s="119"/>
      <c r="AH190" s="4"/>
      <c r="AI190" s="4"/>
      <c r="AJ190" s="4"/>
      <c r="AK190" s="4"/>
      <c r="AL190" s="4"/>
      <c r="AM190" s="4"/>
      <c r="AN190" s="4"/>
    </row>
    <row r="191" spans="1:40" ht="15.75" customHeight="1" x14ac:dyDescent="0.2">
      <c r="A191" s="4"/>
      <c r="B191" s="119"/>
      <c r="C191" s="119"/>
      <c r="D191" s="119"/>
      <c r="E191" s="119"/>
      <c r="F191" s="119"/>
      <c r="G191" s="120"/>
      <c r="H191" s="119"/>
      <c r="I191" s="120"/>
      <c r="J191" s="119"/>
      <c r="K191" s="119"/>
      <c r="L191" s="119"/>
      <c r="M191" s="119"/>
      <c r="N191" s="119"/>
      <c r="O191" s="119"/>
      <c r="P191" s="119"/>
      <c r="Q191" s="119"/>
      <c r="R191" s="119"/>
      <c r="S191" s="119"/>
      <c r="T191" s="119"/>
      <c r="U191" s="119"/>
      <c r="V191" s="119"/>
      <c r="W191" s="119"/>
      <c r="X191" s="119"/>
      <c r="Y191" s="119"/>
      <c r="Z191" s="119"/>
      <c r="AA191" s="119"/>
      <c r="AB191" s="119"/>
      <c r="AC191" s="119"/>
      <c r="AD191" s="119"/>
      <c r="AE191" s="119"/>
      <c r="AF191" s="119"/>
      <c r="AG191" s="119"/>
      <c r="AH191" s="4"/>
      <c r="AI191" s="4"/>
      <c r="AJ191" s="4"/>
      <c r="AK191" s="4"/>
      <c r="AL191" s="4"/>
      <c r="AM191" s="4"/>
      <c r="AN191" s="4"/>
    </row>
    <row r="192" spans="1:40" ht="15.75" customHeight="1" x14ac:dyDescent="0.2">
      <c r="A192" s="4"/>
      <c r="B192" s="119"/>
      <c r="C192" s="119"/>
      <c r="D192" s="119"/>
      <c r="E192" s="119"/>
      <c r="F192" s="119"/>
      <c r="G192" s="120"/>
      <c r="H192" s="119"/>
      <c r="I192" s="120"/>
      <c r="J192" s="119"/>
      <c r="K192" s="119"/>
      <c r="L192" s="119"/>
      <c r="M192" s="119"/>
      <c r="N192" s="119"/>
      <c r="O192" s="119"/>
      <c r="P192" s="119"/>
      <c r="Q192" s="119"/>
      <c r="R192" s="119"/>
      <c r="S192" s="119"/>
      <c r="T192" s="119"/>
      <c r="U192" s="119"/>
      <c r="V192" s="119"/>
      <c r="W192" s="119"/>
      <c r="X192" s="119"/>
      <c r="Y192" s="119"/>
      <c r="Z192" s="119"/>
      <c r="AA192" s="119"/>
      <c r="AB192" s="119"/>
      <c r="AC192" s="119"/>
      <c r="AD192" s="119"/>
      <c r="AE192" s="119"/>
      <c r="AF192" s="119"/>
      <c r="AG192" s="119"/>
      <c r="AH192" s="4"/>
      <c r="AI192" s="4"/>
      <c r="AJ192" s="4"/>
      <c r="AK192" s="4"/>
      <c r="AL192" s="4"/>
      <c r="AM192" s="4"/>
      <c r="AN192" s="4"/>
    </row>
    <row r="193" spans="1:40" ht="15.75" customHeight="1" x14ac:dyDescent="0.2">
      <c r="A193" s="4"/>
      <c r="B193" s="119"/>
      <c r="C193" s="119"/>
      <c r="D193" s="119"/>
      <c r="E193" s="119"/>
      <c r="F193" s="119"/>
      <c r="G193" s="120"/>
      <c r="H193" s="119"/>
      <c r="I193" s="120"/>
      <c r="J193" s="119"/>
      <c r="K193" s="119"/>
      <c r="L193" s="119"/>
      <c r="M193" s="119"/>
      <c r="N193" s="119"/>
      <c r="O193" s="119"/>
      <c r="P193" s="119"/>
      <c r="Q193" s="119"/>
      <c r="R193" s="119"/>
      <c r="S193" s="119"/>
      <c r="T193" s="119"/>
      <c r="U193" s="119"/>
      <c r="V193" s="119"/>
      <c r="W193" s="119"/>
      <c r="X193" s="119"/>
      <c r="Y193" s="119"/>
      <c r="Z193" s="119"/>
      <c r="AA193" s="119"/>
      <c r="AB193" s="119"/>
      <c r="AC193" s="119"/>
      <c r="AD193" s="119"/>
      <c r="AE193" s="119"/>
      <c r="AF193" s="119"/>
      <c r="AG193" s="119"/>
      <c r="AH193" s="4"/>
      <c r="AI193" s="4"/>
      <c r="AJ193" s="4"/>
      <c r="AK193" s="4"/>
      <c r="AL193" s="4"/>
      <c r="AM193" s="4"/>
      <c r="AN193" s="4"/>
    </row>
    <row r="194" spans="1:40" ht="15.75" customHeight="1" x14ac:dyDescent="0.2">
      <c r="A194" s="4"/>
      <c r="B194" s="119"/>
      <c r="C194" s="119"/>
      <c r="D194" s="119"/>
      <c r="E194" s="119"/>
      <c r="F194" s="119"/>
      <c r="G194" s="120"/>
      <c r="H194" s="119"/>
      <c r="I194" s="120"/>
      <c r="J194" s="119"/>
      <c r="K194" s="119"/>
      <c r="L194" s="119"/>
      <c r="M194" s="119"/>
      <c r="N194" s="119"/>
      <c r="O194" s="119"/>
      <c r="P194" s="119"/>
      <c r="Q194" s="119"/>
      <c r="R194" s="119"/>
      <c r="S194" s="119"/>
      <c r="T194" s="119"/>
      <c r="U194" s="119"/>
      <c r="V194" s="119"/>
      <c r="W194" s="119"/>
      <c r="X194" s="119"/>
      <c r="Y194" s="119"/>
      <c r="Z194" s="119"/>
      <c r="AA194" s="119"/>
      <c r="AB194" s="119"/>
      <c r="AC194" s="119"/>
      <c r="AD194" s="119"/>
      <c r="AE194" s="119"/>
      <c r="AF194" s="119"/>
      <c r="AG194" s="119"/>
      <c r="AH194" s="4"/>
      <c r="AI194" s="4"/>
      <c r="AJ194" s="4"/>
      <c r="AK194" s="4"/>
      <c r="AL194" s="4"/>
      <c r="AM194" s="4"/>
      <c r="AN194" s="4"/>
    </row>
    <row r="195" spans="1:40" ht="15.75" customHeight="1" x14ac:dyDescent="0.2">
      <c r="A195" s="4"/>
      <c r="B195" s="119"/>
      <c r="C195" s="119"/>
      <c r="D195" s="119"/>
      <c r="E195" s="119"/>
      <c r="F195" s="119"/>
      <c r="G195" s="120"/>
      <c r="H195" s="119"/>
      <c r="I195" s="120"/>
      <c r="J195" s="119"/>
      <c r="K195" s="119"/>
      <c r="L195" s="119"/>
      <c r="M195" s="119"/>
      <c r="N195" s="119"/>
      <c r="O195" s="119"/>
      <c r="P195" s="119"/>
      <c r="Q195" s="119"/>
      <c r="R195" s="119"/>
      <c r="S195" s="119"/>
      <c r="T195" s="119"/>
      <c r="U195" s="119"/>
      <c r="V195" s="119"/>
      <c r="W195" s="119"/>
      <c r="X195" s="119"/>
      <c r="Y195" s="119"/>
      <c r="Z195" s="119"/>
      <c r="AA195" s="119"/>
      <c r="AB195" s="119"/>
      <c r="AC195" s="119"/>
      <c r="AD195" s="119"/>
      <c r="AE195" s="119"/>
      <c r="AF195" s="119"/>
      <c r="AG195" s="119"/>
      <c r="AH195" s="4"/>
      <c r="AI195" s="4"/>
      <c r="AJ195" s="4"/>
      <c r="AK195" s="4"/>
      <c r="AL195" s="4"/>
      <c r="AM195" s="4"/>
      <c r="AN195" s="4"/>
    </row>
    <row r="196" spans="1:40" ht="15.75" customHeight="1" x14ac:dyDescent="0.2">
      <c r="A196" s="4"/>
      <c r="B196" s="119"/>
      <c r="C196" s="119"/>
      <c r="D196" s="119"/>
      <c r="E196" s="119"/>
      <c r="F196" s="119"/>
      <c r="G196" s="120"/>
      <c r="H196" s="119"/>
      <c r="I196" s="120"/>
      <c r="J196" s="119"/>
      <c r="K196" s="119"/>
      <c r="L196" s="119"/>
      <c r="M196" s="119"/>
      <c r="N196" s="119"/>
      <c r="O196" s="119"/>
      <c r="P196" s="119"/>
      <c r="Q196" s="119"/>
      <c r="R196" s="119"/>
      <c r="S196" s="119"/>
      <c r="T196" s="119"/>
      <c r="U196" s="119"/>
      <c r="V196" s="119"/>
      <c r="W196" s="119"/>
      <c r="X196" s="119"/>
      <c r="Y196" s="119"/>
      <c r="Z196" s="119"/>
      <c r="AA196" s="119"/>
      <c r="AB196" s="119"/>
      <c r="AC196" s="119"/>
      <c r="AD196" s="119"/>
      <c r="AE196" s="119"/>
      <c r="AF196" s="119"/>
      <c r="AG196" s="119"/>
      <c r="AH196" s="4"/>
      <c r="AI196" s="4"/>
      <c r="AJ196" s="4"/>
      <c r="AK196" s="4"/>
      <c r="AL196" s="4"/>
      <c r="AM196" s="4"/>
      <c r="AN196" s="4"/>
    </row>
    <row r="197" spans="1:40" ht="15.75" customHeight="1" x14ac:dyDescent="0.2">
      <c r="A197" s="4"/>
      <c r="B197" s="119"/>
      <c r="C197" s="119"/>
      <c r="D197" s="119"/>
      <c r="E197" s="119"/>
      <c r="F197" s="119"/>
      <c r="G197" s="120"/>
      <c r="H197" s="119"/>
      <c r="I197" s="120"/>
      <c r="J197" s="119"/>
      <c r="K197" s="119"/>
      <c r="L197" s="119"/>
      <c r="M197" s="119"/>
      <c r="N197" s="119"/>
      <c r="O197" s="119"/>
      <c r="P197" s="119"/>
      <c r="Q197" s="119"/>
      <c r="R197" s="119"/>
      <c r="S197" s="119"/>
      <c r="T197" s="119"/>
      <c r="U197" s="119"/>
      <c r="V197" s="119"/>
      <c r="W197" s="119"/>
      <c r="X197" s="119"/>
      <c r="Y197" s="119"/>
      <c r="Z197" s="119"/>
      <c r="AA197" s="119"/>
      <c r="AB197" s="119"/>
      <c r="AC197" s="119"/>
      <c r="AD197" s="119"/>
      <c r="AE197" s="119"/>
      <c r="AF197" s="119"/>
      <c r="AG197" s="119"/>
      <c r="AH197" s="4"/>
      <c r="AI197" s="4"/>
      <c r="AJ197" s="4"/>
      <c r="AK197" s="4"/>
      <c r="AL197" s="4"/>
      <c r="AM197" s="4"/>
      <c r="AN197" s="4"/>
    </row>
    <row r="198" spans="1:40" ht="15.75" customHeight="1" x14ac:dyDescent="0.2">
      <c r="A198" s="4"/>
      <c r="B198" s="119"/>
      <c r="C198" s="119"/>
      <c r="D198" s="119"/>
      <c r="E198" s="119"/>
      <c r="F198" s="119"/>
      <c r="G198" s="120"/>
      <c r="H198" s="119"/>
      <c r="I198" s="120"/>
      <c r="J198" s="119"/>
      <c r="K198" s="119"/>
      <c r="L198" s="119"/>
      <c r="M198" s="119"/>
      <c r="N198" s="119"/>
      <c r="O198" s="119"/>
      <c r="P198" s="119"/>
      <c r="Q198" s="119"/>
      <c r="R198" s="119"/>
      <c r="S198" s="119"/>
      <c r="T198" s="119"/>
      <c r="U198" s="119"/>
      <c r="V198" s="119"/>
      <c r="W198" s="119"/>
      <c r="X198" s="119"/>
      <c r="Y198" s="119"/>
      <c r="Z198" s="119"/>
      <c r="AA198" s="119"/>
      <c r="AB198" s="119"/>
      <c r="AC198" s="119"/>
      <c r="AD198" s="119"/>
      <c r="AE198" s="119"/>
      <c r="AF198" s="119"/>
      <c r="AG198" s="119"/>
      <c r="AH198" s="4"/>
      <c r="AI198" s="4"/>
      <c r="AJ198" s="4"/>
      <c r="AK198" s="4"/>
      <c r="AL198" s="4"/>
      <c r="AM198" s="4"/>
      <c r="AN198" s="4"/>
    </row>
    <row r="199" spans="1:40" ht="15.75" customHeight="1" x14ac:dyDescent="0.2">
      <c r="A199" s="4"/>
      <c r="B199" s="119"/>
      <c r="C199" s="119"/>
      <c r="D199" s="119"/>
      <c r="E199" s="119"/>
      <c r="F199" s="119"/>
      <c r="G199" s="120"/>
      <c r="H199" s="119"/>
      <c r="I199" s="120"/>
      <c r="J199" s="119"/>
      <c r="K199" s="119"/>
      <c r="L199" s="119"/>
      <c r="M199" s="119"/>
      <c r="N199" s="119"/>
      <c r="O199" s="119"/>
      <c r="P199" s="119"/>
      <c r="Q199" s="119"/>
      <c r="R199" s="119"/>
      <c r="S199" s="119"/>
      <c r="T199" s="119"/>
      <c r="U199" s="119"/>
      <c r="V199" s="119"/>
      <c r="W199" s="119"/>
      <c r="X199" s="119"/>
      <c r="Y199" s="119"/>
      <c r="Z199" s="119"/>
      <c r="AA199" s="119"/>
      <c r="AB199" s="119"/>
      <c r="AC199" s="119"/>
      <c r="AD199" s="119"/>
      <c r="AE199" s="119"/>
      <c r="AF199" s="119"/>
      <c r="AG199" s="119"/>
      <c r="AH199" s="4"/>
      <c r="AI199" s="4"/>
      <c r="AJ199" s="4"/>
      <c r="AK199" s="4"/>
      <c r="AL199" s="4"/>
      <c r="AM199" s="4"/>
      <c r="AN199" s="4"/>
    </row>
    <row r="200" spans="1:40" ht="15.75" customHeight="1" x14ac:dyDescent="0.2">
      <c r="A200" s="4"/>
      <c r="B200" s="119"/>
      <c r="C200" s="119"/>
      <c r="D200" s="119"/>
      <c r="E200" s="119"/>
      <c r="F200" s="119"/>
      <c r="G200" s="120"/>
      <c r="H200" s="119"/>
      <c r="I200" s="120"/>
      <c r="J200" s="119"/>
      <c r="K200" s="119"/>
      <c r="L200" s="119"/>
      <c r="M200" s="119"/>
      <c r="N200" s="119"/>
      <c r="O200" s="119"/>
      <c r="P200" s="119"/>
      <c r="Q200" s="119"/>
      <c r="R200" s="119"/>
      <c r="S200" s="119"/>
      <c r="T200" s="119"/>
      <c r="U200" s="119"/>
      <c r="V200" s="119"/>
      <c r="W200" s="119"/>
      <c r="X200" s="119"/>
      <c r="Y200" s="119"/>
      <c r="Z200" s="119"/>
      <c r="AA200" s="119"/>
      <c r="AB200" s="119"/>
      <c r="AC200" s="119"/>
      <c r="AD200" s="119"/>
      <c r="AE200" s="119"/>
      <c r="AF200" s="119"/>
      <c r="AG200" s="119"/>
      <c r="AH200" s="4"/>
      <c r="AI200" s="4"/>
      <c r="AJ200" s="4"/>
      <c r="AK200" s="4"/>
      <c r="AL200" s="4"/>
      <c r="AM200" s="4"/>
      <c r="AN200" s="4"/>
    </row>
    <row r="201" spans="1:40" ht="15.75" customHeight="1" x14ac:dyDescent="0.2">
      <c r="A201" s="4"/>
      <c r="B201" s="119"/>
      <c r="C201" s="119"/>
      <c r="D201" s="119"/>
      <c r="E201" s="119"/>
      <c r="F201" s="119"/>
      <c r="G201" s="120"/>
      <c r="H201" s="119"/>
      <c r="I201" s="120"/>
      <c r="J201" s="119"/>
      <c r="K201" s="119"/>
      <c r="L201" s="119"/>
      <c r="M201" s="119"/>
      <c r="N201" s="119"/>
      <c r="O201" s="119"/>
      <c r="P201" s="119"/>
      <c r="Q201" s="119"/>
      <c r="R201" s="119"/>
      <c r="S201" s="119"/>
      <c r="T201" s="119"/>
      <c r="U201" s="119"/>
      <c r="V201" s="119"/>
      <c r="W201" s="119"/>
      <c r="X201" s="119"/>
      <c r="Y201" s="119"/>
      <c r="Z201" s="119"/>
      <c r="AA201" s="119"/>
      <c r="AB201" s="119"/>
      <c r="AC201" s="119"/>
      <c r="AD201" s="119"/>
      <c r="AE201" s="119"/>
      <c r="AF201" s="119"/>
      <c r="AG201" s="119"/>
      <c r="AH201" s="4"/>
      <c r="AI201" s="4"/>
      <c r="AJ201" s="4"/>
      <c r="AK201" s="4"/>
      <c r="AL201" s="4"/>
      <c r="AM201" s="4"/>
      <c r="AN201" s="4"/>
    </row>
    <row r="202" spans="1:40" ht="15.75" customHeight="1" x14ac:dyDescent="0.2">
      <c r="A202" s="4"/>
      <c r="B202" s="119"/>
      <c r="C202" s="119"/>
      <c r="D202" s="119"/>
      <c r="E202" s="119"/>
      <c r="F202" s="119"/>
      <c r="G202" s="120"/>
      <c r="H202" s="119"/>
      <c r="I202" s="120"/>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c r="AF202" s="119"/>
      <c r="AG202" s="119"/>
      <c r="AH202" s="4"/>
      <c r="AI202" s="4"/>
      <c r="AJ202" s="4"/>
      <c r="AK202" s="4"/>
      <c r="AL202" s="4"/>
      <c r="AM202" s="4"/>
      <c r="AN202" s="4"/>
    </row>
    <row r="203" spans="1:40" ht="15.75" customHeight="1" x14ac:dyDescent="0.2">
      <c r="A203" s="4"/>
      <c r="B203" s="119"/>
      <c r="C203" s="119"/>
      <c r="D203" s="119"/>
      <c r="E203" s="119"/>
      <c r="F203" s="119"/>
      <c r="G203" s="120"/>
      <c r="H203" s="119"/>
      <c r="I203" s="120"/>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c r="AF203" s="119"/>
      <c r="AG203" s="119"/>
      <c r="AH203" s="4"/>
      <c r="AI203" s="4"/>
      <c r="AJ203" s="4"/>
      <c r="AK203" s="4"/>
      <c r="AL203" s="4"/>
      <c r="AM203" s="4"/>
      <c r="AN203" s="4"/>
    </row>
    <row r="204" spans="1:40" ht="15.75" customHeight="1" x14ac:dyDescent="0.2">
      <c r="A204" s="4"/>
      <c r="B204" s="119"/>
      <c r="C204" s="119"/>
      <c r="D204" s="119"/>
      <c r="E204" s="119"/>
      <c r="F204" s="119"/>
      <c r="G204" s="120"/>
      <c r="H204" s="119"/>
      <c r="I204" s="120"/>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c r="AF204" s="119"/>
      <c r="AG204" s="119"/>
      <c r="AH204" s="4"/>
      <c r="AI204" s="4"/>
      <c r="AJ204" s="4"/>
      <c r="AK204" s="4"/>
      <c r="AL204" s="4"/>
      <c r="AM204" s="4"/>
      <c r="AN204" s="4"/>
    </row>
    <row r="205" spans="1:40" ht="15.75" customHeight="1" x14ac:dyDescent="0.2">
      <c r="A205" s="4"/>
      <c r="B205" s="119"/>
      <c r="C205" s="119"/>
      <c r="D205" s="119"/>
      <c r="E205" s="119"/>
      <c r="F205" s="119"/>
      <c r="G205" s="120"/>
      <c r="H205" s="119"/>
      <c r="I205" s="120"/>
      <c r="J205" s="119"/>
      <c r="K205" s="119"/>
      <c r="L205" s="119"/>
      <c r="M205" s="119"/>
      <c r="N205" s="119"/>
      <c r="O205" s="119"/>
      <c r="P205" s="119"/>
      <c r="Q205" s="119"/>
      <c r="R205" s="119"/>
      <c r="S205" s="119"/>
      <c r="T205" s="119"/>
      <c r="U205" s="119"/>
      <c r="V205" s="119"/>
      <c r="W205" s="119"/>
      <c r="X205" s="119"/>
      <c r="Y205" s="119"/>
      <c r="Z205" s="119"/>
      <c r="AA205" s="119"/>
      <c r="AB205" s="119"/>
      <c r="AC205" s="119"/>
      <c r="AD205" s="119"/>
      <c r="AE205" s="119"/>
      <c r="AF205" s="119"/>
      <c r="AG205" s="119"/>
      <c r="AH205" s="4"/>
      <c r="AI205" s="4"/>
      <c r="AJ205" s="4"/>
      <c r="AK205" s="4"/>
      <c r="AL205" s="4"/>
      <c r="AM205" s="4"/>
      <c r="AN205" s="4"/>
    </row>
    <row r="206" spans="1:40" ht="15.75" customHeight="1" x14ac:dyDescent="0.2">
      <c r="A206" s="4"/>
      <c r="B206" s="119"/>
      <c r="C206" s="119"/>
      <c r="D206" s="119"/>
      <c r="E206" s="119"/>
      <c r="F206" s="119"/>
      <c r="G206" s="120"/>
      <c r="H206" s="119"/>
      <c r="I206" s="120"/>
      <c r="J206" s="119"/>
      <c r="K206" s="119"/>
      <c r="L206" s="119"/>
      <c r="M206" s="119"/>
      <c r="N206" s="119"/>
      <c r="O206" s="119"/>
      <c r="P206" s="119"/>
      <c r="Q206" s="119"/>
      <c r="R206" s="119"/>
      <c r="S206" s="119"/>
      <c r="T206" s="119"/>
      <c r="U206" s="119"/>
      <c r="V206" s="119"/>
      <c r="W206" s="119"/>
      <c r="X206" s="119"/>
      <c r="Y206" s="119"/>
      <c r="Z206" s="119"/>
      <c r="AA206" s="119"/>
      <c r="AB206" s="119"/>
      <c r="AC206" s="119"/>
      <c r="AD206" s="119"/>
      <c r="AE206" s="119"/>
      <c r="AF206" s="119"/>
      <c r="AG206" s="119"/>
      <c r="AH206" s="4"/>
      <c r="AI206" s="4"/>
      <c r="AJ206" s="4"/>
      <c r="AK206" s="4"/>
      <c r="AL206" s="4"/>
      <c r="AM206" s="4"/>
      <c r="AN206" s="4"/>
    </row>
    <row r="207" spans="1:40" ht="15.75" customHeight="1" x14ac:dyDescent="0.2">
      <c r="A207" s="4"/>
      <c r="B207" s="119"/>
      <c r="C207" s="119"/>
      <c r="D207" s="119"/>
      <c r="E207" s="119"/>
      <c r="F207" s="119"/>
      <c r="G207" s="120"/>
      <c r="H207" s="119"/>
      <c r="I207" s="120"/>
      <c r="J207" s="119"/>
      <c r="K207" s="119"/>
      <c r="L207" s="119"/>
      <c r="M207" s="119"/>
      <c r="N207" s="119"/>
      <c r="O207" s="119"/>
      <c r="P207" s="119"/>
      <c r="Q207" s="119"/>
      <c r="R207" s="119"/>
      <c r="S207" s="119"/>
      <c r="T207" s="119"/>
      <c r="U207" s="119"/>
      <c r="V207" s="119"/>
      <c r="W207" s="119"/>
      <c r="X207" s="119"/>
      <c r="Y207" s="119"/>
      <c r="Z207" s="119"/>
      <c r="AA207" s="119"/>
      <c r="AB207" s="119"/>
      <c r="AC207" s="119"/>
      <c r="AD207" s="119"/>
      <c r="AE207" s="119"/>
      <c r="AF207" s="119"/>
      <c r="AG207" s="119"/>
      <c r="AH207" s="4"/>
      <c r="AI207" s="4"/>
      <c r="AJ207" s="4"/>
      <c r="AK207" s="4"/>
      <c r="AL207" s="4"/>
      <c r="AM207" s="4"/>
      <c r="AN207" s="4"/>
    </row>
    <row r="208" spans="1:40" ht="15.75" customHeight="1" x14ac:dyDescent="0.2">
      <c r="A208" s="4"/>
      <c r="B208" s="119"/>
      <c r="C208" s="119"/>
      <c r="D208" s="119"/>
      <c r="E208" s="119"/>
      <c r="F208" s="119"/>
      <c r="G208" s="120"/>
      <c r="H208" s="119"/>
      <c r="I208" s="120"/>
      <c r="J208" s="119"/>
      <c r="K208" s="119"/>
      <c r="L208" s="119"/>
      <c r="M208" s="119"/>
      <c r="N208" s="119"/>
      <c r="O208" s="119"/>
      <c r="P208" s="119"/>
      <c r="Q208" s="119"/>
      <c r="R208" s="119"/>
      <c r="S208" s="119"/>
      <c r="T208" s="119"/>
      <c r="U208" s="119"/>
      <c r="V208" s="119"/>
      <c r="W208" s="119"/>
      <c r="X208" s="119"/>
      <c r="Y208" s="119"/>
      <c r="Z208" s="119"/>
      <c r="AA208" s="119"/>
      <c r="AB208" s="119"/>
      <c r="AC208" s="119"/>
      <c r="AD208" s="119"/>
      <c r="AE208" s="119"/>
      <c r="AF208" s="119"/>
      <c r="AG208" s="119"/>
      <c r="AH208" s="4"/>
      <c r="AI208" s="4"/>
      <c r="AJ208" s="4"/>
      <c r="AK208" s="4"/>
      <c r="AL208" s="4"/>
      <c r="AM208" s="4"/>
      <c r="AN208" s="4"/>
    </row>
    <row r="209" spans="1:40" ht="15.75" customHeight="1" x14ac:dyDescent="0.2">
      <c r="A209" s="4"/>
      <c r="B209" s="119"/>
      <c r="C209" s="119"/>
      <c r="D209" s="119"/>
      <c r="E209" s="119"/>
      <c r="F209" s="119"/>
      <c r="G209" s="120"/>
      <c r="H209" s="119"/>
      <c r="I209" s="120"/>
      <c r="J209" s="119"/>
      <c r="K209" s="119"/>
      <c r="L209" s="119"/>
      <c r="M209" s="119"/>
      <c r="N209" s="119"/>
      <c r="O209" s="119"/>
      <c r="P209" s="119"/>
      <c r="Q209" s="119"/>
      <c r="R209" s="119"/>
      <c r="S209" s="119"/>
      <c r="T209" s="119"/>
      <c r="U209" s="119"/>
      <c r="V209" s="119"/>
      <c r="W209" s="119"/>
      <c r="X209" s="119"/>
      <c r="Y209" s="119"/>
      <c r="Z209" s="119"/>
      <c r="AA209" s="119"/>
      <c r="AB209" s="119"/>
      <c r="AC209" s="119"/>
      <c r="AD209" s="119"/>
      <c r="AE209" s="119"/>
      <c r="AF209" s="119"/>
      <c r="AG209" s="119"/>
      <c r="AH209" s="4"/>
      <c r="AI209" s="4"/>
      <c r="AJ209" s="4"/>
      <c r="AK209" s="4"/>
      <c r="AL209" s="4"/>
      <c r="AM209" s="4"/>
      <c r="AN209" s="4"/>
    </row>
    <row r="210" spans="1:40" ht="15.75" customHeight="1" x14ac:dyDescent="0.2">
      <c r="A210" s="4"/>
      <c r="B210" s="119"/>
      <c r="C210" s="119"/>
      <c r="D210" s="119"/>
      <c r="E210" s="119"/>
      <c r="F210" s="119"/>
      <c r="G210" s="120"/>
      <c r="H210" s="119"/>
      <c r="I210" s="120"/>
      <c r="J210" s="119"/>
      <c r="K210" s="119"/>
      <c r="L210" s="119"/>
      <c r="M210" s="119"/>
      <c r="N210" s="119"/>
      <c r="O210" s="119"/>
      <c r="P210" s="119"/>
      <c r="Q210" s="119"/>
      <c r="R210" s="119"/>
      <c r="S210" s="119"/>
      <c r="T210" s="119"/>
      <c r="U210" s="119"/>
      <c r="V210" s="119"/>
      <c r="W210" s="119"/>
      <c r="X210" s="119"/>
      <c r="Y210" s="119"/>
      <c r="Z210" s="119"/>
      <c r="AA210" s="119"/>
      <c r="AB210" s="119"/>
      <c r="AC210" s="119"/>
      <c r="AD210" s="119"/>
      <c r="AE210" s="119"/>
      <c r="AF210" s="119"/>
      <c r="AG210" s="119"/>
      <c r="AH210" s="4"/>
      <c r="AI210" s="4"/>
      <c r="AJ210" s="4"/>
      <c r="AK210" s="4"/>
      <c r="AL210" s="4"/>
      <c r="AM210" s="4"/>
      <c r="AN210" s="4"/>
    </row>
    <row r="211" spans="1:40" ht="15.75" customHeight="1" x14ac:dyDescent="0.2">
      <c r="A211" s="4"/>
      <c r="B211" s="119"/>
      <c r="C211" s="119"/>
      <c r="D211" s="119"/>
      <c r="E211" s="119"/>
      <c r="F211" s="119"/>
      <c r="G211" s="120"/>
      <c r="H211" s="119"/>
      <c r="I211" s="120"/>
      <c r="J211" s="119"/>
      <c r="K211" s="119"/>
      <c r="L211" s="119"/>
      <c r="M211" s="119"/>
      <c r="N211" s="119"/>
      <c r="O211" s="119"/>
      <c r="P211" s="119"/>
      <c r="Q211" s="119"/>
      <c r="R211" s="119"/>
      <c r="S211" s="119"/>
      <c r="T211" s="119"/>
      <c r="U211" s="119"/>
      <c r="V211" s="119"/>
      <c r="W211" s="119"/>
      <c r="X211" s="119"/>
      <c r="Y211" s="119"/>
      <c r="Z211" s="119"/>
      <c r="AA211" s="119"/>
      <c r="AB211" s="119"/>
      <c r="AC211" s="119"/>
      <c r="AD211" s="119"/>
      <c r="AE211" s="119"/>
      <c r="AF211" s="119"/>
      <c r="AG211" s="119"/>
      <c r="AH211" s="4"/>
      <c r="AI211" s="4"/>
      <c r="AJ211" s="4"/>
      <c r="AK211" s="4"/>
      <c r="AL211" s="4"/>
      <c r="AM211" s="4"/>
      <c r="AN211" s="4"/>
    </row>
    <row r="212" spans="1:40" ht="15.75" customHeight="1" x14ac:dyDescent="0.2">
      <c r="A212" s="4"/>
      <c r="B212" s="119"/>
      <c r="C212" s="119"/>
      <c r="D212" s="119"/>
      <c r="E212" s="119"/>
      <c r="F212" s="119"/>
      <c r="G212" s="120"/>
      <c r="H212" s="119"/>
      <c r="I212" s="120"/>
      <c r="J212" s="119"/>
      <c r="K212" s="119"/>
      <c r="L212" s="119"/>
      <c r="M212" s="119"/>
      <c r="N212" s="119"/>
      <c r="O212" s="119"/>
      <c r="P212" s="119"/>
      <c r="Q212" s="119"/>
      <c r="R212" s="119"/>
      <c r="S212" s="119"/>
      <c r="T212" s="119"/>
      <c r="U212" s="119"/>
      <c r="V212" s="119"/>
      <c r="W212" s="119"/>
      <c r="X212" s="119"/>
      <c r="Y212" s="119"/>
      <c r="Z212" s="119"/>
      <c r="AA212" s="119"/>
      <c r="AB212" s="119"/>
      <c r="AC212" s="119"/>
      <c r="AD212" s="119"/>
      <c r="AE212" s="119"/>
      <c r="AF212" s="119"/>
      <c r="AG212" s="119"/>
      <c r="AH212" s="4"/>
      <c r="AI212" s="4"/>
      <c r="AJ212" s="4"/>
      <c r="AK212" s="4"/>
      <c r="AL212" s="4"/>
      <c r="AM212" s="4"/>
      <c r="AN212" s="4"/>
    </row>
    <row r="213" spans="1:40" ht="15.75" customHeight="1" x14ac:dyDescent="0.2">
      <c r="A213" s="4"/>
      <c r="B213" s="119"/>
      <c r="C213" s="119"/>
      <c r="D213" s="119"/>
      <c r="E213" s="119"/>
      <c r="F213" s="119"/>
      <c r="G213" s="120"/>
      <c r="H213" s="119"/>
      <c r="I213" s="120"/>
      <c r="J213" s="119"/>
      <c r="K213" s="119"/>
      <c r="L213" s="119"/>
      <c r="M213" s="119"/>
      <c r="N213" s="119"/>
      <c r="O213" s="119"/>
      <c r="P213" s="119"/>
      <c r="Q213" s="119"/>
      <c r="R213" s="119"/>
      <c r="S213" s="119"/>
      <c r="T213" s="119"/>
      <c r="U213" s="119"/>
      <c r="V213" s="119"/>
      <c r="W213" s="119"/>
      <c r="X213" s="119"/>
      <c r="Y213" s="119"/>
      <c r="Z213" s="119"/>
      <c r="AA213" s="119"/>
      <c r="AB213" s="119"/>
      <c r="AC213" s="119"/>
      <c r="AD213" s="119"/>
      <c r="AE213" s="119"/>
      <c r="AF213" s="119"/>
      <c r="AG213" s="119"/>
      <c r="AH213" s="4"/>
      <c r="AI213" s="4"/>
      <c r="AJ213" s="4"/>
      <c r="AK213" s="4"/>
      <c r="AL213" s="4"/>
      <c r="AM213" s="4"/>
      <c r="AN213" s="4"/>
    </row>
    <row r="214" spans="1:40" ht="15.75" customHeight="1" x14ac:dyDescent="0.2">
      <c r="A214" s="4"/>
      <c r="B214" s="119"/>
      <c r="C214" s="119"/>
      <c r="D214" s="119"/>
      <c r="E214" s="119"/>
      <c r="F214" s="119"/>
      <c r="G214" s="120"/>
      <c r="H214" s="119"/>
      <c r="I214" s="120"/>
      <c r="J214" s="119"/>
      <c r="K214" s="119"/>
      <c r="L214" s="119"/>
      <c r="M214" s="119"/>
      <c r="N214" s="119"/>
      <c r="O214" s="119"/>
      <c r="P214" s="119"/>
      <c r="Q214" s="119"/>
      <c r="R214" s="119"/>
      <c r="S214" s="119"/>
      <c r="T214" s="119"/>
      <c r="U214" s="119"/>
      <c r="V214" s="119"/>
      <c r="W214" s="119"/>
      <c r="X214" s="119"/>
      <c r="Y214" s="119"/>
      <c r="Z214" s="119"/>
      <c r="AA214" s="119"/>
      <c r="AB214" s="119"/>
      <c r="AC214" s="119"/>
      <c r="AD214" s="119"/>
      <c r="AE214" s="119"/>
      <c r="AF214" s="119"/>
      <c r="AG214" s="119"/>
      <c r="AH214" s="4"/>
      <c r="AI214" s="4"/>
      <c r="AJ214" s="4"/>
      <c r="AK214" s="4"/>
      <c r="AL214" s="4"/>
      <c r="AM214" s="4"/>
      <c r="AN214" s="4"/>
    </row>
    <row r="215" spans="1:40" ht="15.75" customHeight="1" x14ac:dyDescent="0.2">
      <c r="A215" s="4"/>
      <c r="B215" s="119"/>
      <c r="C215" s="119"/>
      <c r="D215" s="119"/>
      <c r="E215" s="119"/>
      <c r="F215" s="119"/>
      <c r="G215" s="120"/>
      <c r="H215" s="119"/>
      <c r="I215" s="120"/>
      <c r="J215" s="119"/>
      <c r="K215" s="119"/>
      <c r="L215" s="119"/>
      <c r="M215" s="119"/>
      <c r="N215" s="119"/>
      <c r="O215" s="119"/>
      <c r="P215" s="119"/>
      <c r="Q215" s="119"/>
      <c r="R215" s="119"/>
      <c r="S215" s="119"/>
      <c r="T215" s="119"/>
      <c r="U215" s="119"/>
      <c r="V215" s="119"/>
      <c r="W215" s="119"/>
      <c r="X215" s="119"/>
      <c r="Y215" s="119"/>
      <c r="Z215" s="119"/>
      <c r="AA215" s="119"/>
      <c r="AB215" s="119"/>
      <c r="AC215" s="119"/>
      <c r="AD215" s="119"/>
      <c r="AE215" s="119"/>
      <c r="AF215" s="119"/>
      <c r="AG215" s="119"/>
      <c r="AH215" s="4"/>
      <c r="AI215" s="4"/>
      <c r="AJ215" s="4"/>
      <c r="AK215" s="4"/>
      <c r="AL215" s="4"/>
      <c r="AM215" s="4"/>
      <c r="AN215" s="4"/>
    </row>
    <row r="216" spans="1:40" ht="15.75" customHeight="1" x14ac:dyDescent="0.2">
      <c r="A216" s="4"/>
      <c r="B216" s="119"/>
      <c r="C216" s="119"/>
      <c r="D216" s="119"/>
      <c r="E216" s="119"/>
      <c r="F216" s="119"/>
      <c r="G216" s="120"/>
      <c r="H216" s="119"/>
      <c r="I216" s="120"/>
      <c r="J216" s="119"/>
      <c r="K216" s="119"/>
      <c r="L216" s="119"/>
      <c r="M216" s="119"/>
      <c r="N216" s="119"/>
      <c r="O216" s="119"/>
      <c r="P216" s="119"/>
      <c r="Q216" s="119"/>
      <c r="R216" s="119"/>
      <c r="S216" s="119"/>
      <c r="T216" s="119"/>
      <c r="U216" s="119"/>
      <c r="V216" s="119"/>
      <c r="W216" s="119"/>
      <c r="X216" s="119"/>
      <c r="Y216" s="119"/>
      <c r="Z216" s="119"/>
      <c r="AA216" s="119"/>
      <c r="AB216" s="119"/>
      <c r="AC216" s="119"/>
      <c r="AD216" s="119"/>
      <c r="AE216" s="119"/>
      <c r="AF216" s="119"/>
      <c r="AG216" s="119"/>
      <c r="AH216" s="4"/>
      <c r="AI216" s="4"/>
      <c r="AJ216" s="4"/>
      <c r="AK216" s="4"/>
      <c r="AL216" s="4"/>
      <c r="AM216" s="4"/>
      <c r="AN216" s="4"/>
    </row>
    <row r="217" spans="1:40" ht="15.75" customHeight="1" x14ac:dyDescent="0.2">
      <c r="A217" s="4"/>
      <c r="B217" s="119"/>
      <c r="C217" s="119"/>
      <c r="D217" s="119"/>
      <c r="E217" s="119"/>
      <c r="F217" s="119"/>
      <c r="G217" s="120"/>
      <c r="H217" s="119"/>
      <c r="I217" s="120"/>
      <c r="J217" s="119"/>
      <c r="K217" s="119"/>
      <c r="L217" s="119"/>
      <c r="M217" s="119"/>
      <c r="N217" s="119"/>
      <c r="O217" s="119"/>
      <c r="P217" s="119"/>
      <c r="Q217" s="119"/>
      <c r="R217" s="119"/>
      <c r="S217" s="119"/>
      <c r="T217" s="119"/>
      <c r="U217" s="119"/>
      <c r="V217" s="119"/>
      <c r="W217" s="119"/>
      <c r="X217" s="119"/>
      <c r="Y217" s="119"/>
      <c r="Z217" s="119"/>
      <c r="AA217" s="119"/>
      <c r="AB217" s="119"/>
      <c r="AC217" s="119"/>
      <c r="AD217" s="119"/>
      <c r="AE217" s="119"/>
      <c r="AF217" s="119"/>
      <c r="AG217" s="119"/>
      <c r="AH217" s="4"/>
      <c r="AI217" s="4"/>
      <c r="AJ217" s="4"/>
      <c r="AK217" s="4"/>
      <c r="AL217" s="4"/>
      <c r="AM217" s="4"/>
      <c r="AN217" s="4"/>
    </row>
    <row r="218" spans="1:40" ht="15.75" customHeight="1" x14ac:dyDescent="0.2">
      <c r="A218" s="4"/>
      <c r="B218" s="119"/>
      <c r="C218" s="119"/>
      <c r="D218" s="119"/>
      <c r="E218" s="119"/>
      <c r="F218" s="119"/>
      <c r="G218" s="120"/>
      <c r="H218" s="119"/>
      <c r="I218" s="120"/>
      <c r="J218" s="119"/>
      <c r="K218" s="119"/>
      <c r="L218" s="119"/>
      <c r="M218" s="119"/>
      <c r="N218" s="119"/>
      <c r="O218" s="119"/>
      <c r="P218" s="119"/>
      <c r="Q218" s="119"/>
      <c r="R218" s="119"/>
      <c r="S218" s="119"/>
      <c r="T218" s="119"/>
      <c r="U218" s="119"/>
      <c r="V218" s="119"/>
      <c r="W218" s="119"/>
      <c r="X218" s="119"/>
      <c r="Y218" s="119"/>
      <c r="Z218" s="119"/>
      <c r="AA218" s="119"/>
      <c r="AB218" s="119"/>
      <c r="AC218" s="119"/>
      <c r="AD218" s="119"/>
      <c r="AE218" s="119"/>
      <c r="AF218" s="119"/>
      <c r="AG218" s="119"/>
      <c r="AH218" s="4"/>
      <c r="AI218" s="4"/>
      <c r="AJ218" s="4"/>
      <c r="AK218" s="4"/>
      <c r="AL218" s="4"/>
      <c r="AM218" s="4"/>
      <c r="AN218" s="4"/>
    </row>
    <row r="219" spans="1:40" ht="15.75" customHeight="1" x14ac:dyDescent="0.2">
      <c r="A219" s="4"/>
      <c r="B219" s="119"/>
      <c r="C219" s="119"/>
      <c r="D219" s="119"/>
      <c r="E219" s="119"/>
      <c r="F219" s="119"/>
      <c r="G219" s="120"/>
      <c r="H219" s="119"/>
      <c r="I219" s="120"/>
      <c r="J219" s="119"/>
      <c r="K219" s="119"/>
      <c r="L219" s="119"/>
      <c r="M219" s="119"/>
      <c r="N219" s="119"/>
      <c r="O219" s="119"/>
      <c r="P219" s="119"/>
      <c r="Q219" s="119"/>
      <c r="R219" s="119"/>
      <c r="S219" s="119"/>
      <c r="T219" s="119"/>
      <c r="U219" s="119"/>
      <c r="V219" s="119"/>
      <c r="W219" s="119"/>
      <c r="X219" s="119"/>
      <c r="Y219" s="119"/>
      <c r="Z219" s="119"/>
      <c r="AA219" s="119"/>
      <c r="AB219" s="119"/>
      <c r="AC219" s="119"/>
      <c r="AD219" s="119"/>
      <c r="AE219" s="119"/>
      <c r="AF219" s="119"/>
      <c r="AG219" s="119"/>
      <c r="AH219" s="4"/>
      <c r="AI219" s="4"/>
      <c r="AJ219" s="4"/>
      <c r="AK219" s="4"/>
      <c r="AL219" s="4"/>
      <c r="AM219" s="4"/>
      <c r="AN219" s="4"/>
    </row>
    <row r="220" spans="1:40" ht="15.75" customHeight="1" x14ac:dyDescent="0.2">
      <c r="A220" s="4"/>
      <c r="B220" s="119"/>
      <c r="C220" s="119"/>
      <c r="D220" s="119"/>
      <c r="E220" s="119"/>
      <c r="F220" s="119"/>
      <c r="G220" s="120"/>
      <c r="H220" s="119"/>
      <c r="I220" s="120"/>
      <c r="J220" s="119"/>
      <c r="K220" s="119"/>
      <c r="L220" s="119"/>
      <c r="M220" s="119"/>
      <c r="N220" s="119"/>
      <c r="O220" s="119"/>
      <c r="P220" s="119"/>
      <c r="Q220" s="119"/>
      <c r="R220" s="119"/>
      <c r="S220" s="119"/>
      <c r="T220" s="119"/>
      <c r="U220" s="119"/>
      <c r="V220" s="119"/>
      <c r="W220" s="119"/>
      <c r="X220" s="119"/>
      <c r="Y220" s="119"/>
      <c r="Z220" s="119"/>
      <c r="AA220" s="119"/>
      <c r="AB220" s="119"/>
      <c r="AC220" s="119"/>
      <c r="AD220" s="119"/>
      <c r="AE220" s="119"/>
      <c r="AF220" s="119"/>
      <c r="AG220" s="119"/>
      <c r="AH220" s="4"/>
      <c r="AI220" s="4"/>
      <c r="AJ220" s="4"/>
      <c r="AK220" s="4"/>
      <c r="AL220" s="4"/>
      <c r="AM220" s="4"/>
      <c r="AN220" s="4"/>
    </row>
    <row r="221" spans="1:40" ht="15.75" customHeight="1" x14ac:dyDescent="0.2">
      <c r="A221" s="4"/>
      <c r="B221" s="119"/>
      <c r="C221" s="119"/>
      <c r="D221" s="119"/>
      <c r="E221" s="119"/>
      <c r="F221" s="119"/>
      <c r="G221" s="120"/>
      <c r="H221" s="119"/>
      <c r="I221" s="120"/>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c r="AF221" s="119"/>
      <c r="AG221" s="119"/>
      <c r="AH221" s="4"/>
      <c r="AI221" s="4"/>
      <c r="AJ221" s="4"/>
      <c r="AK221" s="4"/>
      <c r="AL221" s="4"/>
      <c r="AM221" s="4"/>
      <c r="AN221" s="4"/>
    </row>
    <row r="222" spans="1:40" ht="15.75" customHeight="1" x14ac:dyDescent="0.2">
      <c r="A222" s="4"/>
      <c r="B222" s="119"/>
      <c r="C222" s="119"/>
      <c r="D222" s="119"/>
      <c r="E222" s="119"/>
      <c r="F222" s="119"/>
      <c r="G222" s="120"/>
      <c r="H222" s="119"/>
      <c r="I222" s="120"/>
      <c r="J222" s="119"/>
      <c r="K222" s="119"/>
      <c r="L222" s="119"/>
      <c r="M222" s="119"/>
      <c r="N222" s="119"/>
      <c r="O222" s="119"/>
      <c r="P222" s="119"/>
      <c r="Q222" s="119"/>
      <c r="R222" s="119"/>
      <c r="S222" s="119"/>
      <c r="T222" s="119"/>
      <c r="U222" s="119"/>
      <c r="V222" s="119"/>
      <c r="W222" s="119"/>
      <c r="X222" s="119"/>
      <c r="Y222" s="119"/>
      <c r="Z222" s="119"/>
      <c r="AA222" s="119"/>
      <c r="AB222" s="119"/>
      <c r="AC222" s="119"/>
      <c r="AD222" s="119"/>
      <c r="AE222" s="119"/>
      <c r="AF222" s="119"/>
      <c r="AG222" s="119"/>
      <c r="AH222" s="4"/>
      <c r="AI222" s="4"/>
      <c r="AJ222" s="4"/>
      <c r="AK222" s="4"/>
      <c r="AL222" s="4"/>
      <c r="AM222" s="4"/>
      <c r="AN222" s="4"/>
    </row>
    <row r="223" spans="1:40" ht="15.75" customHeight="1" x14ac:dyDescent="0.2">
      <c r="A223" s="4"/>
      <c r="B223" s="119"/>
      <c r="C223" s="119"/>
      <c r="D223" s="119"/>
      <c r="E223" s="119"/>
      <c r="F223" s="119"/>
      <c r="G223" s="120"/>
      <c r="H223" s="119"/>
      <c r="I223" s="120"/>
      <c r="J223" s="119"/>
      <c r="K223" s="119"/>
      <c r="L223" s="119"/>
      <c r="M223" s="119"/>
      <c r="N223" s="119"/>
      <c r="O223" s="119"/>
      <c r="P223" s="119"/>
      <c r="Q223" s="119"/>
      <c r="R223" s="119"/>
      <c r="S223" s="119"/>
      <c r="T223" s="119"/>
      <c r="U223" s="119"/>
      <c r="V223" s="119"/>
      <c r="W223" s="119"/>
      <c r="X223" s="119"/>
      <c r="Y223" s="119"/>
      <c r="Z223" s="119"/>
      <c r="AA223" s="119"/>
      <c r="AB223" s="119"/>
      <c r="AC223" s="119"/>
      <c r="AD223" s="119"/>
      <c r="AE223" s="119"/>
      <c r="AF223" s="119"/>
      <c r="AG223" s="119"/>
      <c r="AH223" s="4"/>
      <c r="AI223" s="4"/>
      <c r="AJ223" s="4"/>
      <c r="AK223" s="4"/>
      <c r="AL223" s="4"/>
      <c r="AM223" s="4"/>
      <c r="AN223" s="4"/>
    </row>
    <row r="224" spans="1:40" ht="15.75" customHeight="1" x14ac:dyDescent="0.2">
      <c r="A224" s="4"/>
      <c r="B224" s="119"/>
      <c r="C224" s="119"/>
      <c r="D224" s="119"/>
      <c r="E224" s="119"/>
      <c r="F224" s="119"/>
      <c r="G224" s="120"/>
      <c r="H224" s="119"/>
      <c r="I224" s="120"/>
      <c r="J224" s="119"/>
      <c r="K224" s="119"/>
      <c r="L224" s="119"/>
      <c r="M224" s="119"/>
      <c r="N224" s="119"/>
      <c r="O224" s="119"/>
      <c r="P224" s="119"/>
      <c r="Q224" s="119"/>
      <c r="R224" s="119"/>
      <c r="S224" s="119"/>
      <c r="T224" s="119"/>
      <c r="U224" s="119"/>
      <c r="V224" s="119"/>
      <c r="W224" s="119"/>
      <c r="X224" s="119"/>
      <c r="Y224" s="119"/>
      <c r="Z224" s="119"/>
      <c r="AA224" s="119"/>
      <c r="AB224" s="119"/>
      <c r="AC224" s="119"/>
      <c r="AD224" s="119"/>
      <c r="AE224" s="119"/>
      <c r="AF224" s="119"/>
      <c r="AG224" s="119"/>
      <c r="AH224" s="4"/>
      <c r="AI224" s="4"/>
      <c r="AJ224" s="4"/>
      <c r="AK224" s="4"/>
      <c r="AL224" s="4"/>
      <c r="AM224" s="4"/>
      <c r="AN224" s="4"/>
    </row>
    <row r="225" spans="1:40" ht="15.75" customHeight="1" x14ac:dyDescent="0.2">
      <c r="A225" s="4"/>
      <c r="B225" s="119"/>
      <c r="C225" s="119"/>
      <c r="D225" s="119"/>
      <c r="E225" s="119"/>
      <c r="F225" s="119"/>
      <c r="G225" s="120"/>
      <c r="H225" s="119"/>
      <c r="I225" s="120"/>
      <c r="J225" s="119"/>
      <c r="K225" s="119"/>
      <c r="L225" s="119"/>
      <c r="M225" s="119"/>
      <c r="N225" s="119"/>
      <c r="O225" s="119"/>
      <c r="P225" s="119"/>
      <c r="Q225" s="119"/>
      <c r="R225" s="119"/>
      <c r="S225" s="119"/>
      <c r="T225" s="119"/>
      <c r="U225" s="119"/>
      <c r="V225" s="119"/>
      <c r="W225" s="119"/>
      <c r="X225" s="119"/>
      <c r="Y225" s="119"/>
      <c r="Z225" s="119"/>
      <c r="AA225" s="119"/>
      <c r="AB225" s="119"/>
      <c r="AC225" s="119"/>
      <c r="AD225" s="119"/>
      <c r="AE225" s="119"/>
      <c r="AF225" s="119"/>
      <c r="AG225" s="119"/>
      <c r="AH225" s="4"/>
      <c r="AI225" s="4"/>
      <c r="AJ225" s="4"/>
      <c r="AK225" s="4"/>
      <c r="AL225" s="4"/>
      <c r="AM225" s="4"/>
      <c r="AN225" s="4"/>
    </row>
    <row r="226" spans="1:40" ht="15.75" customHeight="1" x14ac:dyDescent="0.2">
      <c r="A226" s="4"/>
      <c r="B226" s="119"/>
      <c r="C226" s="119"/>
      <c r="D226" s="119"/>
      <c r="E226" s="119"/>
      <c r="F226" s="119"/>
      <c r="G226" s="120"/>
      <c r="H226" s="119"/>
      <c r="I226" s="120"/>
      <c r="J226" s="119"/>
      <c r="K226" s="119"/>
      <c r="L226" s="119"/>
      <c r="M226" s="119"/>
      <c r="N226" s="119"/>
      <c r="O226" s="119"/>
      <c r="P226" s="119"/>
      <c r="Q226" s="119"/>
      <c r="R226" s="119"/>
      <c r="S226" s="119"/>
      <c r="T226" s="119"/>
      <c r="U226" s="119"/>
      <c r="V226" s="119"/>
      <c r="W226" s="119"/>
      <c r="X226" s="119"/>
      <c r="Y226" s="119"/>
      <c r="Z226" s="119"/>
      <c r="AA226" s="119"/>
      <c r="AB226" s="119"/>
      <c r="AC226" s="119"/>
      <c r="AD226" s="119"/>
      <c r="AE226" s="119"/>
      <c r="AF226" s="119"/>
      <c r="AG226" s="119"/>
      <c r="AH226" s="4"/>
      <c r="AI226" s="4"/>
      <c r="AJ226" s="4"/>
      <c r="AK226" s="4"/>
      <c r="AL226" s="4"/>
      <c r="AM226" s="4"/>
      <c r="AN226" s="4"/>
    </row>
    <row r="227" spans="1:40" ht="15.75" customHeight="1" x14ac:dyDescent="0.2">
      <c r="A227" s="4"/>
      <c r="B227" s="119"/>
      <c r="C227" s="119"/>
      <c r="D227" s="119"/>
      <c r="E227" s="119"/>
      <c r="F227" s="119"/>
      <c r="G227" s="120"/>
      <c r="H227" s="119"/>
      <c r="I227" s="120"/>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c r="AF227" s="119"/>
      <c r="AG227" s="119"/>
      <c r="AH227" s="4"/>
      <c r="AI227" s="4"/>
      <c r="AJ227" s="4"/>
      <c r="AK227" s="4"/>
      <c r="AL227" s="4"/>
      <c r="AM227" s="4"/>
      <c r="AN227" s="4"/>
    </row>
    <row r="228" spans="1:40" ht="15.75" customHeight="1" x14ac:dyDescent="0.2">
      <c r="A228" s="4"/>
      <c r="B228" s="119"/>
      <c r="C228" s="119"/>
      <c r="D228" s="119"/>
      <c r="E228" s="119"/>
      <c r="F228" s="119"/>
      <c r="G228" s="120"/>
      <c r="H228" s="119"/>
      <c r="I228" s="120"/>
      <c r="J228" s="119"/>
      <c r="K228" s="119"/>
      <c r="L228" s="119"/>
      <c r="M228" s="119"/>
      <c r="N228" s="119"/>
      <c r="O228" s="119"/>
      <c r="P228" s="119"/>
      <c r="Q228" s="119"/>
      <c r="R228" s="119"/>
      <c r="S228" s="119"/>
      <c r="T228" s="119"/>
      <c r="U228" s="119"/>
      <c r="V228" s="119"/>
      <c r="W228" s="119"/>
      <c r="X228" s="119"/>
      <c r="Y228" s="119"/>
      <c r="Z228" s="119"/>
      <c r="AA228" s="119"/>
      <c r="AB228" s="119"/>
      <c r="AC228" s="119"/>
      <c r="AD228" s="119"/>
      <c r="AE228" s="119"/>
      <c r="AF228" s="119"/>
      <c r="AG228" s="119"/>
      <c r="AH228" s="4"/>
      <c r="AI228" s="4"/>
      <c r="AJ228" s="4"/>
      <c r="AK228" s="4"/>
      <c r="AL228" s="4"/>
      <c r="AM228" s="4"/>
      <c r="AN228" s="4"/>
    </row>
    <row r="229" spans="1:40" ht="15.75" customHeight="1" x14ac:dyDescent="0.2">
      <c r="A229" s="4"/>
      <c r="B229" s="119"/>
      <c r="C229" s="119"/>
      <c r="D229" s="119"/>
      <c r="E229" s="119"/>
      <c r="F229" s="119"/>
      <c r="G229" s="120"/>
      <c r="H229" s="119"/>
      <c r="I229" s="120"/>
      <c r="J229" s="119"/>
      <c r="K229" s="119"/>
      <c r="L229" s="119"/>
      <c r="M229" s="119"/>
      <c r="N229" s="119"/>
      <c r="O229" s="119"/>
      <c r="P229" s="119"/>
      <c r="Q229" s="119"/>
      <c r="R229" s="119"/>
      <c r="S229" s="119"/>
      <c r="T229" s="119"/>
      <c r="U229" s="119"/>
      <c r="V229" s="119"/>
      <c r="W229" s="119"/>
      <c r="X229" s="119"/>
      <c r="Y229" s="119"/>
      <c r="Z229" s="119"/>
      <c r="AA229" s="119"/>
      <c r="AB229" s="119"/>
      <c r="AC229" s="119"/>
      <c r="AD229" s="119"/>
      <c r="AE229" s="119"/>
      <c r="AF229" s="119"/>
      <c r="AG229" s="119"/>
      <c r="AH229" s="4"/>
      <c r="AI229" s="4"/>
      <c r="AJ229" s="4"/>
      <c r="AK229" s="4"/>
      <c r="AL229" s="4"/>
      <c r="AM229" s="4"/>
      <c r="AN229" s="4"/>
    </row>
    <row r="230" spans="1:40" ht="15.75" customHeight="1" x14ac:dyDescent="0.2">
      <c r="A230" s="4"/>
      <c r="B230" s="119"/>
      <c r="C230" s="119"/>
      <c r="D230" s="119"/>
      <c r="E230" s="119"/>
      <c r="F230" s="119"/>
      <c r="G230" s="120"/>
      <c r="H230" s="119"/>
      <c r="I230" s="120"/>
      <c r="J230" s="119"/>
      <c r="K230" s="119"/>
      <c r="L230" s="119"/>
      <c r="M230" s="119"/>
      <c r="N230" s="119"/>
      <c r="O230" s="119"/>
      <c r="P230" s="119"/>
      <c r="Q230" s="119"/>
      <c r="R230" s="119"/>
      <c r="S230" s="119"/>
      <c r="T230" s="119"/>
      <c r="U230" s="119"/>
      <c r="V230" s="119"/>
      <c r="W230" s="119"/>
      <c r="X230" s="119"/>
      <c r="Y230" s="119"/>
      <c r="Z230" s="119"/>
      <c r="AA230" s="119"/>
      <c r="AB230" s="119"/>
      <c r="AC230" s="119"/>
      <c r="AD230" s="119"/>
      <c r="AE230" s="119"/>
      <c r="AF230" s="119"/>
      <c r="AG230" s="119"/>
      <c r="AH230" s="4"/>
      <c r="AI230" s="4"/>
      <c r="AJ230" s="4"/>
      <c r="AK230" s="4"/>
      <c r="AL230" s="4"/>
      <c r="AM230" s="4"/>
      <c r="AN230" s="4"/>
    </row>
    <row r="231" spans="1:40" ht="15.75" customHeight="1" x14ac:dyDescent="0.2">
      <c r="A231" s="4"/>
      <c r="B231" s="119"/>
      <c r="C231" s="119"/>
      <c r="D231" s="119"/>
      <c r="E231" s="119"/>
      <c r="F231" s="119"/>
      <c r="G231" s="120"/>
      <c r="H231" s="119"/>
      <c r="I231" s="120"/>
      <c r="J231" s="119"/>
      <c r="K231" s="119"/>
      <c r="L231" s="119"/>
      <c r="M231" s="119"/>
      <c r="N231" s="119"/>
      <c r="O231" s="119"/>
      <c r="P231" s="119"/>
      <c r="Q231" s="119"/>
      <c r="R231" s="119"/>
      <c r="S231" s="119"/>
      <c r="T231" s="119"/>
      <c r="U231" s="119"/>
      <c r="V231" s="119"/>
      <c r="W231" s="119"/>
      <c r="X231" s="119"/>
      <c r="Y231" s="119"/>
      <c r="Z231" s="119"/>
      <c r="AA231" s="119"/>
      <c r="AB231" s="119"/>
      <c r="AC231" s="119"/>
      <c r="AD231" s="119"/>
      <c r="AE231" s="119"/>
      <c r="AF231" s="119"/>
      <c r="AG231" s="119"/>
      <c r="AH231" s="4"/>
      <c r="AI231" s="4"/>
      <c r="AJ231" s="4"/>
      <c r="AK231" s="4"/>
      <c r="AL231" s="4"/>
      <c r="AM231" s="4"/>
      <c r="AN231" s="4"/>
    </row>
    <row r="232" spans="1:40" ht="15.75" customHeight="1" x14ac:dyDescent="0.2">
      <c r="A232" s="4"/>
      <c r="B232" s="119"/>
      <c r="C232" s="119"/>
      <c r="D232" s="119"/>
      <c r="E232" s="119"/>
      <c r="F232" s="119"/>
      <c r="G232" s="120"/>
      <c r="H232" s="119"/>
      <c r="I232" s="120"/>
      <c r="J232" s="119"/>
      <c r="K232" s="119"/>
      <c r="L232" s="119"/>
      <c r="M232" s="119"/>
      <c r="N232" s="119"/>
      <c r="O232" s="119"/>
      <c r="P232" s="119"/>
      <c r="Q232" s="119"/>
      <c r="R232" s="119"/>
      <c r="S232" s="119"/>
      <c r="T232" s="119"/>
      <c r="U232" s="119"/>
      <c r="V232" s="119"/>
      <c r="W232" s="119"/>
      <c r="X232" s="119"/>
      <c r="Y232" s="119"/>
      <c r="Z232" s="119"/>
      <c r="AA232" s="119"/>
      <c r="AB232" s="119"/>
      <c r="AC232" s="119"/>
      <c r="AD232" s="119"/>
      <c r="AE232" s="119"/>
      <c r="AF232" s="119"/>
      <c r="AG232" s="119"/>
      <c r="AH232" s="4"/>
      <c r="AI232" s="4"/>
      <c r="AJ232" s="4"/>
      <c r="AK232" s="4"/>
      <c r="AL232" s="4"/>
      <c r="AM232" s="4"/>
      <c r="AN232" s="4"/>
    </row>
    <row r="233" spans="1:40" ht="15.75" customHeight="1" x14ac:dyDescent="0.2">
      <c r="A233" s="4"/>
      <c r="B233" s="119"/>
      <c r="C233" s="119"/>
      <c r="D233" s="119"/>
      <c r="E233" s="119"/>
      <c r="F233" s="119"/>
      <c r="G233" s="120"/>
      <c r="H233" s="119"/>
      <c r="I233" s="120"/>
      <c r="J233" s="119"/>
      <c r="K233" s="119"/>
      <c r="L233" s="119"/>
      <c r="M233" s="119"/>
      <c r="N233" s="119"/>
      <c r="O233" s="119"/>
      <c r="P233" s="119"/>
      <c r="Q233" s="119"/>
      <c r="R233" s="119"/>
      <c r="S233" s="119"/>
      <c r="T233" s="119"/>
      <c r="U233" s="119"/>
      <c r="V233" s="119"/>
      <c r="W233" s="119"/>
      <c r="X233" s="119"/>
      <c r="Y233" s="119"/>
      <c r="Z233" s="119"/>
      <c r="AA233" s="119"/>
      <c r="AB233" s="119"/>
      <c r="AC233" s="119"/>
      <c r="AD233" s="119"/>
      <c r="AE233" s="119"/>
      <c r="AF233" s="119"/>
      <c r="AG233" s="119"/>
      <c r="AH233" s="4"/>
      <c r="AI233" s="4"/>
      <c r="AJ233" s="4"/>
      <c r="AK233" s="4"/>
      <c r="AL233" s="4"/>
      <c r="AM233" s="4"/>
      <c r="AN233" s="4"/>
    </row>
    <row r="234" spans="1:40" ht="15.75" customHeight="1" x14ac:dyDescent="0.2">
      <c r="A234" s="4"/>
      <c r="B234" s="119"/>
      <c r="C234" s="119"/>
      <c r="D234" s="119"/>
      <c r="E234" s="119"/>
      <c r="F234" s="119"/>
      <c r="G234" s="120"/>
      <c r="H234" s="119"/>
      <c r="I234" s="120"/>
      <c r="J234" s="119"/>
      <c r="K234" s="119"/>
      <c r="L234" s="119"/>
      <c r="M234" s="119"/>
      <c r="N234" s="119"/>
      <c r="O234" s="119"/>
      <c r="P234" s="119"/>
      <c r="Q234" s="119"/>
      <c r="R234" s="119"/>
      <c r="S234" s="119"/>
      <c r="T234" s="119"/>
      <c r="U234" s="119"/>
      <c r="V234" s="119"/>
      <c r="W234" s="119"/>
      <c r="X234" s="119"/>
      <c r="Y234" s="119"/>
      <c r="Z234" s="119"/>
      <c r="AA234" s="119"/>
      <c r="AB234" s="119"/>
      <c r="AC234" s="119"/>
      <c r="AD234" s="119"/>
      <c r="AE234" s="119"/>
      <c r="AF234" s="119"/>
      <c r="AG234" s="119"/>
      <c r="AH234" s="4"/>
      <c r="AI234" s="4"/>
      <c r="AJ234" s="4"/>
      <c r="AK234" s="4"/>
      <c r="AL234" s="4"/>
      <c r="AM234" s="4"/>
      <c r="AN234" s="4"/>
    </row>
    <row r="235" spans="1:40" ht="15.75" customHeight="1" x14ac:dyDescent="0.2">
      <c r="A235" s="4"/>
      <c r="B235" s="119"/>
      <c r="C235" s="119"/>
      <c r="D235" s="119"/>
      <c r="E235" s="119"/>
      <c r="F235" s="119"/>
      <c r="G235" s="120"/>
      <c r="H235" s="119"/>
      <c r="I235" s="120"/>
      <c r="J235" s="119"/>
      <c r="K235" s="119"/>
      <c r="L235" s="119"/>
      <c r="M235" s="119"/>
      <c r="N235" s="119"/>
      <c r="O235" s="119"/>
      <c r="P235" s="119"/>
      <c r="Q235" s="119"/>
      <c r="R235" s="119"/>
      <c r="S235" s="119"/>
      <c r="T235" s="119"/>
      <c r="U235" s="119"/>
      <c r="V235" s="119"/>
      <c r="W235" s="119"/>
      <c r="X235" s="119"/>
      <c r="Y235" s="119"/>
      <c r="Z235" s="119"/>
      <c r="AA235" s="119"/>
      <c r="AB235" s="119"/>
      <c r="AC235" s="119"/>
      <c r="AD235" s="119"/>
      <c r="AE235" s="119"/>
      <c r="AF235" s="119"/>
      <c r="AG235" s="119"/>
      <c r="AH235" s="4"/>
      <c r="AI235" s="4"/>
      <c r="AJ235" s="4"/>
      <c r="AK235" s="4"/>
      <c r="AL235" s="4"/>
      <c r="AM235" s="4"/>
      <c r="AN235" s="4"/>
    </row>
    <row r="236" spans="1:40" ht="15.75" customHeight="1" x14ac:dyDescent="0.2">
      <c r="A236" s="4"/>
      <c r="B236" s="119"/>
      <c r="C236" s="119"/>
      <c r="D236" s="119"/>
      <c r="E236" s="119"/>
      <c r="F236" s="119"/>
      <c r="G236" s="120"/>
      <c r="H236" s="119"/>
      <c r="I236" s="120"/>
      <c r="J236" s="119"/>
      <c r="K236" s="119"/>
      <c r="L236" s="119"/>
      <c r="M236" s="119"/>
      <c r="N236" s="119"/>
      <c r="O236" s="119"/>
      <c r="P236" s="119"/>
      <c r="Q236" s="119"/>
      <c r="R236" s="119"/>
      <c r="S236" s="119"/>
      <c r="T236" s="119"/>
      <c r="U236" s="119"/>
      <c r="V236" s="119"/>
      <c r="W236" s="119"/>
      <c r="X236" s="119"/>
      <c r="Y236" s="119"/>
      <c r="Z236" s="119"/>
      <c r="AA236" s="119"/>
      <c r="AB236" s="119"/>
      <c r="AC236" s="119"/>
      <c r="AD236" s="119"/>
      <c r="AE236" s="119"/>
      <c r="AF236" s="119"/>
      <c r="AG236" s="119"/>
      <c r="AH236" s="4"/>
      <c r="AI236" s="4"/>
      <c r="AJ236" s="4"/>
      <c r="AK236" s="4"/>
      <c r="AL236" s="4"/>
      <c r="AM236" s="4"/>
      <c r="AN236" s="4"/>
    </row>
    <row r="237" spans="1:40" ht="15.75" customHeight="1" x14ac:dyDescent="0.2">
      <c r="A237" s="4"/>
      <c r="B237" s="119"/>
      <c r="C237" s="119"/>
      <c r="D237" s="119"/>
      <c r="E237" s="119"/>
      <c r="F237" s="119"/>
      <c r="G237" s="120"/>
      <c r="H237" s="119"/>
      <c r="I237" s="120"/>
      <c r="J237" s="119"/>
      <c r="K237" s="119"/>
      <c r="L237" s="119"/>
      <c r="M237" s="119"/>
      <c r="N237" s="119"/>
      <c r="O237" s="119"/>
      <c r="P237" s="119"/>
      <c r="Q237" s="119"/>
      <c r="R237" s="119"/>
      <c r="S237" s="119"/>
      <c r="T237" s="119"/>
      <c r="U237" s="119"/>
      <c r="V237" s="119"/>
      <c r="W237" s="119"/>
      <c r="X237" s="119"/>
      <c r="Y237" s="119"/>
      <c r="Z237" s="119"/>
      <c r="AA237" s="119"/>
      <c r="AB237" s="119"/>
      <c r="AC237" s="119"/>
      <c r="AD237" s="119"/>
      <c r="AE237" s="119"/>
      <c r="AF237" s="119"/>
      <c r="AG237" s="119"/>
      <c r="AH237" s="4"/>
      <c r="AI237" s="4"/>
      <c r="AJ237" s="4"/>
      <c r="AK237" s="4"/>
      <c r="AL237" s="4"/>
      <c r="AM237" s="4"/>
      <c r="AN237" s="4"/>
    </row>
    <row r="238" spans="1:40" ht="15.75" customHeight="1" x14ac:dyDescent="0.2">
      <c r="A238" s="4"/>
      <c r="B238" s="119"/>
      <c r="C238" s="119"/>
      <c r="D238" s="119"/>
      <c r="E238" s="119"/>
      <c r="F238" s="119"/>
      <c r="G238" s="120"/>
      <c r="H238" s="119"/>
      <c r="I238" s="120"/>
      <c r="J238" s="119"/>
      <c r="K238" s="119"/>
      <c r="L238" s="119"/>
      <c r="M238" s="119"/>
      <c r="N238" s="119"/>
      <c r="O238" s="119"/>
      <c r="P238" s="119"/>
      <c r="Q238" s="119"/>
      <c r="R238" s="119"/>
      <c r="S238" s="119"/>
      <c r="T238" s="119"/>
      <c r="U238" s="119"/>
      <c r="V238" s="119"/>
      <c r="W238" s="119"/>
      <c r="X238" s="119"/>
      <c r="Y238" s="119"/>
      <c r="Z238" s="119"/>
      <c r="AA238" s="119"/>
      <c r="AB238" s="119"/>
      <c r="AC238" s="119"/>
      <c r="AD238" s="119"/>
      <c r="AE238" s="119"/>
      <c r="AF238" s="119"/>
      <c r="AG238" s="119"/>
      <c r="AH238" s="4"/>
      <c r="AI238" s="4"/>
      <c r="AJ238" s="4"/>
      <c r="AK238" s="4"/>
      <c r="AL238" s="4"/>
      <c r="AM238" s="4"/>
      <c r="AN238" s="4"/>
    </row>
    <row r="239" spans="1:40" ht="15.75" customHeight="1" x14ac:dyDescent="0.2">
      <c r="A239" s="4"/>
      <c r="B239" s="119"/>
      <c r="C239" s="119"/>
      <c r="D239" s="119"/>
      <c r="E239" s="119"/>
      <c r="F239" s="119"/>
      <c r="G239" s="120"/>
      <c r="H239" s="119"/>
      <c r="I239" s="120"/>
      <c r="J239" s="119"/>
      <c r="K239" s="119"/>
      <c r="L239" s="119"/>
      <c r="M239" s="119"/>
      <c r="N239" s="119"/>
      <c r="O239" s="119"/>
      <c r="P239" s="119"/>
      <c r="Q239" s="119"/>
      <c r="R239" s="119"/>
      <c r="S239" s="119"/>
      <c r="T239" s="119"/>
      <c r="U239" s="119"/>
      <c r="V239" s="119"/>
      <c r="W239" s="119"/>
      <c r="X239" s="119"/>
      <c r="Y239" s="119"/>
      <c r="Z239" s="119"/>
      <c r="AA239" s="119"/>
      <c r="AB239" s="119"/>
      <c r="AC239" s="119"/>
      <c r="AD239" s="119"/>
      <c r="AE239" s="119"/>
      <c r="AF239" s="119"/>
      <c r="AG239" s="119"/>
      <c r="AH239" s="4"/>
      <c r="AI239" s="4"/>
      <c r="AJ239" s="4"/>
      <c r="AK239" s="4"/>
      <c r="AL239" s="4"/>
      <c r="AM239" s="4"/>
      <c r="AN239" s="4"/>
    </row>
    <row r="240" spans="1:40" ht="15.75" customHeight="1" x14ac:dyDescent="0.2">
      <c r="A240" s="4"/>
      <c r="B240" s="119"/>
      <c r="C240" s="119"/>
      <c r="D240" s="119"/>
      <c r="E240" s="119"/>
      <c r="F240" s="119"/>
      <c r="G240" s="120"/>
      <c r="H240" s="119"/>
      <c r="I240" s="120"/>
      <c r="J240" s="119"/>
      <c r="K240" s="119"/>
      <c r="L240" s="119"/>
      <c r="M240" s="119"/>
      <c r="N240" s="119"/>
      <c r="O240" s="119"/>
      <c r="P240" s="119"/>
      <c r="Q240" s="119"/>
      <c r="R240" s="119"/>
      <c r="S240" s="119"/>
      <c r="T240" s="119"/>
      <c r="U240" s="119"/>
      <c r="V240" s="119"/>
      <c r="W240" s="119"/>
      <c r="X240" s="119"/>
      <c r="Y240" s="119"/>
      <c r="Z240" s="119"/>
      <c r="AA240" s="119"/>
      <c r="AB240" s="119"/>
      <c r="AC240" s="119"/>
      <c r="AD240" s="119"/>
      <c r="AE240" s="119"/>
      <c r="AF240" s="119"/>
      <c r="AG240" s="119"/>
      <c r="AH240" s="4"/>
      <c r="AI240" s="4"/>
      <c r="AJ240" s="4"/>
      <c r="AK240" s="4"/>
      <c r="AL240" s="4"/>
      <c r="AM240" s="4"/>
      <c r="AN240" s="4"/>
    </row>
    <row r="241" spans="1:40" ht="15.75" customHeight="1" x14ac:dyDescent="0.2">
      <c r="A241" s="4"/>
      <c r="B241" s="119"/>
      <c r="C241" s="119"/>
      <c r="D241" s="119"/>
      <c r="E241" s="119"/>
      <c r="F241" s="119"/>
      <c r="G241" s="120"/>
      <c r="H241" s="119"/>
      <c r="I241" s="120"/>
      <c r="J241" s="119"/>
      <c r="K241" s="119"/>
      <c r="L241" s="119"/>
      <c r="M241" s="119"/>
      <c r="N241" s="119"/>
      <c r="O241" s="119"/>
      <c r="P241" s="119"/>
      <c r="Q241" s="119"/>
      <c r="R241" s="119"/>
      <c r="S241" s="119"/>
      <c r="T241" s="119"/>
      <c r="U241" s="119"/>
      <c r="V241" s="119"/>
      <c r="W241" s="119"/>
      <c r="X241" s="119"/>
      <c r="Y241" s="119"/>
      <c r="Z241" s="119"/>
      <c r="AA241" s="119"/>
      <c r="AB241" s="119"/>
      <c r="AC241" s="119"/>
      <c r="AD241" s="119"/>
      <c r="AE241" s="119"/>
      <c r="AF241" s="119"/>
      <c r="AG241" s="119"/>
      <c r="AH241" s="4"/>
      <c r="AI241" s="4"/>
      <c r="AJ241" s="4"/>
      <c r="AK241" s="4"/>
      <c r="AL241" s="4"/>
      <c r="AM241" s="4"/>
      <c r="AN241" s="4"/>
    </row>
    <row r="242" spans="1:40" ht="15.75" customHeight="1" x14ac:dyDescent="0.2">
      <c r="A242" s="4"/>
      <c r="B242" s="119"/>
      <c r="C242" s="119"/>
      <c r="D242" s="119"/>
      <c r="E242" s="119"/>
      <c r="F242" s="119"/>
      <c r="G242" s="120"/>
      <c r="H242" s="119"/>
      <c r="I242" s="120"/>
      <c r="J242" s="119"/>
      <c r="K242" s="119"/>
      <c r="L242" s="119"/>
      <c r="M242" s="119"/>
      <c r="N242" s="119"/>
      <c r="O242" s="119"/>
      <c r="P242" s="119"/>
      <c r="Q242" s="119"/>
      <c r="R242" s="119"/>
      <c r="S242" s="119"/>
      <c r="T242" s="119"/>
      <c r="U242" s="119"/>
      <c r="V242" s="119"/>
      <c r="W242" s="119"/>
      <c r="X242" s="119"/>
      <c r="Y242" s="119"/>
      <c r="Z242" s="119"/>
      <c r="AA242" s="119"/>
      <c r="AB242" s="119"/>
      <c r="AC242" s="119"/>
      <c r="AD242" s="119"/>
      <c r="AE242" s="119"/>
      <c r="AF242" s="119"/>
      <c r="AG242" s="119"/>
      <c r="AH242" s="4"/>
      <c r="AI242" s="4"/>
      <c r="AJ242" s="4"/>
      <c r="AK242" s="4"/>
      <c r="AL242" s="4"/>
      <c r="AM242" s="4"/>
      <c r="AN242" s="4"/>
    </row>
    <row r="243" spans="1:40" ht="15.75" customHeight="1" x14ac:dyDescent="0.2">
      <c r="A243" s="4"/>
      <c r="B243" s="119"/>
      <c r="C243" s="119"/>
      <c r="D243" s="119"/>
      <c r="E243" s="119"/>
      <c r="F243" s="119"/>
      <c r="G243" s="120"/>
      <c r="H243" s="119"/>
      <c r="I243" s="120"/>
      <c r="J243" s="119"/>
      <c r="K243" s="119"/>
      <c r="L243" s="119"/>
      <c r="M243" s="119"/>
      <c r="N243" s="119"/>
      <c r="O243" s="119"/>
      <c r="P243" s="119"/>
      <c r="Q243" s="119"/>
      <c r="R243" s="119"/>
      <c r="S243" s="119"/>
      <c r="T243" s="119"/>
      <c r="U243" s="119"/>
      <c r="V243" s="119"/>
      <c r="W243" s="119"/>
      <c r="X243" s="119"/>
      <c r="Y243" s="119"/>
      <c r="Z243" s="119"/>
      <c r="AA243" s="119"/>
      <c r="AB243" s="119"/>
      <c r="AC243" s="119"/>
      <c r="AD243" s="119"/>
      <c r="AE243" s="119"/>
      <c r="AF243" s="119"/>
      <c r="AG243" s="119"/>
      <c r="AH243" s="4"/>
      <c r="AI243" s="4"/>
      <c r="AJ243" s="4"/>
      <c r="AK243" s="4"/>
      <c r="AL243" s="4"/>
      <c r="AM243" s="4"/>
      <c r="AN243" s="4"/>
    </row>
    <row r="244" spans="1:40" ht="15.75" customHeight="1" x14ac:dyDescent="0.2">
      <c r="A244" s="4"/>
      <c r="B244" s="119"/>
      <c r="C244" s="119"/>
      <c r="D244" s="119"/>
      <c r="E244" s="119"/>
      <c r="F244" s="119"/>
      <c r="G244" s="120"/>
      <c r="H244" s="119"/>
      <c r="I244" s="120"/>
      <c r="J244" s="119"/>
      <c r="K244" s="119"/>
      <c r="L244" s="119"/>
      <c r="M244" s="119"/>
      <c r="N244" s="119"/>
      <c r="O244" s="119"/>
      <c r="P244" s="119"/>
      <c r="Q244" s="119"/>
      <c r="R244" s="119"/>
      <c r="S244" s="119"/>
      <c r="T244" s="119"/>
      <c r="U244" s="119"/>
      <c r="V244" s="119"/>
      <c r="W244" s="119"/>
      <c r="X244" s="119"/>
      <c r="Y244" s="119"/>
      <c r="Z244" s="119"/>
      <c r="AA244" s="119"/>
      <c r="AB244" s="119"/>
      <c r="AC244" s="119"/>
      <c r="AD244" s="119"/>
      <c r="AE244" s="119"/>
      <c r="AF244" s="119"/>
      <c r="AG244" s="119"/>
      <c r="AH244" s="4"/>
      <c r="AI244" s="4"/>
      <c r="AJ244" s="4"/>
      <c r="AK244" s="4"/>
      <c r="AL244" s="4"/>
      <c r="AM244" s="4"/>
      <c r="AN244" s="4"/>
    </row>
    <row r="245" spans="1:40" ht="15.75" customHeight="1" x14ac:dyDescent="0.2">
      <c r="A245" s="4"/>
      <c r="B245" s="119"/>
      <c r="C245" s="119"/>
      <c r="D245" s="119"/>
      <c r="E245" s="119"/>
      <c r="F245" s="119"/>
      <c r="G245" s="120"/>
      <c r="H245" s="119"/>
      <c r="I245" s="120"/>
      <c r="J245" s="119"/>
      <c r="K245" s="119"/>
      <c r="L245" s="119"/>
      <c r="M245" s="119"/>
      <c r="N245" s="119"/>
      <c r="O245" s="119"/>
      <c r="P245" s="119"/>
      <c r="Q245" s="119"/>
      <c r="R245" s="119"/>
      <c r="S245" s="119"/>
      <c r="T245" s="119"/>
      <c r="U245" s="119"/>
      <c r="V245" s="119"/>
      <c r="W245" s="119"/>
      <c r="X245" s="119"/>
      <c r="Y245" s="119"/>
      <c r="Z245" s="119"/>
      <c r="AA245" s="119"/>
      <c r="AB245" s="119"/>
      <c r="AC245" s="119"/>
      <c r="AD245" s="119"/>
      <c r="AE245" s="119"/>
      <c r="AF245" s="119"/>
      <c r="AG245" s="119"/>
      <c r="AH245" s="4"/>
      <c r="AI245" s="4"/>
      <c r="AJ245" s="4"/>
      <c r="AK245" s="4"/>
      <c r="AL245" s="4"/>
      <c r="AM245" s="4"/>
      <c r="AN245" s="4"/>
    </row>
    <row r="246" spans="1:40" ht="15.75" customHeight="1" x14ac:dyDescent="0.2">
      <c r="A246" s="4"/>
      <c r="B246" s="119"/>
      <c r="C246" s="119"/>
      <c r="D246" s="119"/>
      <c r="E246" s="119"/>
      <c r="F246" s="119"/>
      <c r="G246" s="120"/>
      <c r="H246" s="119"/>
      <c r="I246" s="120"/>
      <c r="J246" s="119"/>
      <c r="K246" s="119"/>
      <c r="L246" s="119"/>
      <c r="M246" s="119"/>
      <c r="N246" s="119"/>
      <c r="O246" s="119"/>
      <c r="P246" s="119"/>
      <c r="Q246" s="119"/>
      <c r="R246" s="119"/>
      <c r="S246" s="119"/>
      <c r="T246" s="119"/>
      <c r="U246" s="119"/>
      <c r="V246" s="119"/>
      <c r="W246" s="119"/>
      <c r="X246" s="119"/>
      <c r="Y246" s="119"/>
      <c r="Z246" s="119"/>
      <c r="AA246" s="119"/>
      <c r="AB246" s="119"/>
      <c r="AC246" s="119"/>
      <c r="AD246" s="119"/>
      <c r="AE246" s="119"/>
      <c r="AF246" s="119"/>
      <c r="AG246" s="119"/>
      <c r="AH246" s="4"/>
      <c r="AI246" s="4"/>
      <c r="AJ246" s="4"/>
      <c r="AK246" s="4"/>
      <c r="AL246" s="4"/>
      <c r="AM246" s="4"/>
      <c r="AN246" s="4"/>
    </row>
    <row r="247" spans="1:40" ht="15.75" customHeight="1" x14ac:dyDescent="0.2">
      <c r="A247" s="4"/>
      <c r="B247" s="119"/>
      <c r="C247" s="119"/>
      <c r="D247" s="119"/>
      <c r="E247" s="119"/>
      <c r="F247" s="119"/>
      <c r="G247" s="120"/>
      <c r="H247" s="119"/>
      <c r="I247" s="120"/>
      <c r="J247" s="119"/>
      <c r="K247" s="119"/>
      <c r="L247" s="119"/>
      <c r="M247" s="119"/>
      <c r="N247" s="119"/>
      <c r="O247" s="119"/>
      <c r="P247" s="119"/>
      <c r="Q247" s="119"/>
      <c r="R247" s="119"/>
      <c r="S247" s="119"/>
      <c r="T247" s="119"/>
      <c r="U247" s="119"/>
      <c r="V247" s="119"/>
      <c r="W247" s="119"/>
      <c r="X247" s="119"/>
      <c r="Y247" s="119"/>
      <c r="Z247" s="119"/>
      <c r="AA247" s="119"/>
      <c r="AB247" s="119"/>
      <c r="AC247" s="119"/>
      <c r="AD247" s="119"/>
      <c r="AE247" s="119"/>
      <c r="AF247" s="119"/>
      <c r="AG247" s="119"/>
      <c r="AH247" s="4"/>
      <c r="AI247" s="4"/>
      <c r="AJ247" s="4"/>
      <c r="AK247" s="4"/>
      <c r="AL247" s="4"/>
      <c r="AM247" s="4"/>
      <c r="AN247" s="4"/>
    </row>
    <row r="248" spans="1:40" ht="15.75" customHeight="1" x14ac:dyDescent="0.2">
      <c r="A248" s="4"/>
      <c r="B248" s="119"/>
      <c r="C248" s="119"/>
      <c r="D248" s="119"/>
      <c r="E248" s="119"/>
      <c r="F248" s="119"/>
      <c r="G248" s="120"/>
      <c r="H248" s="119"/>
      <c r="I248" s="120"/>
      <c r="J248" s="119"/>
      <c r="K248" s="119"/>
      <c r="L248" s="119"/>
      <c r="M248" s="119"/>
      <c r="N248" s="119"/>
      <c r="O248" s="119"/>
      <c r="P248" s="119"/>
      <c r="Q248" s="119"/>
      <c r="R248" s="119"/>
      <c r="S248" s="119"/>
      <c r="T248" s="119"/>
      <c r="U248" s="119"/>
      <c r="V248" s="119"/>
      <c r="W248" s="119"/>
      <c r="X248" s="119"/>
      <c r="Y248" s="119"/>
      <c r="Z248" s="119"/>
      <c r="AA248" s="119"/>
      <c r="AB248" s="119"/>
      <c r="AC248" s="119"/>
      <c r="AD248" s="119"/>
      <c r="AE248" s="119"/>
      <c r="AF248" s="119"/>
      <c r="AG248" s="119"/>
      <c r="AH248" s="4"/>
      <c r="AI248" s="4"/>
      <c r="AJ248" s="4"/>
      <c r="AK248" s="4"/>
      <c r="AL248" s="4"/>
      <c r="AM248" s="4"/>
      <c r="AN248" s="4"/>
    </row>
    <row r="249" spans="1:40" ht="15.75" customHeight="1" x14ac:dyDescent="0.2">
      <c r="A249" s="4"/>
      <c r="B249" s="119"/>
      <c r="C249" s="119"/>
      <c r="D249" s="119"/>
      <c r="E249" s="119"/>
      <c r="F249" s="119"/>
      <c r="G249" s="120"/>
      <c r="H249" s="119"/>
      <c r="I249" s="120"/>
      <c r="J249" s="119"/>
      <c r="K249" s="119"/>
      <c r="L249" s="119"/>
      <c r="M249" s="119"/>
      <c r="N249" s="119"/>
      <c r="O249" s="119"/>
      <c r="P249" s="119"/>
      <c r="Q249" s="119"/>
      <c r="R249" s="119"/>
      <c r="S249" s="119"/>
      <c r="T249" s="119"/>
      <c r="U249" s="119"/>
      <c r="V249" s="119"/>
      <c r="W249" s="119"/>
      <c r="X249" s="119"/>
      <c r="Y249" s="119"/>
      <c r="Z249" s="119"/>
      <c r="AA249" s="119"/>
      <c r="AB249" s="119"/>
      <c r="AC249" s="119"/>
      <c r="AD249" s="119"/>
      <c r="AE249" s="119"/>
      <c r="AF249" s="119"/>
      <c r="AG249" s="119"/>
      <c r="AH249" s="4"/>
      <c r="AI249" s="4"/>
      <c r="AJ249" s="4"/>
      <c r="AK249" s="4"/>
      <c r="AL249" s="4"/>
      <c r="AM249" s="4"/>
      <c r="AN249" s="4"/>
    </row>
    <row r="250" spans="1:40" ht="15.75" customHeight="1" x14ac:dyDescent="0.2">
      <c r="A250" s="4"/>
      <c r="B250" s="119"/>
      <c r="C250" s="119"/>
      <c r="D250" s="119"/>
      <c r="E250" s="119"/>
      <c r="F250" s="119"/>
      <c r="G250" s="120"/>
      <c r="H250" s="119"/>
      <c r="I250" s="120"/>
      <c r="J250" s="119"/>
      <c r="K250" s="119"/>
      <c r="L250" s="119"/>
      <c r="M250" s="119"/>
      <c r="N250" s="119"/>
      <c r="O250" s="119"/>
      <c r="P250" s="119"/>
      <c r="Q250" s="119"/>
      <c r="R250" s="119"/>
      <c r="S250" s="119"/>
      <c r="T250" s="119"/>
      <c r="U250" s="119"/>
      <c r="V250" s="119"/>
      <c r="W250" s="119"/>
      <c r="X250" s="119"/>
      <c r="Y250" s="119"/>
      <c r="Z250" s="119"/>
      <c r="AA250" s="119"/>
      <c r="AB250" s="119"/>
      <c r="AC250" s="119"/>
      <c r="AD250" s="119"/>
      <c r="AE250" s="119"/>
      <c r="AF250" s="119"/>
      <c r="AG250" s="119"/>
      <c r="AH250" s="4"/>
      <c r="AI250" s="4"/>
      <c r="AJ250" s="4"/>
      <c r="AK250" s="4"/>
      <c r="AL250" s="4"/>
      <c r="AM250" s="4"/>
      <c r="AN250" s="4"/>
    </row>
    <row r="251" spans="1:40" ht="15.75" customHeight="1" x14ac:dyDescent="0.2">
      <c r="A251" s="4"/>
      <c r="B251" s="119"/>
      <c r="C251" s="119"/>
      <c r="D251" s="119"/>
      <c r="E251" s="119"/>
      <c r="F251" s="119"/>
      <c r="G251" s="120"/>
      <c r="H251" s="119"/>
      <c r="I251" s="120"/>
      <c r="J251" s="119"/>
      <c r="K251" s="119"/>
      <c r="L251" s="119"/>
      <c r="M251" s="119"/>
      <c r="N251" s="119"/>
      <c r="O251" s="119"/>
      <c r="P251" s="119"/>
      <c r="Q251" s="119"/>
      <c r="R251" s="119"/>
      <c r="S251" s="119"/>
      <c r="T251" s="119"/>
      <c r="U251" s="119"/>
      <c r="V251" s="119"/>
      <c r="W251" s="119"/>
      <c r="X251" s="119"/>
      <c r="Y251" s="119"/>
      <c r="Z251" s="119"/>
      <c r="AA251" s="119"/>
      <c r="AB251" s="119"/>
      <c r="AC251" s="119"/>
      <c r="AD251" s="119"/>
      <c r="AE251" s="119"/>
      <c r="AF251" s="119"/>
      <c r="AG251" s="119"/>
      <c r="AH251" s="4"/>
      <c r="AI251" s="4"/>
      <c r="AJ251" s="4"/>
      <c r="AK251" s="4"/>
      <c r="AL251" s="4"/>
      <c r="AM251" s="4"/>
      <c r="AN251" s="4"/>
    </row>
    <row r="252" spans="1:40" ht="15.75" customHeight="1" x14ac:dyDescent="0.2">
      <c r="A252" s="4"/>
      <c r="B252" s="119"/>
      <c r="C252" s="119"/>
      <c r="D252" s="119"/>
      <c r="E252" s="119"/>
      <c r="F252" s="119"/>
      <c r="G252" s="120"/>
      <c r="H252" s="119"/>
      <c r="I252" s="120"/>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4"/>
      <c r="AI252" s="4"/>
      <c r="AJ252" s="4"/>
      <c r="AK252" s="4"/>
      <c r="AL252" s="4"/>
      <c r="AM252" s="4"/>
      <c r="AN252" s="4"/>
    </row>
    <row r="253" spans="1:40" ht="15.75" customHeight="1" x14ac:dyDescent="0.2">
      <c r="A253" s="4"/>
      <c r="B253" s="119"/>
      <c r="C253" s="119"/>
      <c r="D253" s="119"/>
      <c r="E253" s="119"/>
      <c r="F253" s="119"/>
      <c r="G253" s="120"/>
      <c r="H253" s="119"/>
      <c r="I253" s="120"/>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4"/>
      <c r="AI253" s="4"/>
      <c r="AJ253" s="4"/>
      <c r="AK253" s="4"/>
      <c r="AL253" s="4"/>
      <c r="AM253" s="4"/>
      <c r="AN253" s="4"/>
    </row>
    <row r="254" spans="1:40" ht="15.75" customHeight="1" x14ac:dyDescent="0.2">
      <c r="A254" s="4"/>
      <c r="B254" s="119"/>
      <c r="C254" s="119"/>
      <c r="D254" s="119"/>
      <c r="E254" s="119"/>
      <c r="F254" s="119"/>
      <c r="G254" s="120"/>
      <c r="H254" s="119"/>
      <c r="I254" s="120"/>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4"/>
      <c r="AI254" s="4"/>
      <c r="AJ254" s="4"/>
      <c r="AK254" s="4"/>
      <c r="AL254" s="4"/>
      <c r="AM254" s="4"/>
      <c r="AN254" s="4"/>
    </row>
    <row r="255" spans="1:40" ht="15.75" customHeight="1" x14ac:dyDescent="0.2">
      <c r="A255" s="4"/>
      <c r="B255" s="119"/>
      <c r="C255" s="119"/>
      <c r="D255" s="119"/>
      <c r="E255" s="119"/>
      <c r="F255" s="119"/>
      <c r="G255" s="120"/>
      <c r="H255" s="119"/>
      <c r="I255" s="120"/>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4"/>
      <c r="AI255" s="4"/>
      <c r="AJ255" s="4"/>
      <c r="AK255" s="4"/>
      <c r="AL255" s="4"/>
      <c r="AM255" s="4"/>
      <c r="AN255" s="4"/>
    </row>
    <row r="256" spans="1:40" ht="15.75" customHeight="1" x14ac:dyDescent="0.2">
      <c r="A256" s="4"/>
      <c r="B256" s="119"/>
      <c r="C256" s="119"/>
      <c r="D256" s="119"/>
      <c r="E256" s="119"/>
      <c r="F256" s="119"/>
      <c r="G256" s="120"/>
      <c r="H256" s="119"/>
      <c r="I256" s="120"/>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4"/>
      <c r="AI256" s="4"/>
      <c r="AJ256" s="4"/>
      <c r="AK256" s="4"/>
      <c r="AL256" s="4"/>
      <c r="AM256" s="4"/>
      <c r="AN256" s="4"/>
    </row>
    <row r="257" spans="1:40" ht="15.75" customHeight="1" x14ac:dyDescent="0.2">
      <c r="A257" s="4"/>
      <c r="B257" s="119"/>
      <c r="C257" s="119"/>
      <c r="D257" s="119"/>
      <c r="E257" s="119"/>
      <c r="F257" s="119"/>
      <c r="G257" s="120"/>
      <c r="H257" s="119"/>
      <c r="I257" s="120"/>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c r="AF257" s="119"/>
      <c r="AG257" s="119"/>
      <c r="AH257" s="4"/>
      <c r="AI257" s="4"/>
      <c r="AJ257" s="4"/>
      <c r="AK257" s="4"/>
      <c r="AL257" s="4"/>
      <c r="AM257" s="4"/>
      <c r="AN257" s="4"/>
    </row>
    <row r="258" spans="1:40" ht="15.75" customHeight="1" x14ac:dyDescent="0.2">
      <c r="A258" s="4"/>
      <c r="B258" s="119"/>
      <c r="C258" s="119"/>
      <c r="D258" s="119"/>
      <c r="E258" s="119"/>
      <c r="F258" s="119"/>
      <c r="G258" s="120"/>
      <c r="H258" s="119"/>
      <c r="I258" s="120"/>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4"/>
      <c r="AI258" s="4"/>
      <c r="AJ258" s="4"/>
      <c r="AK258" s="4"/>
      <c r="AL258" s="4"/>
      <c r="AM258" s="4"/>
      <c r="AN258" s="4"/>
    </row>
    <row r="259" spans="1:40" ht="15.75" customHeight="1" x14ac:dyDescent="0.2">
      <c r="A259" s="4"/>
      <c r="B259" s="119"/>
      <c r="C259" s="119"/>
      <c r="D259" s="119"/>
      <c r="E259" s="119"/>
      <c r="F259" s="119"/>
      <c r="G259" s="120"/>
      <c r="H259" s="119"/>
      <c r="I259" s="120"/>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4"/>
      <c r="AI259" s="4"/>
      <c r="AJ259" s="4"/>
      <c r="AK259" s="4"/>
      <c r="AL259" s="4"/>
      <c r="AM259" s="4"/>
      <c r="AN259" s="4"/>
    </row>
    <row r="260" spans="1:40" ht="15.75" customHeight="1" x14ac:dyDescent="0.2">
      <c r="A260" s="4"/>
      <c r="B260" s="119"/>
      <c r="C260" s="119"/>
      <c r="D260" s="119"/>
      <c r="E260" s="119"/>
      <c r="F260" s="119"/>
      <c r="G260" s="120"/>
      <c r="H260" s="119"/>
      <c r="I260" s="120"/>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4"/>
      <c r="AI260" s="4"/>
      <c r="AJ260" s="4"/>
      <c r="AK260" s="4"/>
      <c r="AL260" s="4"/>
      <c r="AM260" s="4"/>
      <c r="AN260" s="4"/>
    </row>
    <row r="261" spans="1:40" ht="15.75" customHeight="1" x14ac:dyDescent="0.2">
      <c r="A261" s="4"/>
      <c r="B261" s="119"/>
      <c r="C261" s="119"/>
      <c r="D261" s="119"/>
      <c r="E261" s="119"/>
      <c r="F261" s="119"/>
      <c r="G261" s="120"/>
      <c r="H261" s="119"/>
      <c r="I261" s="120"/>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4"/>
      <c r="AI261" s="4"/>
      <c r="AJ261" s="4"/>
      <c r="AK261" s="4"/>
      <c r="AL261" s="4"/>
      <c r="AM261" s="4"/>
      <c r="AN261" s="4"/>
    </row>
    <row r="262" spans="1:40" ht="15.75" customHeight="1" x14ac:dyDescent="0.2">
      <c r="A262" s="4"/>
      <c r="B262" s="119"/>
      <c r="C262" s="119"/>
      <c r="D262" s="119"/>
      <c r="E262" s="119"/>
      <c r="F262" s="119"/>
      <c r="G262" s="120"/>
      <c r="H262" s="119"/>
      <c r="I262" s="120"/>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c r="AF262" s="119"/>
      <c r="AG262" s="119"/>
      <c r="AH262" s="4"/>
      <c r="AI262" s="4"/>
      <c r="AJ262" s="4"/>
      <c r="AK262" s="4"/>
      <c r="AL262" s="4"/>
      <c r="AM262" s="4"/>
      <c r="AN262" s="4"/>
    </row>
    <row r="263" spans="1:40" ht="15.75" customHeight="1" x14ac:dyDescent="0.2">
      <c r="A263" s="4"/>
      <c r="B263" s="119"/>
      <c r="C263" s="119"/>
      <c r="D263" s="119"/>
      <c r="E263" s="119"/>
      <c r="F263" s="119"/>
      <c r="G263" s="120"/>
      <c r="H263" s="119"/>
      <c r="I263" s="120"/>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c r="AF263" s="119"/>
      <c r="AG263" s="119"/>
      <c r="AH263" s="4"/>
      <c r="AI263" s="4"/>
      <c r="AJ263" s="4"/>
      <c r="AK263" s="4"/>
      <c r="AL263" s="4"/>
      <c r="AM263" s="4"/>
      <c r="AN263" s="4"/>
    </row>
    <row r="264" spans="1:40" ht="15.75" customHeight="1" x14ac:dyDescent="0.2">
      <c r="A264" s="4"/>
      <c r="B264" s="119"/>
      <c r="C264" s="119"/>
      <c r="D264" s="119"/>
      <c r="E264" s="119"/>
      <c r="F264" s="119"/>
      <c r="G264" s="120"/>
      <c r="H264" s="119"/>
      <c r="I264" s="120"/>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c r="AF264" s="119"/>
      <c r="AG264" s="119"/>
      <c r="AH264" s="4"/>
      <c r="AI264" s="4"/>
      <c r="AJ264" s="4"/>
      <c r="AK264" s="4"/>
      <c r="AL264" s="4"/>
      <c r="AM264" s="4"/>
      <c r="AN264" s="4"/>
    </row>
    <row r="265" spans="1:40" ht="15.75" customHeight="1" x14ac:dyDescent="0.2">
      <c r="A265" s="4"/>
      <c r="B265" s="119"/>
      <c r="C265" s="119"/>
      <c r="D265" s="119"/>
      <c r="E265" s="119"/>
      <c r="F265" s="119"/>
      <c r="G265" s="120"/>
      <c r="H265" s="119"/>
      <c r="I265" s="120"/>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c r="AF265" s="119"/>
      <c r="AG265" s="119"/>
      <c r="AH265" s="4"/>
      <c r="AI265" s="4"/>
      <c r="AJ265" s="4"/>
      <c r="AK265" s="4"/>
      <c r="AL265" s="4"/>
      <c r="AM265" s="4"/>
      <c r="AN265" s="4"/>
    </row>
    <row r="266" spans="1:40" ht="15.75" customHeight="1" x14ac:dyDescent="0.2">
      <c r="A266" s="4"/>
      <c r="B266" s="119"/>
      <c r="C266" s="119"/>
      <c r="D266" s="119"/>
      <c r="E266" s="119"/>
      <c r="F266" s="119"/>
      <c r="G266" s="120"/>
      <c r="H266" s="119"/>
      <c r="I266" s="120"/>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c r="AF266" s="119"/>
      <c r="AG266" s="119"/>
      <c r="AH266" s="4"/>
      <c r="AI266" s="4"/>
      <c r="AJ266" s="4"/>
      <c r="AK266" s="4"/>
      <c r="AL266" s="4"/>
      <c r="AM266" s="4"/>
      <c r="AN266" s="4"/>
    </row>
    <row r="267" spans="1:40" ht="15.75" customHeight="1" x14ac:dyDescent="0.2">
      <c r="A267" s="4"/>
      <c r="B267" s="119"/>
      <c r="C267" s="119"/>
      <c r="D267" s="119"/>
      <c r="E267" s="119"/>
      <c r="F267" s="119"/>
      <c r="G267" s="120"/>
      <c r="H267" s="119"/>
      <c r="I267" s="120"/>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c r="AF267" s="119"/>
      <c r="AG267" s="119"/>
      <c r="AH267" s="4"/>
      <c r="AI267" s="4"/>
      <c r="AJ267" s="4"/>
      <c r="AK267" s="4"/>
      <c r="AL267" s="4"/>
      <c r="AM267" s="4"/>
      <c r="AN267" s="4"/>
    </row>
    <row r="268" spans="1:40" ht="15.75" customHeight="1" x14ac:dyDescent="0.2">
      <c r="A268" s="4"/>
      <c r="B268" s="119"/>
      <c r="C268" s="119"/>
      <c r="D268" s="119"/>
      <c r="E268" s="119"/>
      <c r="F268" s="119"/>
      <c r="G268" s="120"/>
      <c r="H268" s="119"/>
      <c r="I268" s="120"/>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c r="AF268" s="119"/>
      <c r="AG268" s="119"/>
      <c r="AH268" s="4"/>
      <c r="AI268" s="4"/>
      <c r="AJ268" s="4"/>
      <c r="AK268" s="4"/>
      <c r="AL268" s="4"/>
      <c r="AM268" s="4"/>
      <c r="AN268" s="4"/>
    </row>
    <row r="269" spans="1:40" ht="15.75" customHeight="1" x14ac:dyDescent="0.2">
      <c r="A269" s="4"/>
      <c r="B269" s="119"/>
      <c r="C269" s="119"/>
      <c r="D269" s="119"/>
      <c r="E269" s="119"/>
      <c r="F269" s="119"/>
      <c r="G269" s="120"/>
      <c r="H269" s="119"/>
      <c r="I269" s="120"/>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4"/>
      <c r="AI269" s="4"/>
      <c r="AJ269" s="4"/>
      <c r="AK269" s="4"/>
      <c r="AL269" s="4"/>
      <c r="AM269" s="4"/>
      <c r="AN269" s="4"/>
    </row>
    <row r="270" spans="1:40" ht="15.75" customHeight="1" x14ac:dyDescent="0.2">
      <c r="A270" s="4"/>
      <c r="B270" s="119"/>
      <c r="C270" s="119"/>
      <c r="D270" s="119"/>
      <c r="E270" s="119"/>
      <c r="F270" s="119"/>
      <c r="G270" s="120"/>
      <c r="H270" s="119"/>
      <c r="I270" s="120"/>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4"/>
      <c r="AI270" s="4"/>
      <c r="AJ270" s="4"/>
      <c r="AK270" s="4"/>
      <c r="AL270" s="4"/>
      <c r="AM270" s="4"/>
      <c r="AN270" s="4"/>
    </row>
    <row r="271" spans="1:40" ht="15.75" customHeight="1" x14ac:dyDescent="0.2">
      <c r="A271" s="4"/>
      <c r="B271" s="119"/>
      <c r="C271" s="119"/>
      <c r="D271" s="119"/>
      <c r="E271" s="119"/>
      <c r="F271" s="119"/>
      <c r="G271" s="120"/>
      <c r="H271" s="119"/>
      <c r="I271" s="120"/>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4"/>
      <c r="AI271" s="4"/>
      <c r="AJ271" s="4"/>
      <c r="AK271" s="4"/>
      <c r="AL271" s="4"/>
      <c r="AM271" s="4"/>
      <c r="AN271" s="4"/>
    </row>
    <row r="272" spans="1:40" ht="15.75" customHeight="1" x14ac:dyDescent="0.2">
      <c r="A272" s="4"/>
      <c r="B272" s="119"/>
      <c r="C272" s="119"/>
      <c r="D272" s="119"/>
      <c r="E272" s="119"/>
      <c r="F272" s="119"/>
      <c r="G272" s="120"/>
      <c r="H272" s="119"/>
      <c r="I272" s="120"/>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c r="AF272" s="119"/>
      <c r="AG272" s="119"/>
      <c r="AH272" s="4"/>
      <c r="AI272" s="4"/>
      <c r="AJ272" s="4"/>
      <c r="AK272" s="4"/>
      <c r="AL272" s="4"/>
      <c r="AM272" s="4"/>
      <c r="AN272" s="4"/>
    </row>
    <row r="273" spans="1:40" ht="15.75" customHeight="1" x14ac:dyDescent="0.2">
      <c r="A273" s="4"/>
      <c r="B273" s="119"/>
      <c r="C273" s="119"/>
      <c r="D273" s="119"/>
      <c r="E273" s="119"/>
      <c r="F273" s="119"/>
      <c r="G273" s="120"/>
      <c r="H273" s="119"/>
      <c r="I273" s="120"/>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c r="AF273" s="119"/>
      <c r="AG273" s="119"/>
      <c r="AH273" s="4"/>
      <c r="AI273" s="4"/>
      <c r="AJ273" s="4"/>
      <c r="AK273" s="4"/>
      <c r="AL273" s="4"/>
      <c r="AM273" s="4"/>
      <c r="AN273" s="4"/>
    </row>
    <row r="274" spans="1:40" ht="15.75" customHeight="1" x14ac:dyDescent="0.2">
      <c r="A274" s="4"/>
      <c r="B274" s="119"/>
      <c r="C274" s="119"/>
      <c r="D274" s="119"/>
      <c r="E274" s="119"/>
      <c r="F274" s="119"/>
      <c r="G274" s="120"/>
      <c r="H274" s="119"/>
      <c r="I274" s="120"/>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c r="AF274" s="119"/>
      <c r="AG274" s="119"/>
      <c r="AH274" s="4"/>
      <c r="AI274" s="4"/>
      <c r="AJ274" s="4"/>
      <c r="AK274" s="4"/>
      <c r="AL274" s="4"/>
      <c r="AM274" s="4"/>
      <c r="AN274" s="4"/>
    </row>
    <row r="275" spans="1:40" ht="15.75" customHeight="1" x14ac:dyDescent="0.2">
      <c r="A275" s="4"/>
      <c r="B275" s="119"/>
      <c r="C275" s="119"/>
      <c r="D275" s="119"/>
      <c r="E275" s="119"/>
      <c r="F275" s="119"/>
      <c r="G275" s="120"/>
      <c r="H275" s="119"/>
      <c r="I275" s="120"/>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c r="AF275" s="119"/>
      <c r="AG275" s="119"/>
      <c r="AH275" s="4"/>
      <c r="AI275" s="4"/>
      <c r="AJ275" s="4"/>
      <c r="AK275" s="4"/>
      <c r="AL275" s="4"/>
      <c r="AM275" s="4"/>
      <c r="AN275" s="4"/>
    </row>
    <row r="276" spans="1:40" ht="15.75" customHeight="1" x14ac:dyDescent="0.2">
      <c r="A276" s="4"/>
      <c r="B276" s="119"/>
      <c r="C276" s="119"/>
      <c r="D276" s="119"/>
      <c r="E276" s="119"/>
      <c r="F276" s="119"/>
      <c r="G276" s="120"/>
      <c r="H276" s="119"/>
      <c r="I276" s="120"/>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c r="AF276" s="119"/>
      <c r="AG276" s="119"/>
      <c r="AH276" s="4"/>
      <c r="AI276" s="4"/>
      <c r="AJ276" s="4"/>
      <c r="AK276" s="4"/>
      <c r="AL276" s="4"/>
      <c r="AM276" s="4"/>
      <c r="AN276" s="4"/>
    </row>
    <row r="277" spans="1:40" ht="15.75" customHeight="1" x14ac:dyDescent="0.2">
      <c r="A277" s="4"/>
      <c r="B277" s="119"/>
      <c r="C277" s="119"/>
      <c r="D277" s="119"/>
      <c r="E277" s="119"/>
      <c r="F277" s="119"/>
      <c r="G277" s="120"/>
      <c r="H277" s="119"/>
      <c r="I277" s="120"/>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c r="AF277" s="119"/>
      <c r="AG277" s="119"/>
      <c r="AH277" s="4"/>
      <c r="AI277" s="4"/>
      <c r="AJ277" s="4"/>
      <c r="AK277" s="4"/>
      <c r="AL277" s="4"/>
      <c r="AM277" s="4"/>
      <c r="AN277" s="4"/>
    </row>
    <row r="278" spans="1:40" ht="15.75" customHeight="1" x14ac:dyDescent="0.2">
      <c r="A278" s="4"/>
      <c r="B278" s="119"/>
      <c r="C278" s="119"/>
      <c r="D278" s="119"/>
      <c r="E278" s="119"/>
      <c r="F278" s="119"/>
      <c r="G278" s="120"/>
      <c r="H278" s="119"/>
      <c r="I278" s="120"/>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c r="AF278" s="119"/>
      <c r="AG278" s="119"/>
      <c r="AH278" s="4"/>
      <c r="AI278" s="4"/>
      <c r="AJ278" s="4"/>
      <c r="AK278" s="4"/>
      <c r="AL278" s="4"/>
      <c r="AM278" s="4"/>
      <c r="AN278" s="4"/>
    </row>
    <row r="279" spans="1:40" ht="15.75" customHeight="1" x14ac:dyDescent="0.2">
      <c r="A279" s="4"/>
      <c r="B279" s="119"/>
      <c r="C279" s="119"/>
      <c r="D279" s="119"/>
      <c r="E279" s="119"/>
      <c r="F279" s="119"/>
      <c r="G279" s="120"/>
      <c r="H279" s="119"/>
      <c r="I279" s="120"/>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4"/>
      <c r="AI279" s="4"/>
      <c r="AJ279" s="4"/>
      <c r="AK279" s="4"/>
      <c r="AL279" s="4"/>
      <c r="AM279" s="4"/>
      <c r="AN279" s="4"/>
    </row>
    <row r="280" spans="1:40" ht="15.75" customHeight="1" x14ac:dyDescent="0.2">
      <c r="A280" s="4"/>
      <c r="B280" s="119"/>
      <c r="C280" s="119"/>
      <c r="D280" s="119"/>
      <c r="E280" s="119"/>
      <c r="F280" s="119"/>
      <c r="G280" s="120"/>
      <c r="H280" s="119"/>
      <c r="I280" s="120"/>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4"/>
      <c r="AI280" s="4"/>
      <c r="AJ280" s="4"/>
      <c r="AK280" s="4"/>
      <c r="AL280" s="4"/>
      <c r="AM280" s="4"/>
      <c r="AN280" s="4"/>
    </row>
    <row r="281" spans="1:40" ht="15.75" customHeight="1" x14ac:dyDescent="0.2">
      <c r="A281" s="4"/>
      <c r="B281" s="119"/>
      <c r="C281" s="119"/>
      <c r="D281" s="119"/>
      <c r="E281" s="119"/>
      <c r="F281" s="119"/>
      <c r="G281" s="120"/>
      <c r="H281" s="119"/>
      <c r="I281" s="120"/>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4"/>
      <c r="AI281" s="4"/>
      <c r="AJ281" s="4"/>
      <c r="AK281" s="4"/>
      <c r="AL281" s="4"/>
      <c r="AM281" s="4"/>
      <c r="AN281" s="4"/>
    </row>
    <row r="282" spans="1:40" ht="15.75" customHeight="1" x14ac:dyDescent="0.2">
      <c r="A282" s="4"/>
      <c r="B282" s="119"/>
      <c r="C282" s="119"/>
      <c r="D282" s="119"/>
      <c r="E282" s="119"/>
      <c r="F282" s="119"/>
      <c r="G282" s="120"/>
      <c r="H282" s="119"/>
      <c r="I282" s="120"/>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c r="AF282" s="119"/>
      <c r="AG282" s="119"/>
      <c r="AH282" s="4"/>
      <c r="AI282" s="4"/>
      <c r="AJ282" s="4"/>
      <c r="AK282" s="4"/>
      <c r="AL282" s="4"/>
      <c r="AM282" s="4"/>
      <c r="AN282" s="4"/>
    </row>
    <row r="283" spans="1:40" ht="15.75" customHeight="1" x14ac:dyDescent="0.2">
      <c r="A283" s="4"/>
      <c r="B283" s="119"/>
      <c r="C283" s="119"/>
      <c r="D283" s="119"/>
      <c r="E283" s="119"/>
      <c r="F283" s="119"/>
      <c r="G283" s="120"/>
      <c r="H283" s="119"/>
      <c r="I283" s="120"/>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4"/>
      <c r="AI283" s="4"/>
      <c r="AJ283" s="4"/>
      <c r="AK283" s="4"/>
      <c r="AL283" s="4"/>
      <c r="AM283" s="4"/>
      <c r="AN283" s="4"/>
    </row>
    <row r="284" spans="1:40" ht="15.75" customHeight="1" x14ac:dyDescent="0.2">
      <c r="A284" s="4"/>
      <c r="B284" s="119"/>
      <c r="C284" s="119"/>
      <c r="D284" s="119"/>
      <c r="E284" s="119"/>
      <c r="F284" s="119"/>
      <c r="G284" s="120"/>
      <c r="H284" s="119"/>
      <c r="I284" s="120"/>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c r="AF284" s="119"/>
      <c r="AG284" s="119"/>
      <c r="AH284" s="4"/>
      <c r="AI284" s="4"/>
      <c r="AJ284" s="4"/>
      <c r="AK284" s="4"/>
      <c r="AL284" s="4"/>
      <c r="AM284" s="4"/>
      <c r="AN284" s="4"/>
    </row>
    <row r="285" spans="1:40" ht="15.75" customHeight="1" x14ac:dyDescent="0.2">
      <c r="A285" s="4"/>
      <c r="B285" s="119"/>
      <c r="C285" s="119"/>
      <c r="D285" s="119"/>
      <c r="E285" s="119"/>
      <c r="F285" s="119"/>
      <c r="G285" s="120"/>
      <c r="H285" s="119"/>
      <c r="I285" s="120"/>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c r="AF285" s="119"/>
      <c r="AG285" s="119"/>
      <c r="AH285" s="4"/>
      <c r="AI285" s="4"/>
      <c r="AJ285" s="4"/>
      <c r="AK285" s="4"/>
      <c r="AL285" s="4"/>
      <c r="AM285" s="4"/>
      <c r="AN285" s="4"/>
    </row>
    <row r="286" spans="1:40" ht="15.75" customHeight="1" x14ac:dyDescent="0.2">
      <c r="A286" s="4"/>
      <c r="B286" s="119"/>
      <c r="C286" s="119"/>
      <c r="D286" s="119"/>
      <c r="E286" s="119"/>
      <c r="F286" s="119"/>
      <c r="G286" s="120"/>
      <c r="H286" s="119"/>
      <c r="I286" s="120"/>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4"/>
      <c r="AI286" s="4"/>
      <c r="AJ286" s="4"/>
      <c r="AK286" s="4"/>
      <c r="AL286" s="4"/>
      <c r="AM286" s="4"/>
      <c r="AN286" s="4"/>
    </row>
    <row r="287" spans="1:40" ht="15.75" customHeight="1" x14ac:dyDescent="0.2">
      <c r="A287" s="4"/>
      <c r="B287" s="119"/>
      <c r="C287" s="119"/>
      <c r="D287" s="119"/>
      <c r="E287" s="119"/>
      <c r="F287" s="119"/>
      <c r="G287" s="120"/>
      <c r="H287" s="119"/>
      <c r="I287" s="120"/>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4"/>
      <c r="AI287" s="4"/>
      <c r="AJ287" s="4"/>
      <c r="AK287" s="4"/>
      <c r="AL287" s="4"/>
      <c r="AM287" s="4"/>
      <c r="AN287" s="4"/>
    </row>
    <row r="288" spans="1:40" ht="15.75" customHeight="1" x14ac:dyDescent="0.2">
      <c r="A288" s="4"/>
      <c r="B288" s="119"/>
      <c r="C288" s="119"/>
      <c r="D288" s="119"/>
      <c r="E288" s="119"/>
      <c r="F288" s="119"/>
      <c r="G288" s="120"/>
      <c r="H288" s="119"/>
      <c r="I288" s="120"/>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4"/>
      <c r="AI288" s="4"/>
      <c r="AJ288" s="4"/>
      <c r="AK288" s="4"/>
      <c r="AL288" s="4"/>
      <c r="AM288" s="4"/>
      <c r="AN288" s="4"/>
    </row>
    <row r="289" spans="1:40" ht="15.75" customHeight="1" x14ac:dyDescent="0.2">
      <c r="A289" s="4"/>
      <c r="B289" s="119"/>
      <c r="C289" s="119"/>
      <c r="D289" s="119"/>
      <c r="E289" s="119"/>
      <c r="F289" s="119"/>
      <c r="G289" s="120"/>
      <c r="H289" s="119"/>
      <c r="I289" s="120"/>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19"/>
      <c r="AH289" s="4"/>
      <c r="AI289" s="4"/>
      <c r="AJ289" s="4"/>
      <c r="AK289" s="4"/>
      <c r="AL289" s="4"/>
      <c r="AM289" s="4"/>
      <c r="AN289" s="4"/>
    </row>
    <row r="290" spans="1:40" ht="15.75" customHeight="1" x14ac:dyDescent="0.2">
      <c r="A290" s="4"/>
      <c r="B290" s="119"/>
      <c r="C290" s="119"/>
      <c r="D290" s="119"/>
      <c r="E290" s="119"/>
      <c r="F290" s="119"/>
      <c r="G290" s="120"/>
      <c r="H290" s="119"/>
      <c r="I290" s="120"/>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c r="AF290" s="119"/>
      <c r="AG290" s="119"/>
      <c r="AH290" s="4"/>
      <c r="AI290" s="4"/>
      <c r="AJ290" s="4"/>
      <c r="AK290" s="4"/>
      <c r="AL290" s="4"/>
      <c r="AM290" s="4"/>
      <c r="AN290" s="4"/>
    </row>
    <row r="291" spans="1:40" ht="15.75" customHeight="1" x14ac:dyDescent="0.2">
      <c r="A291" s="4"/>
      <c r="B291" s="119"/>
      <c r="C291" s="119"/>
      <c r="D291" s="119"/>
      <c r="E291" s="119"/>
      <c r="F291" s="119"/>
      <c r="G291" s="120"/>
      <c r="H291" s="119"/>
      <c r="I291" s="120"/>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c r="AF291" s="119"/>
      <c r="AG291" s="119"/>
      <c r="AH291" s="4"/>
      <c r="AI291" s="4"/>
      <c r="AJ291" s="4"/>
      <c r="AK291" s="4"/>
      <c r="AL291" s="4"/>
      <c r="AM291" s="4"/>
      <c r="AN291" s="4"/>
    </row>
    <row r="292" spans="1:40" ht="15.75" customHeight="1" x14ac:dyDescent="0.2">
      <c r="A292" s="4"/>
      <c r="B292" s="119"/>
      <c r="C292" s="119"/>
      <c r="D292" s="119"/>
      <c r="E292" s="119"/>
      <c r="F292" s="119"/>
      <c r="G292" s="120"/>
      <c r="H292" s="119"/>
      <c r="I292" s="120"/>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c r="AF292" s="119"/>
      <c r="AG292" s="119"/>
      <c r="AH292" s="4"/>
      <c r="AI292" s="4"/>
      <c r="AJ292" s="4"/>
      <c r="AK292" s="4"/>
      <c r="AL292" s="4"/>
      <c r="AM292" s="4"/>
      <c r="AN292" s="4"/>
    </row>
    <row r="293" spans="1:40" ht="15.75" customHeight="1" x14ac:dyDescent="0.2">
      <c r="A293" s="4"/>
      <c r="B293" s="119"/>
      <c r="C293" s="119"/>
      <c r="D293" s="119"/>
      <c r="E293" s="119"/>
      <c r="F293" s="119"/>
      <c r="G293" s="120"/>
      <c r="H293" s="119"/>
      <c r="I293" s="120"/>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c r="AF293" s="119"/>
      <c r="AG293" s="119"/>
      <c r="AH293" s="4"/>
      <c r="AI293" s="4"/>
      <c r="AJ293" s="4"/>
      <c r="AK293" s="4"/>
      <c r="AL293" s="4"/>
      <c r="AM293" s="4"/>
      <c r="AN293" s="4"/>
    </row>
    <row r="294" spans="1:40" ht="15.75" customHeight="1" x14ac:dyDescent="0.2">
      <c r="A294" s="4"/>
      <c r="B294" s="119"/>
      <c r="C294" s="119"/>
      <c r="D294" s="119"/>
      <c r="E294" s="119"/>
      <c r="F294" s="119"/>
      <c r="G294" s="120"/>
      <c r="H294" s="119"/>
      <c r="I294" s="120"/>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c r="AF294" s="119"/>
      <c r="AG294" s="119"/>
      <c r="AH294" s="4"/>
      <c r="AI294" s="4"/>
      <c r="AJ294" s="4"/>
      <c r="AK294" s="4"/>
      <c r="AL294" s="4"/>
      <c r="AM294" s="4"/>
      <c r="AN294" s="4"/>
    </row>
    <row r="295" spans="1:40" ht="15.75" customHeight="1" x14ac:dyDescent="0.2">
      <c r="A295" s="4"/>
      <c r="B295" s="119"/>
      <c r="C295" s="119"/>
      <c r="D295" s="119"/>
      <c r="E295" s="119"/>
      <c r="F295" s="119"/>
      <c r="G295" s="120"/>
      <c r="H295" s="119"/>
      <c r="I295" s="120"/>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4"/>
      <c r="AI295" s="4"/>
      <c r="AJ295" s="4"/>
      <c r="AK295" s="4"/>
      <c r="AL295" s="4"/>
      <c r="AM295" s="4"/>
      <c r="AN295" s="4"/>
    </row>
    <row r="296" spans="1:40" ht="15.75" customHeight="1" x14ac:dyDescent="0.2">
      <c r="A296" s="4"/>
      <c r="B296" s="119"/>
      <c r="C296" s="119"/>
      <c r="D296" s="119"/>
      <c r="E296" s="119"/>
      <c r="F296" s="119"/>
      <c r="G296" s="120"/>
      <c r="H296" s="119"/>
      <c r="I296" s="120"/>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c r="AF296" s="119"/>
      <c r="AG296" s="119"/>
      <c r="AH296" s="4"/>
      <c r="AI296" s="4"/>
      <c r="AJ296" s="4"/>
      <c r="AK296" s="4"/>
      <c r="AL296" s="4"/>
      <c r="AM296" s="4"/>
      <c r="AN296" s="4"/>
    </row>
    <row r="297" spans="1:40" ht="15.75" customHeight="1" x14ac:dyDescent="0.2">
      <c r="A297" s="4"/>
      <c r="B297" s="119"/>
      <c r="C297" s="119"/>
      <c r="D297" s="119"/>
      <c r="E297" s="119"/>
      <c r="F297" s="119"/>
      <c r="G297" s="120"/>
      <c r="H297" s="119"/>
      <c r="I297" s="120"/>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c r="AF297" s="119"/>
      <c r="AG297" s="119"/>
      <c r="AH297" s="4"/>
      <c r="AI297" s="4"/>
      <c r="AJ297" s="4"/>
      <c r="AK297" s="4"/>
      <c r="AL297" s="4"/>
      <c r="AM297" s="4"/>
      <c r="AN297" s="4"/>
    </row>
    <row r="298" spans="1:40" ht="15.75" customHeight="1" x14ac:dyDescent="0.2">
      <c r="A298" s="4"/>
      <c r="B298" s="119"/>
      <c r="C298" s="119"/>
      <c r="D298" s="119"/>
      <c r="E298" s="119"/>
      <c r="F298" s="119"/>
      <c r="G298" s="120"/>
      <c r="H298" s="119"/>
      <c r="I298" s="120"/>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c r="AF298" s="119"/>
      <c r="AG298" s="119"/>
      <c r="AH298" s="4"/>
      <c r="AI298" s="4"/>
      <c r="AJ298" s="4"/>
      <c r="AK298" s="4"/>
      <c r="AL298" s="4"/>
      <c r="AM298" s="4"/>
      <c r="AN298" s="4"/>
    </row>
    <row r="299" spans="1:40" ht="15.75" customHeight="1" x14ac:dyDescent="0.2">
      <c r="A299" s="4"/>
      <c r="B299" s="119"/>
      <c r="C299" s="119"/>
      <c r="D299" s="119"/>
      <c r="E299" s="119"/>
      <c r="F299" s="119"/>
      <c r="G299" s="120"/>
      <c r="H299" s="119"/>
      <c r="I299" s="120"/>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4"/>
      <c r="AI299" s="4"/>
      <c r="AJ299" s="4"/>
      <c r="AK299" s="4"/>
      <c r="AL299" s="4"/>
      <c r="AM299" s="4"/>
      <c r="AN299" s="4"/>
    </row>
    <row r="300" spans="1:40" ht="15.75" customHeight="1" x14ac:dyDescent="0.2">
      <c r="A300" s="4"/>
      <c r="B300" s="119"/>
      <c r="C300" s="119"/>
      <c r="D300" s="119"/>
      <c r="E300" s="119"/>
      <c r="F300" s="119"/>
      <c r="G300" s="120"/>
      <c r="H300" s="119"/>
      <c r="I300" s="120"/>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4"/>
      <c r="AI300" s="4"/>
      <c r="AJ300" s="4"/>
      <c r="AK300" s="4"/>
      <c r="AL300" s="4"/>
      <c r="AM300" s="4"/>
      <c r="AN300" s="4"/>
    </row>
    <row r="301" spans="1:40" ht="15.75" customHeight="1" x14ac:dyDescent="0.2">
      <c r="A301" s="4"/>
      <c r="B301" s="119"/>
      <c r="C301" s="119"/>
      <c r="D301" s="119"/>
      <c r="E301" s="119"/>
      <c r="F301" s="119"/>
      <c r="G301" s="120"/>
      <c r="H301" s="119"/>
      <c r="I301" s="120"/>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4"/>
      <c r="AI301" s="4"/>
      <c r="AJ301" s="4"/>
      <c r="AK301" s="4"/>
      <c r="AL301" s="4"/>
      <c r="AM301" s="4"/>
      <c r="AN301" s="4"/>
    </row>
    <row r="302" spans="1:40" ht="15.75" customHeight="1" x14ac:dyDescent="0.2">
      <c r="A302" s="4"/>
      <c r="B302" s="119"/>
      <c r="C302" s="119"/>
      <c r="D302" s="119"/>
      <c r="E302" s="119"/>
      <c r="F302" s="119"/>
      <c r="G302" s="120"/>
      <c r="H302" s="119"/>
      <c r="I302" s="120"/>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c r="AF302" s="119"/>
      <c r="AG302" s="119"/>
      <c r="AH302" s="4"/>
      <c r="AI302" s="4"/>
      <c r="AJ302" s="4"/>
      <c r="AK302" s="4"/>
      <c r="AL302" s="4"/>
      <c r="AM302" s="4"/>
      <c r="AN302" s="4"/>
    </row>
    <row r="303" spans="1:40" ht="15.75" customHeight="1" x14ac:dyDescent="0.2">
      <c r="A303" s="4"/>
      <c r="B303" s="119"/>
      <c r="C303" s="119"/>
      <c r="D303" s="119"/>
      <c r="E303" s="119"/>
      <c r="F303" s="119"/>
      <c r="G303" s="120"/>
      <c r="H303" s="119"/>
      <c r="I303" s="120"/>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c r="AF303" s="119"/>
      <c r="AG303" s="119"/>
      <c r="AH303" s="4"/>
      <c r="AI303" s="4"/>
      <c r="AJ303" s="4"/>
      <c r="AK303" s="4"/>
      <c r="AL303" s="4"/>
      <c r="AM303" s="4"/>
      <c r="AN303" s="4"/>
    </row>
    <row r="304" spans="1:40" ht="15.75" customHeight="1" x14ac:dyDescent="0.2">
      <c r="A304" s="4"/>
      <c r="B304" s="119"/>
      <c r="C304" s="119"/>
      <c r="D304" s="119"/>
      <c r="E304" s="119"/>
      <c r="F304" s="119"/>
      <c r="G304" s="120"/>
      <c r="H304" s="119"/>
      <c r="I304" s="120"/>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4"/>
      <c r="AI304" s="4"/>
      <c r="AJ304" s="4"/>
      <c r="AK304" s="4"/>
      <c r="AL304" s="4"/>
      <c r="AM304" s="4"/>
      <c r="AN304" s="4"/>
    </row>
    <row r="305" spans="1:40" ht="15.75" customHeight="1" x14ac:dyDescent="0.2">
      <c r="A305" s="4"/>
      <c r="B305" s="119"/>
      <c r="C305" s="119"/>
      <c r="D305" s="119"/>
      <c r="E305" s="119"/>
      <c r="F305" s="119"/>
      <c r="G305" s="120"/>
      <c r="H305" s="119"/>
      <c r="I305" s="120"/>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4"/>
      <c r="AI305" s="4"/>
      <c r="AJ305" s="4"/>
      <c r="AK305" s="4"/>
      <c r="AL305" s="4"/>
      <c r="AM305" s="4"/>
      <c r="AN305" s="4"/>
    </row>
    <row r="306" spans="1:40" ht="15.75" customHeight="1" x14ac:dyDescent="0.2">
      <c r="A306" s="4"/>
      <c r="B306" s="119"/>
      <c r="C306" s="119"/>
      <c r="D306" s="119"/>
      <c r="E306" s="119"/>
      <c r="F306" s="119"/>
      <c r="G306" s="120"/>
      <c r="H306" s="119"/>
      <c r="I306" s="120"/>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4"/>
      <c r="AI306" s="4"/>
      <c r="AJ306" s="4"/>
      <c r="AK306" s="4"/>
      <c r="AL306" s="4"/>
      <c r="AM306" s="4"/>
      <c r="AN306" s="4"/>
    </row>
    <row r="307" spans="1:40" ht="15.75" customHeight="1" x14ac:dyDescent="0.2">
      <c r="A307" s="4"/>
      <c r="B307" s="119"/>
      <c r="C307" s="119"/>
      <c r="D307" s="119"/>
      <c r="E307" s="119"/>
      <c r="F307" s="119"/>
      <c r="G307" s="120"/>
      <c r="H307" s="119"/>
      <c r="I307" s="120"/>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4"/>
      <c r="AI307" s="4"/>
      <c r="AJ307" s="4"/>
      <c r="AK307" s="4"/>
      <c r="AL307" s="4"/>
      <c r="AM307" s="4"/>
      <c r="AN307" s="4"/>
    </row>
    <row r="308" spans="1:40" ht="15.75" customHeight="1" x14ac:dyDescent="0.2">
      <c r="A308" s="4"/>
      <c r="B308" s="119"/>
      <c r="C308" s="119"/>
      <c r="D308" s="119"/>
      <c r="E308" s="119"/>
      <c r="F308" s="119"/>
      <c r="G308" s="120"/>
      <c r="H308" s="119"/>
      <c r="I308" s="120"/>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4"/>
      <c r="AI308" s="4"/>
      <c r="AJ308" s="4"/>
      <c r="AK308" s="4"/>
      <c r="AL308" s="4"/>
      <c r="AM308" s="4"/>
      <c r="AN308" s="4"/>
    </row>
    <row r="309" spans="1:40" ht="15.75" customHeight="1" x14ac:dyDescent="0.2">
      <c r="A309" s="4"/>
      <c r="B309" s="119"/>
      <c r="C309" s="119"/>
      <c r="D309" s="119"/>
      <c r="E309" s="119"/>
      <c r="F309" s="119"/>
      <c r="G309" s="120"/>
      <c r="H309" s="119"/>
      <c r="I309" s="120"/>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4"/>
      <c r="AI309" s="4"/>
      <c r="AJ309" s="4"/>
      <c r="AK309" s="4"/>
      <c r="AL309" s="4"/>
      <c r="AM309" s="4"/>
      <c r="AN309" s="4"/>
    </row>
    <row r="310" spans="1:40" ht="15.75" customHeight="1" x14ac:dyDescent="0.2">
      <c r="A310" s="4"/>
      <c r="B310" s="119"/>
      <c r="C310" s="119"/>
      <c r="D310" s="119"/>
      <c r="E310" s="119"/>
      <c r="F310" s="119"/>
      <c r="G310" s="120"/>
      <c r="H310" s="119"/>
      <c r="I310" s="120"/>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4"/>
      <c r="AI310" s="4"/>
      <c r="AJ310" s="4"/>
      <c r="AK310" s="4"/>
      <c r="AL310" s="4"/>
      <c r="AM310" s="4"/>
      <c r="AN310" s="4"/>
    </row>
    <row r="311" spans="1:40" ht="15.75" customHeight="1" x14ac:dyDescent="0.2">
      <c r="A311" s="4"/>
      <c r="B311" s="119"/>
      <c r="C311" s="119"/>
      <c r="D311" s="119"/>
      <c r="E311" s="119"/>
      <c r="F311" s="119"/>
      <c r="G311" s="120"/>
      <c r="H311" s="119"/>
      <c r="I311" s="120"/>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4"/>
      <c r="AI311" s="4"/>
      <c r="AJ311" s="4"/>
      <c r="AK311" s="4"/>
      <c r="AL311" s="4"/>
      <c r="AM311" s="4"/>
      <c r="AN311" s="4"/>
    </row>
    <row r="312" spans="1:40" ht="15.75" customHeight="1" x14ac:dyDescent="0.2">
      <c r="A312" s="4"/>
      <c r="B312" s="119"/>
      <c r="C312" s="119"/>
      <c r="D312" s="119"/>
      <c r="E312" s="119"/>
      <c r="F312" s="119"/>
      <c r="G312" s="120"/>
      <c r="H312" s="119"/>
      <c r="I312" s="120"/>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4"/>
      <c r="AI312" s="4"/>
      <c r="AJ312" s="4"/>
      <c r="AK312" s="4"/>
      <c r="AL312" s="4"/>
      <c r="AM312" s="4"/>
      <c r="AN312" s="4"/>
    </row>
    <row r="313" spans="1:40" ht="15.75" customHeight="1" x14ac:dyDescent="0.2">
      <c r="A313" s="4"/>
      <c r="B313" s="119"/>
      <c r="C313" s="119"/>
      <c r="D313" s="119"/>
      <c r="E313" s="119"/>
      <c r="F313" s="119"/>
      <c r="G313" s="120"/>
      <c r="H313" s="119"/>
      <c r="I313" s="120"/>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4"/>
      <c r="AI313" s="4"/>
      <c r="AJ313" s="4"/>
      <c r="AK313" s="4"/>
      <c r="AL313" s="4"/>
      <c r="AM313" s="4"/>
      <c r="AN313" s="4"/>
    </row>
    <row r="314" spans="1:40" ht="15.75" customHeight="1" x14ac:dyDescent="0.2">
      <c r="A314" s="4"/>
      <c r="B314" s="119"/>
      <c r="C314" s="119"/>
      <c r="D314" s="119"/>
      <c r="E314" s="119"/>
      <c r="F314" s="119"/>
      <c r="G314" s="120"/>
      <c r="H314" s="119"/>
      <c r="I314" s="120"/>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4"/>
      <c r="AI314" s="4"/>
      <c r="AJ314" s="4"/>
      <c r="AK314" s="4"/>
      <c r="AL314" s="4"/>
      <c r="AM314" s="4"/>
      <c r="AN314" s="4"/>
    </row>
    <row r="315" spans="1:40" ht="15.75" customHeight="1" x14ac:dyDescent="0.2">
      <c r="A315" s="4"/>
      <c r="B315" s="119"/>
      <c r="C315" s="119"/>
      <c r="D315" s="119"/>
      <c r="E315" s="119"/>
      <c r="F315" s="119"/>
      <c r="G315" s="120"/>
      <c r="H315" s="119"/>
      <c r="I315" s="120"/>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c r="AF315" s="119"/>
      <c r="AG315" s="119"/>
      <c r="AH315" s="4"/>
      <c r="AI315" s="4"/>
      <c r="AJ315" s="4"/>
      <c r="AK315" s="4"/>
      <c r="AL315" s="4"/>
      <c r="AM315" s="4"/>
      <c r="AN315" s="4"/>
    </row>
    <row r="316" spans="1:40" ht="15.75" customHeight="1" x14ac:dyDescent="0.2">
      <c r="A316" s="4"/>
      <c r="B316" s="119"/>
      <c r="C316" s="119"/>
      <c r="D316" s="119"/>
      <c r="E316" s="119"/>
      <c r="F316" s="119"/>
      <c r="G316" s="120"/>
      <c r="H316" s="119"/>
      <c r="I316" s="120"/>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c r="AF316" s="119"/>
      <c r="AG316" s="119"/>
      <c r="AH316" s="4"/>
      <c r="AI316" s="4"/>
      <c r="AJ316" s="4"/>
      <c r="AK316" s="4"/>
      <c r="AL316" s="4"/>
      <c r="AM316" s="4"/>
      <c r="AN316" s="4"/>
    </row>
    <row r="317" spans="1:40" ht="15.75" customHeight="1" x14ac:dyDescent="0.2">
      <c r="A317" s="4"/>
      <c r="B317" s="119"/>
      <c r="C317" s="119"/>
      <c r="D317" s="119"/>
      <c r="E317" s="119"/>
      <c r="F317" s="119"/>
      <c r="G317" s="120"/>
      <c r="H317" s="119"/>
      <c r="I317" s="120"/>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c r="AF317" s="119"/>
      <c r="AG317" s="119"/>
      <c r="AH317" s="4"/>
      <c r="AI317" s="4"/>
      <c r="AJ317" s="4"/>
      <c r="AK317" s="4"/>
      <c r="AL317" s="4"/>
      <c r="AM317" s="4"/>
      <c r="AN317" s="4"/>
    </row>
    <row r="318" spans="1:40" ht="15.75" customHeight="1" x14ac:dyDescent="0.2">
      <c r="A318" s="4"/>
      <c r="B318" s="119"/>
      <c r="C318" s="119"/>
      <c r="D318" s="119"/>
      <c r="E318" s="119"/>
      <c r="F318" s="119"/>
      <c r="G318" s="120"/>
      <c r="H318" s="119"/>
      <c r="I318" s="120"/>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c r="AF318" s="119"/>
      <c r="AG318" s="119"/>
      <c r="AH318" s="4"/>
      <c r="AI318" s="4"/>
      <c r="AJ318" s="4"/>
      <c r="AK318" s="4"/>
      <c r="AL318" s="4"/>
      <c r="AM318" s="4"/>
      <c r="AN318" s="4"/>
    </row>
    <row r="319" spans="1:40" ht="15.75" customHeight="1" x14ac:dyDescent="0.2">
      <c r="A319" s="4"/>
      <c r="B319" s="119"/>
      <c r="C319" s="119"/>
      <c r="D319" s="119"/>
      <c r="E319" s="119"/>
      <c r="F319" s="119"/>
      <c r="G319" s="120"/>
      <c r="H319" s="119"/>
      <c r="I319" s="120"/>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4"/>
      <c r="AI319" s="4"/>
      <c r="AJ319" s="4"/>
      <c r="AK319" s="4"/>
      <c r="AL319" s="4"/>
      <c r="AM319" s="4"/>
      <c r="AN319" s="4"/>
    </row>
    <row r="320" spans="1:40" ht="15.75" customHeight="1" x14ac:dyDescent="0.2">
      <c r="A320" s="4"/>
      <c r="B320" s="119"/>
      <c r="C320" s="119"/>
      <c r="D320" s="119"/>
      <c r="E320" s="119"/>
      <c r="F320" s="119"/>
      <c r="G320" s="120"/>
      <c r="H320" s="119"/>
      <c r="I320" s="120"/>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c r="AF320" s="119"/>
      <c r="AG320" s="119"/>
      <c r="AH320" s="4"/>
      <c r="AI320" s="4"/>
      <c r="AJ320" s="4"/>
      <c r="AK320" s="4"/>
      <c r="AL320" s="4"/>
      <c r="AM320" s="4"/>
      <c r="AN320" s="4"/>
    </row>
    <row r="321" spans="1:40" ht="15.75" customHeight="1" x14ac:dyDescent="0.2">
      <c r="A321" s="4"/>
      <c r="B321" s="119"/>
      <c r="C321" s="119"/>
      <c r="D321" s="119"/>
      <c r="E321" s="119"/>
      <c r="F321" s="119"/>
      <c r="G321" s="120"/>
      <c r="H321" s="119"/>
      <c r="I321" s="120"/>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c r="AF321" s="119"/>
      <c r="AG321" s="119"/>
      <c r="AH321" s="4"/>
      <c r="AI321" s="4"/>
      <c r="AJ321" s="4"/>
      <c r="AK321" s="4"/>
      <c r="AL321" s="4"/>
      <c r="AM321" s="4"/>
      <c r="AN321" s="4"/>
    </row>
    <row r="322" spans="1:40" ht="15.75" customHeight="1" x14ac:dyDescent="0.2">
      <c r="A322" s="4"/>
      <c r="B322" s="119"/>
      <c r="C322" s="119"/>
      <c r="D322" s="119"/>
      <c r="E322" s="119"/>
      <c r="F322" s="119"/>
      <c r="G322" s="120"/>
      <c r="H322" s="119"/>
      <c r="I322" s="120"/>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4"/>
      <c r="AI322" s="4"/>
      <c r="AJ322" s="4"/>
      <c r="AK322" s="4"/>
      <c r="AL322" s="4"/>
      <c r="AM322" s="4"/>
      <c r="AN322" s="4"/>
    </row>
    <row r="323" spans="1:40" ht="15.75" customHeight="1" x14ac:dyDescent="0.2">
      <c r="A323" s="4"/>
      <c r="B323" s="119"/>
      <c r="C323" s="119"/>
      <c r="D323" s="119"/>
      <c r="E323" s="119"/>
      <c r="F323" s="119"/>
      <c r="G323" s="120"/>
      <c r="H323" s="119"/>
      <c r="I323" s="120"/>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4"/>
      <c r="AI323" s="4"/>
      <c r="AJ323" s="4"/>
      <c r="AK323" s="4"/>
      <c r="AL323" s="4"/>
      <c r="AM323" s="4"/>
      <c r="AN323" s="4"/>
    </row>
    <row r="324" spans="1:40" ht="15.75" customHeight="1" x14ac:dyDescent="0.2">
      <c r="A324" s="4"/>
      <c r="B324" s="119"/>
      <c r="C324" s="119"/>
      <c r="D324" s="119"/>
      <c r="E324" s="119"/>
      <c r="F324" s="119"/>
      <c r="G324" s="120"/>
      <c r="H324" s="119"/>
      <c r="I324" s="120"/>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c r="AF324" s="119"/>
      <c r="AG324" s="119"/>
      <c r="AH324" s="4"/>
      <c r="AI324" s="4"/>
      <c r="AJ324" s="4"/>
      <c r="AK324" s="4"/>
      <c r="AL324" s="4"/>
      <c r="AM324" s="4"/>
      <c r="AN324" s="4"/>
    </row>
    <row r="325" spans="1:40" ht="15.75" customHeight="1" x14ac:dyDescent="0.2">
      <c r="A325" s="4"/>
      <c r="B325" s="119"/>
      <c r="C325" s="119"/>
      <c r="D325" s="119"/>
      <c r="E325" s="119"/>
      <c r="F325" s="119"/>
      <c r="G325" s="120"/>
      <c r="H325" s="119"/>
      <c r="I325" s="120"/>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c r="AF325" s="119"/>
      <c r="AG325" s="119"/>
      <c r="AH325" s="4"/>
      <c r="AI325" s="4"/>
      <c r="AJ325" s="4"/>
      <c r="AK325" s="4"/>
      <c r="AL325" s="4"/>
      <c r="AM325" s="4"/>
      <c r="AN325" s="4"/>
    </row>
    <row r="326" spans="1:40" ht="15.75" customHeight="1" x14ac:dyDescent="0.2">
      <c r="A326" s="4"/>
      <c r="B326" s="119"/>
      <c r="C326" s="119"/>
      <c r="D326" s="119"/>
      <c r="E326" s="119"/>
      <c r="F326" s="119"/>
      <c r="G326" s="120"/>
      <c r="H326" s="119"/>
      <c r="I326" s="120"/>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4"/>
      <c r="AI326" s="4"/>
      <c r="AJ326" s="4"/>
      <c r="AK326" s="4"/>
      <c r="AL326" s="4"/>
      <c r="AM326" s="4"/>
      <c r="AN326" s="4"/>
    </row>
    <row r="327" spans="1:40" ht="15.75" customHeight="1" x14ac:dyDescent="0.2">
      <c r="A327" s="4"/>
      <c r="B327" s="119"/>
      <c r="C327" s="119"/>
      <c r="D327" s="119"/>
      <c r="E327" s="119"/>
      <c r="F327" s="119"/>
      <c r="G327" s="120"/>
      <c r="H327" s="119"/>
      <c r="I327" s="120"/>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4"/>
      <c r="AI327" s="4"/>
      <c r="AJ327" s="4"/>
      <c r="AK327" s="4"/>
      <c r="AL327" s="4"/>
      <c r="AM327" s="4"/>
      <c r="AN327" s="4"/>
    </row>
    <row r="328" spans="1:40" ht="15.75" customHeight="1" x14ac:dyDescent="0.2">
      <c r="A328" s="4"/>
      <c r="B328" s="119"/>
      <c r="C328" s="119"/>
      <c r="D328" s="119"/>
      <c r="E328" s="119"/>
      <c r="F328" s="119"/>
      <c r="G328" s="120"/>
      <c r="H328" s="119"/>
      <c r="I328" s="120"/>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c r="AF328" s="119"/>
      <c r="AG328" s="119"/>
      <c r="AH328" s="4"/>
      <c r="AI328" s="4"/>
      <c r="AJ328" s="4"/>
      <c r="AK328" s="4"/>
      <c r="AL328" s="4"/>
      <c r="AM328" s="4"/>
      <c r="AN328" s="4"/>
    </row>
    <row r="329" spans="1:40" ht="15.75" customHeight="1" x14ac:dyDescent="0.2">
      <c r="A329" s="4"/>
      <c r="B329" s="119"/>
      <c r="C329" s="119"/>
      <c r="D329" s="119"/>
      <c r="E329" s="119"/>
      <c r="F329" s="119"/>
      <c r="G329" s="120"/>
      <c r="H329" s="119"/>
      <c r="I329" s="120"/>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c r="AF329" s="119"/>
      <c r="AG329" s="119"/>
      <c r="AH329" s="4"/>
      <c r="AI329" s="4"/>
      <c r="AJ329" s="4"/>
      <c r="AK329" s="4"/>
      <c r="AL329" s="4"/>
      <c r="AM329" s="4"/>
      <c r="AN329" s="4"/>
    </row>
    <row r="330" spans="1:40" ht="15.75" customHeight="1" x14ac:dyDescent="0.2">
      <c r="A330" s="4"/>
      <c r="B330" s="119"/>
      <c r="C330" s="119"/>
      <c r="D330" s="119"/>
      <c r="E330" s="119"/>
      <c r="F330" s="119"/>
      <c r="G330" s="120"/>
      <c r="H330" s="119"/>
      <c r="I330" s="120"/>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c r="AF330" s="119"/>
      <c r="AG330" s="119"/>
      <c r="AH330" s="4"/>
      <c r="AI330" s="4"/>
      <c r="AJ330" s="4"/>
      <c r="AK330" s="4"/>
      <c r="AL330" s="4"/>
      <c r="AM330" s="4"/>
      <c r="AN330" s="4"/>
    </row>
    <row r="331" spans="1:40" ht="15.75" customHeight="1" x14ac:dyDescent="0.2">
      <c r="A331" s="4"/>
      <c r="B331" s="119"/>
      <c r="C331" s="119"/>
      <c r="D331" s="119"/>
      <c r="E331" s="119"/>
      <c r="F331" s="119"/>
      <c r="G331" s="120"/>
      <c r="H331" s="119"/>
      <c r="I331" s="120"/>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c r="AF331" s="119"/>
      <c r="AG331" s="119"/>
      <c r="AH331" s="4"/>
      <c r="AI331" s="4"/>
      <c r="AJ331" s="4"/>
      <c r="AK331" s="4"/>
      <c r="AL331" s="4"/>
      <c r="AM331" s="4"/>
      <c r="AN331" s="4"/>
    </row>
    <row r="332" spans="1:40" ht="15.75" customHeight="1" x14ac:dyDescent="0.2">
      <c r="A332" s="4"/>
      <c r="B332" s="119"/>
      <c r="C332" s="119"/>
      <c r="D332" s="119"/>
      <c r="E332" s="119"/>
      <c r="F332" s="119"/>
      <c r="G332" s="120"/>
      <c r="H332" s="119"/>
      <c r="I332" s="120"/>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c r="AF332" s="119"/>
      <c r="AG332" s="119"/>
      <c r="AH332" s="4"/>
      <c r="AI332" s="4"/>
      <c r="AJ332" s="4"/>
      <c r="AK332" s="4"/>
      <c r="AL332" s="4"/>
      <c r="AM332" s="4"/>
      <c r="AN332" s="4"/>
    </row>
    <row r="333" spans="1:40" ht="15.75" customHeight="1" x14ac:dyDescent="0.2">
      <c r="A333" s="4"/>
      <c r="B333" s="119"/>
      <c r="C333" s="119"/>
      <c r="D333" s="119"/>
      <c r="E333" s="119"/>
      <c r="F333" s="119"/>
      <c r="G333" s="120"/>
      <c r="H333" s="119"/>
      <c r="I333" s="120"/>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4"/>
      <c r="AI333" s="4"/>
      <c r="AJ333" s="4"/>
      <c r="AK333" s="4"/>
      <c r="AL333" s="4"/>
      <c r="AM333" s="4"/>
      <c r="AN333" s="4"/>
    </row>
    <row r="334" spans="1:40" ht="15.75" customHeight="1" x14ac:dyDescent="0.2">
      <c r="A334" s="4"/>
      <c r="B334" s="119"/>
      <c r="C334" s="119"/>
      <c r="D334" s="119"/>
      <c r="E334" s="119"/>
      <c r="F334" s="119"/>
      <c r="G334" s="120"/>
      <c r="H334" s="119"/>
      <c r="I334" s="120"/>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4"/>
      <c r="AI334" s="4"/>
      <c r="AJ334" s="4"/>
      <c r="AK334" s="4"/>
      <c r="AL334" s="4"/>
      <c r="AM334" s="4"/>
      <c r="AN334" s="4"/>
    </row>
    <row r="335" spans="1:40" ht="15.75" customHeight="1" x14ac:dyDescent="0.2">
      <c r="A335" s="4"/>
      <c r="B335" s="119"/>
      <c r="C335" s="119"/>
      <c r="D335" s="119"/>
      <c r="E335" s="119"/>
      <c r="F335" s="119"/>
      <c r="G335" s="120"/>
      <c r="H335" s="119"/>
      <c r="I335" s="120"/>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c r="AF335" s="119"/>
      <c r="AG335" s="119"/>
      <c r="AH335" s="4"/>
      <c r="AI335" s="4"/>
      <c r="AJ335" s="4"/>
      <c r="AK335" s="4"/>
      <c r="AL335" s="4"/>
      <c r="AM335" s="4"/>
      <c r="AN335" s="4"/>
    </row>
    <row r="336" spans="1:40" ht="15.75" customHeight="1" x14ac:dyDescent="0.2">
      <c r="A336" s="4"/>
      <c r="B336" s="119"/>
      <c r="C336" s="119"/>
      <c r="D336" s="119"/>
      <c r="E336" s="119"/>
      <c r="F336" s="119"/>
      <c r="G336" s="120"/>
      <c r="H336" s="119"/>
      <c r="I336" s="120"/>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c r="AF336" s="119"/>
      <c r="AG336" s="119"/>
      <c r="AH336" s="4"/>
      <c r="AI336" s="4"/>
      <c r="AJ336" s="4"/>
      <c r="AK336" s="4"/>
      <c r="AL336" s="4"/>
      <c r="AM336" s="4"/>
      <c r="AN336" s="4"/>
    </row>
    <row r="337" spans="1:40" ht="15.75" customHeight="1" x14ac:dyDescent="0.2">
      <c r="A337" s="4"/>
      <c r="B337" s="119"/>
      <c r="C337" s="119"/>
      <c r="D337" s="119"/>
      <c r="E337" s="119"/>
      <c r="F337" s="119"/>
      <c r="G337" s="120"/>
      <c r="H337" s="119"/>
      <c r="I337" s="120"/>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c r="AF337" s="119"/>
      <c r="AG337" s="119"/>
      <c r="AH337" s="4"/>
      <c r="AI337" s="4"/>
      <c r="AJ337" s="4"/>
      <c r="AK337" s="4"/>
      <c r="AL337" s="4"/>
      <c r="AM337" s="4"/>
      <c r="AN337" s="4"/>
    </row>
    <row r="338" spans="1:40" ht="15.75" customHeight="1" x14ac:dyDescent="0.2">
      <c r="A338" s="4"/>
      <c r="B338" s="119"/>
      <c r="C338" s="119"/>
      <c r="D338" s="119"/>
      <c r="E338" s="119"/>
      <c r="F338" s="119"/>
      <c r="G338" s="120"/>
      <c r="H338" s="119"/>
      <c r="I338" s="120"/>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c r="AF338" s="119"/>
      <c r="AG338" s="119"/>
      <c r="AH338" s="4"/>
      <c r="AI338" s="4"/>
      <c r="AJ338" s="4"/>
      <c r="AK338" s="4"/>
      <c r="AL338" s="4"/>
      <c r="AM338" s="4"/>
      <c r="AN338" s="4"/>
    </row>
    <row r="339" spans="1:40" ht="15.75" customHeight="1" x14ac:dyDescent="0.2">
      <c r="A339" s="4"/>
      <c r="B339" s="119"/>
      <c r="C339" s="119"/>
      <c r="D339" s="119"/>
      <c r="E339" s="119"/>
      <c r="F339" s="119"/>
      <c r="G339" s="120"/>
      <c r="H339" s="119"/>
      <c r="I339" s="120"/>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4"/>
      <c r="AI339" s="4"/>
      <c r="AJ339" s="4"/>
      <c r="AK339" s="4"/>
      <c r="AL339" s="4"/>
      <c r="AM339" s="4"/>
      <c r="AN339" s="4"/>
    </row>
    <row r="340" spans="1:40" ht="15.75" customHeight="1" x14ac:dyDescent="0.2">
      <c r="A340" s="4"/>
      <c r="B340" s="119"/>
      <c r="C340" s="119"/>
      <c r="D340" s="119"/>
      <c r="E340" s="119"/>
      <c r="F340" s="119"/>
      <c r="G340" s="120"/>
      <c r="H340" s="119"/>
      <c r="I340" s="120"/>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c r="AF340" s="119"/>
      <c r="AG340" s="119"/>
      <c r="AH340" s="4"/>
      <c r="AI340" s="4"/>
      <c r="AJ340" s="4"/>
      <c r="AK340" s="4"/>
      <c r="AL340" s="4"/>
      <c r="AM340" s="4"/>
      <c r="AN340" s="4"/>
    </row>
    <row r="341" spans="1:40" ht="15.75" customHeight="1" x14ac:dyDescent="0.2">
      <c r="A341" s="4"/>
      <c r="B341" s="119"/>
      <c r="C341" s="119"/>
      <c r="D341" s="119"/>
      <c r="E341" s="119"/>
      <c r="F341" s="119"/>
      <c r="G341" s="120"/>
      <c r="H341" s="119"/>
      <c r="I341" s="120"/>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c r="AF341" s="119"/>
      <c r="AG341" s="119"/>
      <c r="AH341" s="4"/>
      <c r="AI341" s="4"/>
      <c r="AJ341" s="4"/>
      <c r="AK341" s="4"/>
      <c r="AL341" s="4"/>
      <c r="AM341" s="4"/>
      <c r="AN341" s="4"/>
    </row>
    <row r="342" spans="1:40" ht="15.75" customHeight="1" x14ac:dyDescent="0.2">
      <c r="A342" s="4"/>
      <c r="B342" s="119"/>
      <c r="C342" s="119"/>
      <c r="D342" s="119"/>
      <c r="E342" s="119"/>
      <c r="F342" s="119"/>
      <c r="G342" s="120"/>
      <c r="H342" s="119"/>
      <c r="I342" s="120"/>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4"/>
      <c r="AI342" s="4"/>
      <c r="AJ342" s="4"/>
      <c r="AK342" s="4"/>
      <c r="AL342" s="4"/>
      <c r="AM342" s="4"/>
      <c r="AN342" s="4"/>
    </row>
    <row r="343" spans="1:40" ht="15.75" customHeight="1" x14ac:dyDescent="0.2">
      <c r="A343" s="4"/>
      <c r="B343" s="119"/>
      <c r="C343" s="119"/>
      <c r="D343" s="119"/>
      <c r="E343" s="119"/>
      <c r="F343" s="119"/>
      <c r="G343" s="120"/>
      <c r="H343" s="119"/>
      <c r="I343" s="120"/>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4"/>
      <c r="AI343" s="4"/>
      <c r="AJ343" s="4"/>
      <c r="AK343" s="4"/>
      <c r="AL343" s="4"/>
      <c r="AM343" s="4"/>
      <c r="AN343" s="4"/>
    </row>
    <row r="344" spans="1:40" ht="15.75" customHeight="1" x14ac:dyDescent="0.2">
      <c r="A344" s="4"/>
      <c r="B344" s="119"/>
      <c r="C344" s="119"/>
      <c r="D344" s="119"/>
      <c r="E344" s="119"/>
      <c r="F344" s="119"/>
      <c r="G344" s="120"/>
      <c r="H344" s="119"/>
      <c r="I344" s="120"/>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c r="AF344" s="119"/>
      <c r="AG344" s="119"/>
      <c r="AH344" s="4"/>
      <c r="AI344" s="4"/>
      <c r="AJ344" s="4"/>
      <c r="AK344" s="4"/>
      <c r="AL344" s="4"/>
      <c r="AM344" s="4"/>
      <c r="AN344" s="4"/>
    </row>
    <row r="345" spans="1:40" ht="15.75" customHeight="1" x14ac:dyDescent="0.2">
      <c r="A345" s="4"/>
      <c r="B345" s="119"/>
      <c r="C345" s="119"/>
      <c r="D345" s="119"/>
      <c r="E345" s="119"/>
      <c r="F345" s="119"/>
      <c r="G345" s="120"/>
      <c r="H345" s="119"/>
      <c r="I345" s="120"/>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c r="AF345" s="119"/>
      <c r="AG345" s="119"/>
      <c r="AH345" s="4"/>
      <c r="AI345" s="4"/>
      <c r="AJ345" s="4"/>
      <c r="AK345" s="4"/>
      <c r="AL345" s="4"/>
      <c r="AM345" s="4"/>
      <c r="AN345" s="4"/>
    </row>
    <row r="346" spans="1:40" ht="15.75" customHeight="1" x14ac:dyDescent="0.2">
      <c r="A346" s="4"/>
      <c r="B346" s="119"/>
      <c r="C346" s="119"/>
      <c r="D346" s="119"/>
      <c r="E346" s="119"/>
      <c r="F346" s="119"/>
      <c r="G346" s="120"/>
      <c r="H346" s="119"/>
      <c r="I346" s="120"/>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c r="AF346" s="119"/>
      <c r="AG346" s="119"/>
      <c r="AH346" s="4"/>
      <c r="AI346" s="4"/>
      <c r="AJ346" s="4"/>
      <c r="AK346" s="4"/>
      <c r="AL346" s="4"/>
      <c r="AM346" s="4"/>
      <c r="AN346" s="4"/>
    </row>
    <row r="347" spans="1:40" ht="15.75" customHeight="1" x14ac:dyDescent="0.2">
      <c r="A347" s="4"/>
      <c r="B347" s="119"/>
      <c r="C347" s="119"/>
      <c r="D347" s="119"/>
      <c r="E347" s="119"/>
      <c r="F347" s="119"/>
      <c r="G347" s="120"/>
      <c r="H347" s="119"/>
      <c r="I347" s="120"/>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c r="AG347" s="119"/>
      <c r="AH347" s="4"/>
      <c r="AI347" s="4"/>
      <c r="AJ347" s="4"/>
      <c r="AK347" s="4"/>
      <c r="AL347" s="4"/>
      <c r="AM347" s="4"/>
      <c r="AN347" s="4"/>
    </row>
    <row r="348" spans="1:40" ht="15.75" customHeight="1" x14ac:dyDescent="0.2">
      <c r="A348" s="4"/>
      <c r="B348" s="119"/>
      <c r="C348" s="119"/>
      <c r="D348" s="119"/>
      <c r="E348" s="119"/>
      <c r="F348" s="119"/>
      <c r="G348" s="120"/>
      <c r="H348" s="119"/>
      <c r="I348" s="120"/>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4"/>
      <c r="AI348" s="4"/>
      <c r="AJ348" s="4"/>
      <c r="AK348" s="4"/>
      <c r="AL348" s="4"/>
      <c r="AM348" s="4"/>
      <c r="AN348" s="4"/>
    </row>
    <row r="349" spans="1:40" ht="15.75" customHeight="1" x14ac:dyDescent="0.2">
      <c r="A349" s="4"/>
      <c r="B349" s="119"/>
      <c r="C349" s="119"/>
      <c r="D349" s="119"/>
      <c r="E349" s="119"/>
      <c r="F349" s="119"/>
      <c r="G349" s="120"/>
      <c r="H349" s="119"/>
      <c r="I349" s="120"/>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c r="AG349" s="119"/>
      <c r="AH349" s="4"/>
      <c r="AI349" s="4"/>
      <c r="AJ349" s="4"/>
      <c r="AK349" s="4"/>
      <c r="AL349" s="4"/>
      <c r="AM349" s="4"/>
      <c r="AN349" s="4"/>
    </row>
    <row r="350" spans="1:40" ht="15.75" customHeight="1" x14ac:dyDescent="0.2">
      <c r="A350" s="4"/>
      <c r="B350" s="119"/>
      <c r="C350" s="119"/>
      <c r="D350" s="119"/>
      <c r="E350" s="119"/>
      <c r="F350" s="119"/>
      <c r="G350" s="120"/>
      <c r="H350" s="119"/>
      <c r="I350" s="120"/>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19"/>
      <c r="AG350" s="119"/>
      <c r="AH350" s="4"/>
      <c r="AI350" s="4"/>
      <c r="AJ350" s="4"/>
      <c r="AK350" s="4"/>
      <c r="AL350" s="4"/>
      <c r="AM350" s="4"/>
      <c r="AN350" s="4"/>
    </row>
    <row r="351" spans="1:40" ht="15.75" customHeight="1" x14ac:dyDescent="0.2">
      <c r="A351" s="4"/>
      <c r="B351" s="119"/>
      <c r="C351" s="119"/>
      <c r="D351" s="119"/>
      <c r="E351" s="119"/>
      <c r="F351" s="119"/>
      <c r="G351" s="120"/>
      <c r="H351" s="119"/>
      <c r="I351" s="120"/>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19"/>
      <c r="AG351" s="119"/>
      <c r="AH351" s="4"/>
      <c r="AI351" s="4"/>
      <c r="AJ351" s="4"/>
      <c r="AK351" s="4"/>
      <c r="AL351" s="4"/>
      <c r="AM351" s="4"/>
      <c r="AN351" s="4"/>
    </row>
    <row r="352" spans="1:40" ht="15.75" customHeight="1" x14ac:dyDescent="0.2">
      <c r="A352" s="4"/>
      <c r="B352" s="119"/>
      <c r="C352" s="119"/>
      <c r="D352" s="119"/>
      <c r="E352" s="119"/>
      <c r="F352" s="119"/>
      <c r="G352" s="120"/>
      <c r="H352" s="119"/>
      <c r="I352" s="120"/>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19"/>
      <c r="AG352" s="119"/>
      <c r="AH352" s="4"/>
      <c r="AI352" s="4"/>
      <c r="AJ352" s="4"/>
      <c r="AK352" s="4"/>
      <c r="AL352" s="4"/>
      <c r="AM352" s="4"/>
      <c r="AN352" s="4"/>
    </row>
    <row r="353" spans="1:40" ht="15.75" customHeight="1" x14ac:dyDescent="0.2">
      <c r="A353" s="4"/>
      <c r="B353" s="119"/>
      <c r="C353" s="119"/>
      <c r="D353" s="119"/>
      <c r="E353" s="119"/>
      <c r="F353" s="119"/>
      <c r="G353" s="120"/>
      <c r="H353" s="119"/>
      <c r="I353" s="120"/>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4"/>
      <c r="AI353" s="4"/>
      <c r="AJ353" s="4"/>
      <c r="AK353" s="4"/>
      <c r="AL353" s="4"/>
      <c r="AM353" s="4"/>
      <c r="AN353" s="4"/>
    </row>
    <row r="354" spans="1:40" ht="15.75" customHeight="1" x14ac:dyDescent="0.2">
      <c r="A354" s="4"/>
      <c r="B354" s="119"/>
      <c r="C354" s="119"/>
      <c r="D354" s="119"/>
      <c r="E354" s="119"/>
      <c r="F354" s="119"/>
      <c r="G354" s="120"/>
      <c r="H354" s="119"/>
      <c r="I354" s="120"/>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4"/>
      <c r="AI354" s="4"/>
      <c r="AJ354" s="4"/>
      <c r="AK354" s="4"/>
      <c r="AL354" s="4"/>
      <c r="AM354" s="4"/>
      <c r="AN354" s="4"/>
    </row>
    <row r="355" spans="1:40" ht="15.75" customHeight="1" x14ac:dyDescent="0.2">
      <c r="A355" s="4"/>
      <c r="B355" s="119"/>
      <c r="C355" s="119"/>
      <c r="D355" s="119"/>
      <c r="E355" s="119"/>
      <c r="F355" s="119"/>
      <c r="G355" s="120"/>
      <c r="H355" s="119"/>
      <c r="I355" s="120"/>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4"/>
      <c r="AI355" s="4"/>
      <c r="AJ355" s="4"/>
      <c r="AK355" s="4"/>
      <c r="AL355" s="4"/>
      <c r="AM355" s="4"/>
      <c r="AN355" s="4"/>
    </row>
    <row r="356" spans="1:40" ht="15.75" customHeight="1" x14ac:dyDescent="0.2">
      <c r="A356" s="4"/>
      <c r="B356" s="119"/>
      <c r="C356" s="119"/>
      <c r="D356" s="119"/>
      <c r="E356" s="119"/>
      <c r="F356" s="119"/>
      <c r="G356" s="120"/>
      <c r="H356" s="119"/>
      <c r="I356" s="120"/>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4"/>
      <c r="AI356" s="4"/>
      <c r="AJ356" s="4"/>
      <c r="AK356" s="4"/>
      <c r="AL356" s="4"/>
      <c r="AM356" s="4"/>
      <c r="AN356" s="4"/>
    </row>
    <row r="357" spans="1:40" ht="15.75" customHeight="1" x14ac:dyDescent="0.2">
      <c r="A357" s="4"/>
      <c r="B357" s="119"/>
      <c r="C357" s="119"/>
      <c r="D357" s="119"/>
      <c r="E357" s="119"/>
      <c r="F357" s="119"/>
      <c r="G357" s="120"/>
      <c r="H357" s="119"/>
      <c r="I357" s="120"/>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4"/>
      <c r="AI357" s="4"/>
      <c r="AJ357" s="4"/>
      <c r="AK357" s="4"/>
      <c r="AL357" s="4"/>
      <c r="AM357" s="4"/>
      <c r="AN357" s="4"/>
    </row>
    <row r="358" spans="1:40" ht="15.75" customHeight="1" x14ac:dyDescent="0.2">
      <c r="A358" s="4"/>
      <c r="B358" s="119"/>
      <c r="C358" s="119"/>
      <c r="D358" s="119"/>
      <c r="E358" s="119"/>
      <c r="F358" s="119"/>
      <c r="G358" s="120"/>
      <c r="H358" s="119"/>
      <c r="I358" s="120"/>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4"/>
      <c r="AI358" s="4"/>
      <c r="AJ358" s="4"/>
      <c r="AK358" s="4"/>
      <c r="AL358" s="4"/>
      <c r="AM358" s="4"/>
      <c r="AN358" s="4"/>
    </row>
    <row r="359" spans="1:40" ht="15.75" customHeight="1" x14ac:dyDescent="0.2">
      <c r="A359" s="4"/>
      <c r="B359" s="119"/>
      <c r="C359" s="119"/>
      <c r="D359" s="119"/>
      <c r="E359" s="119"/>
      <c r="F359" s="119"/>
      <c r="G359" s="120"/>
      <c r="H359" s="119"/>
      <c r="I359" s="120"/>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4"/>
      <c r="AI359" s="4"/>
      <c r="AJ359" s="4"/>
      <c r="AK359" s="4"/>
      <c r="AL359" s="4"/>
      <c r="AM359" s="4"/>
      <c r="AN359" s="4"/>
    </row>
    <row r="360" spans="1:40" ht="15.75" customHeight="1" x14ac:dyDescent="0.2">
      <c r="A360" s="4"/>
      <c r="B360" s="119"/>
      <c r="C360" s="119"/>
      <c r="D360" s="119"/>
      <c r="E360" s="119"/>
      <c r="F360" s="119"/>
      <c r="G360" s="120"/>
      <c r="H360" s="119"/>
      <c r="I360" s="120"/>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4"/>
      <c r="AI360" s="4"/>
      <c r="AJ360" s="4"/>
      <c r="AK360" s="4"/>
      <c r="AL360" s="4"/>
      <c r="AM360" s="4"/>
      <c r="AN360" s="4"/>
    </row>
    <row r="361" spans="1:40" ht="15.75" customHeight="1" x14ac:dyDescent="0.2">
      <c r="A361" s="4"/>
      <c r="B361" s="119"/>
      <c r="C361" s="119"/>
      <c r="D361" s="119"/>
      <c r="E361" s="119"/>
      <c r="F361" s="119"/>
      <c r="G361" s="120"/>
      <c r="H361" s="119"/>
      <c r="I361" s="120"/>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c r="AF361" s="119"/>
      <c r="AG361" s="119"/>
      <c r="AH361" s="4"/>
      <c r="AI361" s="4"/>
      <c r="AJ361" s="4"/>
      <c r="AK361" s="4"/>
      <c r="AL361" s="4"/>
      <c r="AM361" s="4"/>
      <c r="AN361" s="4"/>
    </row>
    <row r="362" spans="1:40" ht="15.75" customHeight="1" x14ac:dyDescent="0.2">
      <c r="A362" s="4"/>
      <c r="B362" s="119"/>
      <c r="C362" s="119"/>
      <c r="D362" s="119"/>
      <c r="E362" s="119"/>
      <c r="F362" s="119"/>
      <c r="G362" s="120"/>
      <c r="H362" s="119"/>
      <c r="I362" s="120"/>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c r="AF362" s="119"/>
      <c r="AG362" s="119"/>
      <c r="AH362" s="4"/>
      <c r="AI362" s="4"/>
      <c r="AJ362" s="4"/>
      <c r="AK362" s="4"/>
      <c r="AL362" s="4"/>
      <c r="AM362" s="4"/>
      <c r="AN362" s="4"/>
    </row>
    <row r="363" spans="1:40" ht="15.75" customHeight="1" x14ac:dyDescent="0.2">
      <c r="A363" s="4"/>
      <c r="B363" s="119"/>
      <c r="C363" s="119"/>
      <c r="D363" s="119"/>
      <c r="E363" s="119"/>
      <c r="F363" s="119"/>
      <c r="G363" s="120"/>
      <c r="H363" s="119"/>
      <c r="I363" s="120"/>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4"/>
      <c r="AI363" s="4"/>
      <c r="AJ363" s="4"/>
      <c r="AK363" s="4"/>
      <c r="AL363" s="4"/>
      <c r="AM363" s="4"/>
      <c r="AN363" s="4"/>
    </row>
    <row r="364" spans="1:40" ht="15.75" customHeight="1" x14ac:dyDescent="0.2">
      <c r="A364" s="4"/>
      <c r="B364" s="119"/>
      <c r="C364" s="119"/>
      <c r="D364" s="119"/>
      <c r="E364" s="119"/>
      <c r="F364" s="119"/>
      <c r="G364" s="120"/>
      <c r="H364" s="119"/>
      <c r="I364" s="120"/>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c r="AF364" s="119"/>
      <c r="AG364" s="119"/>
      <c r="AH364" s="4"/>
      <c r="AI364" s="4"/>
      <c r="AJ364" s="4"/>
      <c r="AK364" s="4"/>
      <c r="AL364" s="4"/>
      <c r="AM364" s="4"/>
      <c r="AN364" s="4"/>
    </row>
    <row r="365" spans="1:40" ht="15.75" customHeight="1" x14ac:dyDescent="0.2">
      <c r="A365" s="4"/>
      <c r="B365" s="119"/>
      <c r="C365" s="119"/>
      <c r="D365" s="119"/>
      <c r="E365" s="119"/>
      <c r="F365" s="119"/>
      <c r="G365" s="120"/>
      <c r="H365" s="119"/>
      <c r="I365" s="120"/>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c r="AF365" s="119"/>
      <c r="AG365" s="119"/>
      <c r="AH365" s="4"/>
      <c r="AI365" s="4"/>
      <c r="AJ365" s="4"/>
      <c r="AK365" s="4"/>
      <c r="AL365" s="4"/>
      <c r="AM365" s="4"/>
      <c r="AN365" s="4"/>
    </row>
    <row r="366" spans="1:40" ht="15.75" customHeight="1" x14ac:dyDescent="0.2">
      <c r="A366" s="4"/>
      <c r="B366" s="119"/>
      <c r="C366" s="119"/>
      <c r="D366" s="119"/>
      <c r="E366" s="119"/>
      <c r="F366" s="119"/>
      <c r="G366" s="120"/>
      <c r="H366" s="119"/>
      <c r="I366" s="120"/>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4"/>
      <c r="AI366" s="4"/>
      <c r="AJ366" s="4"/>
      <c r="AK366" s="4"/>
      <c r="AL366" s="4"/>
      <c r="AM366" s="4"/>
      <c r="AN366" s="4"/>
    </row>
    <row r="367" spans="1:40" ht="15.75" customHeight="1" x14ac:dyDescent="0.2">
      <c r="A367" s="4"/>
      <c r="B367" s="119"/>
      <c r="C367" s="119"/>
      <c r="D367" s="119"/>
      <c r="E367" s="119"/>
      <c r="F367" s="119"/>
      <c r="G367" s="120"/>
      <c r="H367" s="119"/>
      <c r="I367" s="120"/>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c r="AF367" s="119"/>
      <c r="AG367" s="119"/>
      <c r="AH367" s="4"/>
      <c r="AI367" s="4"/>
      <c r="AJ367" s="4"/>
      <c r="AK367" s="4"/>
      <c r="AL367" s="4"/>
      <c r="AM367" s="4"/>
      <c r="AN367" s="4"/>
    </row>
    <row r="368" spans="1:40" ht="15.75" customHeight="1" x14ac:dyDescent="0.2">
      <c r="A368" s="4"/>
      <c r="B368" s="119"/>
      <c r="C368" s="119"/>
      <c r="D368" s="119"/>
      <c r="E368" s="119"/>
      <c r="F368" s="119"/>
      <c r="G368" s="120"/>
      <c r="H368" s="119"/>
      <c r="I368" s="120"/>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c r="AF368" s="119"/>
      <c r="AG368" s="119"/>
      <c r="AH368" s="4"/>
      <c r="AI368" s="4"/>
      <c r="AJ368" s="4"/>
      <c r="AK368" s="4"/>
      <c r="AL368" s="4"/>
      <c r="AM368" s="4"/>
      <c r="AN368" s="4"/>
    </row>
    <row r="369" spans="1:40" ht="15.75" customHeight="1" x14ac:dyDescent="0.2">
      <c r="A369" s="4"/>
      <c r="B369" s="119"/>
      <c r="C369" s="119"/>
      <c r="D369" s="119"/>
      <c r="E369" s="119"/>
      <c r="F369" s="119"/>
      <c r="G369" s="120"/>
      <c r="H369" s="119"/>
      <c r="I369" s="120"/>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c r="AF369" s="119"/>
      <c r="AG369" s="119"/>
      <c r="AH369" s="4"/>
      <c r="AI369" s="4"/>
      <c r="AJ369" s="4"/>
      <c r="AK369" s="4"/>
      <c r="AL369" s="4"/>
      <c r="AM369" s="4"/>
      <c r="AN369" s="4"/>
    </row>
    <row r="370" spans="1:40" ht="15.75" customHeight="1" x14ac:dyDescent="0.2">
      <c r="A370" s="4"/>
      <c r="B370" s="119"/>
      <c r="C370" s="119"/>
      <c r="D370" s="119"/>
      <c r="E370" s="119"/>
      <c r="F370" s="119"/>
      <c r="G370" s="120"/>
      <c r="H370" s="119"/>
      <c r="I370" s="120"/>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c r="AF370" s="119"/>
      <c r="AG370" s="119"/>
      <c r="AH370" s="4"/>
      <c r="AI370" s="4"/>
      <c r="AJ370" s="4"/>
      <c r="AK370" s="4"/>
      <c r="AL370" s="4"/>
      <c r="AM370" s="4"/>
      <c r="AN370" s="4"/>
    </row>
    <row r="371" spans="1:40" ht="15.75" customHeight="1" x14ac:dyDescent="0.2">
      <c r="A371" s="4"/>
      <c r="B371" s="119"/>
      <c r="C371" s="119"/>
      <c r="D371" s="119"/>
      <c r="E371" s="119"/>
      <c r="F371" s="119"/>
      <c r="G371" s="120"/>
      <c r="H371" s="119"/>
      <c r="I371" s="120"/>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4"/>
      <c r="AI371" s="4"/>
      <c r="AJ371" s="4"/>
      <c r="AK371" s="4"/>
      <c r="AL371" s="4"/>
      <c r="AM371" s="4"/>
      <c r="AN371" s="4"/>
    </row>
    <row r="372" spans="1:40" ht="15.75" customHeight="1" x14ac:dyDescent="0.2">
      <c r="A372" s="4"/>
      <c r="B372" s="119"/>
      <c r="C372" s="119"/>
      <c r="D372" s="119"/>
      <c r="E372" s="119"/>
      <c r="F372" s="119"/>
      <c r="G372" s="120"/>
      <c r="H372" s="119"/>
      <c r="I372" s="120"/>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c r="AF372" s="119"/>
      <c r="AG372" s="119"/>
      <c r="AH372" s="4"/>
      <c r="AI372" s="4"/>
      <c r="AJ372" s="4"/>
      <c r="AK372" s="4"/>
      <c r="AL372" s="4"/>
      <c r="AM372" s="4"/>
      <c r="AN372" s="4"/>
    </row>
    <row r="373" spans="1:40" ht="15.75" customHeight="1" x14ac:dyDescent="0.2">
      <c r="A373" s="4"/>
      <c r="B373" s="119"/>
      <c r="C373" s="119"/>
      <c r="D373" s="119"/>
      <c r="E373" s="119"/>
      <c r="F373" s="119"/>
      <c r="G373" s="120"/>
      <c r="H373" s="119"/>
      <c r="I373" s="120"/>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c r="AF373" s="119"/>
      <c r="AG373" s="119"/>
      <c r="AH373" s="4"/>
      <c r="AI373" s="4"/>
      <c r="AJ373" s="4"/>
      <c r="AK373" s="4"/>
      <c r="AL373" s="4"/>
      <c r="AM373" s="4"/>
      <c r="AN373" s="4"/>
    </row>
    <row r="374" spans="1:40" ht="15.75" customHeight="1" x14ac:dyDescent="0.2">
      <c r="A374" s="4"/>
      <c r="B374" s="119"/>
      <c r="C374" s="119"/>
      <c r="D374" s="119"/>
      <c r="E374" s="119"/>
      <c r="F374" s="119"/>
      <c r="G374" s="120"/>
      <c r="H374" s="119"/>
      <c r="I374" s="120"/>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c r="AF374" s="119"/>
      <c r="AG374" s="119"/>
      <c r="AH374" s="4"/>
      <c r="AI374" s="4"/>
      <c r="AJ374" s="4"/>
      <c r="AK374" s="4"/>
      <c r="AL374" s="4"/>
      <c r="AM374" s="4"/>
      <c r="AN374" s="4"/>
    </row>
    <row r="375" spans="1:40" ht="15.75" customHeight="1" x14ac:dyDescent="0.2">
      <c r="A375" s="4"/>
      <c r="B375" s="119"/>
      <c r="C375" s="119"/>
      <c r="D375" s="119"/>
      <c r="E375" s="119"/>
      <c r="F375" s="119"/>
      <c r="G375" s="120"/>
      <c r="H375" s="119"/>
      <c r="I375" s="120"/>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c r="AF375" s="119"/>
      <c r="AG375" s="119"/>
      <c r="AH375" s="4"/>
      <c r="AI375" s="4"/>
      <c r="AJ375" s="4"/>
      <c r="AK375" s="4"/>
      <c r="AL375" s="4"/>
      <c r="AM375" s="4"/>
      <c r="AN375" s="4"/>
    </row>
    <row r="376" spans="1:40" ht="15.75" customHeight="1" x14ac:dyDescent="0.2">
      <c r="A376" s="4"/>
      <c r="B376" s="119"/>
      <c r="C376" s="119"/>
      <c r="D376" s="119"/>
      <c r="E376" s="119"/>
      <c r="F376" s="119"/>
      <c r="G376" s="120"/>
      <c r="H376" s="119"/>
      <c r="I376" s="120"/>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c r="AF376" s="119"/>
      <c r="AG376" s="119"/>
      <c r="AH376" s="4"/>
      <c r="AI376" s="4"/>
      <c r="AJ376" s="4"/>
      <c r="AK376" s="4"/>
      <c r="AL376" s="4"/>
      <c r="AM376" s="4"/>
      <c r="AN376" s="4"/>
    </row>
    <row r="377" spans="1:40" ht="15.75" customHeight="1" x14ac:dyDescent="0.2">
      <c r="A377" s="4"/>
      <c r="B377" s="119"/>
      <c r="C377" s="119"/>
      <c r="D377" s="119"/>
      <c r="E377" s="119"/>
      <c r="F377" s="119"/>
      <c r="G377" s="120"/>
      <c r="H377" s="119"/>
      <c r="I377" s="120"/>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c r="AF377" s="119"/>
      <c r="AG377" s="119"/>
      <c r="AH377" s="4"/>
      <c r="AI377" s="4"/>
      <c r="AJ377" s="4"/>
      <c r="AK377" s="4"/>
      <c r="AL377" s="4"/>
      <c r="AM377" s="4"/>
      <c r="AN377" s="4"/>
    </row>
    <row r="378" spans="1:40" ht="15.75" customHeight="1" x14ac:dyDescent="0.2">
      <c r="A378" s="4"/>
      <c r="B378" s="119"/>
      <c r="C378" s="119"/>
      <c r="D378" s="119"/>
      <c r="E378" s="119"/>
      <c r="F378" s="119"/>
      <c r="G378" s="120"/>
      <c r="H378" s="119"/>
      <c r="I378" s="120"/>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c r="AF378" s="119"/>
      <c r="AG378" s="119"/>
      <c r="AH378" s="4"/>
      <c r="AI378" s="4"/>
      <c r="AJ378" s="4"/>
      <c r="AK378" s="4"/>
      <c r="AL378" s="4"/>
      <c r="AM378" s="4"/>
      <c r="AN378" s="4"/>
    </row>
    <row r="379" spans="1:40" ht="15.75" customHeight="1" x14ac:dyDescent="0.2">
      <c r="A379" s="4"/>
      <c r="B379" s="119"/>
      <c r="C379" s="119"/>
      <c r="D379" s="119"/>
      <c r="E379" s="119"/>
      <c r="F379" s="119"/>
      <c r="G379" s="120"/>
      <c r="H379" s="119"/>
      <c r="I379" s="120"/>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4"/>
      <c r="AI379" s="4"/>
      <c r="AJ379" s="4"/>
      <c r="AK379" s="4"/>
      <c r="AL379" s="4"/>
      <c r="AM379" s="4"/>
      <c r="AN379" s="4"/>
    </row>
    <row r="380" spans="1:40" ht="15.75" customHeight="1" x14ac:dyDescent="0.2">
      <c r="A380" s="4"/>
      <c r="B380" s="119"/>
      <c r="C380" s="119"/>
      <c r="D380" s="119"/>
      <c r="E380" s="119"/>
      <c r="F380" s="119"/>
      <c r="G380" s="120"/>
      <c r="H380" s="119"/>
      <c r="I380" s="120"/>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c r="AF380" s="119"/>
      <c r="AG380" s="119"/>
      <c r="AH380" s="4"/>
      <c r="AI380" s="4"/>
      <c r="AJ380" s="4"/>
      <c r="AK380" s="4"/>
      <c r="AL380" s="4"/>
      <c r="AM380" s="4"/>
      <c r="AN380" s="4"/>
    </row>
    <row r="381" spans="1:40" ht="15.75" customHeight="1" x14ac:dyDescent="0.2">
      <c r="A381" s="4"/>
      <c r="B381" s="119"/>
      <c r="C381" s="119"/>
      <c r="D381" s="119"/>
      <c r="E381" s="119"/>
      <c r="F381" s="119"/>
      <c r="G381" s="120"/>
      <c r="H381" s="119"/>
      <c r="I381" s="120"/>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4"/>
      <c r="AI381" s="4"/>
      <c r="AJ381" s="4"/>
      <c r="AK381" s="4"/>
      <c r="AL381" s="4"/>
      <c r="AM381" s="4"/>
      <c r="AN381" s="4"/>
    </row>
    <row r="382" spans="1:40" ht="15.75" customHeight="1" x14ac:dyDescent="0.2">
      <c r="A382" s="4"/>
      <c r="B382" s="119"/>
      <c r="C382" s="119"/>
      <c r="D382" s="119"/>
      <c r="E382" s="119"/>
      <c r="F382" s="119"/>
      <c r="G382" s="120"/>
      <c r="H382" s="119"/>
      <c r="I382" s="120"/>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c r="AF382" s="119"/>
      <c r="AG382" s="119"/>
      <c r="AH382" s="4"/>
      <c r="AI382" s="4"/>
      <c r="AJ382" s="4"/>
      <c r="AK382" s="4"/>
      <c r="AL382" s="4"/>
      <c r="AM382" s="4"/>
      <c r="AN382" s="4"/>
    </row>
    <row r="383" spans="1:40" ht="15.75" customHeight="1" x14ac:dyDescent="0.2">
      <c r="A383" s="4"/>
      <c r="B383" s="119"/>
      <c r="C383" s="119"/>
      <c r="D383" s="119"/>
      <c r="E383" s="119"/>
      <c r="F383" s="119"/>
      <c r="G383" s="120"/>
      <c r="H383" s="119"/>
      <c r="I383" s="120"/>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c r="AF383" s="119"/>
      <c r="AG383" s="119"/>
      <c r="AH383" s="4"/>
      <c r="AI383" s="4"/>
      <c r="AJ383" s="4"/>
      <c r="AK383" s="4"/>
      <c r="AL383" s="4"/>
      <c r="AM383" s="4"/>
      <c r="AN383" s="4"/>
    </row>
    <row r="384" spans="1:40" ht="15.75" customHeight="1" x14ac:dyDescent="0.2">
      <c r="A384" s="4"/>
      <c r="B384" s="119"/>
      <c r="C384" s="119"/>
      <c r="D384" s="119"/>
      <c r="E384" s="119"/>
      <c r="F384" s="119"/>
      <c r="G384" s="120"/>
      <c r="H384" s="119"/>
      <c r="I384" s="120"/>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4"/>
      <c r="AI384" s="4"/>
      <c r="AJ384" s="4"/>
      <c r="AK384" s="4"/>
      <c r="AL384" s="4"/>
      <c r="AM384" s="4"/>
      <c r="AN384" s="4"/>
    </row>
    <row r="385" spans="1:40" ht="15.75" customHeight="1" x14ac:dyDescent="0.2">
      <c r="A385" s="4"/>
      <c r="B385" s="119"/>
      <c r="C385" s="119"/>
      <c r="D385" s="119"/>
      <c r="E385" s="119"/>
      <c r="F385" s="119"/>
      <c r="G385" s="120"/>
      <c r="H385" s="119"/>
      <c r="I385" s="120"/>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4"/>
      <c r="AI385" s="4"/>
      <c r="AJ385" s="4"/>
      <c r="AK385" s="4"/>
      <c r="AL385" s="4"/>
      <c r="AM385" s="4"/>
      <c r="AN385" s="4"/>
    </row>
    <row r="386" spans="1:40" ht="15.75" customHeight="1" x14ac:dyDescent="0.2">
      <c r="A386" s="4"/>
      <c r="B386" s="119"/>
      <c r="C386" s="119"/>
      <c r="D386" s="119"/>
      <c r="E386" s="119"/>
      <c r="F386" s="119"/>
      <c r="G386" s="120"/>
      <c r="H386" s="119"/>
      <c r="I386" s="120"/>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4"/>
      <c r="AI386" s="4"/>
      <c r="AJ386" s="4"/>
      <c r="AK386" s="4"/>
      <c r="AL386" s="4"/>
      <c r="AM386" s="4"/>
      <c r="AN386" s="4"/>
    </row>
    <row r="387" spans="1:40" ht="15.75" customHeight="1" x14ac:dyDescent="0.2">
      <c r="A387" s="4"/>
      <c r="B387" s="119"/>
      <c r="C387" s="119"/>
      <c r="D387" s="119"/>
      <c r="E387" s="119"/>
      <c r="F387" s="119"/>
      <c r="G387" s="120"/>
      <c r="H387" s="119"/>
      <c r="I387" s="120"/>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4"/>
      <c r="AI387" s="4"/>
      <c r="AJ387" s="4"/>
      <c r="AK387" s="4"/>
      <c r="AL387" s="4"/>
      <c r="AM387" s="4"/>
      <c r="AN387" s="4"/>
    </row>
    <row r="388" spans="1:40" ht="15.75" customHeight="1" x14ac:dyDescent="0.2">
      <c r="A388" s="4"/>
      <c r="B388" s="119"/>
      <c r="C388" s="119"/>
      <c r="D388" s="119"/>
      <c r="E388" s="119"/>
      <c r="F388" s="119"/>
      <c r="G388" s="120"/>
      <c r="H388" s="119"/>
      <c r="I388" s="120"/>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4"/>
      <c r="AI388" s="4"/>
      <c r="AJ388" s="4"/>
      <c r="AK388" s="4"/>
      <c r="AL388" s="4"/>
      <c r="AM388" s="4"/>
      <c r="AN388" s="4"/>
    </row>
    <row r="389" spans="1:40" ht="15.75" customHeight="1" x14ac:dyDescent="0.2">
      <c r="A389" s="4"/>
      <c r="B389" s="119"/>
      <c r="C389" s="119"/>
      <c r="D389" s="119"/>
      <c r="E389" s="119"/>
      <c r="F389" s="119"/>
      <c r="G389" s="120"/>
      <c r="H389" s="119"/>
      <c r="I389" s="120"/>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4"/>
      <c r="AI389" s="4"/>
      <c r="AJ389" s="4"/>
      <c r="AK389" s="4"/>
      <c r="AL389" s="4"/>
      <c r="AM389" s="4"/>
      <c r="AN389" s="4"/>
    </row>
    <row r="390" spans="1:40" ht="15.75" customHeight="1" x14ac:dyDescent="0.2">
      <c r="A390" s="4"/>
      <c r="B390" s="119"/>
      <c r="C390" s="119"/>
      <c r="D390" s="119"/>
      <c r="E390" s="119"/>
      <c r="F390" s="119"/>
      <c r="G390" s="120"/>
      <c r="H390" s="119"/>
      <c r="I390" s="120"/>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4"/>
      <c r="AI390" s="4"/>
      <c r="AJ390" s="4"/>
      <c r="AK390" s="4"/>
      <c r="AL390" s="4"/>
      <c r="AM390" s="4"/>
      <c r="AN390" s="4"/>
    </row>
    <row r="391" spans="1:40" ht="15.75" customHeight="1" x14ac:dyDescent="0.2">
      <c r="A391" s="4"/>
      <c r="B391" s="119"/>
      <c r="C391" s="119"/>
      <c r="D391" s="119"/>
      <c r="E391" s="119"/>
      <c r="F391" s="119"/>
      <c r="G391" s="120"/>
      <c r="H391" s="119"/>
      <c r="I391" s="120"/>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4"/>
      <c r="AI391" s="4"/>
      <c r="AJ391" s="4"/>
      <c r="AK391" s="4"/>
      <c r="AL391" s="4"/>
      <c r="AM391" s="4"/>
      <c r="AN391" s="4"/>
    </row>
    <row r="392" spans="1:40" ht="15.75" customHeight="1" x14ac:dyDescent="0.2">
      <c r="A392" s="4"/>
      <c r="B392" s="119"/>
      <c r="C392" s="119"/>
      <c r="D392" s="119"/>
      <c r="E392" s="119"/>
      <c r="F392" s="119"/>
      <c r="G392" s="120"/>
      <c r="H392" s="119"/>
      <c r="I392" s="120"/>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c r="AF392" s="119"/>
      <c r="AG392" s="119"/>
      <c r="AH392" s="4"/>
      <c r="AI392" s="4"/>
      <c r="AJ392" s="4"/>
      <c r="AK392" s="4"/>
      <c r="AL392" s="4"/>
      <c r="AM392" s="4"/>
      <c r="AN392" s="4"/>
    </row>
    <row r="393" spans="1:40" ht="15.75" customHeight="1" x14ac:dyDescent="0.2">
      <c r="A393" s="4"/>
      <c r="B393" s="119"/>
      <c r="C393" s="119"/>
      <c r="D393" s="119"/>
      <c r="E393" s="119"/>
      <c r="F393" s="119"/>
      <c r="G393" s="120"/>
      <c r="H393" s="119"/>
      <c r="I393" s="120"/>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c r="AF393" s="119"/>
      <c r="AG393" s="119"/>
      <c r="AH393" s="4"/>
      <c r="AI393" s="4"/>
      <c r="AJ393" s="4"/>
      <c r="AK393" s="4"/>
      <c r="AL393" s="4"/>
      <c r="AM393" s="4"/>
      <c r="AN393" s="4"/>
    </row>
    <row r="394" spans="1:40" ht="15.75" customHeight="1" x14ac:dyDescent="0.2">
      <c r="A394" s="4"/>
      <c r="B394" s="119"/>
      <c r="C394" s="119"/>
      <c r="D394" s="119"/>
      <c r="E394" s="119"/>
      <c r="F394" s="119"/>
      <c r="G394" s="120"/>
      <c r="H394" s="119"/>
      <c r="I394" s="120"/>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4"/>
      <c r="AI394" s="4"/>
      <c r="AJ394" s="4"/>
      <c r="AK394" s="4"/>
      <c r="AL394" s="4"/>
      <c r="AM394" s="4"/>
      <c r="AN394" s="4"/>
    </row>
    <row r="395" spans="1:40" ht="15.75" customHeight="1" x14ac:dyDescent="0.2">
      <c r="A395" s="4"/>
      <c r="B395" s="119"/>
      <c r="C395" s="119"/>
      <c r="D395" s="119"/>
      <c r="E395" s="119"/>
      <c r="F395" s="119"/>
      <c r="G395" s="120"/>
      <c r="H395" s="119"/>
      <c r="I395" s="120"/>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c r="AF395" s="119"/>
      <c r="AG395" s="119"/>
      <c r="AH395" s="4"/>
      <c r="AI395" s="4"/>
      <c r="AJ395" s="4"/>
      <c r="AK395" s="4"/>
      <c r="AL395" s="4"/>
      <c r="AM395" s="4"/>
      <c r="AN395" s="4"/>
    </row>
    <row r="396" spans="1:40" ht="15.75" customHeight="1" x14ac:dyDescent="0.2">
      <c r="A396" s="4"/>
      <c r="B396" s="119"/>
      <c r="C396" s="119"/>
      <c r="D396" s="119"/>
      <c r="E396" s="119"/>
      <c r="F396" s="119"/>
      <c r="G396" s="120"/>
      <c r="H396" s="119"/>
      <c r="I396" s="120"/>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4"/>
      <c r="AI396" s="4"/>
      <c r="AJ396" s="4"/>
      <c r="AK396" s="4"/>
      <c r="AL396" s="4"/>
      <c r="AM396" s="4"/>
      <c r="AN396" s="4"/>
    </row>
    <row r="397" spans="1:40" ht="15.75" customHeight="1" x14ac:dyDescent="0.2">
      <c r="A397" s="4"/>
      <c r="B397" s="119"/>
      <c r="C397" s="119"/>
      <c r="D397" s="119"/>
      <c r="E397" s="119"/>
      <c r="F397" s="119"/>
      <c r="G397" s="120"/>
      <c r="H397" s="119"/>
      <c r="I397" s="120"/>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4"/>
      <c r="AI397" s="4"/>
      <c r="AJ397" s="4"/>
      <c r="AK397" s="4"/>
      <c r="AL397" s="4"/>
      <c r="AM397" s="4"/>
      <c r="AN397" s="4"/>
    </row>
    <row r="398" spans="1:40" ht="15.75" customHeight="1" x14ac:dyDescent="0.2">
      <c r="A398" s="4"/>
      <c r="B398" s="119"/>
      <c r="C398" s="119"/>
      <c r="D398" s="119"/>
      <c r="E398" s="119"/>
      <c r="F398" s="119"/>
      <c r="G398" s="120"/>
      <c r="H398" s="119"/>
      <c r="I398" s="120"/>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4"/>
      <c r="AI398" s="4"/>
      <c r="AJ398" s="4"/>
      <c r="AK398" s="4"/>
      <c r="AL398" s="4"/>
      <c r="AM398" s="4"/>
      <c r="AN398" s="4"/>
    </row>
    <row r="399" spans="1:40" ht="15.75" customHeight="1" x14ac:dyDescent="0.2">
      <c r="A399" s="4"/>
      <c r="B399" s="119"/>
      <c r="C399" s="119"/>
      <c r="D399" s="119"/>
      <c r="E399" s="119"/>
      <c r="F399" s="119"/>
      <c r="G399" s="120"/>
      <c r="H399" s="119"/>
      <c r="I399" s="120"/>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4"/>
      <c r="AI399" s="4"/>
      <c r="AJ399" s="4"/>
      <c r="AK399" s="4"/>
      <c r="AL399" s="4"/>
      <c r="AM399" s="4"/>
      <c r="AN399" s="4"/>
    </row>
    <row r="400" spans="1:40" ht="15.75" customHeight="1" x14ac:dyDescent="0.2">
      <c r="A400" s="4"/>
      <c r="B400" s="119"/>
      <c r="C400" s="119"/>
      <c r="D400" s="119"/>
      <c r="E400" s="119"/>
      <c r="F400" s="119"/>
      <c r="G400" s="120"/>
      <c r="H400" s="119"/>
      <c r="I400" s="120"/>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c r="AF400" s="119"/>
      <c r="AG400" s="119"/>
      <c r="AH400" s="4"/>
      <c r="AI400" s="4"/>
      <c r="AJ400" s="4"/>
      <c r="AK400" s="4"/>
      <c r="AL400" s="4"/>
      <c r="AM400" s="4"/>
      <c r="AN400" s="4"/>
    </row>
    <row r="401" spans="1:40" ht="15.75" customHeight="1" x14ac:dyDescent="0.2">
      <c r="A401" s="4"/>
      <c r="B401" s="119"/>
      <c r="C401" s="119"/>
      <c r="D401" s="119"/>
      <c r="E401" s="119"/>
      <c r="F401" s="119"/>
      <c r="G401" s="120"/>
      <c r="H401" s="119"/>
      <c r="I401" s="120"/>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c r="AF401" s="119"/>
      <c r="AG401" s="119"/>
      <c r="AH401" s="4"/>
      <c r="AI401" s="4"/>
      <c r="AJ401" s="4"/>
      <c r="AK401" s="4"/>
      <c r="AL401" s="4"/>
      <c r="AM401" s="4"/>
      <c r="AN401" s="4"/>
    </row>
    <row r="402" spans="1:40" ht="15.75" customHeight="1" x14ac:dyDescent="0.2">
      <c r="A402" s="4"/>
      <c r="B402" s="119"/>
      <c r="C402" s="119"/>
      <c r="D402" s="119"/>
      <c r="E402" s="119"/>
      <c r="F402" s="119"/>
      <c r="G402" s="120"/>
      <c r="H402" s="119"/>
      <c r="I402" s="120"/>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c r="AF402" s="119"/>
      <c r="AG402" s="119"/>
      <c r="AH402" s="4"/>
      <c r="AI402" s="4"/>
      <c r="AJ402" s="4"/>
      <c r="AK402" s="4"/>
      <c r="AL402" s="4"/>
      <c r="AM402" s="4"/>
      <c r="AN402" s="4"/>
    </row>
    <row r="403" spans="1:40" ht="15.75" customHeight="1" x14ac:dyDescent="0.2">
      <c r="A403" s="4"/>
      <c r="B403" s="119"/>
      <c r="C403" s="119"/>
      <c r="D403" s="119"/>
      <c r="E403" s="119"/>
      <c r="F403" s="119"/>
      <c r="G403" s="120"/>
      <c r="H403" s="119"/>
      <c r="I403" s="120"/>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c r="AF403" s="119"/>
      <c r="AG403" s="119"/>
      <c r="AH403" s="4"/>
      <c r="AI403" s="4"/>
      <c r="AJ403" s="4"/>
      <c r="AK403" s="4"/>
      <c r="AL403" s="4"/>
      <c r="AM403" s="4"/>
      <c r="AN403" s="4"/>
    </row>
    <row r="404" spans="1:40" ht="15.75" customHeight="1" x14ac:dyDescent="0.2">
      <c r="A404" s="4"/>
      <c r="B404" s="119"/>
      <c r="C404" s="119"/>
      <c r="D404" s="119"/>
      <c r="E404" s="119"/>
      <c r="F404" s="119"/>
      <c r="G404" s="120"/>
      <c r="H404" s="119"/>
      <c r="I404" s="120"/>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c r="AF404" s="119"/>
      <c r="AG404" s="119"/>
      <c r="AH404" s="4"/>
      <c r="AI404" s="4"/>
      <c r="AJ404" s="4"/>
      <c r="AK404" s="4"/>
      <c r="AL404" s="4"/>
      <c r="AM404" s="4"/>
      <c r="AN404" s="4"/>
    </row>
    <row r="405" spans="1:40" ht="15.75" customHeight="1" x14ac:dyDescent="0.2">
      <c r="A405" s="4"/>
      <c r="B405" s="119"/>
      <c r="C405" s="119"/>
      <c r="D405" s="119"/>
      <c r="E405" s="119"/>
      <c r="F405" s="119"/>
      <c r="G405" s="120"/>
      <c r="H405" s="119"/>
      <c r="I405" s="120"/>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c r="AF405" s="119"/>
      <c r="AG405" s="119"/>
      <c r="AH405" s="4"/>
      <c r="AI405" s="4"/>
      <c r="AJ405" s="4"/>
      <c r="AK405" s="4"/>
      <c r="AL405" s="4"/>
      <c r="AM405" s="4"/>
      <c r="AN405" s="4"/>
    </row>
    <row r="406" spans="1:40" ht="15.75" customHeight="1" x14ac:dyDescent="0.2">
      <c r="A406" s="4"/>
      <c r="B406" s="119"/>
      <c r="C406" s="119"/>
      <c r="D406" s="119"/>
      <c r="E406" s="119"/>
      <c r="F406" s="119"/>
      <c r="G406" s="120"/>
      <c r="H406" s="119"/>
      <c r="I406" s="120"/>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c r="AF406" s="119"/>
      <c r="AG406" s="119"/>
      <c r="AH406" s="4"/>
      <c r="AI406" s="4"/>
      <c r="AJ406" s="4"/>
      <c r="AK406" s="4"/>
      <c r="AL406" s="4"/>
      <c r="AM406" s="4"/>
      <c r="AN406" s="4"/>
    </row>
    <row r="407" spans="1:40" ht="15.75" customHeight="1" x14ac:dyDescent="0.2">
      <c r="A407" s="4"/>
      <c r="B407" s="119"/>
      <c r="C407" s="119"/>
      <c r="D407" s="119"/>
      <c r="E407" s="119"/>
      <c r="F407" s="119"/>
      <c r="G407" s="120"/>
      <c r="H407" s="119"/>
      <c r="I407" s="120"/>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c r="AF407" s="119"/>
      <c r="AG407" s="119"/>
      <c r="AH407" s="4"/>
      <c r="AI407" s="4"/>
      <c r="AJ407" s="4"/>
      <c r="AK407" s="4"/>
      <c r="AL407" s="4"/>
      <c r="AM407" s="4"/>
      <c r="AN407" s="4"/>
    </row>
    <row r="408" spans="1:40" ht="15.75" customHeight="1" x14ac:dyDescent="0.2">
      <c r="A408" s="4"/>
      <c r="B408" s="119"/>
      <c r="C408" s="119"/>
      <c r="D408" s="119"/>
      <c r="E408" s="119"/>
      <c r="F408" s="119"/>
      <c r="G408" s="120"/>
      <c r="H408" s="119"/>
      <c r="I408" s="120"/>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c r="AF408" s="119"/>
      <c r="AG408" s="119"/>
      <c r="AH408" s="4"/>
      <c r="AI408" s="4"/>
      <c r="AJ408" s="4"/>
      <c r="AK408" s="4"/>
      <c r="AL408" s="4"/>
      <c r="AM408" s="4"/>
      <c r="AN408" s="4"/>
    </row>
    <row r="409" spans="1:40" ht="15.75" customHeight="1" x14ac:dyDescent="0.2">
      <c r="A409" s="4"/>
      <c r="B409" s="119"/>
      <c r="C409" s="119"/>
      <c r="D409" s="119"/>
      <c r="E409" s="119"/>
      <c r="F409" s="119"/>
      <c r="G409" s="120"/>
      <c r="H409" s="119"/>
      <c r="I409" s="120"/>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c r="AF409" s="119"/>
      <c r="AG409" s="119"/>
      <c r="AH409" s="4"/>
      <c r="AI409" s="4"/>
      <c r="AJ409" s="4"/>
      <c r="AK409" s="4"/>
      <c r="AL409" s="4"/>
      <c r="AM409" s="4"/>
      <c r="AN409" s="4"/>
    </row>
    <row r="410" spans="1:40" ht="15.75" customHeight="1" x14ac:dyDescent="0.2">
      <c r="A410" s="4"/>
      <c r="B410" s="119"/>
      <c r="C410" s="119"/>
      <c r="D410" s="119"/>
      <c r="E410" s="119"/>
      <c r="F410" s="119"/>
      <c r="G410" s="120"/>
      <c r="H410" s="119"/>
      <c r="I410" s="120"/>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c r="AF410" s="119"/>
      <c r="AG410" s="119"/>
      <c r="AH410" s="4"/>
      <c r="AI410" s="4"/>
      <c r="AJ410" s="4"/>
      <c r="AK410" s="4"/>
      <c r="AL410" s="4"/>
      <c r="AM410" s="4"/>
      <c r="AN410" s="4"/>
    </row>
    <row r="411" spans="1:40" ht="15.75" customHeight="1" x14ac:dyDescent="0.2">
      <c r="A411" s="4"/>
      <c r="B411" s="119"/>
      <c r="C411" s="119"/>
      <c r="D411" s="119"/>
      <c r="E411" s="119"/>
      <c r="F411" s="119"/>
      <c r="G411" s="120"/>
      <c r="H411" s="119"/>
      <c r="I411" s="120"/>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4"/>
      <c r="AI411" s="4"/>
      <c r="AJ411" s="4"/>
      <c r="AK411" s="4"/>
      <c r="AL411" s="4"/>
      <c r="AM411" s="4"/>
      <c r="AN411" s="4"/>
    </row>
    <row r="412" spans="1:40" ht="15.75" customHeight="1" x14ac:dyDescent="0.2">
      <c r="A412" s="4"/>
      <c r="B412" s="119"/>
      <c r="C412" s="119"/>
      <c r="D412" s="119"/>
      <c r="E412" s="119"/>
      <c r="F412" s="119"/>
      <c r="G412" s="120"/>
      <c r="H412" s="119"/>
      <c r="I412" s="120"/>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c r="AF412" s="119"/>
      <c r="AG412" s="119"/>
      <c r="AH412" s="4"/>
      <c r="AI412" s="4"/>
      <c r="AJ412" s="4"/>
      <c r="AK412" s="4"/>
      <c r="AL412" s="4"/>
      <c r="AM412" s="4"/>
      <c r="AN412" s="4"/>
    </row>
    <row r="413" spans="1:40" ht="15.75" customHeight="1" x14ac:dyDescent="0.2">
      <c r="A413" s="4"/>
      <c r="B413" s="119"/>
      <c r="C413" s="119"/>
      <c r="D413" s="119"/>
      <c r="E413" s="119"/>
      <c r="F413" s="119"/>
      <c r="G413" s="120"/>
      <c r="H413" s="119"/>
      <c r="I413" s="120"/>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c r="AF413" s="119"/>
      <c r="AG413" s="119"/>
      <c r="AH413" s="4"/>
      <c r="AI413" s="4"/>
      <c r="AJ413" s="4"/>
      <c r="AK413" s="4"/>
      <c r="AL413" s="4"/>
      <c r="AM413" s="4"/>
      <c r="AN413" s="4"/>
    </row>
    <row r="414" spans="1:40" ht="15.75" customHeight="1" x14ac:dyDescent="0.2">
      <c r="A414" s="4"/>
      <c r="B414" s="119"/>
      <c r="C414" s="119"/>
      <c r="D414" s="119"/>
      <c r="E414" s="119"/>
      <c r="F414" s="119"/>
      <c r="G414" s="120"/>
      <c r="H414" s="119"/>
      <c r="I414" s="120"/>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c r="AF414" s="119"/>
      <c r="AG414" s="119"/>
      <c r="AH414" s="4"/>
      <c r="AI414" s="4"/>
      <c r="AJ414" s="4"/>
      <c r="AK414" s="4"/>
      <c r="AL414" s="4"/>
      <c r="AM414" s="4"/>
      <c r="AN414" s="4"/>
    </row>
    <row r="415" spans="1:40" ht="15.75" customHeight="1" x14ac:dyDescent="0.2">
      <c r="A415" s="4"/>
      <c r="B415" s="119"/>
      <c r="C415" s="119"/>
      <c r="D415" s="119"/>
      <c r="E415" s="119"/>
      <c r="F415" s="119"/>
      <c r="G415" s="120"/>
      <c r="H415" s="119"/>
      <c r="I415" s="120"/>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c r="AF415" s="119"/>
      <c r="AG415" s="119"/>
      <c r="AH415" s="4"/>
      <c r="AI415" s="4"/>
      <c r="AJ415" s="4"/>
      <c r="AK415" s="4"/>
      <c r="AL415" s="4"/>
      <c r="AM415" s="4"/>
      <c r="AN415" s="4"/>
    </row>
    <row r="416" spans="1:40" ht="15.75" customHeight="1" x14ac:dyDescent="0.2">
      <c r="A416" s="4"/>
      <c r="B416" s="119"/>
      <c r="C416" s="119"/>
      <c r="D416" s="119"/>
      <c r="E416" s="119"/>
      <c r="F416" s="119"/>
      <c r="G416" s="120"/>
      <c r="H416" s="119"/>
      <c r="I416" s="120"/>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c r="AF416" s="119"/>
      <c r="AG416" s="119"/>
      <c r="AH416" s="4"/>
      <c r="AI416" s="4"/>
      <c r="AJ416" s="4"/>
      <c r="AK416" s="4"/>
      <c r="AL416" s="4"/>
      <c r="AM416" s="4"/>
      <c r="AN416" s="4"/>
    </row>
    <row r="417" spans="1:40" ht="15.75" customHeight="1" x14ac:dyDescent="0.2">
      <c r="A417" s="4"/>
      <c r="B417" s="119"/>
      <c r="C417" s="119"/>
      <c r="D417" s="119"/>
      <c r="E417" s="119"/>
      <c r="F417" s="119"/>
      <c r="G417" s="120"/>
      <c r="H417" s="119"/>
      <c r="I417" s="120"/>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c r="AF417" s="119"/>
      <c r="AG417" s="119"/>
      <c r="AH417" s="4"/>
      <c r="AI417" s="4"/>
      <c r="AJ417" s="4"/>
      <c r="AK417" s="4"/>
      <c r="AL417" s="4"/>
      <c r="AM417" s="4"/>
      <c r="AN417" s="4"/>
    </row>
    <row r="418" spans="1:40" ht="15.75" customHeight="1" x14ac:dyDescent="0.2">
      <c r="A418" s="4"/>
      <c r="B418" s="119"/>
      <c r="C418" s="119"/>
      <c r="D418" s="119"/>
      <c r="E418" s="119"/>
      <c r="F418" s="119"/>
      <c r="G418" s="120"/>
      <c r="H418" s="119"/>
      <c r="I418" s="120"/>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c r="AF418" s="119"/>
      <c r="AG418" s="119"/>
      <c r="AH418" s="4"/>
      <c r="AI418" s="4"/>
      <c r="AJ418" s="4"/>
      <c r="AK418" s="4"/>
      <c r="AL418" s="4"/>
      <c r="AM418" s="4"/>
      <c r="AN418" s="4"/>
    </row>
    <row r="419" spans="1:40" ht="15.75" customHeight="1" x14ac:dyDescent="0.2">
      <c r="A419" s="4"/>
      <c r="B419" s="119"/>
      <c r="C419" s="119"/>
      <c r="D419" s="119"/>
      <c r="E419" s="119"/>
      <c r="F419" s="119"/>
      <c r="G419" s="120"/>
      <c r="H419" s="119"/>
      <c r="I419" s="120"/>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c r="AF419" s="119"/>
      <c r="AG419" s="119"/>
      <c r="AH419" s="4"/>
      <c r="AI419" s="4"/>
      <c r="AJ419" s="4"/>
      <c r="AK419" s="4"/>
      <c r="AL419" s="4"/>
      <c r="AM419" s="4"/>
      <c r="AN419" s="4"/>
    </row>
    <row r="420" spans="1:40" ht="15.75" customHeight="1" x14ac:dyDescent="0.2">
      <c r="A420" s="4"/>
      <c r="B420" s="119"/>
      <c r="C420" s="119"/>
      <c r="D420" s="119"/>
      <c r="E420" s="119"/>
      <c r="F420" s="119"/>
      <c r="G420" s="120"/>
      <c r="H420" s="119"/>
      <c r="I420" s="120"/>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c r="AF420" s="119"/>
      <c r="AG420" s="119"/>
      <c r="AH420" s="4"/>
      <c r="AI420" s="4"/>
      <c r="AJ420" s="4"/>
      <c r="AK420" s="4"/>
      <c r="AL420" s="4"/>
      <c r="AM420" s="4"/>
      <c r="AN420" s="4"/>
    </row>
    <row r="421" spans="1:40" ht="15.75" customHeight="1" x14ac:dyDescent="0.2">
      <c r="A421" s="4"/>
      <c r="B421" s="119"/>
      <c r="C421" s="119"/>
      <c r="D421" s="119"/>
      <c r="E421" s="119"/>
      <c r="F421" s="119"/>
      <c r="G421" s="120"/>
      <c r="H421" s="119"/>
      <c r="I421" s="120"/>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c r="AF421" s="119"/>
      <c r="AG421" s="119"/>
      <c r="AH421" s="4"/>
      <c r="AI421" s="4"/>
      <c r="AJ421" s="4"/>
      <c r="AK421" s="4"/>
      <c r="AL421" s="4"/>
      <c r="AM421" s="4"/>
      <c r="AN421" s="4"/>
    </row>
    <row r="422" spans="1:40" ht="15.75" customHeight="1" x14ac:dyDescent="0.2">
      <c r="A422" s="4"/>
      <c r="B422" s="119"/>
      <c r="C422" s="119"/>
      <c r="D422" s="119"/>
      <c r="E422" s="119"/>
      <c r="F422" s="119"/>
      <c r="G422" s="120"/>
      <c r="H422" s="119"/>
      <c r="I422" s="120"/>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c r="AF422" s="119"/>
      <c r="AG422" s="119"/>
      <c r="AH422" s="4"/>
      <c r="AI422" s="4"/>
      <c r="AJ422" s="4"/>
      <c r="AK422" s="4"/>
      <c r="AL422" s="4"/>
      <c r="AM422" s="4"/>
      <c r="AN422" s="4"/>
    </row>
    <row r="423" spans="1:40" ht="15.75" customHeight="1" x14ac:dyDescent="0.2">
      <c r="A423" s="4"/>
      <c r="B423" s="119"/>
      <c r="C423" s="119"/>
      <c r="D423" s="119"/>
      <c r="E423" s="119"/>
      <c r="F423" s="119"/>
      <c r="G423" s="120"/>
      <c r="H423" s="119"/>
      <c r="I423" s="120"/>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c r="AF423" s="119"/>
      <c r="AG423" s="119"/>
      <c r="AH423" s="4"/>
      <c r="AI423" s="4"/>
      <c r="AJ423" s="4"/>
      <c r="AK423" s="4"/>
      <c r="AL423" s="4"/>
      <c r="AM423" s="4"/>
      <c r="AN423" s="4"/>
    </row>
    <row r="424" spans="1:40" ht="15.75" customHeight="1" x14ac:dyDescent="0.2">
      <c r="A424" s="4"/>
      <c r="B424" s="119"/>
      <c r="C424" s="119"/>
      <c r="D424" s="119"/>
      <c r="E424" s="119"/>
      <c r="F424" s="119"/>
      <c r="G424" s="120"/>
      <c r="H424" s="119"/>
      <c r="I424" s="120"/>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c r="AF424" s="119"/>
      <c r="AG424" s="119"/>
      <c r="AH424" s="4"/>
      <c r="AI424" s="4"/>
      <c r="AJ424" s="4"/>
      <c r="AK424" s="4"/>
      <c r="AL424" s="4"/>
      <c r="AM424" s="4"/>
      <c r="AN424" s="4"/>
    </row>
    <row r="425" spans="1:40" ht="15.75" customHeight="1" x14ac:dyDescent="0.2">
      <c r="A425" s="4"/>
      <c r="B425" s="119"/>
      <c r="C425" s="119"/>
      <c r="D425" s="119"/>
      <c r="E425" s="119"/>
      <c r="F425" s="119"/>
      <c r="G425" s="120"/>
      <c r="H425" s="119"/>
      <c r="I425" s="120"/>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4"/>
      <c r="AI425" s="4"/>
      <c r="AJ425" s="4"/>
      <c r="AK425" s="4"/>
      <c r="AL425" s="4"/>
      <c r="AM425" s="4"/>
      <c r="AN425" s="4"/>
    </row>
    <row r="426" spans="1:40" ht="15.75" customHeight="1" x14ac:dyDescent="0.2">
      <c r="A426" s="4"/>
      <c r="B426" s="119"/>
      <c r="C426" s="119"/>
      <c r="D426" s="119"/>
      <c r="E426" s="119"/>
      <c r="F426" s="119"/>
      <c r="G426" s="120"/>
      <c r="H426" s="119"/>
      <c r="I426" s="120"/>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4"/>
      <c r="AI426" s="4"/>
      <c r="AJ426" s="4"/>
      <c r="AK426" s="4"/>
      <c r="AL426" s="4"/>
      <c r="AM426" s="4"/>
      <c r="AN426" s="4"/>
    </row>
    <row r="427" spans="1:40" ht="15.75" customHeight="1" x14ac:dyDescent="0.2">
      <c r="A427" s="4"/>
      <c r="B427" s="119"/>
      <c r="C427" s="119"/>
      <c r="D427" s="119"/>
      <c r="E427" s="119"/>
      <c r="F427" s="119"/>
      <c r="G427" s="120"/>
      <c r="H427" s="119"/>
      <c r="I427" s="120"/>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4"/>
      <c r="AI427" s="4"/>
      <c r="AJ427" s="4"/>
      <c r="AK427" s="4"/>
      <c r="AL427" s="4"/>
      <c r="AM427" s="4"/>
      <c r="AN427" s="4"/>
    </row>
    <row r="428" spans="1:40" ht="15.75" customHeight="1" x14ac:dyDescent="0.2">
      <c r="A428" s="4"/>
      <c r="B428" s="119"/>
      <c r="C428" s="119"/>
      <c r="D428" s="119"/>
      <c r="E428" s="119"/>
      <c r="F428" s="119"/>
      <c r="G428" s="120"/>
      <c r="H428" s="119"/>
      <c r="I428" s="120"/>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4"/>
      <c r="AI428" s="4"/>
      <c r="AJ428" s="4"/>
      <c r="AK428" s="4"/>
      <c r="AL428" s="4"/>
      <c r="AM428" s="4"/>
      <c r="AN428" s="4"/>
    </row>
    <row r="429" spans="1:40" ht="15.75" customHeight="1" x14ac:dyDescent="0.2">
      <c r="A429" s="4"/>
      <c r="B429" s="119"/>
      <c r="C429" s="119"/>
      <c r="D429" s="119"/>
      <c r="E429" s="119"/>
      <c r="F429" s="119"/>
      <c r="G429" s="120"/>
      <c r="H429" s="119"/>
      <c r="I429" s="120"/>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4"/>
      <c r="AI429" s="4"/>
      <c r="AJ429" s="4"/>
      <c r="AK429" s="4"/>
      <c r="AL429" s="4"/>
      <c r="AM429" s="4"/>
      <c r="AN429" s="4"/>
    </row>
    <row r="430" spans="1:40" ht="15.75" customHeight="1" x14ac:dyDescent="0.2">
      <c r="A430" s="4"/>
      <c r="B430" s="119"/>
      <c r="C430" s="119"/>
      <c r="D430" s="119"/>
      <c r="E430" s="119"/>
      <c r="F430" s="119"/>
      <c r="G430" s="120"/>
      <c r="H430" s="119"/>
      <c r="I430" s="120"/>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4"/>
      <c r="AI430" s="4"/>
      <c r="AJ430" s="4"/>
      <c r="AK430" s="4"/>
      <c r="AL430" s="4"/>
      <c r="AM430" s="4"/>
      <c r="AN430" s="4"/>
    </row>
    <row r="431" spans="1:40" ht="15.75" customHeight="1" x14ac:dyDescent="0.2">
      <c r="A431" s="4"/>
      <c r="B431" s="119"/>
      <c r="C431" s="119"/>
      <c r="D431" s="119"/>
      <c r="E431" s="119"/>
      <c r="F431" s="119"/>
      <c r="G431" s="120"/>
      <c r="H431" s="119"/>
      <c r="I431" s="120"/>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c r="AF431" s="119"/>
      <c r="AG431" s="119"/>
      <c r="AH431" s="4"/>
      <c r="AI431" s="4"/>
      <c r="AJ431" s="4"/>
      <c r="AK431" s="4"/>
      <c r="AL431" s="4"/>
      <c r="AM431" s="4"/>
      <c r="AN431" s="4"/>
    </row>
    <row r="432" spans="1:40" ht="15.75" customHeight="1" x14ac:dyDescent="0.2">
      <c r="A432" s="4"/>
      <c r="B432" s="119"/>
      <c r="C432" s="119"/>
      <c r="D432" s="119"/>
      <c r="E432" s="119"/>
      <c r="F432" s="119"/>
      <c r="G432" s="120"/>
      <c r="H432" s="119"/>
      <c r="I432" s="120"/>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4"/>
      <c r="AI432" s="4"/>
      <c r="AJ432" s="4"/>
      <c r="AK432" s="4"/>
      <c r="AL432" s="4"/>
      <c r="AM432" s="4"/>
      <c r="AN432" s="4"/>
    </row>
    <row r="433" spans="1:40" ht="15.75" customHeight="1" x14ac:dyDescent="0.2">
      <c r="A433" s="4"/>
      <c r="B433" s="119"/>
      <c r="C433" s="119"/>
      <c r="D433" s="119"/>
      <c r="E433" s="119"/>
      <c r="F433" s="119"/>
      <c r="G433" s="120"/>
      <c r="H433" s="119"/>
      <c r="I433" s="120"/>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4"/>
      <c r="AI433" s="4"/>
      <c r="AJ433" s="4"/>
      <c r="AK433" s="4"/>
      <c r="AL433" s="4"/>
      <c r="AM433" s="4"/>
      <c r="AN433" s="4"/>
    </row>
    <row r="434" spans="1:40" ht="15.75" customHeight="1" x14ac:dyDescent="0.2">
      <c r="A434" s="4"/>
      <c r="B434" s="119"/>
      <c r="C434" s="119"/>
      <c r="D434" s="119"/>
      <c r="E434" s="119"/>
      <c r="F434" s="119"/>
      <c r="G434" s="120"/>
      <c r="H434" s="119"/>
      <c r="I434" s="120"/>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4"/>
      <c r="AI434" s="4"/>
      <c r="AJ434" s="4"/>
      <c r="AK434" s="4"/>
      <c r="AL434" s="4"/>
      <c r="AM434" s="4"/>
      <c r="AN434" s="4"/>
    </row>
    <row r="435" spans="1:40" ht="15.75" customHeight="1" x14ac:dyDescent="0.2">
      <c r="A435" s="4"/>
      <c r="B435" s="119"/>
      <c r="C435" s="119"/>
      <c r="D435" s="119"/>
      <c r="E435" s="119"/>
      <c r="F435" s="119"/>
      <c r="G435" s="120"/>
      <c r="H435" s="119"/>
      <c r="I435" s="120"/>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4"/>
      <c r="AI435" s="4"/>
      <c r="AJ435" s="4"/>
      <c r="AK435" s="4"/>
      <c r="AL435" s="4"/>
      <c r="AM435" s="4"/>
      <c r="AN435" s="4"/>
    </row>
    <row r="436" spans="1:40" ht="15.75" customHeight="1" x14ac:dyDescent="0.2">
      <c r="A436" s="4"/>
      <c r="B436" s="119"/>
      <c r="C436" s="119"/>
      <c r="D436" s="119"/>
      <c r="E436" s="119"/>
      <c r="F436" s="119"/>
      <c r="G436" s="120"/>
      <c r="H436" s="119"/>
      <c r="I436" s="120"/>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4"/>
      <c r="AI436" s="4"/>
      <c r="AJ436" s="4"/>
      <c r="AK436" s="4"/>
      <c r="AL436" s="4"/>
      <c r="AM436" s="4"/>
      <c r="AN436" s="4"/>
    </row>
    <row r="437" spans="1:40" ht="15.75" customHeight="1" x14ac:dyDescent="0.2">
      <c r="A437" s="4"/>
      <c r="B437" s="119"/>
      <c r="C437" s="119"/>
      <c r="D437" s="119"/>
      <c r="E437" s="119"/>
      <c r="F437" s="119"/>
      <c r="G437" s="120"/>
      <c r="H437" s="119"/>
      <c r="I437" s="120"/>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4"/>
      <c r="AI437" s="4"/>
      <c r="AJ437" s="4"/>
      <c r="AK437" s="4"/>
      <c r="AL437" s="4"/>
      <c r="AM437" s="4"/>
      <c r="AN437" s="4"/>
    </row>
    <row r="438" spans="1:40" ht="15.75" customHeight="1" x14ac:dyDescent="0.2">
      <c r="A438" s="4"/>
      <c r="B438" s="119"/>
      <c r="C438" s="119"/>
      <c r="D438" s="119"/>
      <c r="E438" s="119"/>
      <c r="F438" s="119"/>
      <c r="G438" s="120"/>
      <c r="H438" s="119"/>
      <c r="I438" s="120"/>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4"/>
      <c r="AI438" s="4"/>
      <c r="AJ438" s="4"/>
      <c r="AK438" s="4"/>
      <c r="AL438" s="4"/>
      <c r="AM438" s="4"/>
      <c r="AN438" s="4"/>
    </row>
    <row r="439" spans="1:40" ht="15.75" customHeight="1" x14ac:dyDescent="0.2">
      <c r="A439" s="4"/>
      <c r="B439" s="119"/>
      <c r="C439" s="119"/>
      <c r="D439" s="119"/>
      <c r="E439" s="119"/>
      <c r="F439" s="119"/>
      <c r="G439" s="120"/>
      <c r="H439" s="119"/>
      <c r="I439" s="120"/>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4"/>
      <c r="AI439" s="4"/>
      <c r="AJ439" s="4"/>
      <c r="AK439" s="4"/>
      <c r="AL439" s="4"/>
      <c r="AM439" s="4"/>
      <c r="AN439" s="4"/>
    </row>
    <row r="440" spans="1:40" ht="15.75" customHeight="1" x14ac:dyDescent="0.2">
      <c r="A440" s="4"/>
      <c r="B440" s="119"/>
      <c r="C440" s="119"/>
      <c r="D440" s="119"/>
      <c r="E440" s="119"/>
      <c r="F440" s="119"/>
      <c r="G440" s="120"/>
      <c r="H440" s="119"/>
      <c r="I440" s="120"/>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c r="AF440" s="119"/>
      <c r="AG440" s="119"/>
      <c r="AH440" s="4"/>
      <c r="AI440" s="4"/>
      <c r="AJ440" s="4"/>
      <c r="AK440" s="4"/>
      <c r="AL440" s="4"/>
      <c r="AM440" s="4"/>
      <c r="AN440" s="4"/>
    </row>
    <row r="441" spans="1:40" ht="15.75" customHeight="1" x14ac:dyDescent="0.2">
      <c r="A441" s="4"/>
      <c r="B441" s="119"/>
      <c r="C441" s="119"/>
      <c r="D441" s="119"/>
      <c r="E441" s="119"/>
      <c r="F441" s="119"/>
      <c r="G441" s="120"/>
      <c r="H441" s="119"/>
      <c r="I441" s="120"/>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c r="AF441" s="119"/>
      <c r="AG441" s="119"/>
      <c r="AH441" s="4"/>
      <c r="AI441" s="4"/>
      <c r="AJ441" s="4"/>
      <c r="AK441" s="4"/>
      <c r="AL441" s="4"/>
      <c r="AM441" s="4"/>
      <c r="AN441" s="4"/>
    </row>
    <row r="442" spans="1:40" ht="15.75" customHeight="1" x14ac:dyDescent="0.2">
      <c r="A442" s="4"/>
      <c r="B442" s="119"/>
      <c r="C442" s="119"/>
      <c r="D442" s="119"/>
      <c r="E442" s="119"/>
      <c r="F442" s="119"/>
      <c r="G442" s="120"/>
      <c r="H442" s="119"/>
      <c r="I442" s="120"/>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c r="AF442" s="119"/>
      <c r="AG442" s="119"/>
      <c r="AH442" s="4"/>
      <c r="AI442" s="4"/>
      <c r="AJ442" s="4"/>
      <c r="AK442" s="4"/>
      <c r="AL442" s="4"/>
      <c r="AM442" s="4"/>
      <c r="AN442" s="4"/>
    </row>
    <row r="443" spans="1:40" ht="15.75" customHeight="1" x14ac:dyDescent="0.2">
      <c r="A443" s="4"/>
      <c r="B443" s="119"/>
      <c r="C443" s="119"/>
      <c r="D443" s="119"/>
      <c r="E443" s="119"/>
      <c r="F443" s="119"/>
      <c r="G443" s="120"/>
      <c r="H443" s="119"/>
      <c r="I443" s="120"/>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c r="AF443" s="119"/>
      <c r="AG443" s="119"/>
      <c r="AH443" s="4"/>
      <c r="AI443" s="4"/>
      <c r="AJ443" s="4"/>
      <c r="AK443" s="4"/>
      <c r="AL443" s="4"/>
      <c r="AM443" s="4"/>
      <c r="AN443" s="4"/>
    </row>
    <row r="444" spans="1:40" ht="15.75" customHeight="1" x14ac:dyDescent="0.2">
      <c r="A444" s="4"/>
      <c r="B444" s="119"/>
      <c r="C444" s="119"/>
      <c r="D444" s="119"/>
      <c r="E444" s="119"/>
      <c r="F444" s="119"/>
      <c r="G444" s="120"/>
      <c r="H444" s="119"/>
      <c r="I444" s="120"/>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c r="AF444" s="119"/>
      <c r="AG444" s="119"/>
      <c r="AH444" s="4"/>
      <c r="AI444" s="4"/>
      <c r="AJ444" s="4"/>
      <c r="AK444" s="4"/>
      <c r="AL444" s="4"/>
      <c r="AM444" s="4"/>
      <c r="AN444" s="4"/>
    </row>
    <row r="445" spans="1:40" ht="15.75" customHeight="1" x14ac:dyDescent="0.2">
      <c r="A445" s="4"/>
      <c r="B445" s="119"/>
      <c r="C445" s="119"/>
      <c r="D445" s="119"/>
      <c r="E445" s="119"/>
      <c r="F445" s="119"/>
      <c r="G445" s="120"/>
      <c r="H445" s="119"/>
      <c r="I445" s="120"/>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c r="AF445" s="119"/>
      <c r="AG445" s="119"/>
      <c r="AH445" s="4"/>
      <c r="AI445" s="4"/>
      <c r="AJ445" s="4"/>
      <c r="AK445" s="4"/>
      <c r="AL445" s="4"/>
      <c r="AM445" s="4"/>
      <c r="AN445" s="4"/>
    </row>
    <row r="446" spans="1:40" ht="15.75" customHeight="1" x14ac:dyDescent="0.2">
      <c r="A446" s="4"/>
      <c r="B446" s="119"/>
      <c r="C446" s="119"/>
      <c r="D446" s="119"/>
      <c r="E446" s="119"/>
      <c r="F446" s="119"/>
      <c r="G446" s="120"/>
      <c r="H446" s="119"/>
      <c r="I446" s="120"/>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c r="AF446" s="119"/>
      <c r="AG446" s="119"/>
      <c r="AH446" s="4"/>
      <c r="AI446" s="4"/>
      <c r="AJ446" s="4"/>
      <c r="AK446" s="4"/>
      <c r="AL446" s="4"/>
      <c r="AM446" s="4"/>
      <c r="AN446" s="4"/>
    </row>
    <row r="447" spans="1:40" ht="15.75" customHeight="1" x14ac:dyDescent="0.2">
      <c r="A447" s="4"/>
      <c r="B447" s="119"/>
      <c r="C447" s="119"/>
      <c r="D447" s="119"/>
      <c r="E447" s="119"/>
      <c r="F447" s="119"/>
      <c r="G447" s="120"/>
      <c r="H447" s="119"/>
      <c r="I447" s="120"/>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c r="AF447" s="119"/>
      <c r="AG447" s="119"/>
      <c r="AH447" s="4"/>
      <c r="AI447" s="4"/>
      <c r="AJ447" s="4"/>
      <c r="AK447" s="4"/>
      <c r="AL447" s="4"/>
      <c r="AM447" s="4"/>
      <c r="AN447" s="4"/>
    </row>
    <row r="448" spans="1:40" ht="15.75" customHeight="1" x14ac:dyDescent="0.2">
      <c r="A448" s="4"/>
      <c r="B448" s="119"/>
      <c r="C448" s="119"/>
      <c r="D448" s="119"/>
      <c r="E448" s="119"/>
      <c r="F448" s="119"/>
      <c r="G448" s="120"/>
      <c r="H448" s="119"/>
      <c r="I448" s="120"/>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c r="AF448" s="119"/>
      <c r="AG448" s="119"/>
      <c r="AH448" s="4"/>
      <c r="AI448" s="4"/>
      <c r="AJ448" s="4"/>
      <c r="AK448" s="4"/>
      <c r="AL448" s="4"/>
      <c r="AM448" s="4"/>
      <c r="AN448" s="4"/>
    </row>
    <row r="449" spans="1:40" ht="15.75" customHeight="1" x14ac:dyDescent="0.2">
      <c r="A449" s="4"/>
      <c r="B449" s="119"/>
      <c r="C449" s="119"/>
      <c r="D449" s="119"/>
      <c r="E449" s="119"/>
      <c r="F449" s="119"/>
      <c r="G449" s="120"/>
      <c r="H449" s="119"/>
      <c r="I449" s="120"/>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4"/>
      <c r="AI449" s="4"/>
      <c r="AJ449" s="4"/>
      <c r="AK449" s="4"/>
      <c r="AL449" s="4"/>
      <c r="AM449" s="4"/>
      <c r="AN449" s="4"/>
    </row>
    <row r="450" spans="1:40" ht="15.75" customHeight="1" x14ac:dyDescent="0.2">
      <c r="A450" s="4"/>
      <c r="B450" s="119"/>
      <c r="C450" s="119"/>
      <c r="D450" s="119"/>
      <c r="E450" s="119"/>
      <c r="F450" s="119"/>
      <c r="G450" s="120"/>
      <c r="H450" s="119"/>
      <c r="I450" s="120"/>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4"/>
      <c r="AI450" s="4"/>
      <c r="AJ450" s="4"/>
      <c r="AK450" s="4"/>
      <c r="AL450" s="4"/>
      <c r="AM450" s="4"/>
      <c r="AN450" s="4"/>
    </row>
    <row r="451" spans="1:40" ht="15.75" customHeight="1" x14ac:dyDescent="0.2">
      <c r="A451" s="4"/>
      <c r="B451" s="119"/>
      <c r="C451" s="119"/>
      <c r="D451" s="119"/>
      <c r="E451" s="119"/>
      <c r="F451" s="119"/>
      <c r="G451" s="120"/>
      <c r="H451" s="119"/>
      <c r="I451" s="120"/>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4"/>
      <c r="AI451" s="4"/>
      <c r="AJ451" s="4"/>
      <c r="AK451" s="4"/>
      <c r="AL451" s="4"/>
      <c r="AM451" s="4"/>
      <c r="AN451" s="4"/>
    </row>
    <row r="452" spans="1:40" ht="15.75" customHeight="1" x14ac:dyDescent="0.2">
      <c r="A452" s="4"/>
      <c r="B452" s="119"/>
      <c r="C452" s="119"/>
      <c r="D452" s="119"/>
      <c r="E452" s="119"/>
      <c r="F452" s="119"/>
      <c r="G452" s="120"/>
      <c r="H452" s="119"/>
      <c r="I452" s="120"/>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4"/>
      <c r="AI452" s="4"/>
      <c r="AJ452" s="4"/>
      <c r="AK452" s="4"/>
      <c r="AL452" s="4"/>
      <c r="AM452" s="4"/>
      <c r="AN452" s="4"/>
    </row>
    <row r="453" spans="1:40" ht="15.75" customHeight="1" x14ac:dyDescent="0.2">
      <c r="A453" s="4"/>
      <c r="B453" s="119"/>
      <c r="C453" s="119"/>
      <c r="D453" s="119"/>
      <c r="E453" s="119"/>
      <c r="F453" s="119"/>
      <c r="G453" s="120"/>
      <c r="H453" s="119"/>
      <c r="I453" s="120"/>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4"/>
      <c r="AI453" s="4"/>
      <c r="AJ453" s="4"/>
      <c r="AK453" s="4"/>
      <c r="AL453" s="4"/>
      <c r="AM453" s="4"/>
      <c r="AN453" s="4"/>
    </row>
    <row r="454" spans="1:40" ht="15.75" customHeight="1" x14ac:dyDescent="0.2">
      <c r="A454" s="4"/>
      <c r="B454" s="119"/>
      <c r="C454" s="119"/>
      <c r="D454" s="119"/>
      <c r="E454" s="119"/>
      <c r="F454" s="119"/>
      <c r="G454" s="120"/>
      <c r="H454" s="119"/>
      <c r="I454" s="120"/>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4"/>
      <c r="AI454" s="4"/>
      <c r="AJ454" s="4"/>
      <c r="AK454" s="4"/>
      <c r="AL454" s="4"/>
      <c r="AM454" s="4"/>
      <c r="AN454" s="4"/>
    </row>
    <row r="455" spans="1:40" ht="15.75" customHeight="1" x14ac:dyDescent="0.2">
      <c r="A455" s="4"/>
      <c r="B455" s="119"/>
      <c r="C455" s="119"/>
      <c r="D455" s="119"/>
      <c r="E455" s="119"/>
      <c r="F455" s="119"/>
      <c r="G455" s="120"/>
      <c r="H455" s="119"/>
      <c r="I455" s="120"/>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4"/>
      <c r="AI455" s="4"/>
      <c r="AJ455" s="4"/>
      <c r="AK455" s="4"/>
      <c r="AL455" s="4"/>
      <c r="AM455" s="4"/>
      <c r="AN455" s="4"/>
    </row>
    <row r="456" spans="1:40" ht="15.75" customHeight="1" x14ac:dyDescent="0.2">
      <c r="A456" s="4"/>
      <c r="B456" s="119"/>
      <c r="C456" s="119"/>
      <c r="D456" s="119"/>
      <c r="E456" s="119"/>
      <c r="F456" s="119"/>
      <c r="G456" s="120"/>
      <c r="H456" s="119"/>
      <c r="I456" s="120"/>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4"/>
      <c r="AI456" s="4"/>
      <c r="AJ456" s="4"/>
      <c r="AK456" s="4"/>
      <c r="AL456" s="4"/>
      <c r="AM456" s="4"/>
      <c r="AN456" s="4"/>
    </row>
    <row r="457" spans="1:40" ht="15.75" customHeight="1" x14ac:dyDescent="0.2">
      <c r="A457" s="4"/>
      <c r="B457" s="119"/>
      <c r="C457" s="119"/>
      <c r="D457" s="119"/>
      <c r="E457" s="119"/>
      <c r="F457" s="119"/>
      <c r="G457" s="120"/>
      <c r="H457" s="119"/>
      <c r="I457" s="120"/>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c r="AF457" s="119"/>
      <c r="AG457" s="119"/>
      <c r="AH457" s="4"/>
      <c r="AI457" s="4"/>
      <c r="AJ457" s="4"/>
      <c r="AK457" s="4"/>
      <c r="AL457" s="4"/>
      <c r="AM457" s="4"/>
      <c r="AN457" s="4"/>
    </row>
    <row r="458" spans="1:40" ht="15.75" customHeight="1" x14ac:dyDescent="0.2">
      <c r="A458" s="4"/>
      <c r="B458" s="119"/>
      <c r="C458" s="119"/>
      <c r="D458" s="119"/>
      <c r="E458" s="119"/>
      <c r="F458" s="119"/>
      <c r="G458" s="120"/>
      <c r="H458" s="119"/>
      <c r="I458" s="120"/>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c r="AF458" s="119"/>
      <c r="AG458" s="119"/>
      <c r="AH458" s="4"/>
      <c r="AI458" s="4"/>
      <c r="AJ458" s="4"/>
      <c r="AK458" s="4"/>
      <c r="AL458" s="4"/>
      <c r="AM458" s="4"/>
      <c r="AN458" s="4"/>
    </row>
    <row r="459" spans="1:40" ht="15.75" customHeight="1" x14ac:dyDescent="0.2">
      <c r="A459" s="4"/>
      <c r="B459" s="119"/>
      <c r="C459" s="119"/>
      <c r="D459" s="119"/>
      <c r="E459" s="119"/>
      <c r="F459" s="119"/>
      <c r="G459" s="120"/>
      <c r="H459" s="119"/>
      <c r="I459" s="120"/>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c r="AF459" s="119"/>
      <c r="AG459" s="119"/>
      <c r="AH459" s="4"/>
      <c r="AI459" s="4"/>
      <c r="AJ459" s="4"/>
      <c r="AK459" s="4"/>
      <c r="AL459" s="4"/>
      <c r="AM459" s="4"/>
      <c r="AN459" s="4"/>
    </row>
    <row r="460" spans="1:40" ht="15.75" customHeight="1" x14ac:dyDescent="0.2">
      <c r="A460" s="4"/>
      <c r="B460" s="119"/>
      <c r="C460" s="119"/>
      <c r="D460" s="119"/>
      <c r="E460" s="119"/>
      <c r="F460" s="119"/>
      <c r="G460" s="120"/>
      <c r="H460" s="119"/>
      <c r="I460" s="120"/>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c r="AF460" s="119"/>
      <c r="AG460" s="119"/>
      <c r="AH460" s="4"/>
      <c r="AI460" s="4"/>
      <c r="AJ460" s="4"/>
      <c r="AK460" s="4"/>
      <c r="AL460" s="4"/>
      <c r="AM460" s="4"/>
      <c r="AN460" s="4"/>
    </row>
    <row r="461" spans="1:40" ht="15.75" customHeight="1" x14ac:dyDescent="0.2">
      <c r="A461" s="4"/>
      <c r="B461" s="119"/>
      <c r="C461" s="119"/>
      <c r="D461" s="119"/>
      <c r="E461" s="119"/>
      <c r="F461" s="119"/>
      <c r="G461" s="120"/>
      <c r="H461" s="119"/>
      <c r="I461" s="120"/>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c r="AF461" s="119"/>
      <c r="AG461" s="119"/>
      <c r="AH461" s="4"/>
      <c r="AI461" s="4"/>
      <c r="AJ461" s="4"/>
      <c r="AK461" s="4"/>
      <c r="AL461" s="4"/>
      <c r="AM461" s="4"/>
      <c r="AN461" s="4"/>
    </row>
    <row r="462" spans="1:40" ht="15.75" customHeight="1" x14ac:dyDescent="0.2">
      <c r="A462" s="4"/>
      <c r="B462" s="119"/>
      <c r="C462" s="119"/>
      <c r="D462" s="119"/>
      <c r="E462" s="119"/>
      <c r="F462" s="119"/>
      <c r="G462" s="120"/>
      <c r="H462" s="119"/>
      <c r="I462" s="120"/>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c r="AF462" s="119"/>
      <c r="AG462" s="119"/>
      <c r="AH462" s="4"/>
      <c r="AI462" s="4"/>
      <c r="AJ462" s="4"/>
      <c r="AK462" s="4"/>
      <c r="AL462" s="4"/>
      <c r="AM462" s="4"/>
      <c r="AN462" s="4"/>
    </row>
    <row r="463" spans="1:40" ht="15.75" customHeight="1" x14ac:dyDescent="0.2">
      <c r="A463" s="4"/>
      <c r="B463" s="119"/>
      <c r="C463" s="119"/>
      <c r="D463" s="119"/>
      <c r="E463" s="119"/>
      <c r="F463" s="119"/>
      <c r="G463" s="120"/>
      <c r="H463" s="119"/>
      <c r="I463" s="120"/>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c r="AF463" s="119"/>
      <c r="AG463" s="119"/>
      <c r="AH463" s="4"/>
      <c r="AI463" s="4"/>
      <c r="AJ463" s="4"/>
      <c r="AK463" s="4"/>
      <c r="AL463" s="4"/>
      <c r="AM463" s="4"/>
      <c r="AN463" s="4"/>
    </row>
    <row r="464" spans="1:40" ht="15.75" customHeight="1" x14ac:dyDescent="0.2">
      <c r="A464" s="4"/>
      <c r="B464" s="119"/>
      <c r="C464" s="119"/>
      <c r="D464" s="119"/>
      <c r="E464" s="119"/>
      <c r="F464" s="119"/>
      <c r="G464" s="120"/>
      <c r="H464" s="119"/>
      <c r="I464" s="120"/>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c r="AF464" s="119"/>
      <c r="AG464" s="119"/>
      <c r="AH464" s="4"/>
      <c r="AI464" s="4"/>
      <c r="AJ464" s="4"/>
      <c r="AK464" s="4"/>
      <c r="AL464" s="4"/>
      <c r="AM464" s="4"/>
      <c r="AN464" s="4"/>
    </row>
    <row r="465" spans="1:40" ht="15.75" customHeight="1" x14ac:dyDescent="0.2">
      <c r="A465" s="4"/>
      <c r="B465" s="119"/>
      <c r="C465" s="119"/>
      <c r="D465" s="119"/>
      <c r="E465" s="119"/>
      <c r="F465" s="119"/>
      <c r="G465" s="120"/>
      <c r="H465" s="119"/>
      <c r="I465" s="120"/>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c r="AF465" s="119"/>
      <c r="AG465" s="119"/>
      <c r="AH465" s="4"/>
      <c r="AI465" s="4"/>
      <c r="AJ465" s="4"/>
      <c r="AK465" s="4"/>
      <c r="AL465" s="4"/>
      <c r="AM465" s="4"/>
      <c r="AN465" s="4"/>
    </row>
    <row r="466" spans="1:40" ht="15.75" customHeight="1" x14ac:dyDescent="0.2">
      <c r="A466" s="4"/>
      <c r="B466" s="119"/>
      <c r="C466" s="119"/>
      <c r="D466" s="119"/>
      <c r="E466" s="119"/>
      <c r="F466" s="119"/>
      <c r="G466" s="120"/>
      <c r="H466" s="119"/>
      <c r="I466" s="120"/>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c r="AF466" s="119"/>
      <c r="AG466" s="119"/>
      <c r="AH466" s="4"/>
      <c r="AI466" s="4"/>
      <c r="AJ466" s="4"/>
      <c r="AK466" s="4"/>
      <c r="AL466" s="4"/>
      <c r="AM466" s="4"/>
      <c r="AN466" s="4"/>
    </row>
    <row r="467" spans="1:40" ht="15.75" customHeight="1" x14ac:dyDescent="0.2">
      <c r="A467" s="4"/>
      <c r="B467" s="119"/>
      <c r="C467" s="119"/>
      <c r="D467" s="119"/>
      <c r="E467" s="119"/>
      <c r="F467" s="119"/>
      <c r="G467" s="120"/>
      <c r="H467" s="119"/>
      <c r="I467" s="120"/>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c r="AF467" s="119"/>
      <c r="AG467" s="119"/>
      <c r="AH467" s="4"/>
      <c r="AI467" s="4"/>
      <c r="AJ467" s="4"/>
      <c r="AK467" s="4"/>
      <c r="AL467" s="4"/>
      <c r="AM467" s="4"/>
      <c r="AN467" s="4"/>
    </row>
    <row r="468" spans="1:40" ht="15.75" customHeight="1" x14ac:dyDescent="0.2">
      <c r="A468" s="4"/>
      <c r="B468" s="119"/>
      <c r="C468" s="119"/>
      <c r="D468" s="119"/>
      <c r="E468" s="119"/>
      <c r="F468" s="119"/>
      <c r="G468" s="120"/>
      <c r="H468" s="119"/>
      <c r="I468" s="120"/>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c r="AF468" s="119"/>
      <c r="AG468" s="119"/>
      <c r="AH468" s="4"/>
      <c r="AI468" s="4"/>
      <c r="AJ468" s="4"/>
      <c r="AK468" s="4"/>
      <c r="AL468" s="4"/>
      <c r="AM468" s="4"/>
      <c r="AN468" s="4"/>
    </row>
    <row r="469" spans="1:40" ht="15.75" customHeight="1" x14ac:dyDescent="0.2">
      <c r="A469" s="4"/>
      <c r="B469" s="119"/>
      <c r="C469" s="119"/>
      <c r="D469" s="119"/>
      <c r="E469" s="119"/>
      <c r="F469" s="119"/>
      <c r="G469" s="120"/>
      <c r="H469" s="119"/>
      <c r="I469" s="120"/>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c r="AF469" s="119"/>
      <c r="AG469" s="119"/>
      <c r="AH469" s="4"/>
      <c r="AI469" s="4"/>
      <c r="AJ469" s="4"/>
      <c r="AK469" s="4"/>
      <c r="AL469" s="4"/>
      <c r="AM469" s="4"/>
      <c r="AN469" s="4"/>
    </row>
    <row r="470" spans="1:40" ht="15.75" customHeight="1" x14ac:dyDescent="0.2">
      <c r="A470" s="4"/>
      <c r="B470" s="119"/>
      <c r="C470" s="119"/>
      <c r="D470" s="119"/>
      <c r="E470" s="119"/>
      <c r="F470" s="119"/>
      <c r="G470" s="120"/>
      <c r="H470" s="119"/>
      <c r="I470" s="120"/>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c r="AF470" s="119"/>
      <c r="AG470" s="119"/>
      <c r="AH470" s="4"/>
      <c r="AI470" s="4"/>
      <c r="AJ470" s="4"/>
      <c r="AK470" s="4"/>
      <c r="AL470" s="4"/>
      <c r="AM470" s="4"/>
      <c r="AN470" s="4"/>
    </row>
    <row r="471" spans="1:40" ht="15.75" customHeight="1" x14ac:dyDescent="0.2">
      <c r="A471" s="4"/>
      <c r="B471" s="119"/>
      <c r="C471" s="119"/>
      <c r="D471" s="119"/>
      <c r="E471" s="119"/>
      <c r="F471" s="119"/>
      <c r="G471" s="120"/>
      <c r="H471" s="119"/>
      <c r="I471" s="120"/>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4"/>
      <c r="AI471" s="4"/>
      <c r="AJ471" s="4"/>
      <c r="AK471" s="4"/>
      <c r="AL471" s="4"/>
      <c r="AM471" s="4"/>
      <c r="AN471" s="4"/>
    </row>
    <row r="472" spans="1:40" ht="15.75" customHeight="1" x14ac:dyDescent="0.2">
      <c r="A472" s="4"/>
      <c r="B472" s="119"/>
      <c r="C472" s="119"/>
      <c r="D472" s="119"/>
      <c r="E472" s="119"/>
      <c r="F472" s="119"/>
      <c r="G472" s="120"/>
      <c r="H472" s="119"/>
      <c r="I472" s="120"/>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4"/>
      <c r="AI472" s="4"/>
      <c r="AJ472" s="4"/>
      <c r="AK472" s="4"/>
      <c r="AL472" s="4"/>
      <c r="AM472" s="4"/>
      <c r="AN472" s="4"/>
    </row>
    <row r="473" spans="1:40" ht="15.75" customHeight="1" x14ac:dyDescent="0.2">
      <c r="A473" s="4"/>
      <c r="B473" s="119"/>
      <c r="C473" s="119"/>
      <c r="D473" s="119"/>
      <c r="E473" s="119"/>
      <c r="F473" s="119"/>
      <c r="G473" s="120"/>
      <c r="H473" s="119"/>
      <c r="I473" s="120"/>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c r="AF473" s="119"/>
      <c r="AG473" s="119"/>
      <c r="AH473" s="4"/>
      <c r="AI473" s="4"/>
      <c r="AJ473" s="4"/>
      <c r="AK473" s="4"/>
      <c r="AL473" s="4"/>
      <c r="AM473" s="4"/>
      <c r="AN473" s="4"/>
    </row>
    <row r="474" spans="1:40" ht="15.75" customHeight="1" x14ac:dyDescent="0.2">
      <c r="A474" s="4"/>
      <c r="B474" s="119"/>
      <c r="C474" s="119"/>
      <c r="D474" s="119"/>
      <c r="E474" s="119"/>
      <c r="F474" s="119"/>
      <c r="G474" s="120"/>
      <c r="H474" s="119"/>
      <c r="I474" s="120"/>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c r="AF474" s="119"/>
      <c r="AG474" s="119"/>
      <c r="AH474" s="4"/>
      <c r="AI474" s="4"/>
      <c r="AJ474" s="4"/>
      <c r="AK474" s="4"/>
      <c r="AL474" s="4"/>
      <c r="AM474" s="4"/>
      <c r="AN474" s="4"/>
    </row>
    <row r="475" spans="1:40" ht="15.75" customHeight="1" x14ac:dyDescent="0.2">
      <c r="A475" s="4"/>
      <c r="B475" s="119"/>
      <c r="C475" s="119"/>
      <c r="D475" s="119"/>
      <c r="E475" s="119"/>
      <c r="F475" s="119"/>
      <c r="G475" s="120"/>
      <c r="H475" s="119"/>
      <c r="I475" s="120"/>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c r="AF475" s="119"/>
      <c r="AG475" s="119"/>
      <c r="AH475" s="4"/>
      <c r="AI475" s="4"/>
      <c r="AJ475" s="4"/>
      <c r="AK475" s="4"/>
      <c r="AL475" s="4"/>
      <c r="AM475" s="4"/>
      <c r="AN475" s="4"/>
    </row>
    <row r="476" spans="1:40" ht="15.75" customHeight="1" x14ac:dyDescent="0.2">
      <c r="A476" s="4"/>
      <c r="B476" s="119"/>
      <c r="C476" s="119"/>
      <c r="D476" s="119"/>
      <c r="E476" s="119"/>
      <c r="F476" s="119"/>
      <c r="G476" s="120"/>
      <c r="H476" s="119"/>
      <c r="I476" s="120"/>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c r="AF476" s="119"/>
      <c r="AG476" s="119"/>
      <c r="AH476" s="4"/>
      <c r="AI476" s="4"/>
      <c r="AJ476" s="4"/>
      <c r="AK476" s="4"/>
      <c r="AL476" s="4"/>
      <c r="AM476" s="4"/>
      <c r="AN476" s="4"/>
    </row>
    <row r="477" spans="1:40" ht="15.75" customHeight="1" x14ac:dyDescent="0.2">
      <c r="A477" s="4"/>
      <c r="B477" s="119"/>
      <c r="C477" s="119"/>
      <c r="D477" s="119"/>
      <c r="E477" s="119"/>
      <c r="F477" s="119"/>
      <c r="G477" s="120"/>
      <c r="H477" s="119"/>
      <c r="I477" s="120"/>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c r="AF477" s="119"/>
      <c r="AG477" s="119"/>
      <c r="AH477" s="4"/>
      <c r="AI477" s="4"/>
      <c r="AJ477" s="4"/>
      <c r="AK477" s="4"/>
      <c r="AL477" s="4"/>
      <c r="AM477" s="4"/>
      <c r="AN477" s="4"/>
    </row>
    <row r="478" spans="1:40" ht="15.75" customHeight="1" x14ac:dyDescent="0.2">
      <c r="A478" s="4"/>
      <c r="B478" s="119"/>
      <c r="C478" s="119"/>
      <c r="D478" s="119"/>
      <c r="E478" s="119"/>
      <c r="F478" s="119"/>
      <c r="G478" s="120"/>
      <c r="H478" s="119"/>
      <c r="I478" s="120"/>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c r="AF478" s="119"/>
      <c r="AG478" s="119"/>
      <c r="AH478" s="4"/>
      <c r="AI478" s="4"/>
      <c r="AJ478" s="4"/>
      <c r="AK478" s="4"/>
      <c r="AL478" s="4"/>
      <c r="AM478" s="4"/>
      <c r="AN478" s="4"/>
    </row>
    <row r="479" spans="1:40" ht="15.75" customHeight="1" x14ac:dyDescent="0.2">
      <c r="A479" s="4"/>
      <c r="B479" s="119"/>
      <c r="C479" s="119"/>
      <c r="D479" s="119"/>
      <c r="E479" s="119"/>
      <c r="F479" s="119"/>
      <c r="G479" s="120"/>
      <c r="H479" s="119"/>
      <c r="I479" s="120"/>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c r="AF479" s="119"/>
      <c r="AG479" s="119"/>
      <c r="AH479" s="4"/>
      <c r="AI479" s="4"/>
      <c r="AJ479" s="4"/>
      <c r="AK479" s="4"/>
      <c r="AL479" s="4"/>
      <c r="AM479" s="4"/>
      <c r="AN479" s="4"/>
    </row>
    <row r="480" spans="1:40" ht="15.75" customHeight="1" x14ac:dyDescent="0.2">
      <c r="A480" s="4"/>
      <c r="B480" s="119"/>
      <c r="C480" s="119"/>
      <c r="D480" s="119"/>
      <c r="E480" s="119"/>
      <c r="F480" s="119"/>
      <c r="G480" s="120"/>
      <c r="H480" s="119"/>
      <c r="I480" s="120"/>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4"/>
      <c r="AI480" s="4"/>
      <c r="AJ480" s="4"/>
      <c r="AK480" s="4"/>
      <c r="AL480" s="4"/>
      <c r="AM480" s="4"/>
      <c r="AN480" s="4"/>
    </row>
    <row r="481" spans="1:40" ht="15.75" customHeight="1" x14ac:dyDescent="0.2">
      <c r="A481" s="4"/>
      <c r="B481" s="119"/>
      <c r="C481" s="119"/>
      <c r="D481" s="119"/>
      <c r="E481" s="119"/>
      <c r="F481" s="119"/>
      <c r="G481" s="120"/>
      <c r="H481" s="119"/>
      <c r="I481" s="120"/>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c r="AF481" s="119"/>
      <c r="AG481" s="119"/>
      <c r="AH481" s="4"/>
      <c r="AI481" s="4"/>
      <c r="AJ481" s="4"/>
      <c r="AK481" s="4"/>
      <c r="AL481" s="4"/>
      <c r="AM481" s="4"/>
      <c r="AN481" s="4"/>
    </row>
    <row r="482" spans="1:40" ht="15.75" customHeight="1" x14ac:dyDescent="0.2">
      <c r="A482" s="4"/>
      <c r="B482" s="119"/>
      <c r="C482" s="119"/>
      <c r="D482" s="119"/>
      <c r="E482" s="119"/>
      <c r="F482" s="119"/>
      <c r="G482" s="120"/>
      <c r="H482" s="119"/>
      <c r="I482" s="120"/>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c r="AF482" s="119"/>
      <c r="AG482" s="119"/>
      <c r="AH482" s="4"/>
      <c r="AI482" s="4"/>
      <c r="AJ482" s="4"/>
      <c r="AK482" s="4"/>
      <c r="AL482" s="4"/>
      <c r="AM482" s="4"/>
      <c r="AN482" s="4"/>
    </row>
    <row r="483" spans="1:40" ht="15.75" customHeight="1" x14ac:dyDescent="0.2">
      <c r="A483" s="4"/>
      <c r="B483" s="119"/>
      <c r="C483" s="119"/>
      <c r="D483" s="119"/>
      <c r="E483" s="119"/>
      <c r="F483" s="119"/>
      <c r="G483" s="120"/>
      <c r="H483" s="119"/>
      <c r="I483" s="120"/>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4"/>
      <c r="AI483" s="4"/>
      <c r="AJ483" s="4"/>
      <c r="AK483" s="4"/>
      <c r="AL483" s="4"/>
      <c r="AM483" s="4"/>
      <c r="AN483" s="4"/>
    </row>
    <row r="484" spans="1:40" ht="15.75" customHeight="1" x14ac:dyDescent="0.2">
      <c r="A484" s="4"/>
      <c r="B484" s="119"/>
      <c r="C484" s="119"/>
      <c r="D484" s="119"/>
      <c r="E484" s="119"/>
      <c r="F484" s="119"/>
      <c r="G484" s="120"/>
      <c r="H484" s="119"/>
      <c r="I484" s="120"/>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c r="AF484" s="119"/>
      <c r="AG484" s="119"/>
      <c r="AH484" s="4"/>
      <c r="AI484" s="4"/>
      <c r="AJ484" s="4"/>
      <c r="AK484" s="4"/>
      <c r="AL484" s="4"/>
      <c r="AM484" s="4"/>
      <c r="AN484" s="4"/>
    </row>
    <row r="485" spans="1:40" ht="15.75" customHeight="1" x14ac:dyDescent="0.2">
      <c r="A485" s="4"/>
      <c r="B485" s="119"/>
      <c r="C485" s="119"/>
      <c r="D485" s="119"/>
      <c r="E485" s="119"/>
      <c r="F485" s="119"/>
      <c r="G485" s="120"/>
      <c r="H485" s="119"/>
      <c r="I485" s="120"/>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c r="AF485" s="119"/>
      <c r="AG485" s="119"/>
      <c r="AH485" s="4"/>
      <c r="AI485" s="4"/>
      <c r="AJ485" s="4"/>
      <c r="AK485" s="4"/>
      <c r="AL485" s="4"/>
      <c r="AM485" s="4"/>
      <c r="AN485" s="4"/>
    </row>
    <row r="486" spans="1:40" ht="15.75" customHeight="1" x14ac:dyDescent="0.2">
      <c r="A486" s="4"/>
      <c r="B486" s="119"/>
      <c r="C486" s="119"/>
      <c r="D486" s="119"/>
      <c r="E486" s="119"/>
      <c r="F486" s="119"/>
      <c r="G486" s="120"/>
      <c r="H486" s="119"/>
      <c r="I486" s="120"/>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4"/>
      <c r="AI486" s="4"/>
      <c r="AJ486" s="4"/>
      <c r="AK486" s="4"/>
      <c r="AL486" s="4"/>
      <c r="AM486" s="4"/>
      <c r="AN486" s="4"/>
    </row>
    <row r="487" spans="1:40" ht="15.75" customHeight="1" x14ac:dyDescent="0.2">
      <c r="A487" s="4"/>
      <c r="B487" s="119"/>
      <c r="C487" s="119"/>
      <c r="D487" s="119"/>
      <c r="E487" s="119"/>
      <c r="F487" s="119"/>
      <c r="G487" s="120"/>
      <c r="H487" s="119"/>
      <c r="I487" s="120"/>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4"/>
      <c r="AI487" s="4"/>
      <c r="AJ487" s="4"/>
      <c r="AK487" s="4"/>
      <c r="AL487" s="4"/>
      <c r="AM487" s="4"/>
      <c r="AN487" s="4"/>
    </row>
    <row r="488" spans="1:40" ht="15.75" customHeight="1" x14ac:dyDescent="0.2">
      <c r="A488" s="4"/>
      <c r="B488" s="119"/>
      <c r="C488" s="119"/>
      <c r="D488" s="119"/>
      <c r="E488" s="119"/>
      <c r="F488" s="119"/>
      <c r="G488" s="120"/>
      <c r="H488" s="119"/>
      <c r="I488" s="120"/>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4"/>
      <c r="AI488" s="4"/>
      <c r="AJ488" s="4"/>
      <c r="AK488" s="4"/>
      <c r="AL488" s="4"/>
      <c r="AM488" s="4"/>
      <c r="AN488" s="4"/>
    </row>
    <row r="489" spans="1:40" ht="15.75" customHeight="1" x14ac:dyDescent="0.2">
      <c r="A489" s="4"/>
      <c r="B489" s="119"/>
      <c r="C489" s="119"/>
      <c r="D489" s="119"/>
      <c r="E489" s="119"/>
      <c r="F489" s="119"/>
      <c r="G489" s="120"/>
      <c r="H489" s="119"/>
      <c r="I489" s="120"/>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4"/>
      <c r="AI489" s="4"/>
      <c r="AJ489" s="4"/>
      <c r="AK489" s="4"/>
      <c r="AL489" s="4"/>
      <c r="AM489" s="4"/>
      <c r="AN489" s="4"/>
    </row>
    <row r="490" spans="1:40" ht="15.75" customHeight="1" x14ac:dyDescent="0.2">
      <c r="A490" s="4"/>
      <c r="B490" s="119"/>
      <c r="C490" s="119"/>
      <c r="D490" s="119"/>
      <c r="E490" s="119"/>
      <c r="F490" s="119"/>
      <c r="G490" s="120"/>
      <c r="H490" s="119"/>
      <c r="I490" s="120"/>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4"/>
      <c r="AI490" s="4"/>
      <c r="AJ490" s="4"/>
      <c r="AK490" s="4"/>
      <c r="AL490" s="4"/>
      <c r="AM490" s="4"/>
      <c r="AN490" s="4"/>
    </row>
    <row r="491" spans="1:40" ht="15.75" customHeight="1" x14ac:dyDescent="0.2">
      <c r="A491" s="4"/>
      <c r="B491" s="119"/>
      <c r="C491" s="119"/>
      <c r="D491" s="119"/>
      <c r="E491" s="119"/>
      <c r="F491" s="119"/>
      <c r="G491" s="120"/>
      <c r="H491" s="119"/>
      <c r="I491" s="120"/>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4"/>
      <c r="AI491" s="4"/>
      <c r="AJ491" s="4"/>
      <c r="AK491" s="4"/>
      <c r="AL491" s="4"/>
      <c r="AM491" s="4"/>
      <c r="AN491" s="4"/>
    </row>
    <row r="492" spans="1:40" ht="15.75" customHeight="1" x14ac:dyDescent="0.2">
      <c r="A492" s="4"/>
      <c r="B492" s="119"/>
      <c r="C492" s="119"/>
      <c r="D492" s="119"/>
      <c r="E492" s="119"/>
      <c r="F492" s="119"/>
      <c r="G492" s="120"/>
      <c r="H492" s="119"/>
      <c r="I492" s="120"/>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4"/>
      <c r="AI492" s="4"/>
      <c r="AJ492" s="4"/>
      <c r="AK492" s="4"/>
      <c r="AL492" s="4"/>
      <c r="AM492" s="4"/>
      <c r="AN492" s="4"/>
    </row>
    <row r="493" spans="1:40" ht="15.75" customHeight="1" x14ac:dyDescent="0.2">
      <c r="A493" s="4"/>
      <c r="B493" s="119"/>
      <c r="C493" s="119"/>
      <c r="D493" s="119"/>
      <c r="E493" s="119"/>
      <c r="F493" s="119"/>
      <c r="G493" s="120"/>
      <c r="H493" s="119"/>
      <c r="I493" s="120"/>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c r="AF493" s="119"/>
      <c r="AG493" s="119"/>
      <c r="AH493" s="4"/>
      <c r="AI493" s="4"/>
      <c r="AJ493" s="4"/>
      <c r="AK493" s="4"/>
      <c r="AL493" s="4"/>
      <c r="AM493" s="4"/>
      <c r="AN493" s="4"/>
    </row>
    <row r="494" spans="1:40" ht="15.75" customHeight="1" x14ac:dyDescent="0.2">
      <c r="A494" s="4"/>
      <c r="B494" s="119"/>
      <c r="C494" s="119"/>
      <c r="D494" s="119"/>
      <c r="E494" s="119"/>
      <c r="F494" s="119"/>
      <c r="G494" s="120"/>
      <c r="H494" s="119"/>
      <c r="I494" s="120"/>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4"/>
      <c r="AI494" s="4"/>
      <c r="AJ494" s="4"/>
      <c r="AK494" s="4"/>
      <c r="AL494" s="4"/>
      <c r="AM494" s="4"/>
      <c r="AN494" s="4"/>
    </row>
    <row r="495" spans="1:40" ht="15.75" customHeight="1" x14ac:dyDescent="0.2">
      <c r="A495" s="4"/>
      <c r="B495" s="119"/>
      <c r="C495" s="119"/>
      <c r="D495" s="119"/>
      <c r="E495" s="119"/>
      <c r="F495" s="119"/>
      <c r="G495" s="120"/>
      <c r="H495" s="119"/>
      <c r="I495" s="120"/>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4"/>
      <c r="AI495" s="4"/>
      <c r="AJ495" s="4"/>
      <c r="AK495" s="4"/>
      <c r="AL495" s="4"/>
      <c r="AM495" s="4"/>
      <c r="AN495" s="4"/>
    </row>
    <row r="496" spans="1:40" ht="15.75" customHeight="1" x14ac:dyDescent="0.2">
      <c r="A496" s="4"/>
      <c r="B496" s="119"/>
      <c r="C496" s="119"/>
      <c r="D496" s="119"/>
      <c r="E496" s="119"/>
      <c r="F496" s="119"/>
      <c r="G496" s="120"/>
      <c r="H496" s="119"/>
      <c r="I496" s="120"/>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4"/>
      <c r="AI496" s="4"/>
      <c r="AJ496" s="4"/>
      <c r="AK496" s="4"/>
      <c r="AL496" s="4"/>
      <c r="AM496" s="4"/>
      <c r="AN496" s="4"/>
    </row>
    <row r="497" spans="1:40" ht="15.75" customHeight="1" x14ac:dyDescent="0.2">
      <c r="A497" s="4"/>
      <c r="B497" s="119"/>
      <c r="C497" s="119"/>
      <c r="D497" s="119"/>
      <c r="E497" s="119"/>
      <c r="F497" s="119"/>
      <c r="G497" s="120"/>
      <c r="H497" s="119"/>
      <c r="I497" s="120"/>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4"/>
      <c r="AI497" s="4"/>
      <c r="AJ497" s="4"/>
      <c r="AK497" s="4"/>
      <c r="AL497" s="4"/>
      <c r="AM497" s="4"/>
      <c r="AN497" s="4"/>
    </row>
    <row r="498" spans="1:40" ht="15.75" customHeight="1" x14ac:dyDescent="0.2">
      <c r="A498" s="4"/>
      <c r="B498" s="119"/>
      <c r="C498" s="119"/>
      <c r="D498" s="119"/>
      <c r="E498" s="119"/>
      <c r="F498" s="119"/>
      <c r="G498" s="120"/>
      <c r="H498" s="119"/>
      <c r="I498" s="120"/>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4"/>
      <c r="AI498" s="4"/>
      <c r="AJ498" s="4"/>
      <c r="AK498" s="4"/>
      <c r="AL498" s="4"/>
      <c r="AM498" s="4"/>
      <c r="AN498" s="4"/>
    </row>
    <row r="499" spans="1:40" ht="15.75" customHeight="1" x14ac:dyDescent="0.2">
      <c r="A499" s="4"/>
      <c r="B499" s="119"/>
      <c r="C499" s="119"/>
      <c r="D499" s="119"/>
      <c r="E499" s="119"/>
      <c r="F499" s="119"/>
      <c r="G499" s="120"/>
      <c r="H499" s="119"/>
      <c r="I499" s="120"/>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4"/>
      <c r="AI499" s="4"/>
      <c r="AJ499" s="4"/>
      <c r="AK499" s="4"/>
      <c r="AL499" s="4"/>
      <c r="AM499" s="4"/>
      <c r="AN499" s="4"/>
    </row>
    <row r="500" spans="1:40" ht="15.75" customHeight="1" x14ac:dyDescent="0.2">
      <c r="A500" s="4"/>
      <c r="B500" s="119"/>
      <c r="C500" s="119"/>
      <c r="D500" s="119"/>
      <c r="E500" s="119"/>
      <c r="F500" s="119"/>
      <c r="G500" s="120"/>
      <c r="H500" s="119"/>
      <c r="I500" s="120"/>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4"/>
      <c r="AI500" s="4"/>
      <c r="AJ500" s="4"/>
      <c r="AK500" s="4"/>
      <c r="AL500" s="4"/>
      <c r="AM500" s="4"/>
      <c r="AN500" s="4"/>
    </row>
    <row r="501" spans="1:40" ht="15.75" customHeight="1" x14ac:dyDescent="0.2">
      <c r="A501" s="4"/>
      <c r="B501" s="119"/>
      <c r="C501" s="119"/>
      <c r="D501" s="119"/>
      <c r="E501" s="119"/>
      <c r="F501" s="119"/>
      <c r="G501" s="120"/>
      <c r="H501" s="119"/>
      <c r="I501" s="120"/>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4"/>
      <c r="AI501" s="4"/>
      <c r="AJ501" s="4"/>
      <c r="AK501" s="4"/>
      <c r="AL501" s="4"/>
      <c r="AM501" s="4"/>
      <c r="AN501" s="4"/>
    </row>
    <row r="502" spans="1:40" ht="15.75" customHeight="1" x14ac:dyDescent="0.2">
      <c r="A502" s="4"/>
      <c r="B502" s="119"/>
      <c r="C502" s="119"/>
      <c r="D502" s="119"/>
      <c r="E502" s="119"/>
      <c r="F502" s="119"/>
      <c r="G502" s="120"/>
      <c r="H502" s="119"/>
      <c r="I502" s="120"/>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4"/>
      <c r="AI502" s="4"/>
      <c r="AJ502" s="4"/>
      <c r="AK502" s="4"/>
      <c r="AL502" s="4"/>
      <c r="AM502" s="4"/>
      <c r="AN502" s="4"/>
    </row>
    <row r="503" spans="1:40" ht="15.75" customHeight="1" x14ac:dyDescent="0.2">
      <c r="A503" s="4"/>
      <c r="B503" s="119"/>
      <c r="C503" s="119"/>
      <c r="D503" s="119"/>
      <c r="E503" s="119"/>
      <c r="F503" s="119"/>
      <c r="G503" s="120"/>
      <c r="H503" s="119"/>
      <c r="I503" s="120"/>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4"/>
      <c r="AI503" s="4"/>
      <c r="AJ503" s="4"/>
      <c r="AK503" s="4"/>
      <c r="AL503" s="4"/>
      <c r="AM503" s="4"/>
      <c r="AN503" s="4"/>
    </row>
    <row r="504" spans="1:40" ht="15.75" customHeight="1" x14ac:dyDescent="0.2">
      <c r="A504" s="4"/>
      <c r="B504" s="119"/>
      <c r="C504" s="119"/>
      <c r="D504" s="119"/>
      <c r="E504" s="119"/>
      <c r="F504" s="119"/>
      <c r="G504" s="120"/>
      <c r="H504" s="119"/>
      <c r="I504" s="120"/>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4"/>
      <c r="AI504" s="4"/>
      <c r="AJ504" s="4"/>
      <c r="AK504" s="4"/>
      <c r="AL504" s="4"/>
      <c r="AM504" s="4"/>
      <c r="AN504" s="4"/>
    </row>
    <row r="505" spans="1:40" ht="15.75" customHeight="1" x14ac:dyDescent="0.2">
      <c r="A505" s="4"/>
      <c r="B505" s="119"/>
      <c r="C505" s="119"/>
      <c r="D505" s="119"/>
      <c r="E505" s="119"/>
      <c r="F505" s="119"/>
      <c r="G505" s="120"/>
      <c r="H505" s="119"/>
      <c r="I505" s="120"/>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4"/>
      <c r="AI505" s="4"/>
      <c r="AJ505" s="4"/>
      <c r="AK505" s="4"/>
      <c r="AL505" s="4"/>
      <c r="AM505" s="4"/>
      <c r="AN505" s="4"/>
    </row>
    <row r="506" spans="1:40" ht="15.75" customHeight="1" x14ac:dyDescent="0.2">
      <c r="A506" s="4"/>
      <c r="B506" s="119"/>
      <c r="C506" s="119"/>
      <c r="D506" s="119"/>
      <c r="E506" s="119"/>
      <c r="F506" s="119"/>
      <c r="G506" s="120"/>
      <c r="H506" s="119"/>
      <c r="I506" s="120"/>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4"/>
      <c r="AI506" s="4"/>
      <c r="AJ506" s="4"/>
      <c r="AK506" s="4"/>
      <c r="AL506" s="4"/>
      <c r="AM506" s="4"/>
      <c r="AN506" s="4"/>
    </row>
    <row r="507" spans="1:40" ht="15.75" customHeight="1" x14ac:dyDescent="0.2">
      <c r="A507" s="4"/>
      <c r="B507" s="119"/>
      <c r="C507" s="119"/>
      <c r="D507" s="119"/>
      <c r="E507" s="119"/>
      <c r="F507" s="119"/>
      <c r="G507" s="120"/>
      <c r="H507" s="119"/>
      <c r="I507" s="120"/>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c r="AF507" s="119"/>
      <c r="AG507" s="119"/>
      <c r="AH507" s="4"/>
      <c r="AI507" s="4"/>
      <c r="AJ507" s="4"/>
      <c r="AK507" s="4"/>
      <c r="AL507" s="4"/>
      <c r="AM507" s="4"/>
      <c r="AN507" s="4"/>
    </row>
    <row r="508" spans="1:40" ht="15.75" customHeight="1" x14ac:dyDescent="0.2">
      <c r="A508" s="4"/>
      <c r="B508" s="119"/>
      <c r="C508" s="119"/>
      <c r="D508" s="119"/>
      <c r="E508" s="119"/>
      <c r="F508" s="119"/>
      <c r="G508" s="120"/>
      <c r="H508" s="119"/>
      <c r="I508" s="120"/>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c r="AF508" s="119"/>
      <c r="AG508" s="119"/>
      <c r="AH508" s="4"/>
      <c r="AI508" s="4"/>
      <c r="AJ508" s="4"/>
      <c r="AK508" s="4"/>
      <c r="AL508" s="4"/>
      <c r="AM508" s="4"/>
      <c r="AN508" s="4"/>
    </row>
    <row r="509" spans="1:40" ht="15.75" customHeight="1" x14ac:dyDescent="0.2">
      <c r="A509" s="4"/>
      <c r="B509" s="119"/>
      <c r="C509" s="119"/>
      <c r="D509" s="119"/>
      <c r="E509" s="119"/>
      <c r="F509" s="119"/>
      <c r="G509" s="120"/>
      <c r="H509" s="119"/>
      <c r="I509" s="120"/>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4"/>
      <c r="AI509" s="4"/>
      <c r="AJ509" s="4"/>
      <c r="AK509" s="4"/>
      <c r="AL509" s="4"/>
      <c r="AM509" s="4"/>
      <c r="AN509" s="4"/>
    </row>
    <row r="510" spans="1:40" ht="15.75" customHeight="1" x14ac:dyDescent="0.2">
      <c r="A510" s="4"/>
      <c r="B510" s="119"/>
      <c r="C510" s="119"/>
      <c r="D510" s="119"/>
      <c r="E510" s="119"/>
      <c r="F510" s="119"/>
      <c r="G510" s="120"/>
      <c r="H510" s="119"/>
      <c r="I510" s="120"/>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c r="AF510" s="119"/>
      <c r="AG510" s="119"/>
      <c r="AH510" s="4"/>
      <c r="AI510" s="4"/>
      <c r="AJ510" s="4"/>
      <c r="AK510" s="4"/>
      <c r="AL510" s="4"/>
      <c r="AM510" s="4"/>
      <c r="AN510" s="4"/>
    </row>
    <row r="511" spans="1:40" ht="15.75" customHeight="1" x14ac:dyDescent="0.2">
      <c r="A511" s="4"/>
      <c r="B511" s="119"/>
      <c r="C511" s="119"/>
      <c r="D511" s="119"/>
      <c r="E511" s="119"/>
      <c r="F511" s="119"/>
      <c r="G511" s="120"/>
      <c r="H511" s="119"/>
      <c r="I511" s="120"/>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c r="AF511" s="119"/>
      <c r="AG511" s="119"/>
      <c r="AH511" s="4"/>
      <c r="AI511" s="4"/>
      <c r="AJ511" s="4"/>
      <c r="AK511" s="4"/>
      <c r="AL511" s="4"/>
      <c r="AM511" s="4"/>
      <c r="AN511" s="4"/>
    </row>
    <row r="512" spans="1:40" ht="15.75" customHeight="1" x14ac:dyDescent="0.2">
      <c r="A512" s="4"/>
      <c r="B512" s="119"/>
      <c r="C512" s="119"/>
      <c r="D512" s="119"/>
      <c r="E512" s="119"/>
      <c r="F512" s="119"/>
      <c r="G512" s="120"/>
      <c r="H512" s="119"/>
      <c r="I512" s="120"/>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4"/>
      <c r="AI512" s="4"/>
      <c r="AJ512" s="4"/>
      <c r="AK512" s="4"/>
      <c r="AL512" s="4"/>
      <c r="AM512" s="4"/>
      <c r="AN512" s="4"/>
    </row>
    <row r="513" spans="1:40" ht="15.75" customHeight="1" x14ac:dyDescent="0.2">
      <c r="A513" s="4"/>
      <c r="B513" s="119"/>
      <c r="C513" s="119"/>
      <c r="D513" s="119"/>
      <c r="E513" s="119"/>
      <c r="F513" s="119"/>
      <c r="G513" s="120"/>
      <c r="H513" s="119"/>
      <c r="I513" s="120"/>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c r="AF513" s="119"/>
      <c r="AG513" s="119"/>
      <c r="AH513" s="4"/>
      <c r="AI513" s="4"/>
      <c r="AJ513" s="4"/>
      <c r="AK513" s="4"/>
      <c r="AL513" s="4"/>
      <c r="AM513" s="4"/>
      <c r="AN513" s="4"/>
    </row>
    <row r="514" spans="1:40" ht="15.75" customHeight="1" x14ac:dyDescent="0.2">
      <c r="A514" s="4"/>
      <c r="B514" s="119"/>
      <c r="C514" s="119"/>
      <c r="D514" s="119"/>
      <c r="E514" s="119"/>
      <c r="F514" s="119"/>
      <c r="G514" s="120"/>
      <c r="H514" s="119"/>
      <c r="I514" s="120"/>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c r="AF514" s="119"/>
      <c r="AG514" s="119"/>
      <c r="AH514" s="4"/>
      <c r="AI514" s="4"/>
      <c r="AJ514" s="4"/>
      <c r="AK514" s="4"/>
      <c r="AL514" s="4"/>
      <c r="AM514" s="4"/>
      <c r="AN514" s="4"/>
    </row>
    <row r="515" spans="1:40" ht="15.75" customHeight="1" x14ac:dyDescent="0.2">
      <c r="A515" s="4"/>
      <c r="B515" s="119"/>
      <c r="C515" s="119"/>
      <c r="D515" s="119"/>
      <c r="E515" s="119"/>
      <c r="F515" s="119"/>
      <c r="G515" s="120"/>
      <c r="H515" s="119"/>
      <c r="I515" s="120"/>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4"/>
      <c r="AI515" s="4"/>
      <c r="AJ515" s="4"/>
      <c r="AK515" s="4"/>
      <c r="AL515" s="4"/>
      <c r="AM515" s="4"/>
      <c r="AN515" s="4"/>
    </row>
    <row r="516" spans="1:40" ht="15.75" customHeight="1" x14ac:dyDescent="0.2">
      <c r="A516" s="4"/>
      <c r="B516" s="119"/>
      <c r="C516" s="119"/>
      <c r="D516" s="119"/>
      <c r="E516" s="119"/>
      <c r="F516" s="119"/>
      <c r="G516" s="120"/>
      <c r="H516" s="119"/>
      <c r="I516" s="120"/>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c r="AF516" s="119"/>
      <c r="AG516" s="119"/>
      <c r="AH516" s="4"/>
      <c r="AI516" s="4"/>
      <c r="AJ516" s="4"/>
      <c r="AK516" s="4"/>
      <c r="AL516" s="4"/>
      <c r="AM516" s="4"/>
      <c r="AN516" s="4"/>
    </row>
    <row r="517" spans="1:40" ht="15.75" customHeight="1" x14ac:dyDescent="0.2">
      <c r="A517" s="4"/>
      <c r="B517" s="119"/>
      <c r="C517" s="119"/>
      <c r="D517" s="119"/>
      <c r="E517" s="119"/>
      <c r="F517" s="119"/>
      <c r="G517" s="120"/>
      <c r="H517" s="119"/>
      <c r="I517" s="120"/>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c r="AF517" s="119"/>
      <c r="AG517" s="119"/>
      <c r="AH517" s="4"/>
      <c r="AI517" s="4"/>
      <c r="AJ517" s="4"/>
      <c r="AK517" s="4"/>
      <c r="AL517" s="4"/>
      <c r="AM517" s="4"/>
      <c r="AN517" s="4"/>
    </row>
    <row r="518" spans="1:40" ht="15.75" customHeight="1" x14ac:dyDescent="0.2">
      <c r="A518" s="4"/>
      <c r="B518" s="119"/>
      <c r="C518" s="119"/>
      <c r="D518" s="119"/>
      <c r="E518" s="119"/>
      <c r="F518" s="119"/>
      <c r="G518" s="120"/>
      <c r="H518" s="119"/>
      <c r="I518" s="120"/>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4"/>
      <c r="AI518" s="4"/>
      <c r="AJ518" s="4"/>
      <c r="AK518" s="4"/>
      <c r="AL518" s="4"/>
      <c r="AM518" s="4"/>
      <c r="AN518" s="4"/>
    </row>
    <row r="519" spans="1:40" ht="15.75" customHeight="1" x14ac:dyDescent="0.2">
      <c r="A519" s="4"/>
      <c r="B519" s="119"/>
      <c r="C519" s="119"/>
      <c r="D519" s="119"/>
      <c r="E519" s="119"/>
      <c r="F519" s="119"/>
      <c r="G519" s="120"/>
      <c r="H519" s="119"/>
      <c r="I519" s="120"/>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c r="AF519" s="119"/>
      <c r="AG519" s="119"/>
      <c r="AH519" s="4"/>
      <c r="AI519" s="4"/>
      <c r="AJ519" s="4"/>
      <c r="AK519" s="4"/>
      <c r="AL519" s="4"/>
      <c r="AM519" s="4"/>
      <c r="AN519" s="4"/>
    </row>
    <row r="520" spans="1:40" ht="15.75" customHeight="1" x14ac:dyDescent="0.2">
      <c r="A520" s="4"/>
      <c r="B520" s="119"/>
      <c r="C520" s="119"/>
      <c r="D520" s="119"/>
      <c r="E520" s="119"/>
      <c r="F520" s="119"/>
      <c r="G520" s="120"/>
      <c r="H520" s="119"/>
      <c r="I520" s="120"/>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c r="AF520" s="119"/>
      <c r="AG520" s="119"/>
      <c r="AH520" s="4"/>
      <c r="AI520" s="4"/>
      <c r="AJ520" s="4"/>
      <c r="AK520" s="4"/>
      <c r="AL520" s="4"/>
      <c r="AM520" s="4"/>
      <c r="AN520" s="4"/>
    </row>
    <row r="521" spans="1:40" ht="15.75" customHeight="1" x14ac:dyDescent="0.2">
      <c r="A521" s="4"/>
      <c r="B521" s="119"/>
      <c r="C521" s="119"/>
      <c r="D521" s="119"/>
      <c r="E521" s="119"/>
      <c r="F521" s="119"/>
      <c r="G521" s="120"/>
      <c r="H521" s="119"/>
      <c r="I521" s="120"/>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4"/>
      <c r="AI521" s="4"/>
      <c r="AJ521" s="4"/>
      <c r="AK521" s="4"/>
      <c r="AL521" s="4"/>
      <c r="AM521" s="4"/>
      <c r="AN521" s="4"/>
    </row>
    <row r="522" spans="1:40" ht="15.75" customHeight="1" x14ac:dyDescent="0.2">
      <c r="A522" s="4"/>
      <c r="B522" s="119"/>
      <c r="C522" s="119"/>
      <c r="D522" s="119"/>
      <c r="E522" s="119"/>
      <c r="F522" s="119"/>
      <c r="G522" s="120"/>
      <c r="H522" s="119"/>
      <c r="I522" s="120"/>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c r="AF522" s="119"/>
      <c r="AG522" s="119"/>
      <c r="AH522" s="4"/>
      <c r="AI522" s="4"/>
      <c r="AJ522" s="4"/>
      <c r="AK522" s="4"/>
      <c r="AL522" s="4"/>
      <c r="AM522" s="4"/>
      <c r="AN522" s="4"/>
    </row>
    <row r="523" spans="1:40" ht="15.75" customHeight="1" x14ac:dyDescent="0.2">
      <c r="A523" s="4"/>
      <c r="B523" s="119"/>
      <c r="C523" s="119"/>
      <c r="D523" s="119"/>
      <c r="E523" s="119"/>
      <c r="F523" s="119"/>
      <c r="G523" s="120"/>
      <c r="H523" s="119"/>
      <c r="I523" s="120"/>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c r="AF523" s="119"/>
      <c r="AG523" s="119"/>
      <c r="AH523" s="4"/>
      <c r="AI523" s="4"/>
      <c r="AJ523" s="4"/>
      <c r="AK523" s="4"/>
      <c r="AL523" s="4"/>
      <c r="AM523" s="4"/>
      <c r="AN523" s="4"/>
    </row>
    <row r="524" spans="1:40" ht="15.75" customHeight="1" x14ac:dyDescent="0.2">
      <c r="A524" s="4"/>
      <c r="B524" s="119"/>
      <c r="C524" s="119"/>
      <c r="D524" s="119"/>
      <c r="E524" s="119"/>
      <c r="F524" s="119"/>
      <c r="G524" s="120"/>
      <c r="H524" s="119"/>
      <c r="I524" s="120"/>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c r="AF524" s="119"/>
      <c r="AG524" s="119"/>
      <c r="AH524" s="4"/>
      <c r="AI524" s="4"/>
      <c r="AJ524" s="4"/>
      <c r="AK524" s="4"/>
      <c r="AL524" s="4"/>
      <c r="AM524" s="4"/>
      <c r="AN524" s="4"/>
    </row>
    <row r="525" spans="1:40" ht="15.75" customHeight="1" x14ac:dyDescent="0.2">
      <c r="A525" s="4"/>
      <c r="B525" s="119"/>
      <c r="C525" s="119"/>
      <c r="D525" s="119"/>
      <c r="E525" s="119"/>
      <c r="F525" s="119"/>
      <c r="G525" s="120"/>
      <c r="H525" s="119"/>
      <c r="I525" s="120"/>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c r="AF525" s="119"/>
      <c r="AG525" s="119"/>
      <c r="AH525" s="4"/>
      <c r="AI525" s="4"/>
      <c r="AJ525" s="4"/>
      <c r="AK525" s="4"/>
      <c r="AL525" s="4"/>
      <c r="AM525" s="4"/>
      <c r="AN525" s="4"/>
    </row>
    <row r="526" spans="1:40" ht="15.75" customHeight="1" x14ac:dyDescent="0.2">
      <c r="A526" s="4"/>
      <c r="B526" s="119"/>
      <c r="C526" s="119"/>
      <c r="D526" s="119"/>
      <c r="E526" s="119"/>
      <c r="F526" s="119"/>
      <c r="G526" s="120"/>
      <c r="H526" s="119"/>
      <c r="I526" s="120"/>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c r="AF526" s="119"/>
      <c r="AG526" s="119"/>
      <c r="AH526" s="4"/>
      <c r="AI526" s="4"/>
      <c r="AJ526" s="4"/>
      <c r="AK526" s="4"/>
      <c r="AL526" s="4"/>
      <c r="AM526" s="4"/>
      <c r="AN526" s="4"/>
    </row>
    <row r="527" spans="1:40" ht="15.75" customHeight="1" x14ac:dyDescent="0.2">
      <c r="A527" s="4"/>
      <c r="B527" s="119"/>
      <c r="C527" s="119"/>
      <c r="D527" s="119"/>
      <c r="E527" s="119"/>
      <c r="F527" s="119"/>
      <c r="G527" s="120"/>
      <c r="H527" s="119"/>
      <c r="I527" s="120"/>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c r="AF527" s="119"/>
      <c r="AG527" s="119"/>
      <c r="AH527" s="4"/>
      <c r="AI527" s="4"/>
      <c r="AJ527" s="4"/>
      <c r="AK527" s="4"/>
      <c r="AL527" s="4"/>
      <c r="AM527" s="4"/>
      <c r="AN527" s="4"/>
    </row>
    <row r="528" spans="1:40" ht="15.75" customHeight="1" x14ac:dyDescent="0.2">
      <c r="A528" s="4"/>
      <c r="B528" s="119"/>
      <c r="C528" s="119"/>
      <c r="D528" s="119"/>
      <c r="E528" s="119"/>
      <c r="F528" s="119"/>
      <c r="G528" s="120"/>
      <c r="H528" s="119"/>
      <c r="I528" s="120"/>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c r="AF528" s="119"/>
      <c r="AG528" s="119"/>
      <c r="AH528" s="4"/>
      <c r="AI528" s="4"/>
      <c r="AJ528" s="4"/>
      <c r="AK528" s="4"/>
      <c r="AL528" s="4"/>
      <c r="AM528" s="4"/>
      <c r="AN528" s="4"/>
    </row>
    <row r="529" spans="1:40" ht="15.75" customHeight="1" x14ac:dyDescent="0.2">
      <c r="A529" s="4"/>
      <c r="B529" s="119"/>
      <c r="C529" s="119"/>
      <c r="D529" s="119"/>
      <c r="E529" s="119"/>
      <c r="F529" s="119"/>
      <c r="G529" s="120"/>
      <c r="H529" s="119"/>
      <c r="I529" s="120"/>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c r="AF529" s="119"/>
      <c r="AG529" s="119"/>
      <c r="AH529" s="4"/>
      <c r="AI529" s="4"/>
      <c r="AJ529" s="4"/>
      <c r="AK529" s="4"/>
      <c r="AL529" s="4"/>
      <c r="AM529" s="4"/>
      <c r="AN529" s="4"/>
    </row>
    <row r="530" spans="1:40" ht="15.75" customHeight="1" x14ac:dyDescent="0.2">
      <c r="A530" s="4"/>
      <c r="B530" s="119"/>
      <c r="C530" s="119"/>
      <c r="D530" s="119"/>
      <c r="E530" s="119"/>
      <c r="F530" s="119"/>
      <c r="G530" s="120"/>
      <c r="H530" s="119"/>
      <c r="I530" s="120"/>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c r="AF530" s="119"/>
      <c r="AG530" s="119"/>
      <c r="AH530" s="4"/>
      <c r="AI530" s="4"/>
      <c r="AJ530" s="4"/>
      <c r="AK530" s="4"/>
      <c r="AL530" s="4"/>
      <c r="AM530" s="4"/>
      <c r="AN530" s="4"/>
    </row>
    <row r="531" spans="1:40" ht="15.75" customHeight="1" x14ac:dyDescent="0.2">
      <c r="A531" s="4"/>
      <c r="B531" s="119"/>
      <c r="C531" s="119"/>
      <c r="D531" s="119"/>
      <c r="E531" s="119"/>
      <c r="F531" s="119"/>
      <c r="G531" s="120"/>
      <c r="H531" s="119"/>
      <c r="I531" s="120"/>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c r="AF531" s="119"/>
      <c r="AG531" s="119"/>
      <c r="AH531" s="4"/>
      <c r="AI531" s="4"/>
      <c r="AJ531" s="4"/>
      <c r="AK531" s="4"/>
      <c r="AL531" s="4"/>
      <c r="AM531" s="4"/>
      <c r="AN531" s="4"/>
    </row>
    <row r="532" spans="1:40" ht="15.75" customHeight="1" x14ac:dyDescent="0.2">
      <c r="A532" s="4"/>
      <c r="B532" s="119"/>
      <c r="C532" s="119"/>
      <c r="D532" s="119"/>
      <c r="E532" s="119"/>
      <c r="F532" s="119"/>
      <c r="G532" s="120"/>
      <c r="H532" s="119"/>
      <c r="I532" s="120"/>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c r="AG532" s="119"/>
      <c r="AH532" s="4"/>
      <c r="AI532" s="4"/>
      <c r="AJ532" s="4"/>
      <c r="AK532" s="4"/>
      <c r="AL532" s="4"/>
      <c r="AM532" s="4"/>
      <c r="AN532" s="4"/>
    </row>
    <row r="533" spans="1:40" ht="15.75" customHeight="1" x14ac:dyDescent="0.2">
      <c r="A533" s="4"/>
      <c r="B533" s="119"/>
      <c r="C533" s="119"/>
      <c r="D533" s="119"/>
      <c r="E533" s="119"/>
      <c r="F533" s="119"/>
      <c r="G533" s="120"/>
      <c r="H533" s="119"/>
      <c r="I533" s="120"/>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c r="AG533" s="119"/>
      <c r="AH533" s="4"/>
      <c r="AI533" s="4"/>
      <c r="AJ533" s="4"/>
      <c r="AK533" s="4"/>
      <c r="AL533" s="4"/>
      <c r="AM533" s="4"/>
      <c r="AN533" s="4"/>
    </row>
    <row r="534" spans="1:40" ht="15.75" customHeight="1" x14ac:dyDescent="0.2">
      <c r="A534" s="4"/>
      <c r="B534" s="119"/>
      <c r="C534" s="119"/>
      <c r="D534" s="119"/>
      <c r="E534" s="119"/>
      <c r="F534" s="119"/>
      <c r="G534" s="120"/>
      <c r="H534" s="119"/>
      <c r="I534" s="120"/>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4"/>
      <c r="AI534" s="4"/>
      <c r="AJ534" s="4"/>
      <c r="AK534" s="4"/>
      <c r="AL534" s="4"/>
      <c r="AM534" s="4"/>
      <c r="AN534" s="4"/>
    </row>
    <row r="535" spans="1:40" ht="15.75" customHeight="1" x14ac:dyDescent="0.2">
      <c r="A535" s="4"/>
      <c r="B535" s="119"/>
      <c r="C535" s="119"/>
      <c r="D535" s="119"/>
      <c r="E535" s="119"/>
      <c r="F535" s="119"/>
      <c r="G535" s="120"/>
      <c r="H535" s="119"/>
      <c r="I535" s="120"/>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c r="AF535" s="119"/>
      <c r="AG535" s="119"/>
      <c r="AH535" s="4"/>
      <c r="AI535" s="4"/>
      <c r="AJ535" s="4"/>
      <c r="AK535" s="4"/>
      <c r="AL535" s="4"/>
      <c r="AM535" s="4"/>
      <c r="AN535" s="4"/>
    </row>
    <row r="536" spans="1:40" ht="15.75" customHeight="1" x14ac:dyDescent="0.2">
      <c r="A536" s="4"/>
      <c r="B536" s="119"/>
      <c r="C536" s="119"/>
      <c r="D536" s="119"/>
      <c r="E536" s="119"/>
      <c r="F536" s="119"/>
      <c r="G536" s="120"/>
      <c r="H536" s="119"/>
      <c r="I536" s="120"/>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c r="AF536" s="119"/>
      <c r="AG536" s="119"/>
      <c r="AH536" s="4"/>
      <c r="AI536" s="4"/>
      <c r="AJ536" s="4"/>
      <c r="AK536" s="4"/>
      <c r="AL536" s="4"/>
      <c r="AM536" s="4"/>
      <c r="AN536" s="4"/>
    </row>
    <row r="537" spans="1:40" ht="15.75" customHeight="1" x14ac:dyDescent="0.2">
      <c r="A537" s="4"/>
      <c r="B537" s="119"/>
      <c r="C537" s="119"/>
      <c r="D537" s="119"/>
      <c r="E537" s="119"/>
      <c r="F537" s="119"/>
      <c r="G537" s="120"/>
      <c r="H537" s="119"/>
      <c r="I537" s="120"/>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4"/>
      <c r="AI537" s="4"/>
      <c r="AJ537" s="4"/>
      <c r="AK537" s="4"/>
      <c r="AL537" s="4"/>
      <c r="AM537" s="4"/>
      <c r="AN537" s="4"/>
    </row>
    <row r="538" spans="1:40" ht="15.75" customHeight="1" x14ac:dyDescent="0.2">
      <c r="A538" s="4"/>
      <c r="B538" s="119"/>
      <c r="C538" s="119"/>
      <c r="D538" s="119"/>
      <c r="E538" s="119"/>
      <c r="F538" s="119"/>
      <c r="G538" s="120"/>
      <c r="H538" s="119"/>
      <c r="I538" s="120"/>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4"/>
      <c r="AI538" s="4"/>
      <c r="AJ538" s="4"/>
      <c r="AK538" s="4"/>
      <c r="AL538" s="4"/>
      <c r="AM538" s="4"/>
      <c r="AN538" s="4"/>
    </row>
    <row r="539" spans="1:40" ht="15.75" customHeight="1" x14ac:dyDescent="0.2">
      <c r="A539" s="4"/>
      <c r="B539" s="119"/>
      <c r="C539" s="119"/>
      <c r="D539" s="119"/>
      <c r="E539" s="119"/>
      <c r="F539" s="119"/>
      <c r="G539" s="120"/>
      <c r="H539" s="119"/>
      <c r="I539" s="120"/>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c r="AF539" s="119"/>
      <c r="AG539" s="119"/>
      <c r="AH539" s="4"/>
      <c r="AI539" s="4"/>
      <c r="AJ539" s="4"/>
      <c r="AK539" s="4"/>
      <c r="AL539" s="4"/>
      <c r="AM539" s="4"/>
      <c r="AN539" s="4"/>
    </row>
    <row r="540" spans="1:40" ht="15.75" customHeight="1" x14ac:dyDescent="0.2">
      <c r="A540" s="4"/>
      <c r="B540" s="119"/>
      <c r="C540" s="119"/>
      <c r="D540" s="119"/>
      <c r="E540" s="119"/>
      <c r="F540" s="119"/>
      <c r="G540" s="120"/>
      <c r="H540" s="119"/>
      <c r="I540" s="120"/>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c r="AF540" s="119"/>
      <c r="AG540" s="119"/>
      <c r="AH540" s="4"/>
      <c r="AI540" s="4"/>
      <c r="AJ540" s="4"/>
      <c r="AK540" s="4"/>
      <c r="AL540" s="4"/>
      <c r="AM540" s="4"/>
      <c r="AN540" s="4"/>
    </row>
    <row r="541" spans="1:40" ht="15.75" customHeight="1" x14ac:dyDescent="0.2">
      <c r="A541" s="4"/>
      <c r="B541" s="119"/>
      <c r="C541" s="119"/>
      <c r="D541" s="119"/>
      <c r="E541" s="119"/>
      <c r="F541" s="119"/>
      <c r="G541" s="120"/>
      <c r="H541" s="119"/>
      <c r="I541" s="120"/>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c r="AF541" s="119"/>
      <c r="AG541" s="119"/>
      <c r="AH541" s="4"/>
      <c r="AI541" s="4"/>
      <c r="AJ541" s="4"/>
      <c r="AK541" s="4"/>
      <c r="AL541" s="4"/>
      <c r="AM541" s="4"/>
      <c r="AN541" s="4"/>
    </row>
    <row r="542" spans="1:40" ht="15.75" customHeight="1" x14ac:dyDescent="0.2">
      <c r="A542" s="4"/>
      <c r="B542" s="119"/>
      <c r="C542" s="119"/>
      <c r="D542" s="119"/>
      <c r="E542" s="119"/>
      <c r="F542" s="119"/>
      <c r="G542" s="120"/>
      <c r="H542" s="119"/>
      <c r="I542" s="120"/>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c r="AF542" s="119"/>
      <c r="AG542" s="119"/>
      <c r="AH542" s="4"/>
      <c r="AI542" s="4"/>
      <c r="AJ542" s="4"/>
      <c r="AK542" s="4"/>
      <c r="AL542" s="4"/>
      <c r="AM542" s="4"/>
      <c r="AN542" s="4"/>
    </row>
    <row r="543" spans="1:40" ht="15.75" customHeight="1" x14ac:dyDescent="0.2">
      <c r="A543" s="4"/>
      <c r="B543" s="119"/>
      <c r="C543" s="119"/>
      <c r="D543" s="119"/>
      <c r="E543" s="119"/>
      <c r="F543" s="119"/>
      <c r="G543" s="120"/>
      <c r="H543" s="119"/>
      <c r="I543" s="120"/>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4"/>
      <c r="AI543" s="4"/>
      <c r="AJ543" s="4"/>
      <c r="AK543" s="4"/>
      <c r="AL543" s="4"/>
      <c r="AM543" s="4"/>
      <c r="AN543" s="4"/>
    </row>
    <row r="544" spans="1:40" ht="15.75" customHeight="1" x14ac:dyDescent="0.2">
      <c r="A544" s="4"/>
      <c r="B544" s="119"/>
      <c r="C544" s="119"/>
      <c r="D544" s="119"/>
      <c r="E544" s="119"/>
      <c r="F544" s="119"/>
      <c r="G544" s="120"/>
      <c r="H544" s="119"/>
      <c r="I544" s="120"/>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4"/>
      <c r="AI544" s="4"/>
      <c r="AJ544" s="4"/>
      <c r="AK544" s="4"/>
      <c r="AL544" s="4"/>
      <c r="AM544" s="4"/>
      <c r="AN544" s="4"/>
    </row>
    <row r="545" spans="1:40" ht="15.75" customHeight="1" x14ac:dyDescent="0.2">
      <c r="A545" s="4"/>
      <c r="B545" s="119"/>
      <c r="C545" s="119"/>
      <c r="D545" s="119"/>
      <c r="E545" s="119"/>
      <c r="F545" s="119"/>
      <c r="G545" s="120"/>
      <c r="H545" s="119"/>
      <c r="I545" s="120"/>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c r="AF545" s="119"/>
      <c r="AG545" s="119"/>
      <c r="AH545" s="4"/>
      <c r="AI545" s="4"/>
      <c r="AJ545" s="4"/>
      <c r="AK545" s="4"/>
      <c r="AL545" s="4"/>
      <c r="AM545" s="4"/>
      <c r="AN545" s="4"/>
    </row>
    <row r="546" spans="1:40" ht="15.75" customHeight="1" x14ac:dyDescent="0.2">
      <c r="A546" s="4"/>
      <c r="B546" s="119"/>
      <c r="C546" s="119"/>
      <c r="D546" s="119"/>
      <c r="E546" s="119"/>
      <c r="F546" s="119"/>
      <c r="G546" s="120"/>
      <c r="H546" s="119"/>
      <c r="I546" s="120"/>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4"/>
      <c r="AI546" s="4"/>
      <c r="AJ546" s="4"/>
      <c r="AK546" s="4"/>
      <c r="AL546" s="4"/>
      <c r="AM546" s="4"/>
      <c r="AN546" s="4"/>
    </row>
    <row r="547" spans="1:40" ht="15.75" customHeight="1" x14ac:dyDescent="0.2">
      <c r="A547" s="4"/>
      <c r="B547" s="119"/>
      <c r="C547" s="119"/>
      <c r="D547" s="119"/>
      <c r="E547" s="119"/>
      <c r="F547" s="119"/>
      <c r="G547" s="120"/>
      <c r="H547" s="119"/>
      <c r="I547" s="120"/>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c r="AF547" s="119"/>
      <c r="AG547" s="119"/>
      <c r="AH547" s="4"/>
      <c r="AI547" s="4"/>
      <c r="AJ547" s="4"/>
      <c r="AK547" s="4"/>
      <c r="AL547" s="4"/>
      <c r="AM547" s="4"/>
      <c r="AN547" s="4"/>
    </row>
    <row r="548" spans="1:40" ht="15.75" customHeight="1" x14ac:dyDescent="0.2">
      <c r="A548" s="4"/>
      <c r="B548" s="119"/>
      <c r="C548" s="119"/>
      <c r="D548" s="119"/>
      <c r="E548" s="119"/>
      <c r="F548" s="119"/>
      <c r="G548" s="120"/>
      <c r="H548" s="119"/>
      <c r="I548" s="120"/>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c r="AF548" s="119"/>
      <c r="AG548" s="119"/>
      <c r="AH548" s="4"/>
      <c r="AI548" s="4"/>
      <c r="AJ548" s="4"/>
      <c r="AK548" s="4"/>
      <c r="AL548" s="4"/>
      <c r="AM548" s="4"/>
      <c r="AN548" s="4"/>
    </row>
    <row r="549" spans="1:40" ht="15.75" customHeight="1" x14ac:dyDescent="0.2">
      <c r="A549" s="4"/>
      <c r="B549" s="119"/>
      <c r="C549" s="119"/>
      <c r="D549" s="119"/>
      <c r="E549" s="119"/>
      <c r="F549" s="119"/>
      <c r="G549" s="120"/>
      <c r="H549" s="119"/>
      <c r="I549" s="120"/>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c r="AF549" s="119"/>
      <c r="AG549" s="119"/>
      <c r="AH549" s="4"/>
      <c r="AI549" s="4"/>
      <c r="AJ549" s="4"/>
      <c r="AK549" s="4"/>
      <c r="AL549" s="4"/>
      <c r="AM549" s="4"/>
      <c r="AN549" s="4"/>
    </row>
    <row r="550" spans="1:40" ht="15.75" customHeight="1" x14ac:dyDescent="0.2">
      <c r="A550" s="4"/>
      <c r="B550" s="119"/>
      <c r="C550" s="119"/>
      <c r="D550" s="119"/>
      <c r="E550" s="119"/>
      <c r="F550" s="119"/>
      <c r="G550" s="120"/>
      <c r="H550" s="119"/>
      <c r="I550" s="120"/>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c r="AG550" s="119"/>
      <c r="AH550" s="4"/>
      <c r="AI550" s="4"/>
      <c r="AJ550" s="4"/>
      <c r="AK550" s="4"/>
      <c r="AL550" s="4"/>
      <c r="AM550" s="4"/>
      <c r="AN550" s="4"/>
    </row>
    <row r="551" spans="1:40" ht="15.75" customHeight="1" x14ac:dyDescent="0.2">
      <c r="A551" s="4"/>
      <c r="B551" s="119"/>
      <c r="C551" s="119"/>
      <c r="D551" s="119"/>
      <c r="E551" s="119"/>
      <c r="F551" s="119"/>
      <c r="G551" s="120"/>
      <c r="H551" s="119"/>
      <c r="I551" s="120"/>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c r="AG551" s="119"/>
      <c r="AH551" s="4"/>
      <c r="AI551" s="4"/>
      <c r="AJ551" s="4"/>
      <c r="AK551" s="4"/>
      <c r="AL551" s="4"/>
      <c r="AM551" s="4"/>
      <c r="AN551" s="4"/>
    </row>
    <row r="552" spans="1:40" ht="15.75" customHeight="1" x14ac:dyDescent="0.2">
      <c r="A552" s="4"/>
      <c r="B552" s="119"/>
      <c r="C552" s="119"/>
      <c r="D552" s="119"/>
      <c r="E552" s="119"/>
      <c r="F552" s="119"/>
      <c r="G552" s="120"/>
      <c r="H552" s="119"/>
      <c r="I552" s="120"/>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c r="AF552" s="119"/>
      <c r="AG552" s="119"/>
      <c r="AH552" s="4"/>
      <c r="AI552" s="4"/>
      <c r="AJ552" s="4"/>
      <c r="AK552" s="4"/>
      <c r="AL552" s="4"/>
      <c r="AM552" s="4"/>
      <c r="AN552" s="4"/>
    </row>
    <row r="553" spans="1:40" ht="15.75" customHeight="1" x14ac:dyDescent="0.2">
      <c r="A553" s="4"/>
      <c r="B553" s="119"/>
      <c r="C553" s="119"/>
      <c r="D553" s="119"/>
      <c r="E553" s="119"/>
      <c r="F553" s="119"/>
      <c r="G553" s="120"/>
      <c r="H553" s="119"/>
      <c r="I553" s="120"/>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c r="AF553" s="119"/>
      <c r="AG553" s="119"/>
      <c r="AH553" s="4"/>
      <c r="AI553" s="4"/>
      <c r="AJ553" s="4"/>
      <c r="AK553" s="4"/>
      <c r="AL553" s="4"/>
      <c r="AM553" s="4"/>
      <c r="AN553" s="4"/>
    </row>
    <row r="554" spans="1:40" ht="15.75" customHeight="1" x14ac:dyDescent="0.2">
      <c r="A554" s="4"/>
      <c r="B554" s="119"/>
      <c r="C554" s="119"/>
      <c r="D554" s="119"/>
      <c r="E554" s="119"/>
      <c r="F554" s="119"/>
      <c r="G554" s="120"/>
      <c r="H554" s="119"/>
      <c r="I554" s="120"/>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4"/>
      <c r="AI554" s="4"/>
      <c r="AJ554" s="4"/>
      <c r="AK554" s="4"/>
      <c r="AL554" s="4"/>
      <c r="AM554" s="4"/>
      <c r="AN554" s="4"/>
    </row>
    <row r="555" spans="1:40" ht="15.75" customHeight="1" x14ac:dyDescent="0.2">
      <c r="A555" s="4"/>
      <c r="B555" s="119"/>
      <c r="C555" s="119"/>
      <c r="D555" s="119"/>
      <c r="E555" s="119"/>
      <c r="F555" s="119"/>
      <c r="G555" s="120"/>
      <c r="H555" s="119"/>
      <c r="I555" s="120"/>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4"/>
      <c r="AI555" s="4"/>
      <c r="AJ555" s="4"/>
      <c r="AK555" s="4"/>
      <c r="AL555" s="4"/>
      <c r="AM555" s="4"/>
      <c r="AN555" s="4"/>
    </row>
    <row r="556" spans="1:40" ht="15.75" customHeight="1" x14ac:dyDescent="0.2">
      <c r="A556" s="4"/>
      <c r="B556" s="119"/>
      <c r="C556" s="119"/>
      <c r="D556" s="119"/>
      <c r="E556" s="119"/>
      <c r="F556" s="119"/>
      <c r="G556" s="120"/>
      <c r="H556" s="119"/>
      <c r="I556" s="120"/>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c r="AF556" s="119"/>
      <c r="AG556" s="119"/>
      <c r="AH556" s="4"/>
      <c r="AI556" s="4"/>
      <c r="AJ556" s="4"/>
      <c r="AK556" s="4"/>
      <c r="AL556" s="4"/>
      <c r="AM556" s="4"/>
      <c r="AN556" s="4"/>
    </row>
    <row r="557" spans="1:40" ht="15.75" customHeight="1" x14ac:dyDescent="0.2">
      <c r="A557" s="4"/>
      <c r="B557" s="119"/>
      <c r="C557" s="119"/>
      <c r="D557" s="119"/>
      <c r="E557" s="119"/>
      <c r="F557" s="119"/>
      <c r="G557" s="120"/>
      <c r="H557" s="119"/>
      <c r="I557" s="120"/>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c r="AF557" s="119"/>
      <c r="AG557" s="119"/>
      <c r="AH557" s="4"/>
      <c r="AI557" s="4"/>
      <c r="AJ557" s="4"/>
      <c r="AK557" s="4"/>
      <c r="AL557" s="4"/>
      <c r="AM557" s="4"/>
      <c r="AN557" s="4"/>
    </row>
    <row r="558" spans="1:40" ht="15.75" customHeight="1" x14ac:dyDescent="0.2">
      <c r="A558" s="4"/>
      <c r="B558" s="119"/>
      <c r="C558" s="119"/>
      <c r="D558" s="119"/>
      <c r="E558" s="119"/>
      <c r="F558" s="119"/>
      <c r="G558" s="120"/>
      <c r="H558" s="119"/>
      <c r="I558" s="120"/>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c r="AF558" s="119"/>
      <c r="AG558" s="119"/>
      <c r="AH558" s="4"/>
      <c r="AI558" s="4"/>
      <c r="AJ558" s="4"/>
      <c r="AK558" s="4"/>
      <c r="AL558" s="4"/>
      <c r="AM558" s="4"/>
      <c r="AN558" s="4"/>
    </row>
    <row r="559" spans="1:40" ht="15.75" customHeight="1" x14ac:dyDescent="0.2">
      <c r="A559" s="4"/>
      <c r="B559" s="119"/>
      <c r="C559" s="119"/>
      <c r="D559" s="119"/>
      <c r="E559" s="119"/>
      <c r="F559" s="119"/>
      <c r="G559" s="120"/>
      <c r="H559" s="119"/>
      <c r="I559" s="120"/>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119"/>
      <c r="AG559" s="119"/>
      <c r="AH559" s="4"/>
      <c r="AI559" s="4"/>
      <c r="AJ559" s="4"/>
      <c r="AK559" s="4"/>
      <c r="AL559" s="4"/>
      <c r="AM559" s="4"/>
      <c r="AN559" s="4"/>
    </row>
    <row r="560" spans="1:40" ht="15.75" customHeight="1" x14ac:dyDescent="0.2">
      <c r="A560" s="4"/>
      <c r="B560" s="119"/>
      <c r="C560" s="119"/>
      <c r="D560" s="119"/>
      <c r="E560" s="119"/>
      <c r="F560" s="119"/>
      <c r="G560" s="120"/>
      <c r="H560" s="119"/>
      <c r="I560" s="120"/>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119"/>
      <c r="AG560" s="119"/>
      <c r="AH560" s="4"/>
      <c r="AI560" s="4"/>
      <c r="AJ560" s="4"/>
      <c r="AK560" s="4"/>
      <c r="AL560" s="4"/>
      <c r="AM560" s="4"/>
      <c r="AN560" s="4"/>
    </row>
    <row r="561" spans="1:40" ht="15.75" customHeight="1" x14ac:dyDescent="0.2">
      <c r="A561" s="4"/>
      <c r="B561" s="119"/>
      <c r="C561" s="119"/>
      <c r="D561" s="119"/>
      <c r="E561" s="119"/>
      <c r="F561" s="119"/>
      <c r="G561" s="120"/>
      <c r="H561" s="119"/>
      <c r="I561" s="120"/>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c r="AF561" s="119"/>
      <c r="AG561" s="119"/>
      <c r="AH561" s="4"/>
      <c r="AI561" s="4"/>
      <c r="AJ561" s="4"/>
      <c r="AK561" s="4"/>
      <c r="AL561" s="4"/>
      <c r="AM561" s="4"/>
      <c r="AN561" s="4"/>
    </row>
    <row r="562" spans="1:40" ht="15.75" customHeight="1" x14ac:dyDescent="0.2">
      <c r="A562" s="4"/>
      <c r="B562" s="119"/>
      <c r="C562" s="119"/>
      <c r="D562" s="119"/>
      <c r="E562" s="119"/>
      <c r="F562" s="119"/>
      <c r="G562" s="120"/>
      <c r="H562" s="119"/>
      <c r="I562" s="120"/>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c r="AF562" s="119"/>
      <c r="AG562" s="119"/>
      <c r="AH562" s="4"/>
      <c r="AI562" s="4"/>
      <c r="AJ562" s="4"/>
      <c r="AK562" s="4"/>
      <c r="AL562" s="4"/>
      <c r="AM562" s="4"/>
      <c r="AN562" s="4"/>
    </row>
    <row r="563" spans="1:40" ht="15.75" customHeight="1" x14ac:dyDescent="0.2">
      <c r="A563" s="4"/>
      <c r="B563" s="119"/>
      <c r="C563" s="119"/>
      <c r="D563" s="119"/>
      <c r="E563" s="119"/>
      <c r="F563" s="119"/>
      <c r="G563" s="120"/>
      <c r="H563" s="119"/>
      <c r="I563" s="120"/>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4"/>
      <c r="AI563" s="4"/>
      <c r="AJ563" s="4"/>
      <c r="AK563" s="4"/>
      <c r="AL563" s="4"/>
      <c r="AM563" s="4"/>
      <c r="AN563" s="4"/>
    </row>
    <row r="564" spans="1:40" ht="15.75" customHeight="1" x14ac:dyDescent="0.2">
      <c r="A564" s="4"/>
      <c r="B564" s="119"/>
      <c r="C564" s="119"/>
      <c r="D564" s="119"/>
      <c r="E564" s="119"/>
      <c r="F564" s="119"/>
      <c r="G564" s="120"/>
      <c r="H564" s="119"/>
      <c r="I564" s="120"/>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4"/>
      <c r="AI564" s="4"/>
      <c r="AJ564" s="4"/>
      <c r="AK564" s="4"/>
      <c r="AL564" s="4"/>
      <c r="AM564" s="4"/>
      <c r="AN564" s="4"/>
    </row>
    <row r="565" spans="1:40" ht="15.75" customHeight="1" x14ac:dyDescent="0.2">
      <c r="A565" s="4"/>
      <c r="B565" s="119"/>
      <c r="C565" s="119"/>
      <c r="D565" s="119"/>
      <c r="E565" s="119"/>
      <c r="F565" s="119"/>
      <c r="G565" s="120"/>
      <c r="H565" s="119"/>
      <c r="I565" s="120"/>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4"/>
      <c r="AI565" s="4"/>
      <c r="AJ565" s="4"/>
      <c r="AK565" s="4"/>
      <c r="AL565" s="4"/>
      <c r="AM565" s="4"/>
      <c r="AN565" s="4"/>
    </row>
    <row r="566" spans="1:40" ht="15.75" customHeight="1" x14ac:dyDescent="0.2">
      <c r="A566" s="4"/>
      <c r="B566" s="119"/>
      <c r="C566" s="119"/>
      <c r="D566" s="119"/>
      <c r="E566" s="119"/>
      <c r="F566" s="119"/>
      <c r="G566" s="120"/>
      <c r="H566" s="119"/>
      <c r="I566" s="120"/>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c r="AF566" s="119"/>
      <c r="AG566" s="119"/>
      <c r="AH566" s="4"/>
      <c r="AI566" s="4"/>
      <c r="AJ566" s="4"/>
      <c r="AK566" s="4"/>
      <c r="AL566" s="4"/>
      <c r="AM566" s="4"/>
      <c r="AN566" s="4"/>
    </row>
    <row r="567" spans="1:40" ht="15.75" customHeight="1" x14ac:dyDescent="0.2">
      <c r="A567" s="4"/>
      <c r="B567" s="119"/>
      <c r="C567" s="119"/>
      <c r="D567" s="119"/>
      <c r="E567" s="119"/>
      <c r="F567" s="119"/>
      <c r="G567" s="120"/>
      <c r="H567" s="119"/>
      <c r="I567" s="120"/>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c r="AF567" s="119"/>
      <c r="AG567" s="119"/>
      <c r="AH567" s="4"/>
      <c r="AI567" s="4"/>
      <c r="AJ567" s="4"/>
      <c r="AK567" s="4"/>
      <c r="AL567" s="4"/>
      <c r="AM567" s="4"/>
      <c r="AN567" s="4"/>
    </row>
    <row r="568" spans="1:40" ht="15.75" customHeight="1" x14ac:dyDescent="0.2">
      <c r="A568" s="4"/>
      <c r="B568" s="119"/>
      <c r="C568" s="119"/>
      <c r="D568" s="119"/>
      <c r="E568" s="119"/>
      <c r="F568" s="119"/>
      <c r="G568" s="120"/>
      <c r="H568" s="119"/>
      <c r="I568" s="120"/>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c r="AG568" s="119"/>
      <c r="AH568" s="4"/>
      <c r="AI568" s="4"/>
      <c r="AJ568" s="4"/>
      <c r="AK568" s="4"/>
      <c r="AL568" s="4"/>
      <c r="AM568" s="4"/>
      <c r="AN568" s="4"/>
    </row>
    <row r="569" spans="1:40" ht="15.75" customHeight="1" x14ac:dyDescent="0.2">
      <c r="A569" s="4"/>
      <c r="B569" s="119"/>
      <c r="C569" s="119"/>
      <c r="D569" s="119"/>
      <c r="E569" s="119"/>
      <c r="F569" s="119"/>
      <c r="G569" s="120"/>
      <c r="H569" s="119"/>
      <c r="I569" s="120"/>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c r="AG569" s="119"/>
      <c r="AH569" s="4"/>
      <c r="AI569" s="4"/>
      <c r="AJ569" s="4"/>
      <c r="AK569" s="4"/>
      <c r="AL569" s="4"/>
      <c r="AM569" s="4"/>
      <c r="AN569" s="4"/>
    </row>
    <row r="570" spans="1:40" ht="15.75" customHeight="1" x14ac:dyDescent="0.2">
      <c r="A570" s="4"/>
      <c r="B570" s="119"/>
      <c r="C570" s="119"/>
      <c r="D570" s="119"/>
      <c r="E570" s="119"/>
      <c r="F570" s="119"/>
      <c r="G570" s="120"/>
      <c r="H570" s="119"/>
      <c r="I570" s="120"/>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c r="AF570" s="119"/>
      <c r="AG570" s="119"/>
      <c r="AH570" s="4"/>
      <c r="AI570" s="4"/>
      <c r="AJ570" s="4"/>
      <c r="AK570" s="4"/>
      <c r="AL570" s="4"/>
      <c r="AM570" s="4"/>
      <c r="AN570" s="4"/>
    </row>
    <row r="571" spans="1:40" ht="15.75" customHeight="1" x14ac:dyDescent="0.2">
      <c r="A571" s="4"/>
      <c r="B571" s="119"/>
      <c r="C571" s="119"/>
      <c r="D571" s="119"/>
      <c r="E571" s="119"/>
      <c r="F571" s="119"/>
      <c r="G571" s="120"/>
      <c r="H571" s="119"/>
      <c r="I571" s="120"/>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c r="AF571" s="119"/>
      <c r="AG571" s="119"/>
      <c r="AH571" s="4"/>
      <c r="AI571" s="4"/>
      <c r="AJ571" s="4"/>
      <c r="AK571" s="4"/>
      <c r="AL571" s="4"/>
      <c r="AM571" s="4"/>
      <c r="AN571" s="4"/>
    </row>
    <row r="572" spans="1:40" ht="15.75" customHeight="1" x14ac:dyDescent="0.2">
      <c r="A572" s="4"/>
      <c r="B572" s="119"/>
      <c r="C572" s="119"/>
      <c r="D572" s="119"/>
      <c r="E572" s="119"/>
      <c r="F572" s="119"/>
      <c r="G572" s="120"/>
      <c r="H572" s="119"/>
      <c r="I572" s="120"/>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c r="AF572" s="119"/>
      <c r="AG572" s="119"/>
      <c r="AH572" s="4"/>
      <c r="AI572" s="4"/>
      <c r="AJ572" s="4"/>
      <c r="AK572" s="4"/>
      <c r="AL572" s="4"/>
      <c r="AM572" s="4"/>
      <c r="AN572" s="4"/>
    </row>
    <row r="573" spans="1:40" ht="15.75" customHeight="1" x14ac:dyDescent="0.2">
      <c r="A573" s="4"/>
      <c r="B573" s="119"/>
      <c r="C573" s="119"/>
      <c r="D573" s="119"/>
      <c r="E573" s="119"/>
      <c r="F573" s="119"/>
      <c r="G573" s="120"/>
      <c r="H573" s="119"/>
      <c r="I573" s="120"/>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c r="AF573" s="119"/>
      <c r="AG573" s="119"/>
      <c r="AH573" s="4"/>
      <c r="AI573" s="4"/>
      <c r="AJ573" s="4"/>
      <c r="AK573" s="4"/>
      <c r="AL573" s="4"/>
      <c r="AM573" s="4"/>
      <c r="AN573" s="4"/>
    </row>
    <row r="574" spans="1:40" ht="15.75" customHeight="1" x14ac:dyDescent="0.2">
      <c r="A574" s="4"/>
      <c r="B574" s="119"/>
      <c r="C574" s="119"/>
      <c r="D574" s="119"/>
      <c r="E574" s="119"/>
      <c r="F574" s="119"/>
      <c r="G574" s="120"/>
      <c r="H574" s="119"/>
      <c r="I574" s="120"/>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4"/>
      <c r="AI574" s="4"/>
      <c r="AJ574" s="4"/>
      <c r="AK574" s="4"/>
      <c r="AL574" s="4"/>
      <c r="AM574" s="4"/>
      <c r="AN574" s="4"/>
    </row>
    <row r="575" spans="1:40" ht="15.75" customHeight="1" x14ac:dyDescent="0.2">
      <c r="A575" s="4"/>
      <c r="B575" s="119"/>
      <c r="C575" s="119"/>
      <c r="D575" s="119"/>
      <c r="E575" s="119"/>
      <c r="F575" s="119"/>
      <c r="G575" s="120"/>
      <c r="H575" s="119"/>
      <c r="I575" s="120"/>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c r="AF575" s="119"/>
      <c r="AG575" s="119"/>
      <c r="AH575" s="4"/>
      <c r="AI575" s="4"/>
      <c r="AJ575" s="4"/>
      <c r="AK575" s="4"/>
      <c r="AL575" s="4"/>
      <c r="AM575" s="4"/>
      <c r="AN575" s="4"/>
    </row>
    <row r="576" spans="1:40" ht="15.75" customHeight="1" x14ac:dyDescent="0.2">
      <c r="A576" s="4"/>
      <c r="B576" s="119"/>
      <c r="C576" s="119"/>
      <c r="D576" s="119"/>
      <c r="E576" s="119"/>
      <c r="F576" s="119"/>
      <c r="G576" s="120"/>
      <c r="H576" s="119"/>
      <c r="I576" s="120"/>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c r="AF576" s="119"/>
      <c r="AG576" s="119"/>
      <c r="AH576" s="4"/>
      <c r="AI576" s="4"/>
      <c r="AJ576" s="4"/>
      <c r="AK576" s="4"/>
      <c r="AL576" s="4"/>
      <c r="AM576" s="4"/>
      <c r="AN576" s="4"/>
    </row>
    <row r="577" spans="1:40" ht="15.75" customHeight="1" x14ac:dyDescent="0.2">
      <c r="A577" s="4"/>
      <c r="B577" s="119"/>
      <c r="C577" s="119"/>
      <c r="D577" s="119"/>
      <c r="E577" s="119"/>
      <c r="F577" s="119"/>
      <c r="G577" s="120"/>
      <c r="H577" s="119"/>
      <c r="I577" s="120"/>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c r="AF577" s="119"/>
      <c r="AG577" s="119"/>
      <c r="AH577" s="4"/>
      <c r="AI577" s="4"/>
      <c r="AJ577" s="4"/>
      <c r="AK577" s="4"/>
      <c r="AL577" s="4"/>
      <c r="AM577" s="4"/>
      <c r="AN577" s="4"/>
    </row>
    <row r="578" spans="1:40" ht="15.75" customHeight="1" x14ac:dyDescent="0.2">
      <c r="A578" s="4"/>
      <c r="B578" s="119"/>
      <c r="C578" s="119"/>
      <c r="D578" s="119"/>
      <c r="E578" s="119"/>
      <c r="F578" s="119"/>
      <c r="G578" s="120"/>
      <c r="H578" s="119"/>
      <c r="I578" s="120"/>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c r="AF578" s="119"/>
      <c r="AG578" s="119"/>
      <c r="AH578" s="4"/>
      <c r="AI578" s="4"/>
      <c r="AJ578" s="4"/>
      <c r="AK578" s="4"/>
      <c r="AL578" s="4"/>
      <c r="AM578" s="4"/>
      <c r="AN578" s="4"/>
    </row>
    <row r="579" spans="1:40" ht="15.75" customHeight="1" x14ac:dyDescent="0.2">
      <c r="A579" s="4"/>
      <c r="B579" s="119"/>
      <c r="C579" s="119"/>
      <c r="D579" s="119"/>
      <c r="E579" s="119"/>
      <c r="F579" s="119"/>
      <c r="G579" s="120"/>
      <c r="H579" s="119"/>
      <c r="I579" s="120"/>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4"/>
      <c r="AI579" s="4"/>
      <c r="AJ579" s="4"/>
      <c r="AK579" s="4"/>
      <c r="AL579" s="4"/>
      <c r="AM579" s="4"/>
      <c r="AN579" s="4"/>
    </row>
    <row r="580" spans="1:40" ht="15.75" customHeight="1" x14ac:dyDescent="0.2">
      <c r="A580" s="4"/>
      <c r="B580" s="119"/>
      <c r="C580" s="119"/>
      <c r="D580" s="119"/>
      <c r="E580" s="119"/>
      <c r="F580" s="119"/>
      <c r="G580" s="120"/>
      <c r="H580" s="119"/>
      <c r="I580" s="120"/>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4"/>
      <c r="AI580" s="4"/>
      <c r="AJ580" s="4"/>
      <c r="AK580" s="4"/>
      <c r="AL580" s="4"/>
      <c r="AM580" s="4"/>
      <c r="AN580" s="4"/>
    </row>
    <row r="581" spans="1:40" ht="15.75" customHeight="1" x14ac:dyDescent="0.2">
      <c r="A581" s="4"/>
      <c r="B581" s="119"/>
      <c r="C581" s="119"/>
      <c r="D581" s="119"/>
      <c r="E581" s="119"/>
      <c r="F581" s="119"/>
      <c r="G581" s="120"/>
      <c r="H581" s="119"/>
      <c r="I581" s="120"/>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c r="AF581" s="119"/>
      <c r="AG581" s="119"/>
      <c r="AH581" s="4"/>
      <c r="AI581" s="4"/>
      <c r="AJ581" s="4"/>
      <c r="AK581" s="4"/>
      <c r="AL581" s="4"/>
      <c r="AM581" s="4"/>
      <c r="AN581" s="4"/>
    </row>
    <row r="582" spans="1:40" ht="15.75" customHeight="1" x14ac:dyDescent="0.2">
      <c r="A582" s="4"/>
      <c r="B582" s="119"/>
      <c r="C582" s="119"/>
      <c r="D582" s="119"/>
      <c r="E582" s="119"/>
      <c r="F582" s="119"/>
      <c r="G582" s="120"/>
      <c r="H582" s="119"/>
      <c r="I582" s="120"/>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c r="AF582" s="119"/>
      <c r="AG582" s="119"/>
      <c r="AH582" s="4"/>
      <c r="AI582" s="4"/>
      <c r="AJ582" s="4"/>
      <c r="AK582" s="4"/>
      <c r="AL582" s="4"/>
      <c r="AM582" s="4"/>
      <c r="AN582" s="4"/>
    </row>
    <row r="583" spans="1:40" ht="15.75" customHeight="1" x14ac:dyDescent="0.2">
      <c r="A583" s="4"/>
      <c r="B583" s="119"/>
      <c r="C583" s="119"/>
      <c r="D583" s="119"/>
      <c r="E583" s="119"/>
      <c r="F583" s="119"/>
      <c r="G583" s="120"/>
      <c r="H583" s="119"/>
      <c r="I583" s="120"/>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c r="AF583" s="119"/>
      <c r="AG583" s="119"/>
      <c r="AH583" s="4"/>
      <c r="AI583" s="4"/>
      <c r="AJ583" s="4"/>
      <c r="AK583" s="4"/>
      <c r="AL583" s="4"/>
      <c r="AM583" s="4"/>
      <c r="AN583" s="4"/>
    </row>
    <row r="584" spans="1:40" ht="15.75" customHeight="1" x14ac:dyDescent="0.2">
      <c r="A584" s="4"/>
      <c r="B584" s="119"/>
      <c r="C584" s="119"/>
      <c r="D584" s="119"/>
      <c r="E584" s="119"/>
      <c r="F584" s="119"/>
      <c r="G584" s="120"/>
      <c r="H584" s="119"/>
      <c r="I584" s="120"/>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c r="AF584" s="119"/>
      <c r="AG584" s="119"/>
      <c r="AH584" s="4"/>
      <c r="AI584" s="4"/>
      <c r="AJ584" s="4"/>
      <c r="AK584" s="4"/>
      <c r="AL584" s="4"/>
      <c r="AM584" s="4"/>
      <c r="AN584" s="4"/>
    </row>
    <row r="585" spans="1:40" ht="15.75" customHeight="1" x14ac:dyDescent="0.2">
      <c r="A585" s="4"/>
      <c r="B585" s="119"/>
      <c r="C585" s="119"/>
      <c r="D585" s="119"/>
      <c r="E585" s="119"/>
      <c r="F585" s="119"/>
      <c r="G585" s="120"/>
      <c r="H585" s="119"/>
      <c r="I585" s="120"/>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c r="AF585" s="119"/>
      <c r="AG585" s="119"/>
      <c r="AH585" s="4"/>
      <c r="AI585" s="4"/>
      <c r="AJ585" s="4"/>
      <c r="AK585" s="4"/>
      <c r="AL585" s="4"/>
      <c r="AM585" s="4"/>
      <c r="AN585" s="4"/>
    </row>
    <row r="586" spans="1:40" ht="15.75" customHeight="1" x14ac:dyDescent="0.2">
      <c r="A586" s="4"/>
      <c r="B586" s="119"/>
      <c r="C586" s="119"/>
      <c r="D586" s="119"/>
      <c r="E586" s="119"/>
      <c r="F586" s="119"/>
      <c r="G586" s="120"/>
      <c r="H586" s="119"/>
      <c r="I586" s="120"/>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c r="AF586" s="119"/>
      <c r="AG586" s="119"/>
      <c r="AH586" s="4"/>
      <c r="AI586" s="4"/>
      <c r="AJ586" s="4"/>
      <c r="AK586" s="4"/>
      <c r="AL586" s="4"/>
      <c r="AM586" s="4"/>
      <c r="AN586" s="4"/>
    </row>
    <row r="587" spans="1:40" ht="15.75" customHeight="1" x14ac:dyDescent="0.2">
      <c r="A587" s="4"/>
      <c r="B587" s="119"/>
      <c r="C587" s="119"/>
      <c r="D587" s="119"/>
      <c r="E587" s="119"/>
      <c r="F587" s="119"/>
      <c r="G587" s="120"/>
      <c r="H587" s="119"/>
      <c r="I587" s="120"/>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c r="AF587" s="119"/>
      <c r="AG587" s="119"/>
      <c r="AH587" s="4"/>
      <c r="AI587" s="4"/>
      <c r="AJ587" s="4"/>
      <c r="AK587" s="4"/>
      <c r="AL587" s="4"/>
      <c r="AM587" s="4"/>
      <c r="AN587" s="4"/>
    </row>
    <row r="588" spans="1:40" ht="15.75" customHeight="1" x14ac:dyDescent="0.2">
      <c r="A588" s="4"/>
      <c r="B588" s="119"/>
      <c r="C588" s="119"/>
      <c r="D588" s="119"/>
      <c r="E588" s="119"/>
      <c r="F588" s="119"/>
      <c r="G588" s="120"/>
      <c r="H588" s="119"/>
      <c r="I588" s="120"/>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c r="AF588" s="119"/>
      <c r="AG588" s="119"/>
      <c r="AH588" s="4"/>
      <c r="AI588" s="4"/>
      <c r="AJ588" s="4"/>
      <c r="AK588" s="4"/>
      <c r="AL588" s="4"/>
      <c r="AM588" s="4"/>
      <c r="AN588" s="4"/>
    </row>
    <row r="589" spans="1:40" ht="15.75" customHeight="1" x14ac:dyDescent="0.2">
      <c r="A589" s="4"/>
      <c r="B589" s="119"/>
      <c r="C589" s="119"/>
      <c r="D589" s="119"/>
      <c r="E589" s="119"/>
      <c r="F589" s="119"/>
      <c r="G589" s="120"/>
      <c r="H589" s="119"/>
      <c r="I589" s="120"/>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c r="AF589" s="119"/>
      <c r="AG589" s="119"/>
      <c r="AH589" s="4"/>
      <c r="AI589" s="4"/>
      <c r="AJ589" s="4"/>
      <c r="AK589" s="4"/>
      <c r="AL589" s="4"/>
      <c r="AM589" s="4"/>
      <c r="AN589" s="4"/>
    </row>
    <row r="590" spans="1:40" ht="15.75" customHeight="1" x14ac:dyDescent="0.2">
      <c r="A590" s="4"/>
      <c r="B590" s="119"/>
      <c r="C590" s="119"/>
      <c r="D590" s="119"/>
      <c r="E590" s="119"/>
      <c r="F590" s="119"/>
      <c r="G590" s="120"/>
      <c r="H590" s="119"/>
      <c r="I590" s="120"/>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c r="AF590" s="119"/>
      <c r="AG590" s="119"/>
      <c r="AH590" s="4"/>
      <c r="AI590" s="4"/>
      <c r="AJ590" s="4"/>
      <c r="AK590" s="4"/>
      <c r="AL590" s="4"/>
      <c r="AM590" s="4"/>
      <c r="AN590" s="4"/>
    </row>
    <row r="591" spans="1:40" ht="15.75" customHeight="1" x14ac:dyDescent="0.2">
      <c r="A591" s="4"/>
      <c r="B591" s="119"/>
      <c r="C591" s="119"/>
      <c r="D591" s="119"/>
      <c r="E591" s="119"/>
      <c r="F591" s="119"/>
      <c r="G591" s="120"/>
      <c r="H591" s="119"/>
      <c r="I591" s="120"/>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4"/>
      <c r="AI591" s="4"/>
      <c r="AJ591" s="4"/>
      <c r="AK591" s="4"/>
      <c r="AL591" s="4"/>
      <c r="AM591" s="4"/>
      <c r="AN591" s="4"/>
    </row>
    <row r="592" spans="1:40" ht="15.75" customHeight="1" x14ac:dyDescent="0.2">
      <c r="A592" s="4"/>
      <c r="B592" s="119"/>
      <c r="C592" s="119"/>
      <c r="D592" s="119"/>
      <c r="E592" s="119"/>
      <c r="F592" s="119"/>
      <c r="G592" s="120"/>
      <c r="H592" s="119"/>
      <c r="I592" s="120"/>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c r="AF592" s="119"/>
      <c r="AG592" s="119"/>
      <c r="AH592" s="4"/>
      <c r="AI592" s="4"/>
      <c r="AJ592" s="4"/>
      <c r="AK592" s="4"/>
      <c r="AL592" s="4"/>
      <c r="AM592" s="4"/>
      <c r="AN592" s="4"/>
    </row>
    <row r="593" spans="1:40" ht="15.75" customHeight="1" x14ac:dyDescent="0.2">
      <c r="A593" s="4"/>
      <c r="B593" s="119"/>
      <c r="C593" s="119"/>
      <c r="D593" s="119"/>
      <c r="E593" s="119"/>
      <c r="F593" s="119"/>
      <c r="G593" s="120"/>
      <c r="H593" s="119"/>
      <c r="I593" s="120"/>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c r="AF593" s="119"/>
      <c r="AG593" s="119"/>
      <c r="AH593" s="4"/>
      <c r="AI593" s="4"/>
      <c r="AJ593" s="4"/>
      <c r="AK593" s="4"/>
      <c r="AL593" s="4"/>
      <c r="AM593" s="4"/>
      <c r="AN593" s="4"/>
    </row>
    <row r="594" spans="1:40" ht="15.75" customHeight="1" x14ac:dyDescent="0.2">
      <c r="A594" s="4"/>
      <c r="B594" s="119"/>
      <c r="C594" s="119"/>
      <c r="D594" s="119"/>
      <c r="E594" s="119"/>
      <c r="F594" s="119"/>
      <c r="G594" s="120"/>
      <c r="H594" s="119"/>
      <c r="I594" s="120"/>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c r="AF594" s="119"/>
      <c r="AG594" s="119"/>
      <c r="AH594" s="4"/>
      <c r="AI594" s="4"/>
      <c r="AJ594" s="4"/>
      <c r="AK594" s="4"/>
      <c r="AL594" s="4"/>
      <c r="AM594" s="4"/>
      <c r="AN594" s="4"/>
    </row>
    <row r="595" spans="1:40" ht="15.75" customHeight="1" x14ac:dyDescent="0.2">
      <c r="A595" s="4"/>
      <c r="B595" s="119"/>
      <c r="C595" s="119"/>
      <c r="D595" s="119"/>
      <c r="E595" s="119"/>
      <c r="F595" s="119"/>
      <c r="G595" s="120"/>
      <c r="H595" s="119"/>
      <c r="I595" s="120"/>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c r="AF595" s="119"/>
      <c r="AG595" s="119"/>
      <c r="AH595" s="4"/>
      <c r="AI595" s="4"/>
      <c r="AJ595" s="4"/>
      <c r="AK595" s="4"/>
      <c r="AL595" s="4"/>
      <c r="AM595" s="4"/>
      <c r="AN595" s="4"/>
    </row>
    <row r="596" spans="1:40" ht="15.75" customHeight="1" x14ac:dyDescent="0.2">
      <c r="A596" s="4"/>
      <c r="B596" s="119"/>
      <c r="C596" s="119"/>
      <c r="D596" s="119"/>
      <c r="E596" s="119"/>
      <c r="F596" s="119"/>
      <c r="G596" s="120"/>
      <c r="H596" s="119"/>
      <c r="I596" s="120"/>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c r="AF596" s="119"/>
      <c r="AG596" s="119"/>
      <c r="AH596" s="4"/>
      <c r="AI596" s="4"/>
      <c r="AJ596" s="4"/>
      <c r="AK596" s="4"/>
      <c r="AL596" s="4"/>
      <c r="AM596" s="4"/>
      <c r="AN596" s="4"/>
    </row>
    <row r="597" spans="1:40" ht="15.75" customHeight="1" x14ac:dyDescent="0.2">
      <c r="A597" s="4"/>
      <c r="B597" s="119"/>
      <c r="C597" s="119"/>
      <c r="D597" s="119"/>
      <c r="E597" s="119"/>
      <c r="F597" s="119"/>
      <c r="G597" s="120"/>
      <c r="H597" s="119"/>
      <c r="I597" s="120"/>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c r="AF597" s="119"/>
      <c r="AG597" s="119"/>
      <c r="AH597" s="4"/>
      <c r="AI597" s="4"/>
      <c r="AJ597" s="4"/>
      <c r="AK597" s="4"/>
      <c r="AL597" s="4"/>
      <c r="AM597" s="4"/>
      <c r="AN597" s="4"/>
    </row>
    <row r="598" spans="1:40" ht="15.75" customHeight="1" x14ac:dyDescent="0.2">
      <c r="A598" s="4"/>
      <c r="B598" s="119"/>
      <c r="C598" s="119"/>
      <c r="D598" s="119"/>
      <c r="E598" s="119"/>
      <c r="F598" s="119"/>
      <c r="G598" s="120"/>
      <c r="H598" s="119"/>
      <c r="I598" s="120"/>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4"/>
      <c r="AI598" s="4"/>
      <c r="AJ598" s="4"/>
      <c r="AK598" s="4"/>
      <c r="AL598" s="4"/>
      <c r="AM598" s="4"/>
      <c r="AN598" s="4"/>
    </row>
    <row r="599" spans="1:40" ht="15.75" customHeight="1" x14ac:dyDescent="0.2">
      <c r="A599" s="4"/>
      <c r="B599" s="119"/>
      <c r="C599" s="119"/>
      <c r="D599" s="119"/>
      <c r="E599" s="119"/>
      <c r="F599" s="119"/>
      <c r="G599" s="120"/>
      <c r="H599" s="119"/>
      <c r="I599" s="120"/>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4"/>
      <c r="AI599" s="4"/>
      <c r="AJ599" s="4"/>
      <c r="AK599" s="4"/>
      <c r="AL599" s="4"/>
      <c r="AM599" s="4"/>
      <c r="AN599" s="4"/>
    </row>
    <row r="600" spans="1:40" ht="15.75" customHeight="1" x14ac:dyDescent="0.2">
      <c r="A600" s="4"/>
      <c r="B600" s="119"/>
      <c r="C600" s="119"/>
      <c r="D600" s="119"/>
      <c r="E600" s="119"/>
      <c r="F600" s="119"/>
      <c r="G600" s="120"/>
      <c r="H600" s="119"/>
      <c r="I600" s="120"/>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4"/>
      <c r="AI600" s="4"/>
      <c r="AJ600" s="4"/>
      <c r="AK600" s="4"/>
      <c r="AL600" s="4"/>
      <c r="AM600" s="4"/>
      <c r="AN600" s="4"/>
    </row>
    <row r="601" spans="1:40" ht="15.75" customHeight="1" x14ac:dyDescent="0.2">
      <c r="A601" s="4"/>
      <c r="B601" s="119"/>
      <c r="C601" s="119"/>
      <c r="D601" s="119"/>
      <c r="E601" s="119"/>
      <c r="F601" s="119"/>
      <c r="G601" s="120"/>
      <c r="H601" s="119"/>
      <c r="I601" s="120"/>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4"/>
      <c r="AI601" s="4"/>
      <c r="AJ601" s="4"/>
      <c r="AK601" s="4"/>
      <c r="AL601" s="4"/>
      <c r="AM601" s="4"/>
      <c r="AN601" s="4"/>
    </row>
    <row r="602" spans="1:40" ht="15.75" customHeight="1" x14ac:dyDescent="0.2">
      <c r="A602" s="4"/>
      <c r="B602" s="119"/>
      <c r="C602" s="119"/>
      <c r="D602" s="119"/>
      <c r="E602" s="119"/>
      <c r="F602" s="119"/>
      <c r="G602" s="120"/>
      <c r="H602" s="119"/>
      <c r="I602" s="120"/>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4"/>
      <c r="AI602" s="4"/>
      <c r="AJ602" s="4"/>
      <c r="AK602" s="4"/>
      <c r="AL602" s="4"/>
      <c r="AM602" s="4"/>
      <c r="AN602" s="4"/>
    </row>
    <row r="603" spans="1:40" ht="15.75" customHeight="1" x14ac:dyDescent="0.2">
      <c r="A603" s="4"/>
      <c r="B603" s="119"/>
      <c r="C603" s="119"/>
      <c r="D603" s="119"/>
      <c r="E603" s="119"/>
      <c r="F603" s="119"/>
      <c r="G603" s="120"/>
      <c r="H603" s="119"/>
      <c r="I603" s="120"/>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4"/>
      <c r="AI603" s="4"/>
      <c r="AJ603" s="4"/>
      <c r="AK603" s="4"/>
      <c r="AL603" s="4"/>
      <c r="AM603" s="4"/>
      <c r="AN603" s="4"/>
    </row>
    <row r="604" spans="1:40" ht="15.75" customHeight="1" x14ac:dyDescent="0.2">
      <c r="A604" s="4"/>
      <c r="B604" s="119"/>
      <c r="C604" s="119"/>
      <c r="D604" s="119"/>
      <c r="E604" s="119"/>
      <c r="F604" s="119"/>
      <c r="G604" s="120"/>
      <c r="H604" s="119"/>
      <c r="I604" s="120"/>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4"/>
      <c r="AI604" s="4"/>
      <c r="AJ604" s="4"/>
      <c r="AK604" s="4"/>
      <c r="AL604" s="4"/>
      <c r="AM604" s="4"/>
      <c r="AN604" s="4"/>
    </row>
    <row r="605" spans="1:40" ht="15.75" customHeight="1" x14ac:dyDescent="0.2">
      <c r="A605" s="4"/>
      <c r="B605" s="119"/>
      <c r="C605" s="119"/>
      <c r="D605" s="119"/>
      <c r="E605" s="119"/>
      <c r="F605" s="119"/>
      <c r="G605" s="120"/>
      <c r="H605" s="119"/>
      <c r="I605" s="120"/>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4"/>
      <c r="AI605" s="4"/>
      <c r="AJ605" s="4"/>
      <c r="AK605" s="4"/>
      <c r="AL605" s="4"/>
      <c r="AM605" s="4"/>
      <c r="AN605" s="4"/>
    </row>
    <row r="606" spans="1:40" ht="15.75" customHeight="1" x14ac:dyDescent="0.2">
      <c r="A606" s="4"/>
      <c r="B606" s="119"/>
      <c r="C606" s="119"/>
      <c r="D606" s="119"/>
      <c r="E606" s="119"/>
      <c r="F606" s="119"/>
      <c r="G606" s="120"/>
      <c r="H606" s="119"/>
      <c r="I606" s="120"/>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4"/>
      <c r="AI606" s="4"/>
      <c r="AJ606" s="4"/>
      <c r="AK606" s="4"/>
      <c r="AL606" s="4"/>
      <c r="AM606" s="4"/>
      <c r="AN606" s="4"/>
    </row>
    <row r="607" spans="1:40" ht="15.75" customHeight="1" x14ac:dyDescent="0.2">
      <c r="A607" s="4"/>
      <c r="B607" s="119"/>
      <c r="C607" s="119"/>
      <c r="D607" s="119"/>
      <c r="E607" s="119"/>
      <c r="F607" s="119"/>
      <c r="G607" s="120"/>
      <c r="H607" s="119"/>
      <c r="I607" s="120"/>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4"/>
      <c r="AI607" s="4"/>
      <c r="AJ607" s="4"/>
      <c r="AK607" s="4"/>
      <c r="AL607" s="4"/>
      <c r="AM607" s="4"/>
      <c r="AN607" s="4"/>
    </row>
    <row r="608" spans="1:40" ht="15.75" customHeight="1" x14ac:dyDescent="0.2">
      <c r="A608" s="4"/>
      <c r="B608" s="119"/>
      <c r="C608" s="119"/>
      <c r="D608" s="119"/>
      <c r="E608" s="119"/>
      <c r="F608" s="119"/>
      <c r="G608" s="120"/>
      <c r="H608" s="119"/>
      <c r="I608" s="120"/>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4"/>
      <c r="AI608" s="4"/>
      <c r="AJ608" s="4"/>
      <c r="AK608" s="4"/>
      <c r="AL608" s="4"/>
      <c r="AM608" s="4"/>
      <c r="AN608" s="4"/>
    </row>
    <row r="609" spans="1:40" ht="15.75" customHeight="1" x14ac:dyDescent="0.2">
      <c r="A609" s="4"/>
      <c r="B609" s="119"/>
      <c r="C609" s="119"/>
      <c r="D609" s="119"/>
      <c r="E609" s="119"/>
      <c r="F609" s="119"/>
      <c r="G609" s="120"/>
      <c r="H609" s="119"/>
      <c r="I609" s="120"/>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4"/>
      <c r="AI609" s="4"/>
      <c r="AJ609" s="4"/>
      <c r="AK609" s="4"/>
      <c r="AL609" s="4"/>
      <c r="AM609" s="4"/>
      <c r="AN609" s="4"/>
    </row>
    <row r="610" spans="1:40" ht="15.75" customHeight="1" x14ac:dyDescent="0.2">
      <c r="A610" s="4"/>
      <c r="B610" s="119"/>
      <c r="C610" s="119"/>
      <c r="D610" s="119"/>
      <c r="E610" s="119"/>
      <c r="F610" s="119"/>
      <c r="G610" s="120"/>
      <c r="H610" s="119"/>
      <c r="I610" s="120"/>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4"/>
      <c r="AI610" s="4"/>
      <c r="AJ610" s="4"/>
      <c r="AK610" s="4"/>
      <c r="AL610" s="4"/>
      <c r="AM610" s="4"/>
      <c r="AN610" s="4"/>
    </row>
    <row r="611" spans="1:40" ht="15.75" customHeight="1" x14ac:dyDescent="0.2">
      <c r="A611" s="4"/>
      <c r="B611" s="119"/>
      <c r="C611" s="119"/>
      <c r="D611" s="119"/>
      <c r="E611" s="119"/>
      <c r="F611" s="119"/>
      <c r="G611" s="120"/>
      <c r="H611" s="119"/>
      <c r="I611" s="120"/>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4"/>
      <c r="AI611" s="4"/>
      <c r="AJ611" s="4"/>
      <c r="AK611" s="4"/>
      <c r="AL611" s="4"/>
      <c r="AM611" s="4"/>
      <c r="AN611" s="4"/>
    </row>
    <row r="612" spans="1:40" ht="15.75" customHeight="1" x14ac:dyDescent="0.2">
      <c r="A612" s="4"/>
      <c r="B612" s="119"/>
      <c r="C612" s="119"/>
      <c r="D612" s="119"/>
      <c r="E612" s="119"/>
      <c r="F612" s="119"/>
      <c r="G612" s="120"/>
      <c r="H612" s="119"/>
      <c r="I612" s="120"/>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4"/>
      <c r="AI612" s="4"/>
      <c r="AJ612" s="4"/>
      <c r="AK612" s="4"/>
      <c r="AL612" s="4"/>
      <c r="AM612" s="4"/>
      <c r="AN612" s="4"/>
    </row>
    <row r="613" spans="1:40" ht="15.75" customHeight="1" x14ac:dyDescent="0.2">
      <c r="A613" s="4"/>
      <c r="B613" s="119"/>
      <c r="C613" s="119"/>
      <c r="D613" s="119"/>
      <c r="E613" s="119"/>
      <c r="F613" s="119"/>
      <c r="G613" s="120"/>
      <c r="H613" s="119"/>
      <c r="I613" s="120"/>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4"/>
      <c r="AI613" s="4"/>
      <c r="AJ613" s="4"/>
      <c r="AK613" s="4"/>
      <c r="AL613" s="4"/>
      <c r="AM613" s="4"/>
      <c r="AN613" s="4"/>
    </row>
    <row r="614" spans="1:40" ht="15.75" customHeight="1" x14ac:dyDescent="0.2">
      <c r="A614" s="4"/>
      <c r="B614" s="119"/>
      <c r="C614" s="119"/>
      <c r="D614" s="119"/>
      <c r="E614" s="119"/>
      <c r="F614" s="119"/>
      <c r="G614" s="120"/>
      <c r="H614" s="119"/>
      <c r="I614" s="120"/>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4"/>
      <c r="AI614" s="4"/>
      <c r="AJ614" s="4"/>
      <c r="AK614" s="4"/>
      <c r="AL614" s="4"/>
      <c r="AM614" s="4"/>
      <c r="AN614" s="4"/>
    </row>
    <row r="615" spans="1:40" ht="15.75" customHeight="1" x14ac:dyDescent="0.2">
      <c r="A615" s="4"/>
      <c r="B615" s="119"/>
      <c r="C615" s="119"/>
      <c r="D615" s="119"/>
      <c r="E615" s="119"/>
      <c r="F615" s="119"/>
      <c r="G615" s="120"/>
      <c r="H615" s="119"/>
      <c r="I615" s="120"/>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4"/>
      <c r="AI615" s="4"/>
      <c r="AJ615" s="4"/>
      <c r="AK615" s="4"/>
      <c r="AL615" s="4"/>
      <c r="AM615" s="4"/>
      <c r="AN615" s="4"/>
    </row>
    <row r="616" spans="1:40" ht="15.75" customHeight="1" x14ac:dyDescent="0.2">
      <c r="A616" s="4"/>
      <c r="B616" s="119"/>
      <c r="C616" s="119"/>
      <c r="D616" s="119"/>
      <c r="E616" s="119"/>
      <c r="F616" s="119"/>
      <c r="G616" s="120"/>
      <c r="H616" s="119"/>
      <c r="I616" s="120"/>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4"/>
      <c r="AI616" s="4"/>
      <c r="AJ616" s="4"/>
      <c r="AK616" s="4"/>
      <c r="AL616" s="4"/>
      <c r="AM616" s="4"/>
      <c r="AN616" s="4"/>
    </row>
    <row r="617" spans="1:40" ht="15.75" customHeight="1" x14ac:dyDescent="0.2">
      <c r="A617" s="4"/>
      <c r="B617" s="119"/>
      <c r="C617" s="119"/>
      <c r="D617" s="119"/>
      <c r="E617" s="119"/>
      <c r="F617" s="119"/>
      <c r="G617" s="120"/>
      <c r="H617" s="119"/>
      <c r="I617" s="120"/>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4"/>
      <c r="AI617" s="4"/>
      <c r="AJ617" s="4"/>
      <c r="AK617" s="4"/>
      <c r="AL617" s="4"/>
      <c r="AM617" s="4"/>
      <c r="AN617" s="4"/>
    </row>
    <row r="618" spans="1:40" ht="15.75" customHeight="1" x14ac:dyDescent="0.2">
      <c r="A618" s="4"/>
      <c r="B618" s="119"/>
      <c r="C618" s="119"/>
      <c r="D618" s="119"/>
      <c r="E618" s="119"/>
      <c r="F618" s="119"/>
      <c r="G618" s="120"/>
      <c r="H618" s="119"/>
      <c r="I618" s="120"/>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4"/>
      <c r="AI618" s="4"/>
      <c r="AJ618" s="4"/>
      <c r="AK618" s="4"/>
      <c r="AL618" s="4"/>
      <c r="AM618" s="4"/>
      <c r="AN618" s="4"/>
    </row>
    <row r="619" spans="1:40" ht="15.75" customHeight="1" x14ac:dyDescent="0.2">
      <c r="A619" s="4"/>
      <c r="B619" s="119"/>
      <c r="C619" s="119"/>
      <c r="D619" s="119"/>
      <c r="E619" s="119"/>
      <c r="F619" s="119"/>
      <c r="G619" s="120"/>
      <c r="H619" s="119"/>
      <c r="I619" s="120"/>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4"/>
      <c r="AI619" s="4"/>
      <c r="AJ619" s="4"/>
      <c r="AK619" s="4"/>
      <c r="AL619" s="4"/>
      <c r="AM619" s="4"/>
      <c r="AN619" s="4"/>
    </row>
    <row r="620" spans="1:40" ht="15.75" customHeight="1" x14ac:dyDescent="0.2">
      <c r="A620" s="4"/>
      <c r="B620" s="119"/>
      <c r="C620" s="119"/>
      <c r="D620" s="119"/>
      <c r="E620" s="119"/>
      <c r="F620" s="119"/>
      <c r="G620" s="120"/>
      <c r="H620" s="119"/>
      <c r="I620" s="120"/>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4"/>
      <c r="AI620" s="4"/>
      <c r="AJ620" s="4"/>
      <c r="AK620" s="4"/>
      <c r="AL620" s="4"/>
      <c r="AM620" s="4"/>
      <c r="AN620" s="4"/>
    </row>
    <row r="621" spans="1:40" ht="15.75" customHeight="1" x14ac:dyDescent="0.2">
      <c r="A621" s="4"/>
      <c r="B621" s="119"/>
      <c r="C621" s="119"/>
      <c r="D621" s="119"/>
      <c r="E621" s="119"/>
      <c r="F621" s="119"/>
      <c r="G621" s="120"/>
      <c r="H621" s="119"/>
      <c r="I621" s="120"/>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c r="AF621" s="119"/>
      <c r="AG621" s="119"/>
      <c r="AH621" s="4"/>
      <c r="AI621" s="4"/>
      <c r="AJ621" s="4"/>
      <c r="AK621" s="4"/>
      <c r="AL621" s="4"/>
      <c r="AM621" s="4"/>
      <c r="AN621" s="4"/>
    </row>
    <row r="622" spans="1:40" ht="15.75" customHeight="1" x14ac:dyDescent="0.2">
      <c r="A622" s="4"/>
      <c r="B622" s="119"/>
      <c r="C622" s="119"/>
      <c r="D622" s="119"/>
      <c r="E622" s="119"/>
      <c r="F622" s="119"/>
      <c r="G622" s="120"/>
      <c r="H622" s="119"/>
      <c r="I622" s="120"/>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c r="AF622" s="119"/>
      <c r="AG622" s="119"/>
      <c r="AH622" s="4"/>
      <c r="AI622" s="4"/>
      <c r="AJ622" s="4"/>
      <c r="AK622" s="4"/>
      <c r="AL622" s="4"/>
      <c r="AM622" s="4"/>
      <c r="AN622" s="4"/>
    </row>
    <row r="623" spans="1:40" ht="15.75" customHeight="1" x14ac:dyDescent="0.2">
      <c r="A623" s="4"/>
      <c r="B623" s="119"/>
      <c r="C623" s="119"/>
      <c r="D623" s="119"/>
      <c r="E623" s="119"/>
      <c r="F623" s="119"/>
      <c r="G623" s="120"/>
      <c r="H623" s="119"/>
      <c r="I623" s="120"/>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c r="AF623" s="119"/>
      <c r="AG623" s="119"/>
      <c r="AH623" s="4"/>
      <c r="AI623" s="4"/>
      <c r="AJ623" s="4"/>
      <c r="AK623" s="4"/>
      <c r="AL623" s="4"/>
      <c r="AM623" s="4"/>
      <c r="AN623" s="4"/>
    </row>
    <row r="624" spans="1:40" ht="15.75" customHeight="1" x14ac:dyDescent="0.2">
      <c r="A624" s="4"/>
      <c r="B624" s="119"/>
      <c r="C624" s="119"/>
      <c r="D624" s="119"/>
      <c r="E624" s="119"/>
      <c r="F624" s="119"/>
      <c r="G624" s="120"/>
      <c r="H624" s="119"/>
      <c r="I624" s="120"/>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c r="AF624" s="119"/>
      <c r="AG624" s="119"/>
      <c r="AH624" s="4"/>
      <c r="AI624" s="4"/>
      <c r="AJ624" s="4"/>
      <c r="AK624" s="4"/>
      <c r="AL624" s="4"/>
      <c r="AM624" s="4"/>
      <c r="AN624" s="4"/>
    </row>
    <row r="625" spans="1:40" ht="15.75" customHeight="1" x14ac:dyDescent="0.2">
      <c r="A625" s="4"/>
      <c r="B625" s="119"/>
      <c r="C625" s="119"/>
      <c r="D625" s="119"/>
      <c r="E625" s="119"/>
      <c r="F625" s="119"/>
      <c r="G625" s="120"/>
      <c r="H625" s="119"/>
      <c r="I625" s="120"/>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c r="AF625" s="119"/>
      <c r="AG625" s="119"/>
      <c r="AH625" s="4"/>
      <c r="AI625" s="4"/>
      <c r="AJ625" s="4"/>
      <c r="AK625" s="4"/>
      <c r="AL625" s="4"/>
      <c r="AM625" s="4"/>
      <c r="AN625" s="4"/>
    </row>
    <row r="626" spans="1:40" ht="15.75" customHeight="1" x14ac:dyDescent="0.2">
      <c r="A626" s="4"/>
      <c r="B626" s="119"/>
      <c r="C626" s="119"/>
      <c r="D626" s="119"/>
      <c r="E626" s="119"/>
      <c r="F626" s="119"/>
      <c r="G626" s="120"/>
      <c r="H626" s="119"/>
      <c r="I626" s="120"/>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c r="AF626" s="119"/>
      <c r="AG626" s="119"/>
      <c r="AH626" s="4"/>
      <c r="AI626" s="4"/>
      <c r="AJ626" s="4"/>
      <c r="AK626" s="4"/>
      <c r="AL626" s="4"/>
      <c r="AM626" s="4"/>
      <c r="AN626" s="4"/>
    </row>
    <row r="627" spans="1:40" ht="15.75" customHeight="1" x14ac:dyDescent="0.2">
      <c r="A627" s="4"/>
      <c r="B627" s="119"/>
      <c r="C627" s="119"/>
      <c r="D627" s="119"/>
      <c r="E627" s="119"/>
      <c r="F627" s="119"/>
      <c r="G627" s="120"/>
      <c r="H627" s="119"/>
      <c r="I627" s="120"/>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4"/>
      <c r="AI627" s="4"/>
      <c r="AJ627" s="4"/>
      <c r="AK627" s="4"/>
      <c r="AL627" s="4"/>
      <c r="AM627" s="4"/>
      <c r="AN627" s="4"/>
    </row>
    <row r="628" spans="1:40" ht="15.75" customHeight="1" x14ac:dyDescent="0.2">
      <c r="A628" s="4"/>
      <c r="B628" s="119"/>
      <c r="C628" s="119"/>
      <c r="D628" s="119"/>
      <c r="E628" s="119"/>
      <c r="F628" s="119"/>
      <c r="G628" s="120"/>
      <c r="H628" s="119"/>
      <c r="I628" s="120"/>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4"/>
      <c r="AI628" s="4"/>
      <c r="AJ628" s="4"/>
      <c r="AK628" s="4"/>
      <c r="AL628" s="4"/>
      <c r="AM628" s="4"/>
      <c r="AN628" s="4"/>
    </row>
    <row r="629" spans="1:40" ht="15.75" customHeight="1" x14ac:dyDescent="0.2">
      <c r="A629" s="4"/>
      <c r="B629" s="119"/>
      <c r="C629" s="119"/>
      <c r="D629" s="119"/>
      <c r="E629" s="119"/>
      <c r="F629" s="119"/>
      <c r="G629" s="120"/>
      <c r="H629" s="119"/>
      <c r="I629" s="120"/>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4"/>
      <c r="AI629" s="4"/>
      <c r="AJ629" s="4"/>
      <c r="AK629" s="4"/>
      <c r="AL629" s="4"/>
      <c r="AM629" s="4"/>
      <c r="AN629" s="4"/>
    </row>
    <row r="630" spans="1:40" ht="15.75" customHeight="1" x14ac:dyDescent="0.2">
      <c r="A630" s="4"/>
      <c r="B630" s="119"/>
      <c r="C630" s="119"/>
      <c r="D630" s="119"/>
      <c r="E630" s="119"/>
      <c r="F630" s="119"/>
      <c r="G630" s="120"/>
      <c r="H630" s="119"/>
      <c r="I630" s="120"/>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c r="AF630" s="119"/>
      <c r="AG630" s="119"/>
      <c r="AH630" s="4"/>
      <c r="AI630" s="4"/>
      <c r="AJ630" s="4"/>
      <c r="AK630" s="4"/>
      <c r="AL630" s="4"/>
      <c r="AM630" s="4"/>
      <c r="AN630" s="4"/>
    </row>
    <row r="631" spans="1:40" ht="15.75" customHeight="1" x14ac:dyDescent="0.2">
      <c r="A631" s="4"/>
      <c r="B631" s="119"/>
      <c r="C631" s="119"/>
      <c r="D631" s="119"/>
      <c r="E631" s="119"/>
      <c r="F631" s="119"/>
      <c r="G631" s="120"/>
      <c r="H631" s="119"/>
      <c r="I631" s="120"/>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4"/>
      <c r="AI631" s="4"/>
      <c r="AJ631" s="4"/>
      <c r="AK631" s="4"/>
      <c r="AL631" s="4"/>
      <c r="AM631" s="4"/>
      <c r="AN631" s="4"/>
    </row>
    <row r="632" spans="1:40" ht="15.75" customHeight="1" x14ac:dyDescent="0.2">
      <c r="A632" s="4"/>
      <c r="B632" s="119"/>
      <c r="C632" s="119"/>
      <c r="D632" s="119"/>
      <c r="E632" s="119"/>
      <c r="F632" s="119"/>
      <c r="G632" s="120"/>
      <c r="H632" s="119"/>
      <c r="I632" s="120"/>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c r="AF632" s="119"/>
      <c r="AG632" s="119"/>
      <c r="AH632" s="4"/>
      <c r="AI632" s="4"/>
      <c r="AJ632" s="4"/>
      <c r="AK632" s="4"/>
      <c r="AL632" s="4"/>
      <c r="AM632" s="4"/>
      <c r="AN632" s="4"/>
    </row>
    <row r="633" spans="1:40" ht="15.75" customHeight="1" x14ac:dyDescent="0.2">
      <c r="A633" s="4"/>
      <c r="B633" s="119"/>
      <c r="C633" s="119"/>
      <c r="D633" s="119"/>
      <c r="E633" s="119"/>
      <c r="F633" s="119"/>
      <c r="G633" s="120"/>
      <c r="H633" s="119"/>
      <c r="I633" s="120"/>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4"/>
      <c r="AI633" s="4"/>
      <c r="AJ633" s="4"/>
      <c r="AK633" s="4"/>
      <c r="AL633" s="4"/>
      <c r="AM633" s="4"/>
      <c r="AN633" s="4"/>
    </row>
    <row r="634" spans="1:40" ht="15.75" customHeight="1" x14ac:dyDescent="0.2">
      <c r="A634" s="4"/>
      <c r="B634" s="119"/>
      <c r="C634" s="119"/>
      <c r="D634" s="119"/>
      <c r="E634" s="119"/>
      <c r="F634" s="119"/>
      <c r="G634" s="120"/>
      <c r="H634" s="119"/>
      <c r="I634" s="120"/>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4"/>
      <c r="AI634" s="4"/>
      <c r="AJ634" s="4"/>
      <c r="AK634" s="4"/>
      <c r="AL634" s="4"/>
      <c r="AM634" s="4"/>
      <c r="AN634" s="4"/>
    </row>
    <row r="635" spans="1:40" ht="15.75" customHeight="1" x14ac:dyDescent="0.2">
      <c r="A635" s="4"/>
      <c r="B635" s="119"/>
      <c r="C635" s="119"/>
      <c r="D635" s="119"/>
      <c r="E635" s="119"/>
      <c r="F635" s="119"/>
      <c r="G635" s="120"/>
      <c r="H635" s="119"/>
      <c r="I635" s="120"/>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4"/>
      <c r="AI635" s="4"/>
      <c r="AJ635" s="4"/>
      <c r="AK635" s="4"/>
      <c r="AL635" s="4"/>
      <c r="AM635" s="4"/>
      <c r="AN635" s="4"/>
    </row>
    <row r="636" spans="1:40" ht="15.75" customHeight="1" x14ac:dyDescent="0.2">
      <c r="A636" s="4"/>
      <c r="B636" s="119"/>
      <c r="C636" s="119"/>
      <c r="D636" s="119"/>
      <c r="E636" s="119"/>
      <c r="F636" s="119"/>
      <c r="G636" s="120"/>
      <c r="H636" s="119"/>
      <c r="I636" s="120"/>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4"/>
      <c r="AI636" s="4"/>
      <c r="AJ636" s="4"/>
      <c r="AK636" s="4"/>
      <c r="AL636" s="4"/>
      <c r="AM636" s="4"/>
      <c r="AN636" s="4"/>
    </row>
    <row r="637" spans="1:40" ht="15.75" customHeight="1" x14ac:dyDescent="0.2">
      <c r="A637" s="4"/>
      <c r="B637" s="119"/>
      <c r="C637" s="119"/>
      <c r="D637" s="119"/>
      <c r="E637" s="119"/>
      <c r="F637" s="119"/>
      <c r="G637" s="120"/>
      <c r="H637" s="119"/>
      <c r="I637" s="120"/>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4"/>
      <c r="AI637" s="4"/>
      <c r="AJ637" s="4"/>
      <c r="AK637" s="4"/>
      <c r="AL637" s="4"/>
      <c r="AM637" s="4"/>
      <c r="AN637" s="4"/>
    </row>
    <row r="638" spans="1:40" ht="15.75" customHeight="1" x14ac:dyDescent="0.2">
      <c r="A638" s="4"/>
      <c r="B638" s="119"/>
      <c r="C638" s="119"/>
      <c r="D638" s="119"/>
      <c r="E638" s="119"/>
      <c r="F638" s="119"/>
      <c r="G638" s="120"/>
      <c r="H638" s="119"/>
      <c r="I638" s="120"/>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4"/>
      <c r="AI638" s="4"/>
      <c r="AJ638" s="4"/>
      <c r="AK638" s="4"/>
      <c r="AL638" s="4"/>
      <c r="AM638" s="4"/>
      <c r="AN638" s="4"/>
    </row>
    <row r="639" spans="1:40" ht="15.75" customHeight="1" x14ac:dyDescent="0.2">
      <c r="A639" s="4"/>
      <c r="B639" s="119"/>
      <c r="C639" s="119"/>
      <c r="D639" s="119"/>
      <c r="E639" s="119"/>
      <c r="F639" s="119"/>
      <c r="G639" s="120"/>
      <c r="H639" s="119"/>
      <c r="I639" s="120"/>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4"/>
      <c r="AI639" s="4"/>
      <c r="AJ639" s="4"/>
      <c r="AK639" s="4"/>
      <c r="AL639" s="4"/>
      <c r="AM639" s="4"/>
      <c r="AN639" s="4"/>
    </row>
    <row r="640" spans="1:40" ht="15.75" customHeight="1" x14ac:dyDescent="0.2">
      <c r="A640" s="4"/>
      <c r="B640" s="119"/>
      <c r="C640" s="119"/>
      <c r="D640" s="119"/>
      <c r="E640" s="119"/>
      <c r="F640" s="119"/>
      <c r="G640" s="120"/>
      <c r="H640" s="119"/>
      <c r="I640" s="120"/>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4"/>
      <c r="AI640" s="4"/>
      <c r="AJ640" s="4"/>
      <c r="AK640" s="4"/>
      <c r="AL640" s="4"/>
      <c r="AM640" s="4"/>
      <c r="AN640" s="4"/>
    </row>
    <row r="641" spans="1:40" ht="15.75" customHeight="1" x14ac:dyDescent="0.2">
      <c r="A641" s="4"/>
      <c r="B641" s="119"/>
      <c r="C641" s="119"/>
      <c r="D641" s="119"/>
      <c r="E641" s="119"/>
      <c r="F641" s="119"/>
      <c r="G641" s="120"/>
      <c r="H641" s="119"/>
      <c r="I641" s="120"/>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c r="AF641" s="119"/>
      <c r="AG641" s="119"/>
      <c r="AH641" s="4"/>
      <c r="AI641" s="4"/>
      <c r="AJ641" s="4"/>
      <c r="AK641" s="4"/>
      <c r="AL641" s="4"/>
      <c r="AM641" s="4"/>
      <c r="AN641" s="4"/>
    </row>
    <row r="642" spans="1:40" ht="15.75" customHeight="1" x14ac:dyDescent="0.2">
      <c r="A642" s="4"/>
      <c r="B642" s="119"/>
      <c r="C642" s="119"/>
      <c r="D642" s="119"/>
      <c r="E642" s="119"/>
      <c r="F642" s="119"/>
      <c r="G642" s="120"/>
      <c r="H642" s="119"/>
      <c r="I642" s="120"/>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c r="AF642" s="119"/>
      <c r="AG642" s="119"/>
      <c r="AH642" s="4"/>
      <c r="AI642" s="4"/>
      <c r="AJ642" s="4"/>
      <c r="AK642" s="4"/>
      <c r="AL642" s="4"/>
      <c r="AM642" s="4"/>
      <c r="AN642" s="4"/>
    </row>
    <row r="643" spans="1:40" ht="15.75" customHeight="1" x14ac:dyDescent="0.2">
      <c r="A643" s="4"/>
      <c r="B643" s="119"/>
      <c r="C643" s="119"/>
      <c r="D643" s="119"/>
      <c r="E643" s="119"/>
      <c r="F643" s="119"/>
      <c r="G643" s="120"/>
      <c r="H643" s="119"/>
      <c r="I643" s="120"/>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c r="AF643" s="119"/>
      <c r="AG643" s="119"/>
      <c r="AH643" s="4"/>
      <c r="AI643" s="4"/>
      <c r="AJ643" s="4"/>
      <c r="AK643" s="4"/>
      <c r="AL643" s="4"/>
      <c r="AM643" s="4"/>
      <c r="AN643" s="4"/>
    </row>
    <row r="644" spans="1:40" ht="15.75" customHeight="1" x14ac:dyDescent="0.2">
      <c r="A644" s="4"/>
      <c r="B644" s="119"/>
      <c r="C644" s="119"/>
      <c r="D644" s="119"/>
      <c r="E644" s="119"/>
      <c r="F644" s="119"/>
      <c r="G644" s="120"/>
      <c r="H644" s="119"/>
      <c r="I644" s="120"/>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c r="AF644" s="119"/>
      <c r="AG644" s="119"/>
      <c r="AH644" s="4"/>
      <c r="AI644" s="4"/>
      <c r="AJ644" s="4"/>
      <c r="AK644" s="4"/>
      <c r="AL644" s="4"/>
      <c r="AM644" s="4"/>
      <c r="AN644" s="4"/>
    </row>
    <row r="645" spans="1:40" ht="15.75" customHeight="1" x14ac:dyDescent="0.2">
      <c r="A645" s="4"/>
      <c r="B645" s="119"/>
      <c r="C645" s="119"/>
      <c r="D645" s="119"/>
      <c r="E645" s="119"/>
      <c r="F645" s="119"/>
      <c r="G645" s="120"/>
      <c r="H645" s="119"/>
      <c r="I645" s="120"/>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c r="AF645" s="119"/>
      <c r="AG645" s="119"/>
      <c r="AH645" s="4"/>
      <c r="AI645" s="4"/>
      <c r="AJ645" s="4"/>
      <c r="AK645" s="4"/>
      <c r="AL645" s="4"/>
      <c r="AM645" s="4"/>
      <c r="AN645" s="4"/>
    </row>
    <row r="646" spans="1:40" ht="15.75" customHeight="1" x14ac:dyDescent="0.2">
      <c r="A646" s="4"/>
      <c r="B646" s="119"/>
      <c r="C646" s="119"/>
      <c r="D646" s="119"/>
      <c r="E646" s="119"/>
      <c r="F646" s="119"/>
      <c r="G646" s="120"/>
      <c r="H646" s="119"/>
      <c r="I646" s="120"/>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c r="AF646" s="119"/>
      <c r="AG646" s="119"/>
      <c r="AH646" s="4"/>
      <c r="AI646" s="4"/>
      <c r="AJ646" s="4"/>
      <c r="AK646" s="4"/>
      <c r="AL646" s="4"/>
      <c r="AM646" s="4"/>
      <c r="AN646" s="4"/>
    </row>
    <row r="647" spans="1:40" ht="15.75" customHeight="1" x14ac:dyDescent="0.2">
      <c r="A647" s="4"/>
      <c r="B647" s="119"/>
      <c r="C647" s="119"/>
      <c r="D647" s="119"/>
      <c r="E647" s="119"/>
      <c r="F647" s="119"/>
      <c r="G647" s="120"/>
      <c r="H647" s="119"/>
      <c r="I647" s="120"/>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c r="AF647" s="119"/>
      <c r="AG647" s="119"/>
      <c r="AH647" s="4"/>
      <c r="AI647" s="4"/>
      <c r="AJ647" s="4"/>
      <c r="AK647" s="4"/>
      <c r="AL647" s="4"/>
      <c r="AM647" s="4"/>
      <c r="AN647" s="4"/>
    </row>
    <row r="648" spans="1:40" ht="15.75" customHeight="1" x14ac:dyDescent="0.2">
      <c r="A648" s="4"/>
      <c r="B648" s="119"/>
      <c r="C648" s="119"/>
      <c r="D648" s="119"/>
      <c r="E648" s="119"/>
      <c r="F648" s="119"/>
      <c r="G648" s="120"/>
      <c r="H648" s="119"/>
      <c r="I648" s="120"/>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4"/>
      <c r="AI648" s="4"/>
      <c r="AJ648" s="4"/>
      <c r="AK648" s="4"/>
      <c r="AL648" s="4"/>
      <c r="AM648" s="4"/>
      <c r="AN648" s="4"/>
    </row>
    <row r="649" spans="1:40" ht="15.75" customHeight="1" x14ac:dyDescent="0.2">
      <c r="A649" s="4"/>
      <c r="B649" s="119"/>
      <c r="C649" s="119"/>
      <c r="D649" s="119"/>
      <c r="E649" s="119"/>
      <c r="F649" s="119"/>
      <c r="G649" s="120"/>
      <c r="H649" s="119"/>
      <c r="I649" s="120"/>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4"/>
      <c r="AI649" s="4"/>
      <c r="AJ649" s="4"/>
      <c r="AK649" s="4"/>
      <c r="AL649" s="4"/>
      <c r="AM649" s="4"/>
      <c r="AN649" s="4"/>
    </row>
    <row r="650" spans="1:40" ht="15.75" customHeight="1" x14ac:dyDescent="0.2">
      <c r="A650" s="4"/>
      <c r="B650" s="119"/>
      <c r="C650" s="119"/>
      <c r="D650" s="119"/>
      <c r="E650" s="119"/>
      <c r="F650" s="119"/>
      <c r="G650" s="120"/>
      <c r="H650" s="119"/>
      <c r="I650" s="120"/>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4"/>
      <c r="AI650" s="4"/>
      <c r="AJ650" s="4"/>
      <c r="AK650" s="4"/>
      <c r="AL650" s="4"/>
      <c r="AM650" s="4"/>
      <c r="AN650" s="4"/>
    </row>
    <row r="651" spans="1:40" ht="15.75" customHeight="1" x14ac:dyDescent="0.2">
      <c r="A651" s="4"/>
      <c r="B651" s="119"/>
      <c r="C651" s="119"/>
      <c r="D651" s="119"/>
      <c r="E651" s="119"/>
      <c r="F651" s="119"/>
      <c r="G651" s="120"/>
      <c r="H651" s="119"/>
      <c r="I651" s="120"/>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4"/>
      <c r="AI651" s="4"/>
      <c r="AJ651" s="4"/>
      <c r="AK651" s="4"/>
      <c r="AL651" s="4"/>
      <c r="AM651" s="4"/>
      <c r="AN651" s="4"/>
    </row>
    <row r="652" spans="1:40" ht="15.75" customHeight="1" x14ac:dyDescent="0.2">
      <c r="A652" s="4"/>
      <c r="B652" s="119"/>
      <c r="C652" s="119"/>
      <c r="D652" s="119"/>
      <c r="E652" s="119"/>
      <c r="F652" s="119"/>
      <c r="G652" s="120"/>
      <c r="H652" s="119"/>
      <c r="I652" s="120"/>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4"/>
      <c r="AI652" s="4"/>
      <c r="AJ652" s="4"/>
      <c r="AK652" s="4"/>
      <c r="AL652" s="4"/>
      <c r="AM652" s="4"/>
      <c r="AN652" s="4"/>
    </row>
    <row r="653" spans="1:40" ht="15.75" customHeight="1" x14ac:dyDescent="0.2">
      <c r="A653" s="4"/>
      <c r="B653" s="119"/>
      <c r="C653" s="119"/>
      <c r="D653" s="119"/>
      <c r="E653" s="119"/>
      <c r="F653" s="119"/>
      <c r="G653" s="120"/>
      <c r="H653" s="119"/>
      <c r="I653" s="120"/>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4"/>
      <c r="AI653" s="4"/>
      <c r="AJ653" s="4"/>
      <c r="AK653" s="4"/>
      <c r="AL653" s="4"/>
      <c r="AM653" s="4"/>
      <c r="AN653" s="4"/>
    </row>
    <row r="654" spans="1:40" ht="15.75" customHeight="1" x14ac:dyDescent="0.2">
      <c r="A654" s="4"/>
      <c r="B654" s="119"/>
      <c r="C654" s="119"/>
      <c r="D654" s="119"/>
      <c r="E654" s="119"/>
      <c r="F654" s="119"/>
      <c r="G654" s="120"/>
      <c r="H654" s="119"/>
      <c r="I654" s="120"/>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c r="AF654" s="119"/>
      <c r="AG654" s="119"/>
      <c r="AH654" s="4"/>
      <c r="AI654" s="4"/>
      <c r="AJ654" s="4"/>
      <c r="AK654" s="4"/>
      <c r="AL654" s="4"/>
      <c r="AM654" s="4"/>
      <c r="AN654" s="4"/>
    </row>
    <row r="655" spans="1:40" ht="15.75" customHeight="1" x14ac:dyDescent="0.2">
      <c r="A655" s="4"/>
      <c r="B655" s="119"/>
      <c r="C655" s="119"/>
      <c r="D655" s="119"/>
      <c r="E655" s="119"/>
      <c r="F655" s="119"/>
      <c r="G655" s="120"/>
      <c r="H655" s="119"/>
      <c r="I655" s="120"/>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c r="AF655" s="119"/>
      <c r="AG655" s="119"/>
      <c r="AH655" s="4"/>
      <c r="AI655" s="4"/>
      <c r="AJ655" s="4"/>
      <c r="AK655" s="4"/>
      <c r="AL655" s="4"/>
      <c r="AM655" s="4"/>
      <c r="AN655" s="4"/>
    </row>
    <row r="656" spans="1:40" ht="15.75" customHeight="1" x14ac:dyDescent="0.2">
      <c r="A656" s="4"/>
      <c r="B656" s="119"/>
      <c r="C656" s="119"/>
      <c r="D656" s="119"/>
      <c r="E656" s="119"/>
      <c r="F656" s="119"/>
      <c r="G656" s="120"/>
      <c r="H656" s="119"/>
      <c r="I656" s="120"/>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c r="AF656" s="119"/>
      <c r="AG656" s="119"/>
      <c r="AH656" s="4"/>
      <c r="AI656" s="4"/>
      <c r="AJ656" s="4"/>
      <c r="AK656" s="4"/>
      <c r="AL656" s="4"/>
      <c r="AM656" s="4"/>
      <c r="AN656" s="4"/>
    </row>
    <row r="657" spans="1:40" ht="15.75" customHeight="1" x14ac:dyDescent="0.2">
      <c r="A657" s="4"/>
      <c r="B657" s="119"/>
      <c r="C657" s="119"/>
      <c r="D657" s="119"/>
      <c r="E657" s="119"/>
      <c r="F657" s="119"/>
      <c r="G657" s="120"/>
      <c r="H657" s="119"/>
      <c r="I657" s="120"/>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c r="AF657" s="119"/>
      <c r="AG657" s="119"/>
      <c r="AH657" s="4"/>
      <c r="AI657" s="4"/>
      <c r="AJ657" s="4"/>
      <c r="AK657" s="4"/>
      <c r="AL657" s="4"/>
      <c r="AM657" s="4"/>
      <c r="AN657" s="4"/>
    </row>
    <row r="658" spans="1:40" ht="15.75" customHeight="1" x14ac:dyDescent="0.2">
      <c r="A658" s="4"/>
      <c r="B658" s="119"/>
      <c r="C658" s="119"/>
      <c r="D658" s="119"/>
      <c r="E658" s="119"/>
      <c r="F658" s="119"/>
      <c r="G658" s="120"/>
      <c r="H658" s="119"/>
      <c r="I658" s="120"/>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c r="AF658" s="119"/>
      <c r="AG658" s="119"/>
      <c r="AH658" s="4"/>
      <c r="AI658" s="4"/>
      <c r="AJ658" s="4"/>
      <c r="AK658" s="4"/>
      <c r="AL658" s="4"/>
      <c r="AM658" s="4"/>
      <c r="AN658" s="4"/>
    </row>
    <row r="659" spans="1:40" ht="15.75" customHeight="1" x14ac:dyDescent="0.2">
      <c r="A659" s="4"/>
      <c r="B659" s="119"/>
      <c r="C659" s="119"/>
      <c r="D659" s="119"/>
      <c r="E659" s="119"/>
      <c r="F659" s="119"/>
      <c r="G659" s="120"/>
      <c r="H659" s="119"/>
      <c r="I659" s="120"/>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c r="AF659" s="119"/>
      <c r="AG659" s="119"/>
      <c r="AH659" s="4"/>
      <c r="AI659" s="4"/>
      <c r="AJ659" s="4"/>
      <c r="AK659" s="4"/>
      <c r="AL659" s="4"/>
      <c r="AM659" s="4"/>
      <c r="AN659" s="4"/>
    </row>
    <row r="660" spans="1:40" ht="15.75" customHeight="1" x14ac:dyDescent="0.2">
      <c r="A660" s="4"/>
      <c r="B660" s="119"/>
      <c r="C660" s="119"/>
      <c r="D660" s="119"/>
      <c r="E660" s="119"/>
      <c r="F660" s="119"/>
      <c r="G660" s="120"/>
      <c r="H660" s="119"/>
      <c r="I660" s="120"/>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4"/>
      <c r="AI660" s="4"/>
      <c r="AJ660" s="4"/>
      <c r="AK660" s="4"/>
      <c r="AL660" s="4"/>
      <c r="AM660" s="4"/>
      <c r="AN660" s="4"/>
    </row>
    <row r="661" spans="1:40" ht="15.75" customHeight="1" x14ac:dyDescent="0.2">
      <c r="A661" s="4"/>
      <c r="B661" s="119"/>
      <c r="C661" s="119"/>
      <c r="D661" s="119"/>
      <c r="E661" s="119"/>
      <c r="F661" s="119"/>
      <c r="G661" s="120"/>
      <c r="H661" s="119"/>
      <c r="I661" s="120"/>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c r="AF661" s="119"/>
      <c r="AG661" s="119"/>
      <c r="AH661" s="4"/>
      <c r="AI661" s="4"/>
      <c r="AJ661" s="4"/>
      <c r="AK661" s="4"/>
      <c r="AL661" s="4"/>
      <c r="AM661" s="4"/>
      <c r="AN661" s="4"/>
    </row>
    <row r="662" spans="1:40" ht="15.75" customHeight="1" x14ac:dyDescent="0.2">
      <c r="A662" s="4"/>
      <c r="B662" s="119"/>
      <c r="C662" s="119"/>
      <c r="D662" s="119"/>
      <c r="E662" s="119"/>
      <c r="F662" s="119"/>
      <c r="G662" s="120"/>
      <c r="H662" s="119"/>
      <c r="I662" s="120"/>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4"/>
      <c r="AI662" s="4"/>
      <c r="AJ662" s="4"/>
      <c r="AK662" s="4"/>
      <c r="AL662" s="4"/>
      <c r="AM662" s="4"/>
      <c r="AN662" s="4"/>
    </row>
    <row r="663" spans="1:40" ht="15.75" customHeight="1" x14ac:dyDescent="0.2">
      <c r="A663" s="4"/>
      <c r="B663" s="119"/>
      <c r="C663" s="119"/>
      <c r="D663" s="119"/>
      <c r="E663" s="119"/>
      <c r="F663" s="119"/>
      <c r="G663" s="120"/>
      <c r="H663" s="119"/>
      <c r="I663" s="120"/>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4"/>
      <c r="AI663" s="4"/>
      <c r="AJ663" s="4"/>
      <c r="AK663" s="4"/>
      <c r="AL663" s="4"/>
      <c r="AM663" s="4"/>
      <c r="AN663" s="4"/>
    </row>
    <row r="664" spans="1:40" ht="15.75" customHeight="1" x14ac:dyDescent="0.2">
      <c r="A664" s="4"/>
      <c r="B664" s="119"/>
      <c r="C664" s="119"/>
      <c r="D664" s="119"/>
      <c r="E664" s="119"/>
      <c r="F664" s="119"/>
      <c r="G664" s="120"/>
      <c r="H664" s="119"/>
      <c r="I664" s="120"/>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4"/>
      <c r="AI664" s="4"/>
      <c r="AJ664" s="4"/>
      <c r="AK664" s="4"/>
      <c r="AL664" s="4"/>
      <c r="AM664" s="4"/>
      <c r="AN664" s="4"/>
    </row>
    <row r="665" spans="1:40" ht="15.75" customHeight="1" x14ac:dyDescent="0.2">
      <c r="A665" s="4"/>
      <c r="B665" s="119"/>
      <c r="C665" s="119"/>
      <c r="D665" s="119"/>
      <c r="E665" s="119"/>
      <c r="F665" s="119"/>
      <c r="G665" s="120"/>
      <c r="H665" s="119"/>
      <c r="I665" s="120"/>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4"/>
      <c r="AI665" s="4"/>
      <c r="AJ665" s="4"/>
      <c r="AK665" s="4"/>
      <c r="AL665" s="4"/>
      <c r="AM665" s="4"/>
      <c r="AN665" s="4"/>
    </row>
    <row r="666" spans="1:40" ht="15.75" customHeight="1" x14ac:dyDescent="0.2">
      <c r="A666" s="4"/>
      <c r="B666" s="119"/>
      <c r="C666" s="119"/>
      <c r="D666" s="119"/>
      <c r="E666" s="119"/>
      <c r="F666" s="119"/>
      <c r="G666" s="120"/>
      <c r="H666" s="119"/>
      <c r="I666" s="120"/>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4"/>
      <c r="AI666" s="4"/>
      <c r="AJ666" s="4"/>
      <c r="AK666" s="4"/>
      <c r="AL666" s="4"/>
      <c r="AM666" s="4"/>
      <c r="AN666" s="4"/>
    </row>
    <row r="667" spans="1:40" ht="15.75" customHeight="1" x14ac:dyDescent="0.2">
      <c r="A667" s="4"/>
      <c r="B667" s="119"/>
      <c r="C667" s="119"/>
      <c r="D667" s="119"/>
      <c r="E667" s="119"/>
      <c r="F667" s="119"/>
      <c r="G667" s="120"/>
      <c r="H667" s="119"/>
      <c r="I667" s="120"/>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4"/>
      <c r="AI667" s="4"/>
      <c r="AJ667" s="4"/>
      <c r="AK667" s="4"/>
      <c r="AL667" s="4"/>
      <c r="AM667" s="4"/>
      <c r="AN667" s="4"/>
    </row>
    <row r="668" spans="1:40" ht="15.75" customHeight="1" x14ac:dyDescent="0.2">
      <c r="A668" s="4"/>
      <c r="B668" s="119"/>
      <c r="C668" s="119"/>
      <c r="D668" s="119"/>
      <c r="E668" s="119"/>
      <c r="F668" s="119"/>
      <c r="G668" s="120"/>
      <c r="H668" s="119"/>
      <c r="I668" s="120"/>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4"/>
      <c r="AI668" s="4"/>
      <c r="AJ668" s="4"/>
      <c r="AK668" s="4"/>
      <c r="AL668" s="4"/>
      <c r="AM668" s="4"/>
      <c r="AN668" s="4"/>
    </row>
    <row r="669" spans="1:40" ht="15.75" customHeight="1" x14ac:dyDescent="0.2">
      <c r="A669" s="4"/>
      <c r="B669" s="119"/>
      <c r="C669" s="119"/>
      <c r="D669" s="119"/>
      <c r="E669" s="119"/>
      <c r="F669" s="119"/>
      <c r="G669" s="120"/>
      <c r="H669" s="119"/>
      <c r="I669" s="120"/>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4"/>
      <c r="AI669" s="4"/>
      <c r="AJ669" s="4"/>
      <c r="AK669" s="4"/>
      <c r="AL669" s="4"/>
      <c r="AM669" s="4"/>
      <c r="AN669" s="4"/>
    </row>
    <row r="670" spans="1:40" ht="15.75" customHeight="1" x14ac:dyDescent="0.2">
      <c r="A670" s="4"/>
      <c r="B670" s="119"/>
      <c r="C670" s="119"/>
      <c r="D670" s="119"/>
      <c r="E670" s="119"/>
      <c r="F670" s="119"/>
      <c r="G670" s="120"/>
      <c r="H670" s="119"/>
      <c r="I670" s="120"/>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4"/>
      <c r="AI670" s="4"/>
      <c r="AJ670" s="4"/>
      <c r="AK670" s="4"/>
      <c r="AL670" s="4"/>
      <c r="AM670" s="4"/>
      <c r="AN670" s="4"/>
    </row>
    <row r="671" spans="1:40" ht="15.75" customHeight="1" x14ac:dyDescent="0.2">
      <c r="A671" s="4"/>
      <c r="B671" s="119"/>
      <c r="C671" s="119"/>
      <c r="D671" s="119"/>
      <c r="E671" s="119"/>
      <c r="F671" s="119"/>
      <c r="G671" s="120"/>
      <c r="H671" s="119"/>
      <c r="I671" s="120"/>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4"/>
      <c r="AI671" s="4"/>
      <c r="AJ671" s="4"/>
      <c r="AK671" s="4"/>
      <c r="AL671" s="4"/>
      <c r="AM671" s="4"/>
      <c r="AN671" s="4"/>
    </row>
    <row r="672" spans="1:40" ht="15.75" customHeight="1" x14ac:dyDescent="0.2">
      <c r="A672" s="4"/>
      <c r="B672" s="119"/>
      <c r="C672" s="119"/>
      <c r="D672" s="119"/>
      <c r="E672" s="119"/>
      <c r="F672" s="119"/>
      <c r="G672" s="120"/>
      <c r="H672" s="119"/>
      <c r="I672" s="120"/>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c r="AF672" s="119"/>
      <c r="AG672" s="119"/>
      <c r="AH672" s="4"/>
      <c r="AI672" s="4"/>
      <c r="AJ672" s="4"/>
      <c r="AK672" s="4"/>
      <c r="AL672" s="4"/>
      <c r="AM672" s="4"/>
      <c r="AN672" s="4"/>
    </row>
    <row r="673" spans="1:40" ht="15.75" customHeight="1" x14ac:dyDescent="0.2">
      <c r="A673" s="4"/>
      <c r="B673" s="119"/>
      <c r="C673" s="119"/>
      <c r="D673" s="119"/>
      <c r="E673" s="119"/>
      <c r="F673" s="119"/>
      <c r="G673" s="120"/>
      <c r="H673" s="119"/>
      <c r="I673" s="120"/>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4"/>
      <c r="AI673" s="4"/>
      <c r="AJ673" s="4"/>
      <c r="AK673" s="4"/>
      <c r="AL673" s="4"/>
      <c r="AM673" s="4"/>
      <c r="AN673" s="4"/>
    </row>
    <row r="674" spans="1:40" ht="15.75" customHeight="1" x14ac:dyDescent="0.2">
      <c r="A674" s="4"/>
      <c r="B674" s="119"/>
      <c r="C674" s="119"/>
      <c r="D674" s="119"/>
      <c r="E674" s="119"/>
      <c r="F674" s="119"/>
      <c r="G674" s="120"/>
      <c r="H674" s="119"/>
      <c r="I674" s="120"/>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c r="AF674" s="119"/>
      <c r="AG674" s="119"/>
      <c r="AH674" s="4"/>
      <c r="AI674" s="4"/>
      <c r="AJ674" s="4"/>
      <c r="AK674" s="4"/>
      <c r="AL674" s="4"/>
      <c r="AM674" s="4"/>
      <c r="AN674" s="4"/>
    </row>
    <row r="675" spans="1:40" ht="15.75" customHeight="1" x14ac:dyDescent="0.2">
      <c r="A675" s="4"/>
      <c r="B675" s="119"/>
      <c r="C675" s="119"/>
      <c r="D675" s="119"/>
      <c r="E675" s="119"/>
      <c r="F675" s="119"/>
      <c r="G675" s="120"/>
      <c r="H675" s="119"/>
      <c r="I675" s="120"/>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c r="AF675" s="119"/>
      <c r="AG675" s="119"/>
      <c r="AH675" s="4"/>
      <c r="AI675" s="4"/>
      <c r="AJ675" s="4"/>
      <c r="AK675" s="4"/>
      <c r="AL675" s="4"/>
      <c r="AM675" s="4"/>
      <c r="AN675" s="4"/>
    </row>
    <row r="676" spans="1:40" ht="15.75" customHeight="1" x14ac:dyDescent="0.2">
      <c r="A676" s="4"/>
      <c r="B676" s="119"/>
      <c r="C676" s="119"/>
      <c r="D676" s="119"/>
      <c r="E676" s="119"/>
      <c r="F676" s="119"/>
      <c r="G676" s="120"/>
      <c r="H676" s="119"/>
      <c r="I676" s="120"/>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c r="AF676" s="119"/>
      <c r="AG676" s="119"/>
      <c r="AH676" s="4"/>
      <c r="AI676" s="4"/>
      <c r="AJ676" s="4"/>
      <c r="AK676" s="4"/>
      <c r="AL676" s="4"/>
      <c r="AM676" s="4"/>
      <c r="AN676" s="4"/>
    </row>
    <row r="677" spans="1:40" ht="15.75" customHeight="1" x14ac:dyDescent="0.2">
      <c r="A677" s="4"/>
      <c r="B677" s="119"/>
      <c r="C677" s="119"/>
      <c r="D677" s="119"/>
      <c r="E677" s="119"/>
      <c r="F677" s="119"/>
      <c r="G677" s="120"/>
      <c r="H677" s="119"/>
      <c r="I677" s="120"/>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c r="AF677" s="119"/>
      <c r="AG677" s="119"/>
      <c r="AH677" s="4"/>
      <c r="AI677" s="4"/>
      <c r="AJ677" s="4"/>
      <c r="AK677" s="4"/>
      <c r="AL677" s="4"/>
      <c r="AM677" s="4"/>
      <c r="AN677" s="4"/>
    </row>
    <row r="678" spans="1:40" ht="15.75" customHeight="1" x14ac:dyDescent="0.2">
      <c r="A678" s="4"/>
      <c r="B678" s="119"/>
      <c r="C678" s="119"/>
      <c r="D678" s="119"/>
      <c r="E678" s="119"/>
      <c r="F678" s="119"/>
      <c r="G678" s="120"/>
      <c r="H678" s="119"/>
      <c r="I678" s="120"/>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c r="AF678" s="119"/>
      <c r="AG678" s="119"/>
      <c r="AH678" s="4"/>
      <c r="AI678" s="4"/>
      <c r="AJ678" s="4"/>
      <c r="AK678" s="4"/>
      <c r="AL678" s="4"/>
      <c r="AM678" s="4"/>
      <c r="AN678" s="4"/>
    </row>
    <row r="679" spans="1:40" ht="15.75" customHeight="1" x14ac:dyDescent="0.2">
      <c r="A679" s="4"/>
      <c r="B679" s="119"/>
      <c r="C679" s="119"/>
      <c r="D679" s="119"/>
      <c r="E679" s="119"/>
      <c r="F679" s="119"/>
      <c r="G679" s="120"/>
      <c r="H679" s="119"/>
      <c r="I679" s="120"/>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c r="AF679" s="119"/>
      <c r="AG679" s="119"/>
      <c r="AH679" s="4"/>
      <c r="AI679" s="4"/>
      <c r="AJ679" s="4"/>
      <c r="AK679" s="4"/>
      <c r="AL679" s="4"/>
      <c r="AM679" s="4"/>
      <c r="AN679" s="4"/>
    </row>
    <row r="680" spans="1:40" ht="15.75" customHeight="1" x14ac:dyDescent="0.2">
      <c r="A680" s="4"/>
      <c r="B680" s="119"/>
      <c r="C680" s="119"/>
      <c r="D680" s="119"/>
      <c r="E680" s="119"/>
      <c r="F680" s="119"/>
      <c r="G680" s="120"/>
      <c r="H680" s="119"/>
      <c r="I680" s="120"/>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c r="AF680" s="119"/>
      <c r="AG680" s="119"/>
      <c r="AH680" s="4"/>
      <c r="AI680" s="4"/>
      <c r="AJ680" s="4"/>
      <c r="AK680" s="4"/>
      <c r="AL680" s="4"/>
      <c r="AM680" s="4"/>
      <c r="AN680" s="4"/>
    </row>
    <row r="681" spans="1:40" ht="15.75" customHeight="1" x14ac:dyDescent="0.2">
      <c r="A681" s="4"/>
      <c r="B681" s="119"/>
      <c r="C681" s="119"/>
      <c r="D681" s="119"/>
      <c r="E681" s="119"/>
      <c r="F681" s="119"/>
      <c r="G681" s="120"/>
      <c r="H681" s="119"/>
      <c r="I681" s="120"/>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c r="AF681" s="119"/>
      <c r="AG681" s="119"/>
      <c r="AH681" s="4"/>
      <c r="AI681" s="4"/>
      <c r="AJ681" s="4"/>
      <c r="AK681" s="4"/>
      <c r="AL681" s="4"/>
      <c r="AM681" s="4"/>
      <c r="AN681" s="4"/>
    </row>
    <row r="682" spans="1:40" ht="15.75" customHeight="1" x14ac:dyDescent="0.2">
      <c r="A682" s="4"/>
      <c r="B682" s="119"/>
      <c r="C682" s="119"/>
      <c r="D682" s="119"/>
      <c r="E682" s="119"/>
      <c r="F682" s="119"/>
      <c r="G682" s="120"/>
      <c r="H682" s="119"/>
      <c r="I682" s="120"/>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c r="AF682" s="119"/>
      <c r="AG682" s="119"/>
      <c r="AH682" s="4"/>
      <c r="AI682" s="4"/>
      <c r="AJ682" s="4"/>
      <c r="AK682" s="4"/>
      <c r="AL682" s="4"/>
      <c r="AM682" s="4"/>
      <c r="AN682" s="4"/>
    </row>
    <row r="683" spans="1:40" ht="15.75" customHeight="1" x14ac:dyDescent="0.2">
      <c r="A683" s="4"/>
      <c r="B683" s="119"/>
      <c r="C683" s="119"/>
      <c r="D683" s="119"/>
      <c r="E683" s="119"/>
      <c r="F683" s="119"/>
      <c r="G683" s="120"/>
      <c r="H683" s="119"/>
      <c r="I683" s="120"/>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4"/>
      <c r="AI683" s="4"/>
      <c r="AJ683" s="4"/>
      <c r="AK683" s="4"/>
      <c r="AL683" s="4"/>
      <c r="AM683" s="4"/>
      <c r="AN683" s="4"/>
    </row>
    <row r="684" spans="1:40" ht="15.75" customHeight="1" x14ac:dyDescent="0.2">
      <c r="A684" s="4"/>
      <c r="B684" s="119"/>
      <c r="C684" s="119"/>
      <c r="D684" s="119"/>
      <c r="E684" s="119"/>
      <c r="F684" s="119"/>
      <c r="G684" s="120"/>
      <c r="H684" s="119"/>
      <c r="I684" s="120"/>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c r="AF684" s="119"/>
      <c r="AG684" s="119"/>
      <c r="AH684" s="4"/>
      <c r="AI684" s="4"/>
      <c r="AJ684" s="4"/>
      <c r="AK684" s="4"/>
      <c r="AL684" s="4"/>
      <c r="AM684" s="4"/>
      <c r="AN684" s="4"/>
    </row>
    <row r="685" spans="1:40" ht="15.75" customHeight="1" x14ac:dyDescent="0.2">
      <c r="A685" s="4"/>
      <c r="B685" s="119"/>
      <c r="C685" s="119"/>
      <c r="D685" s="119"/>
      <c r="E685" s="119"/>
      <c r="F685" s="119"/>
      <c r="G685" s="120"/>
      <c r="H685" s="119"/>
      <c r="I685" s="120"/>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c r="AF685" s="119"/>
      <c r="AG685" s="119"/>
      <c r="AH685" s="4"/>
      <c r="AI685" s="4"/>
      <c r="AJ685" s="4"/>
      <c r="AK685" s="4"/>
      <c r="AL685" s="4"/>
      <c r="AM685" s="4"/>
      <c r="AN685" s="4"/>
    </row>
    <row r="686" spans="1:40" ht="15.75" customHeight="1" x14ac:dyDescent="0.2">
      <c r="A686" s="4"/>
      <c r="B686" s="119"/>
      <c r="C686" s="119"/>
      <c r="D686" s="119"/>
      <c r="E686" s="119"/>
      <c r="F686" s="119"/>
      <c r="G686" s="120"/>
      <c r="H686" s="119"/>
      <c r="I686" s="120"/>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c r="AF686" s="119"/>
      <c r="AG686" s="119"/>
      <c r="AH686" s="4"/>
      <c r="AI686" s="4"/>
      <c r="AJ686" s="4"/>
      <c r="AK686" s="4"/>
      <c r="AL686" s="4"/>
      <c r="AM686" s="4"/>
      <c r="AN686" s="4"/>
    </row>
    <row r="687" spans="1:40" ht="15.75" customHeight="1" x14ac:dyDescent="0.2">
      <c r="A687" s="4"/>
      <c r="B687" s="119"/>
      <c r="C687" s="119"/>
      <c r="D687" s="119"/>
      <c r="E687" s="119"/>
      <c r="F687" s="119"/>
      <c r="G687" s="120"/>
      <c r="H687" s="119"/>
      <c r="I687" s="120"/>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c r="AF687" s="119"/>
      <c r="AG687" s="119"/>
      <c r="AH687" s="4"/>
      <c r="AI687" s="4"/>
      <c r="AJ687" s="4"/>
      <c r="AK687" s="4"/>
      <c r="AL687" s="4"/>
      <c r="AM687" s="4"/>
      <c r="AN687" s="4"/>
    </row>
    <row r="688" spans="1:40" ht="15.75" customHeight="1" x14ac:dyDescent="0.2">
      <c r="A688" s="4"/>
      <c r="B688" s="119"/>
      <c r="C688" s="119"/>
      <c r="D688" s="119"/>
      <c r="E688" s="119"/>
      <c r="F688" s="119"/>
      <c r="G688" s="120"/>
      <c r="H688" s="119"/>
      <c r="I688" s="120"/>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c r="AF688" s="119"/>
      <c r="AG688" s="119"/>
      <c r="AH688" s="4"/>
      <c r="AI688" s="4"/>
      <c r="AJ688" s="4"/>
      <c r="AK688" s="4"/>
      <c r="AL688" s="4"/>
      <c r="AM688" s="4"/>
      <c r="AN688" s="4"/>
    </row>
    <row r="689" spans="1:40" ht="15.75" customHeight="1" x14ac:dyDescent="0.2">
      <c r="A689" s="4"/>
      <c r="B689" s="119"/>
      <c r="C689" s="119"/>
      <c r="D689" s="119"/>
      <c r="E689" s="119"/>
      <c r="F689" s="119"/>
      <c r="G689" s="120"/>
      <c r="H689" s="119"/>
      <c r="I689" s="120"/>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c r="AF689" s="119"/>
      <c r="AG689" s="119"/>
      <c r="AH689" s="4"/>
      <c r="AI689" s="4"/>
      <c r="AJ689" s="4"/>
      <c r="AK689" s="4"/>
      <c r="AL689" s="4"/>
      <c r="AM689" s="4"/>
      <c r="AN689" s="4"/>
    </row>
    <row r="690" spans="1:40" ht="15.75" customHeight="1" x14ac:dyDescent="0.2">
      <c r="A690" s="4"/>
      <c r="B690" s="119"/>
      <c r="C690" s="119"/>
      <c r="D690" s="119"/>
      <c r="E690" s="119"/>
      <c r="F690" s="119"/>
      <c r="G690" s="120"/>
      <c r="H690" s="119"/>
      <c r="I690" s="120"/>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c r="AF690" s="119"/>
      <c r="AG690" s="119"/>
      <c r="AH690" s="4"/>
      <c r="AI690" s="4"/>
      <c r="AJ690" s="4"/>
      <c r="AK690" s="4"/>
      <c r="AL690" s="4"/>
      <c r="AM690" s="4"/>
      <c r="AN690" s="4"/>
    </row>
    <row r="691" spans="1:40" ht="15.75" customHeight="1" x14ac:dyDescent="0.2">
      <c r="A691" s="4"/>
      <c r="B691" s="119"/>
      <c r="C691" s="119"/>
      <c r="D691" s="119"/>
      <c r="E691" s="119"/>
      <c r="F691" s="119"/>
      <c r="G691" s="120"/>
      <c r="H691" s="119"/>
      <c r="I691" s="120"/>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c r="AF691" s="119"/>
      <c r="AG691" s="119"/>
      <c r="AH691" s="4"/>
      <c r="AI691" s="4"/>
      <c r="AJ691" s="4"/>
      <c r="AK691" s="4"/>
      <c r="AL691" s="4"/>
      <c r="AM691" s="4"/>
      <c r="AN691" s="4"/>
    </row>
    <row r="692" spans="1:40" ht="15.75" customHeight="1" x14ac:dyDescent="0.2">
      <c r="A692" s="4"/>
      <c r="B692" s="119"/>
      <c r="C692" s="119"/>
      <c r="D692" s="119"/>
      <c r="E692" s="119"/>
      <c r="F692" s="119"/>
      <c r="G692" s="120"/>
      <c r="H692" s="119"/>
      <c r="I692" s="120"/>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c r="AF692" s="119"/>
      <c r="AG692" s="119"/>
      <c r="AH692" s="4"/>
      <c r="AI692" s="4"/>
      <c r="AJ692" s="4"/>
      <c r="AK692" s="4"/>
      <c r="AL692" s="4"/>
      <c r="AM692" s="4"/>
      <c r="AN692" s="4"/>
    </row>
    <row r="693" spans="1:40" ht="15.75" customHeight="1" x14ac:dyDescent="0.2">
      <c r="A693" s="4"/>
      <c r="B693" s="119"/>
      <c r="C693" s="119"/>
      <c r="D693" s="119"/>
      <c r="E693" s="119"/>
      <c r="F693" s="119"/>
      <c r="G693" s="120"/>
      <c r="H693" s="119"/>
      <c r="I693" s="120"/>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c r="AF693" s="119"/>
      <c r="AG693" s="119"/>
      <c r="AH693" s="4"/>
      <c r="AI693" s="4"/>
      <c r="AJ693" s="4"/>
      <c r="AK693" s="4"/>
      <c r="AL693" s="4"/>
      <c r="AM693" s="4"/>
      <c r="AN693" s="4"/>
    </row>
    <row r="694" spans="1:40" ht="15.75" customHeight="1" x14ac:dyDescent="0.2">
      <c r="A694" s="4"/>
      <c r="B694" s="119"/>
      <c r="C694" s="119"/>
      <c r="D694" s="119"/>
      <c r="E694" s="119"/>
      <c r="F694" s="119"/>
      <c r="G694" s="120"/>
      <c r="H694" s="119"/>
      <c r="I694" s="120"/>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c r="AF694" s="119"/>
      <c r="AG694" s="119"/>
      <c r="AH694" s="4"/>
      <c r="AI694" s="4"/>
      <c r="AJ694" s="4"/>
      <c r="AK694" s="4"/>
      <c r="AL694" s="4"/>
      <c r="AM694" s="4"/>
      <c r="AN694" s="4"/>
    </row>
    <row r="695" spans="1:40" ht="15.75" customHeight="1" x14ac:dyDescent="0.2">
      <c r="A695" s="4"/>
      <c r="B695" s="119"/>
      <c r="C695" s="119"/>
      <c r="D695" s="119"/>
      <c r="E695" s="119"/>
      <c r="F695" s="119"/>
      <c r="G695" s="120"/>
      <c r="H695" s="119"/>
      <c r="I695" s="120"/>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4"/>
      <c r="AI695" s="4"/>
      <c r="AJ695" s="4"/>
      <c r="AK695" s="4"/>
      <c r="AL695" s="4"/>
      <c r="AM695" s="4"/>
      <c r="AN695" s="4"/>
    </row>
    <row r="696" spans="1:40" ht="15.75" customHeight="1" x14ac:dyDescent="0.2">
      <c r="A696" s="4"/>
      <c r="B696" s="119"/>
      <c r="C696" s="119"/>
      <c r="D696" s="119"/>
      <c r="E696" s="119"/>
      <c r="F696" s="119"/>
      <c r="G696" s="120"/>
      <c r="H696" s="119"/>
      <c r="I696" s="120"/>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4"/>
      <c r="AI696" s="4"/>
      <c r="AJ696" s="4"/>
      <c r="AK696" s="4"/>
      <c r="AL696" s="4"/>
      <c r="AM696" s="4"/>
      <c r="AN696" s="4"/>
    </row>
    <row r="697" spans="1:40" ht="15.75" customHeight="1" x14ac:dyDescent="0.2">
      <c r="A697" s="4"/>
      <c r="B697" s="119"/>
      <c r="C697" s="119"/>
      <c r="D697" s="119"/>
      <c r="E697" s="119"/>
      <c r="F697" s="119"/>
      <c r="G697" s="120"/>
      <c r="H697" s="119"/>
      <c r="I697" s="120"/>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4"/>
      <c r="AI697" s="4"/>
      <c r="AJ697" s="4"/>
      <c r="AK697" s="4"/>
      <c r="AL697" s="4"/>
      <c r="AM697" s="4"/>
      <c r="AN697" s="4"/>
    </row>
    <row r="698" spans="1:40" ht="15.75" customHeight="1" x14ac:dyDescent="0.2">
      <c r="A698" s="4"/>
      <c r="B698" s="119"/>
      <c r="C698" s="119"/>
      <c r="D698" s="119"/>
      <c r="E698" s="119"/>
      <c r="F698" s="119"/>
      <c r="G698" s="120"/>
      <c r="H698" s="119"/>
      <c r="I698" s="120"/>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4"/>
      <c r="AI698" s="4"/>
      <c r="AJ698" s="4"/>
      <c r="AK698" s="4"/>
      <c r="AL698" s="4"/>
      <c r="AM698" s="4"/>
      <c r="AN698" s="4"/>
    </row>
    <row r="699" spans="1:40" ht="15.75" customHeight="1" x14ac:dyDescent="0.2">
      <c r="A699" s="4"/>
      <c r="B699" s="119"/>
      <c r="C699" s="119"/>
      <c r="D699" s="119"/>
      <c r="E699" s="119"/>
      <c r="F699" s="119"/>
      <c r="G699" s="120"/>
      <c r="H699" s="119"/>
      <c r="I699" s="120"/>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4"/>
      <c r="AI699" s="4"/>
      <c r="AJ699" s="4"/>
      <c r="AK699" s="4"/>
      <c r="AL699" s="4"/>
      <c r="AM699" s="4"/>
      <c r="AN699" s="4"/>
    </row>
    <row r="700" spans="1:40" ht="15.75" customHeight="1" x14ac:dyDescent="0.2">
      <c r="A700" s="4"/>
      <c r="B700" s="119"/>
      <c r="C700" s="119"/>
      <c r="D700" s="119"/>
      <c r="E700" s="119"/>
      <c r="F700" s="119"/>
      <c r="G700" s="120"/>
      <c r="H700" s="119"/>
      <c r="I700" s="120"/>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4"/>
      <c r="AI700" s="4"/>
      <c r="AJ700" s="4"/>
      <c r="AK700" s="4"/>
      <c r="AL700" s="4"/>
      <c r="AM700" s="4"/>
      <c r="AN700" s="4"/>
    </row>
    <row r="701" spans="1:40" ht="15.75" customHeight="1" x14ac:dyDescent="0.2">
      <c r="A701" s="4"/>
      <c r="B701" s="119"/>
      <c r="C701" s="119"/>
      <c r="D701" s="119"/>
      <c r="E701" s="119"/>
      <c r="F701" s="119"/>
      <c r="G701" s="120"/>
      <c r="H701" s="119"/>
      <c r="I701" s="120"/>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4"/>
      <c r="AI701" s="4"/>
      <c r="AJ701" s="4"/>
      <c r="AK701" s="4"/>
      <c r="AL701" s="4"/>
      <c r="AM701" s="4"/>
      <c r="AN701" s="4"/>
    </row>
    <row r="702" spans="1:40" ht="15.75" customHeight="1" x14ac:dyDescent="0.2">
      <c r="A702" s="4"/>
      <c r="B702" s="119"/>
      <c r="C702" s="119"/>
      <c r="D702" s="119"/>
      <c r="E702" s="119"/>
      <c r="F702" s="119"/>
      <c r="G702" s="120"/>
      <c r="H702" s="119"/>
      <c r="I702" s="120"/>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4"/>
      <c r="AI702" s="4"/>
      <c r="AJ702" s="4"/>
      <c r="AK702" s="4"/>
      <c r="AL702" s="4"/>
      <c r="AM702" s="4"/>
      <c r="AN702" s="4"/>
    </row>
    <row r="703" spans="1:40" ht="15.75" customHeight="1" x14ac:dyDescent="0.2">
      <c r="A703" s="4"/>
      <c r="B703" s="119"/>
      <c r="C703" s="119"/>
      <c r="D703" s="119"/>
      <c r="E703" s="119"/>
      <c r="F703" s="119"/>
      <c r="G703" s="120"/>
      <c r="H703" s="119"/>
      <c r="I703" s="120"/>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4"/>
      <c r="AI703" s="4"/>
      <c r="AJ703" s="4"/>
      <c r="AK703" s="4"/>
      <c r="AL703" s="4"/>
      <c r="AM703" s="4"/>
      <c r="AN703" s="4"/>
    </row>
    <row r="704" spans="1:40" ht="15.75" customHeight="1" x14ac:dyDescent="0.2">
      <c r="A704" s="4"/>
      <c r="B704" s="119"/>
      <c r="C704" s="119"/>
      <c r="D704" s="119"/>
      <c r="E704" s="119"/>
      <c r="F704" s="119"/>
      <c r="G704" s="120"/>
      <c r="H704" s="119"/>
      <c r="I704" s="120"/>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4"/>
      <c r="AI704" s="4"/>
      <c r="AJ704" s="4"/>
      <c r="AK704" s="4"/>
      <c r="AL704" s="4"/>
      <c r="AM704" s="4"/>
      <c r="AN704" s="4"/>
    </row>
    <row r="705" spans="1:40" ht="15.75" customHeight="1" x14ac:dyDescent="0.2">
      <c r="A705" s="4"/>
      <c r="B705" s="119"/>
      <c r="C705" s="119"/>
      <c r="D705" s="119"/>
      <c r="E705" s="119"/>
      <c r="F705" s="119"/>
      <c r="G705" s="120"/>
      <c r="H705" s="119"/>
      <c r="I705" s="120"/>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4"/>
      <c r="AI705" s="4"/>
      <c r="AJ705" s="4"/>
      <c r="AK705" s="4"/>
      <c r="AL705" s="4"/>
      <c r="AM705" s="4"/>
      <c r="AN705" s="4"/>
    </row>
    <row r="706" spans="1:40" ht="15.75" customHeight="1" x14ac:dyDescent="0.2">
      <c r="A706" s="4"/>
      <c r="B706" s="119"/>
      <c r="C706" s="119"/>
      <c r="D706" s="119"/>
      <c r="E706" s="119"/>
      <c r="F706" s="119"/>
      <c r="G706" s="120"/>
      <c r="H706" s="119"/>
      <c r="I706" s="120"/>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c r="AF706" s="119"/>
      <c r="AG706" s="119"/>
      <c r="AH706" s="4"/>
      <c r="AI706" s="4"/>
      <c r="AJ706" s="4"/>
      <c r="AK706" s="4"/>
      <c r="AL706" s="4"/>
      <c r="AM706" s="4"/>
      <c r="AN706" s="4"/>
    </row>
    <row r="707" spans="1:40" ht="15.75" customHeight="1" x14ac:dyDescent="0.2">
      <c r="A707" s="4"/>
      <c r="B707" s="119"/>
      <c r="C707" s="119"/>
      <c r="D707" s="119"/>
      <c r="E707" s="119"/>
      <c r="F707" s="119"/>
      <c r="G707" s="120"/>
      <c r="H707" s="119"/>
      <c r="I707" s="120"/>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c r="AF707" s="119"/>
      <c r="AG707" s="119"/>
      <c r="AH707" s="4"/>
      <c r="AI707" s="4"/>
      <c r="AJ707" s="4"/>
      <c r="AK707" s="4"/>
      <c r="AL707" s="4"/>
      <c r="AM707" s="4"/>
      <c r="AN707" s="4"/>
    </row>
    <row r="708" spans="1:40" ht="15.75" customHeight="1" x14ac:dyDescent="0.2">
      <c r="A708" s="4"/>
      <c r="B708" s="119"/>
      <c r="C708" s="119"/>
      <c r="D708" s="119"/>
      <c r="E708" s="119"/>
      <c r="F708" s="119"/>
      <c r="G708" s="120"/>
      <c r="H708" s="119"/>
      <c r="I708" s="120"/>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4"/>
      <c r="AI708" s="4"/>
      <c r="AJ708" s="4"/>
      <c r="AK708" s="4"/>
      <c r="AL708" s="4"/>
      <c r="AM708" s="4"/>
      <c r="AN708" s="4"/>
    </row>
    <row r="709" spans="1:40" ht="15.75" customHeight="1" x14ac:dyDescent="0.2">
      <c r="A709" s="4"/>
      <c r="B709" s="119"/>
      <c r="C709" s="119"/>
      <c r="D709" s="119"/>
      <c r="E709" s="119"/>
      <c r="F709" s="119"/>
      <c r="G709" s="120"/>
      <c r="H709" s="119"/>
      <c r="I709" s="120"/>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4"/>
      <c r="AI709" s="4"/>
      <c r="AJ709" s="4"/>
      <c r="AK709" s="4"/>
      <c r="AL709" s="4"/>
      <c r="AM709" s="4"/>
      <c r="AN709" s="4"/>
    </row>
    <row r="710" spans="1:40" ht="15.75" customHeight="1" x14ac:dyDescent="0.2">
      <c r="A710" s="4"/>
      <c r="B710" s="119"/>
      <c r="C710" s="119"/>
      <c r="D710" s="119"/>
      <c r="E710" s="119"/>
      <c r="F710" s="119"/>
      <c r="G710" s="120"/>
      <c r="H710" s="119"/>
      <c r="I710" s="120"/>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4"/>
      <c r="AI710" s="4"/>
      <c r="AJ710" s="4"/>
      <c r="AK710" s="4"/>
      <c r="AL710" s="4"/>
      <c r="AM710" s="4"/>
      <c r="AN710" s="4"/>
    </row>
    <row r="711" spans="1:40" ht="15.75" customHeight="1" x14ac:dyDescent="0.2">
      <c r="A711" s="4"/>
      <c r="B711" s="119"/>
      <c r="C711" s="119"/>
      <c r="D711" s="119"/>
      <c r="E711" s="119"/>
      <c r="F711" s="119"/>
      <c r="G711" s="120"/>
      <c r="H711" s="119"/>
      <c r="I711" s="120"/>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4"/>
      <c r="AI711" s="4"/>
      <c r="AJ711" s="4"/>
      <c r="AK711" s="4"/>
      <c r="AL711" s="4"/>
      <c r="AM711" s="4"/>
      <c r="AN711" s="4"/>
    </row>
    <row r="712" spans="1:40" ht="15.75" customHeight="1" x14ac:dyDescent="0.2">
      <c r="A712" s="4"/>
      <c r="B712" s="119"/>
      <c r="C712" s="119"/>
      <c r="D712" s="119"/>
      <c r="E712" s="119"/>
      <c r="F712" s="119"/>
      <c r="G712" s="120"/>
      <c r="H712" s="119"/>
      <c r="I712" s="120"/>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4"/>
      <c r="AI712" s="4"/>
      <c r="AJ712" s="4"/>
      <c r="AK712" s="4"/>
      <c r="AL712" s="4"/>
      <c r="AM712" s="4"/>
      <c r="AN712" s="4"/>
    </row>
    <row r="713" spans="1:40" ht="15.75" customHeight="1" x14ac:dyDescent="0.2">
      <c r="A713" s="4"/>
      <c r="B713" s="119"/>
      <c r="C713" s="119"/>
      <c r="D713" s="119"/>
      <c r="E713" s="119"/>
      <c r="F713" s="119"/>
      <c r="G713" s="120"/>
      <c r="H713" s="119"/>
      <c r="I713" s="120"/>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4"/>
      <c r="AI713" s="4"/>
      <c r="AJ713" s="4"/>
      <c r="AK713" s="4"/>
      <c r="AL713" s="4"/>
      <c r="AM713" s="4"/>
      <c r="AN713" s="4"/>
    </row>
    <row r="714" spans="1:40" ht="15.75" customHeight="1" x14ac:dyDescent="0.2">
      <c r="A714" s="4"/>
      <c r="B714" s="119"/>
      <c r="C714" s="119"/>
      <c r="D714" s="119"/>
      <c r="E714" s="119"/>
      <c r="F714" s="119"/>
      <c r="G714" s="120"/>
      <c r="H714" s="119"/>
      <c r="I714" s="120"/>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4"/>
      <c r="AI714" s="4"/>
      <c r="AJ714" s="4"/>
      <c r="AK714" s="4"/>
      <c r="AL714" s="4"/>
      <c r="AM714" s="4"/>
      <c r="AN714" s="4"/>
    </row>
    <row r="715" spans="1:40" ht="15.75" customHeight="1" x14ac:dyDescent="0.2">
      <c r="A715" s="4"/>
      <c r="B715" s="119"/>
      <c r="C715" s="119"/>
      <c r="D715" s="119"/>
      <c r="E715" s="119"/>
      <c r="F715" s="119"/>
      <c r="G715" s="120"/>
      <c r="H715" s="119"/>
      <c r="I715" s="120"/>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4"/>
      <c r="AI715" s="4"/>
      <c r="AJ715" s="4"/>
      <c r="AK715" s="4"/>
      <c r="AL715" s="4"/>
      <c r="AM715" s="4"/>
      <c r="AN715" s="4"/>
    </row>
    <row r="716" spans="1:40" ht="15.75" customHeight="1" x14ac:dyDescent="0.2">
      <c r="A716" s="4"/>
      <c r="B716" s="119"/>
      <c r="C716" s="119"/>
      <c r="D716" s="119"/>
      <c r="E716" s="119"/>
      <c r="F716" s="119"/>
      <c r="G716" s="120"/>
      <c r="H716" s="119"/>
      <c r="I716" s="120"/>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4"/>
      <c r="AI716" s="4"/>
      <c r="AJ716" s="4"/>
      <c r="AK716" s="4"/>
      <c r="AL716" s="4"/>
      <c r="AM716" s="4"/>
      <c r="AN716" s="4"/>
    </row>
    <row r="717" spans="1:40" ht="15.75" customHeight="1" x14ac:dyDescent="0.2">
      <c r="A717" s="4"/>
      <c r="B717" s="119"/>
      <c r="C717" s="119"/>
      <c r="D717" s="119"/>
      <c r="E717" s="119"/>
      <c r="F717" s="119"/>
      <c r="G717" s="120"/>
      <c r="H717" s="119"/>
      <c r="I717" s="120"/>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4"/>
      <c r="AI717" s="4"/>
      <c r="AJ717" s="4"/>
      <c r="AK717" s="4"/>
      <c r="AL717" s="4"/>
      <c r="AM717" s="4"/>
      <c r="AN717" s="4"/>
    </row>
    <row r="718" spans="1:40" ht="15.75" customHeight="1" x14ac:dyDescent="0.2">
      <c r="A718" s="4"/>
      <c r="B718" s="119"/>
      <c r="C718" s="119"/>
      <c r="D718" s="119"/>
      <c r="E718" s="119"/>
      <c r="F718" s="119"/>
      <c r="G718" s="120"/>
      <c r="H718" s="119"/>
      <c r="I718" s="120"/>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4"/>
      <c r="AI718" s="4"/>
      <c r="AJ718" s="4"/>
      <c r="AK718" s="4"/>
      <c r="AL718" s="4"/>
      <c r="AM718" s="4"/>
      <c r="AN718" s="4"/>
    </row>
    <row r="719" spans="1:40" ht="15.75" customHeight="1" x14ac:dyDescent="0.2">
      <c r="A719" s="4"/>
      <c r="B719" s="119"/>
      <c r="C719" s="119"/>
      <c r="D719" s="119"/>
      <c r="E719" s="119"/>
      <c r="F719" s="119"/>
      <c r="G719" s="120"/>
      <c r="H719" s="119"/>
      <c r="I719" s="120"/>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4"/>
      <c r="AI719" s="4"/>
      <c r="AJ719" s="4"/>
      <c r="AK719" s="4"/>
      <c r="AL719" s="4"/>
      <c r="AM719" s="4"/>
      <c r="AN719" s="4"/>
    </row>
    <row r="720" spans="1:40" ht="15.75" customHeight="1" x14ac:dyDescent="0.2">
      <c r="A720" s="4"/>
      <c r="B720" s="119"/>
      <c r="C720" s="119"/>
      <c r="D720" s="119"/>
      <c r="E720" s="119"/>
      <c r="F720" s="119"/>
      <c r="G720" s="120"/>
      <c r="H720" s="119"/>
      <c r="I720" s="120"/>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4"/>
      <c r="AI720" s="4"/>
      <c r="AJ720" s="4"/>
      <c r="AK720" s="4"/>
      <c r="AL720" s="4"/>
      <c r="AM720" s="4"/>
      <c r="AN720" s="4"/>
    </row>
    <row r="721" spans="1:40" ht="15.75" customHeight="1" x14ac:dyDescent="0.2">
      <c r="A721" s="4"/>
      <c r="B721" s="119"/>
      <c r="C721" s="119"/>
      <c r="D721" s="119"/>
      <c r="E721" s="119"/>
      <c r="F721" s="119"/>
      <c r="G721" s="120"/>
      <c r="H721" s="119"/>
      <c r="I721" s="120"/>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4"/>
      <c r="AI721" s="4"/>
      <c r="AJ721" s="4"/>
      <c r="AK721" s="4"/>
      <c r="AL721" s="4"/>
      <c r="AM721" s="4"/>
      <c r="AN721" s="4"/>
    </row>
    <row r="722" spans="1:40" ht="15.75" customHeight="1" x14ac:dyDescent="0.2">
      <c r="A722" s="4"/>
      <c r="B722" s="119"/>
      <c r="C722" s="119"/>
      <c r="D722" s="119"/>
      <c r="E722" s="119"/>
      <c r="F722" s="119"/>
      <c r="G722" s="120"/>
      <c r="H722" s="119"/>
      <c r="I722" s="120"/>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4"/>
      <c r="AI722" s="4"/>
      <c r="AJ722" s="4"/>
      <c r="AK722" s="4"/>
      <c r="AL722" s="4"/>
      <c r="AM722" s="4"/>
      <c r="AN722" s="4"/>
    </row>
    <row r="723" spans="1:40" ht="15.75" customHeight="1" x14ac:dyDescent="0.2">
      <c r="A723" s="4"/>
      <c r="B723" s="119"/>
      <c r="C723" s="119"/>
      <c r="D723" s="119"/>
      <c r="E723" s="119"/>
      <c r="F723" s="119"/>
      <c r="G723" s="120"/>
      <c r="H723" s="119"/>
      <c r="I723" s="120"/>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4"/>
      <c r="AI723" s="4"/>
      <c r="AJ723" s="4"/>
      <c r="AK723" s="4"/>
      <c r="AL723" s="4"/>
      <c r="AM723" s="4"/>
      <c r="AN723" s="4"/>
    </row>
    <row r="724" spans="1:40" ht="15.75" customHeight="1" x14ac:dyDescent="0.2">
      <c r="A724" s="4"/>
      <c r="B724" s="119"/>
      <c r="C724" s="119"/>
      <c r="D724" s="119"/>
      <c r="E724" s="119"/>
      <c r="F724" s="119"/>
      <c r="G724" s="120"/>
      <c r="H724" s="119"/>
      <c r="I724" s="120"/>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4"/>
      <c r="AI724" s="4"/>
      <c r="AJ724" s="4"/>
      <c r="AK724" s="4"/>
      <c r="AL724" s="4"/>
      <c r="AM724" s="4"/>
      <c r="AN724" s="4"/>
    </row>
    <row r="725" spans="1:40" ht="15.75" customHeight="1" x14ac:dyDescent="0.2">
      <c r="A725" s="4"/>
      <c r="B725" s="119"/>
      <c r="C725" s="119"/>
      <c r="D725" s="119"/>
      <c r="E725" s="119"/>
      <c r="F725" s="119"/>
      <c r="G725" s="120"/>
      <c r="H725" s="119"/>
      <c r="I725" s="120"/>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4"/>
      <c r="AI725" s="4"/>
      <c r="AJ725" s="4"/>
      <c r="AK725" s="4"/>
      <c r="AL725" s="4"/>
      <c r="AM725" s="4"/>
      <c r="AN725" s="4"/>
    </row>
    <row r="726" spans="1:40" ht="15.75" customHeight="1" x14ac:dyDescent="0.2">
      <c r="A726" s="4"/>
      <c r="B726" s="119"/>
      <c r="C726" s="119"/>
      <c r="D726" s="119"/>
      <c r="E726" s="119"/>
      <c r="F726" s="119"/>
      <c r="G726" s="120"/>
      <c r="H726" s="119"/>
      <c r="I726" s="120"/>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c r="AF726" s="119"/>
      <c r="AG726" s="119"/>
      <c r="AH726" s="4"/>
      <c r="AI726" s="4"/>
      <c r="AJ726" s="4"/>
      <c r="AK726" s="4"/>
      <c r="AL726" s="4"/>
      <c r="AM726" s="4"/>
      <c r="AN726" s="4"/>
    </row>
    <row r="727" spans="1:40" ht="15.75" customHeight="1" x14ac:dyDescent="0.2">
      <c r="A727" s="4"/>
      <c r="B727" s="119"/>
      <c r="C727" s="119"/>
      <c r="D727" s="119"/>
      <c r="E727" s="119"/>
      <c r="F727" s="119"/>
      <c r="G727" s="120"/>
      <c r="H727" s="119"/>
      <c r="I727" s="120"/>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c r="AF727" s="119"/>
      <c r="AG727" s="119"/>
      <c r="AH727" s="4"/>
      <c r="AI727" s="4"/>
      <c r="AJ727" s="4"/>
      <c r="AK727" s="4"/>
      <c r="AL727" s="4"/>
      <c r="AM727" s="4"/>
      <c r="AN727" s="4"/>
    </row>
    <row r="728" spans="1:40" ht="15.75" customHeight="1" x14ac:dyDescent="0.2">
      <c r="A728" s="4"/>
      <c r="B728" s="119"/>
      <c r="C728" s="119"/>
      <c r="D728" s="119"/>
      <c r="E728" s="119"/>
      <c r="F728" s="119"/>
      <c r="G728" s="120"/>
      <c r="H728" s="119"/>
      <c r="I728" s="120"/>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c r="AF728" s="119"/>
      <c r="AG728" s="119"/>
      <c r="AH728" s="4"/>
      <c r="AI728" s="4"/>
      <c r="AJ728" s="4"/>
      <c r="AK728" s="4"/>
      <c r="AL728" s="4"/>
      <c r="AM728" s="4"/>
      <c r="AN728" s="4"/>
    </row>
    <row r="729" spans="1:40" ht="15.75" customHeight="1" x14ac:dyDescent="0.2">
      <c r="A729" s="4"/>
      <c r="B729" s="119"/>
      <c r="C729" s="119"/>
      <c r="D729" s="119"/>
      <c r="E729" s="119"/>
      <c r="F729" s="119"/>
      <c r="G729" s="120"/>
      <c r="H729" s="119"/>
      <c r="I729" s="120"/>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c r="AF729" s="119"/>
      <c r="AG729" s="119"/>
      <c r="AH729" s="4"/>
      <c r="AI729" s="4"/>
      <c r="AJ729" s="4"/>
      <c r="AK729" s="4"/>
      <c r="AL729" s="4"/>
      <c r="AM729" s="4"/>
      <c r="AN729" s="4"/>
    </row>
    <row r="730" spans="1:40" ht="15.75" customHeight="1" x14ac:dyDescent="0.2">
      <c r="A730" s="4"/>
      <c r="B730" s="119"/>
      <c r="C730" s="119"/>
      <c r="D730" s="119"/>
      <c r="E730" s="119"/>
      <c r="F730" s="119"/>
      <c r="G730" s="120"/>
      <c r="H730" s="119"/>
      <c r="I730" s="120"/>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c r="AF730" s="119"/>
      <c r="AG730" s="119"/>
      <c r="AH730" s="4"/>
      <c r="AI730" s="4"/>
      <c r="AJ730" s="4"/>
      <c r="AK730" s="4"/>
      <c r="AL730" s="4"/>
      <c r="AM730" s="4"/>
      <c r="AN730" s="4"/>
    </row>
    <row r="731" spans="1:40" ht="15.75" customHeight="1" x14ac:dyDescent="0.2">
      <c r="A731" s="4"/>
      <c r="B731" s="119"/>
      <c r="C731" s="119"/>
      <c r="D731" s="119"/>
      <c r="E731" s="119"/>
      <c r="F731" s="119"/>
      <c r="G731" s="120"/>
      <c r="H731" s="119"/>
      <c r="I731" s="120"/>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c r="AF731" s="119"/>
      <c r="AG731" s="119"/>
      <c r="AH731" s="4"/>
      <c r="AI731" s="4"/>
      <c r="AJ731" s="4"/>
      <c r="AK731" s="4"/>
      <c r="AL731" s="4"/>
      <c r="AM731" s="4"/>
      <c r="AN731" s="4"/>
    </row>
    <row r="732" spans="1:40" ht="15.75" customHeight="1" x14ac:dyDescent="0.2">
      <c r="A732" s="4"/>
      <c r="B732" s="119"/>
      <c r="C732" s="119"/>
      <c r="D732" s="119"/>
      <c r="E732" s="119"/>
      <c r="F732" s="119"/>
      <c r="G732" s="120"/>
      <c r="H732" s="119"/>
      <c r="I732" s="120"/>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c r="AF732" s="119"/>
      <c r="AG732" s="119"/>
      <c r="AH732" s="4"/>
      <c r="AI732" s="4"/>
      <c r="AJ732" s="4"/>
      <c r="AK732" s="4"/>
      <c r="AL732" s="4"/>
      <c r="AM732" s="4"/>
      <c r="AN732" s="4"/>
    </row>
    <row r="733" spans="1:40" ht="15.75" customHeight="1" x14ac:dyDescent="0.2">
      <c r="A733" s="4"/>
      <c r="B733" s="119"/>
      <c r="C733" s="119"/>
      <c r="D733" s="119"/>
      <c r="E733" s="119"/>
      <c r="F733" s="119"/>
      <c r="G733" s="120"/>
      <c r="H733" s="119"/>
      <c r="I733" s="120"/>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c r="AF733" s="119"/>
      <c r="AG733" s="119"/>
      <c r="AH733" s="4"/>
      <c r="AI733" s="4"/>
      <c r="AJ733" s="4"/>
      <c r="AK733" s="4"/>
      <c r="AL733" s="4"/>
      <c r="AM733" s="4"/>
      <c r="AN733" s="4"/>
    </row>
    <row r="734" spans="1:40" ht="15.75" customHeight="1" x14ac:dyDescent="0.2">
      <c r="A734" s="4"/>
      <c r="B734" s="119"/>
      <c r="C734" s="119"/>
      <c r="D734" s="119"/>
      <c r="E734" s="119"/>
      <c r="F734" s="119"/>
      <c r="G734" s="120"/>
      <c r="H734" s="119"/>
      <c r="I734" s="120"/>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4"/>
      <c r="AI734" s="4"/>
      <c r="AJ734" s="4"/>
      <c r="AK734" s="4"/>
      <c r="AL734" s="4"/>
      <c r="AM734" s="4"/>
      <c r="AN734" s="4"/>
    </row>
    <row r="735" spans="1:40" ht="15.75" customHeight="1" x14ac:dyDescent="0.2">
      <c r="A735" s="4"/>
      <c r="B735" s="119"/>
      <c r="C735" s="119"/>
      <c r="D735" s="119"/>
      <c r="E735" s="119"/>
      <c r="F735" s="119"/>
      <c r="G735" s="120"/>
      <c r="H735" s="119"/>
      <c r="I735" s="120"/>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4"/>
      <c r="AI735" s="4"/>
      <c r="AJ735" s="4"/>
      <c r="AK735" s="4"/>
      <c r="AL735" s="4"/>
      <c r="AM735" s="4"/>
      <c r="AN735" s="4"/>
    </row>
    <row r="736" spans="1:40" ht="15.75" customHeight="1" x14ac:dyDescent="0.2">
      <c r="A736" s="4"/>
      <c r="B736" s="119"/>
      <c r="C736" s="119"/>
      <c r="D736" s="119"/>
      <c r="E736" s="119"/>
      <c r="F736" s="119"/>
      <c r="G736" s="120"/>
      <c r="H736" s="119"/>
      <c r="I736" s="120"/>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4"/>
      <c r="AI736" s="4"/>
      <c r="AJ736" s="4"/>
      <c r="AK736" s="4"/>
      <c r="AL736" s="4"/>
      <c r="AM736" s="4"/>
      <c r="AN736" s="4"/>
    </row>
    <row r="737" spans="1:40" ht="15.75" customHeight="1" x14ac:dyDescent="0.2">
      <c r="A737" s="4"/>
      <c r="B737" s="119"/>
      <c r="C737" s="119"/>
      <c r="D737" s="119"/>
      <c r="E737" s="119"/>
      <c r="F737" s="119"/>
      <c r="G737" s="120"/>
      <c r="H737" s="119"/>
      <c r="I737" s="120"/>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4"/>
      <c r="AI737" s="4"/>
      <c r="AJ737" s="4"/>
      <c r="AK737" s="4"/>
      <c r="AL737" s="4"/>
      <c r="AM737" s="4"/>
      <c r="AN737" s="4"/>
    </row>
    <row r="738" spans="1:40" ht="15.75" customHeight="1" x14ac:dyDescent="0.2">
      <c r="A738" s="4"/>
      <c r="B738" s="119"/>
      <c r="C738" s="119"/>
      <c r="D738" s="119"/>
      <c r="E738" s="119"/>
      <c r="F738" s="119"/>
      <c r="G738" s="120"/>
      <c r="H738" s="119"/>
      <c r="I738" s="120"/>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4"/>
      <c r="AI738" s="4"/>
      <c r="AJ738" s="4"/>
      <c r="AK738" s="4"/>
      <c r="AL738" s="4"/>
      <c r="AM738" s="4"/>
      <c r="AN738" s="4"/>
    </row>
    <row r="739" spans="1:40" ht="15.75" customHeight="1" x14ac:dyDescent="0.2">
      <c r="A739" s="4"/>
      <c r="B739" s="119"/>
      <c r="C739" s="119"/>
      <c r="D739" s="119"/>
      <c r="E739" s="119"/>
      <c r="F739" s="119"/>
      <c r="G739" s="120"/>
      <c r="H739" s="119"/>
      <c r="I739" s="120"/>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4"/>
      <c r="AI739" s="4"/>
      <c r="AJ739" s="4"/>
      <c r="AK739" s="4"/>
      <c r="AL739" s="4"/>
      <c r="AM739" s="4"/>
      <c r="AN739" s="4"/>
    </row>
    <row r="740" spans="1:40" ht="15.75" customHeight="1" x14ac:dyDescent="0.2">
      <c r="A740" s="4"/>
      <c r="B740" s="119"/>
      <c r="C740" s="119"/>
      <c r="D740" s="119"/>
      <c r="E740" s="119"/>
      <c r="F740" s="119"/>
      <c r="G740" s="120"/>
      <c r="H740" s="119"/>
      <c r="I740" s="120"/>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4"/>
      <c r="AI740" s="4"/>
      <c r="AJ740" s="4"/>
      <c r="AK740" s="4"/>
      <c r="AL740" s="4"/>
      <c r="AM740" s="4"/>
      <c r="AN740" s="4"/>
    </row>
    <row r="741" spans="1:40" ht="15.75" customHeight="1" x14ac:dyDescent="0.2">
      <c r="A741" s="4"/>
      <c r="B741" s="119"/>
      <c r="C741" s="119"/>
      <c r="D741" s="119"/>
      <c r="E741" s="119"/>
      <c r="F741" s="119"/>
      <c r="G741" s="120"/>
      <c r="H741" s="119"/>
      <c r="I741" s="120"/>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4"/>
      <c r="AI741" s="4"/>
      <c r="AJ741" s="4"/>
      <c r="AK741" s="4"/>
      <c r="AL741" s="4"/>
      <c r="AM741" s="4"/>
      <c r="AN741" s="4"/>
    </row>
    <row r="742" spans="1:40" ht="15.75" customHeight="1" x14ac:dyDescent="0.2">
      <c r="A742" s="4"/>
      <c r="B742" s="119"/>
      <c r="C742" s="119"/>
      <c r="D742" s="119"/>
      <c r="E742" s="119"/>
      <c r="F742" s="119"/>
      <c r="G742" s="120"/>
      <c r="H742" s="119"/>
      <c r="I742" s="120"/>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4"/>
      <c r="AI742" s="4"/>
      <c r="AJ742" s="4"/>
      <c r="AK742" s="4"/>
      <c r="AL742" s="4"/>
      <c r="AM742" s="4"/>
      <c r="AN742" s="4"/>
    </row>
    <row r="743" spans="1:40" ht="15.75" customHeight="1" x14ac:dyDescent="0.2">
      <c r="A743" s="4"/>
      <c r="B743" s="119"/>
      <c r="C743" s="119"/>
      <c r="D743" s="119"/>
      <c r="E743" s="119"/>
      <c r="F743" s="119"/>
      <c r="G743" s="120"/>
      <c r="H743" s="119"/>
      <c r="I743" s="120"/>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4"/>
      <c r="AI743" s="4"/>
      <c r="AJ743" s="4"/>
      <c r="AK743" s="4"/>
      <c r="AL743" s="4"/>
      <c r="AM743" s="4"/>
      <c r="AN743" s="4"/>
    </row>
    <row r="744" spans="1:40" ht="15.75" customHeight="1" x14ac:dyDescent="0.2">
      <c r="A744" s="4"/>
      <c r="B744" s="119"/>
      <c r="C744" s="119"/>
      <c r="D744" s="119"/>
      <c r="E744" s="119"/>
      <c r="F744" s="119"/>
      <c r="G744" s="120"/>
      <c r="H744" s="119"/>
      <c r="I744" s="120"/>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4"/>
      <c r="AI744" s="4"/>
      <c r="AJ744" s="4"/>
      <c r="AK744" s="4"/>
      <c r="AL744" s="4"/>
      <c r="AM744" s="4"/>
      <c r="AN744" s="4"/>
    </row>
    <row r="745" spans="1:40" ht="15.75" customHeight="1" x14ac:dyDescent="0.2">
      <c r="A745" s="4"/>
      <c r="B745" s="119"/>
      <c r="C745" s="119"/>
      <c r="D745" s="119"/>
      <c r="E745" s="119"/>
      <c r="F745" s="119"/>
      <c r="G745" s="120"/>
      <c r="H745" s="119"/>
      <c r="I745" s="120"/>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4"/>
      <c r="AI745" s="4"/>
      <c r="AJ745" s="4"/>
      <c r="AK745" s="4"/>
      <c r="AL745" s="4"/>
      <c r="AM745" s="4"/>
      <c r="AN745" s="4"/>
    </row>
    <row r="746" spans="1:40" ht="15.75" customHeight="1" x14ac:dyDescent="0.2">
      <c r="A746" s="4"/>
      <c r="B746" s="119"/>
      <c r="C746" s="119"/>
      <c r="D746" s="119"/>
      <c r="E746" s="119"/>
      <c r="F746" s="119"/>
      <c r="G746" s="120"/>
      <c r="H746" s="119"/>
      <c r="I746" s="120"/>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4"/>
      <c r="AI746" s="4"/>
      <c r="AJ746" s="4"/>
      <c r="AK746" s="4"/>
      <c r="AL746" s="4"/>
      <c r="AM746" s="4"/>
      <c r="AN746" s="4"/>
    </row>
    <row r="747" spans="1:40" ht="15.75" customHeight="1" x14ac:dyDescent="0.2">
      <c r="A747" s="4"/>
      <c r="B747" s="119"/>
      <c r="C747" s="119"/>
      <c r="D747" s="119"/>
      <c r="E747" s="119"/>
      <c r="F747" s="119"/>
      <c r="G747" s="120"/>
      <c r="H747" s="119"/>
      <c r="I747" s="120"/>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4"/>
      <c r="AI747" s="4"/>
      <c r="AJ747" s="4"/>
      <c r="AK747" s="4"/>
      <c r="AL747" s="4"/>
      <c r="AM747" s="4"/>
      <c r="AN747" s="4"/>
    </row>
    <row r="748" spans="1:40" ht="15.75" customHeight="1" x14ac:dyDescent="0.2">
      <c r="A748" s="4"/>
      <c r="B748" s="119"/>
      <c r="C748" s="119"/>
      <c r="D748" s="119"/>
      <c r="E748" s="119"/>
      <c r="F748" s="119"/>
      <c r="G748" s="120"/>
      <c r="H748" s="119"/>
      <c r="I748" s="120"/>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c r="AF748" s="119"/>
      <c r="AG748" s="119"/>
      <c r="AH748" s="4"/>
      <c r="AI748" s="4"/>
      <c r="AJ748" s="4"/>
      <c r="AK748" s="4"/>
      <c r="AL748" s="4"/>
      <c r="AM748" s="4"/>
      <c r="AN748" s="4"/>
    </row>
    <row r="749" spans="1:40" ht="15.75" customHeight="1" x14ac:dyDescent="0.2">
      <c r="A749" s="4"/>
      <c r="B749" s="119"/>
      <c r="C749" s="119"/>
      <c r="D749" s="119"/>
      <c r="E749" s="119"/>
      <c r="F749" s="119"/>
      <c r="G749" s="120"/>
      <c r="H749" s="119"/>
      <c r="I749" s="120"/>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c r="AF749" s="119"/>
      <c r="AG749" s="119"/>
      <c r="AH749" s="4"/>
      <c r="AI749" s="4"/>
      <c r="AJ749" s="4"/>
      <c r="AK749" s="4"/>
      <c r="AL749" s="4"/>
      <c r="AM749" s="4"/>
      <c r="AN749" s="4"/>
    </row>
    <row r="750" spans="1:40" ht="15.75" customHeight="1" x14ac:dyDescent="0.2">
      <c r="A750" s="4"/>
      <c r="B750" s="119"/>
      <c r="C750" s="119"/>
      <c r="D750" s="119"/>
      <c r="E750" s="119"/>
      <c r="F750" s="119"/>
      <c r="G750" s="120"/>
      <c r="H750" s="119"/>
      <c r="I750" s="120"/>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c r="AF750" s="119"/>
      <c r="AG750" s="119"/>
      <c r="AH750" s="4"/>
      <c r="AI750" s="4"/>
      <c r="AJ750" s="4"/>
      <c r="AK750" s="4"/>
      <c r="AL750" s="4"/>
      <c r="AM750" s="4"/>
      <c r="AN750" s="4"/>
    </row>
    <row r="751" spans="1:40" ht="15.75" customHeight="1" x14ac:dyDescent="0.2">
      <c r="A751" s="4"/>
      <c r="B751" s="119"/>
      <c r="C751" s="119"/>
      <c r="D751" s="119"/>
      <c r="E751" s="119"/>
      <c r="F751" s="119"/>
      <c r="G751" s="120"/>
      <c r="H751" s="119"/>
      <c r="I751" s="120"/>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c r="AF751" s="119"/>
      <c r="AG751" s="119"/>
      <c r="AH751" s="4"/>
      <c r="AI751" s="4"/>
      <c r="AJ751" s="4"/>
      <c r="AK751" s="4"/>
      <c r="AL751" s="4"/>
      <c r="AM751" s="4"/>
      <c r="AN751" s="4"/>
    </row>
    <row r="752" spans="1:40" ht="15.75" customHeight="1" x14ac:dyDescent="0.2">
      <c r="A752" s="4"/>
      <c r="B752" s="119"/>
      <c r="C752" s="119"/>
      <c r="D752" s="119"/>
      <c r="E752" s="119"/>
      <c r="F752" s="119"/>
      <c r="G752" s="120"/>
      <c r="H752" s="119"/>
      <c r="I752" s="120"/>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c r="AF752" s="119"/>
      <c r="AG752" s="119"/>
      <c r="AH752" s="4"/>
      <c r="AI752" s="4"/>
      <c r="AJ752" s="4"/>
      <c r="AK752" s="4"/>
      <c r="AL752" s="4"/>
      <c r="AM752" s="4"/>
      <c r="AN752" s="4"/>
    </row>
    <row r="753" spans="1:40" ht="15.75" customHeight="1" x14ac:dyDescent="0.2">
      <c r="A753" s="4"/>
      <c r="B753" s="119"/>
      <c r="C753" s="119"/>
      <c r="D753" s="119"/>
      <c r="E753" s="119"/>
      <c r="F753" s="119"/>
      <c r="G753" s="120"/>
      <c r="H753" s="119"/>
      <c r="I753" s="120"/>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c r="AF753" s="119"/>
      <c r="AG753" s="119"/>
      <c r="AH753" s="4"/>
      <c r="AI753" s="4"/>
      <c r="AJ753" s="4"/>
      <c r="AK753" s="4"/>
      <c r="AL753" s="4"/>
      <c r="AM753" s="4"/>
      <c r="AN753" s="4"/>
    </row>
    <row r="754" spans="1:40" ht="15.75" customHeight="1" x14ac:dyDescent="0.2">
      <c r="A754" s="4"/>
      <c r="B754" s="119"/>
      <c r="C754" s="119"/>
      <c r="D754" s="119"/>
      <c r="E754" s="119"/>
      <c r="F754" s="119"/>
      <c r="G754" s="120"/>
      <c r="H754" s="119"/>
      <c r="I754" s="120"/>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c r="AF754" s="119"/>
      <c r="AG754" s="119"/>
      <c r="AH754" s="4"/>
      <c r="AI754" s="4"/>
      <c r="AJ754" s="4"/>
      <c r="AK754" s="4"/>
      <c r="AL754" s="4"/>
      <c r="AM754" s="4"/>
      <c r="AN754" s="4"/>
    </row>
    <row r="755" spans="1:40" ht="15.75" customHeight="1" x14ac:dyDescent="0.2">
      <c r="A755" s="4"/>
      <c r="B755" s="119"/>
      <c r="C755" s="119"/>
      <c r="D755" s="119"/>
      <c r="E755" s="119"/>
      <c r="F755" s="119"/>
      <c r="G755" s="120"/>
      <c r="H755" s="119"/>
      <c r="I755" s="120"/>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c r="AF755" s="119"/>
      <c r="AG755" s="119"/>
      <c r="AH755" s="4"/>
      <c r="AI755" s="4"/>
      <c r="AJ755" s="4"/>
      <c r="AK755" s="4"/>
      <c r="AL755" s="4"/>
      <c r="AM755" s="4"/>
      <c r="AN755" s="4"/>
    </row>
    <row r="756" spans="1:40" ht="15.75" customHeight="1" x14ac:dyDescent="0.2">
      <c r="A756" s="4"/>
      <c r="B756" s="119"/>
      <c r="C756" s="119"/>
      <c r="D756" s="119"/>
      <c r="E756" s="119"/>
      <c r="F756" s="119"/>
      <c r="G756" s="120"/>
      <c r="H756" s="119"/>
      <c r="I756" s="120"/>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c r="AF756" s="119"/>
      <c r="AG756" s="119"/>
      <c r="AH756" s="4"/>
      <c r="AI756" s="4"/>
      <c r="AJ756" s="4"/>
      <c r="AK756" s="4"/>
      <c r="AL756" s="4"/>
      <c r="AM756" s="4"/>
      <c r="AN756" s="4"/>
    </row>
    <row r="757" spans="1:40" ht="15.75" customHeight="1" x14ac:dyDescent="0.2">
      <c r="A757" s="4"/>
      <c r="B757" s="119"/>
      <c r="C757" s="119"/>
      <c r="D757" s="119"/>
      <c r="E757" s="119"/>
      <c r="F757" s="119"/>
      <c r="G757" s="120"/>
      <c r="H757" s="119"/>
      <c r="I757" s="120"/>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c r="AF757" s="119"/>
      <c r="AG757" s="119"/>
      <c r="AH757" s="4"/>
      <c r="AI757" s="4"/>
      <c r="AJ757" s="4"/>
      <c r="AK757" s="4"/>
      <c r="AL757" s="4"/>
      <c r="AM757" s="4"/>
      <c r="AN757" s="4"/>
    </row>
    <row r="758" spans="1:40" ht="15.75" customHeight="1" x14ac:dyDescent="0.2">
      <c r="A758" s="4"/>
      <c r="B758" s="119"/>
      <c r="C758" s="119"/>
      <c r="D758" s="119"/>
      <c r="E758" s="119"/>
      <c r="F758" s="119"/>
      <c r="G758" s="120"/>
      <c r="H758" s="119"/>
      <c r="I758" s="120"/>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c r="AF758" s="119"/>
      <c r="AG758" s="119"/>
      <c r="AH758" s="4"/>
      <c r="AI758" s="4"/>
      <c r="AJ758" s="4"/>
      <c r="AK758" s="4"/>
      <c r="AL758" s="4"/>
      <c r="AM758" s="4"/>
      <c r="AN758" s="4"/>
    </row>
    <row r="759" spans="1:40" ht="15.75" customHeight="1" x14ac:dyDescent="0.2">
      <c r="A759" s="4"/>
      <c r="B759" s="119"/>
      <c r="C759" s="119"/>
      <c r="D759" s="119"/>
      <c r="E759" s="119"/>
      <c r="F759" s="119"/>
      <c r="G759" s="120"/>
      <c r="H759" s="119"/>
      <c r="I759" s="120"/>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4"/>
      <c r="AI759" s="4"/>
      <c r="AJ759" s="4"/>
      <c r="AK759" s="4"/>
      <c r="AL759" s="4"/>
      <c r="AM759" s="4"/>
      <c r="AN759" s="4"/>
    </row>
    <row r="760" spans="1:40" ht="15.75" customHeight="1" x14ac:dyDescent="0.2">
      <c r="A760" s="4"/>
      <c r="B760" s="119"/>
      <c r="C760" s="119"/>
      <c r="D760" s="119"/>
      <c r="E760" s="119"/>
      <c r="F760" s="119"/>
      <c r="G760" s="120"/>
      <c r="H760" s="119"/>
      <c r="I760" s="120"/>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4"/>
      <c r="AI760" s="4"/>
      <c r="AJ760" s="4"/>
      <c r="AK760" s="4"/>
      <c r="AL760" s="4"/>
      <c r="AM760" s="4"/>
      <c r="AN760" s="4"/>
    </row>
    <row r="761" spans="1:40" ht="15.75" customHeight="1" x14ac:dyDescent="0.2">
      <c r="A761" s="4"/>
      <c r="B761" s="119"/>
      <c r="C761" s="119"/>
      <c r="D761" s="119"/>
      <c r="E761" s="119"/>
      <c r="F761" s="119"/>
      <c r="G761" s="120"/>
      <c r="H761" s="119"/>
      <c r="I761" s="120"/>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4"/>
      <c r="AI761" s="4"/>
      <c r="AJ761" s="4"/>
      <c r="AK761" s="4"/>
      <c r="AL761" s="4"/>
      <c r="AM761" s="4"/>
      <c r="AN761" s="4"/>
    </row>
    <row r="762" spans="1:40" ht="15.75" customHeight="1" x14ac:dyDescent="0.2">
      <c r="A762" s="4"/>
      <c r="B762" s="119"/>
      <c r="C762" s="119"/>
      <c r="D762" s="119"/>
      <c r="E762" s="119"/>
      <c r="F762" s="119"/>
      <c r="G762" s="120"/>
      <c r="H762" s="119"/>
      <c r="I762" s="120"/>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4"/>
      <c r="AI762" s="4"/>
      <c r="AJ762" s="4"/>
      <c r="AK762" s="4"/>
      <c r="AL762" s="4"/>
      <c r="AM762" s="4"/>
      <c r="AN762" s="4"/>
    </row>
    <row r="763" spans="1:40" ht="15.75" customHeight="1" x14ac:dyDescent="0.2">
      <c r="A763" s="4"/>
      <c r="B763" s="119"/>
      <c r="C763" s="119"/>
      <c r="D763" s="119"/>
      <c r="E763" s="119"/>
      <c r="F763" s="119"/>
      <c r="G763" s="120"/>
      <c r="H763" s="119"/>
      <c r="I763" s="120"/>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4"/>
      <c r="AI763" s="4"/>
      <c r="AJ763" s="4"/>
      <c r="AK763" s="4"/>
      <c r="AL763" s="4"/>
      <c r="AM763" s="4"/>
      <c r="AN763" s="4"/>
    </row>
    <row r="764" spans="1:40" ht="15.75" customHeight="1" x14ac:dyDescent="0.2">
      <c r="A764" s="4"/>
      <c r="B764" s="119"/>
      <c r="C764" s="119"/>
      <c r="D764" s="119"/>
      <c r="E764" s="119"/>
      <c r="F764" s="119"/>
      <c r="G764" s="120"/>
      <c r="H764" s="119"/>
      <c r="I764" s="120"/>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4"/>
      <c r="AI764" s="4"/>
      <c r="AJ764" s="4"/>
      <c r="AK764" s="4"/>
      <c r="AL764" s="4"/>
      <c r="AM764" s="4"/>
      <c r="AN764" s="4"/>
    </row>
    <row r="765" spans="1:40" ht="15.75" customHeight="1" x14ac:dyDescent="0.2">
      <c r="A765" s="4"/>
      <c r="B765" s="119"/>
      <c r="C765" s="119"/>
      <c r="D765" s="119"/>
      <c r="E765" s="119"/>
      <c r="F765" s="119"/>
      <c r="G765" s="120"/>
      <c r="H765" s="119"/>
      <c r="I765" s="120"/>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4"/>
      <c r="AI765" s="4"/>
      <c r="AJ765" s="4"/>
      <c r="AK765" s="4"/>
      <c r="AL765" s="4"/>
      <c r="AM765" s="4"/>
      <c r="AN765" s="4"/>
    </row>
    <row r="766" spans="1:40" ht="15.75" customHeight="1" x14ac:dyDescent="0.2">
      <c r="A766" s="4"/>
      <c r="B766" s="119"/>
      <c r="C766" s="119"/>
      <c r="D766" s="119"/>
      <c r="E766" s="119"/>
      <c r="F766" s="119"/>
      <c r="G766" s="120"/>
      <c r="H766" s="119"/>
      <c r="I766" s="120"/>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4"/>
      <c r="AI766" s="4"/>
      <c r="AJ766" s="4"/>
      <c r="AK766" s="4"/>
      <c r="AL766" s="4"/>
      <c r="AM766" s="4"/>
      <c r="AN766" s="4"/>
    </row>
    <row r="767" spans="1:40" ht="15.75" customHeight="1" x14ac:dyDescent="0.2">
      <c r="A767" s="4"/>
      <c r="B767" s="119"/>
      <c r="C767" s="119"/>
      <c r="D767" s="119"/>
      <c r="E767" s="119"/>
      <c r="F767" s="119"/>
      <c r="G767" s="120"/>
      <c r="H767" s="119"/>
      <c r="I767" s="120"/>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4"/>
      <c r="AI767" s="4"/>
      <c r="AJ767" s="4"/>
      <c r="AK767" s="4"/>
      <c r="AL767" s="4"/>
      <c r="AM767" s="4"/>
      <c r="AN767" s="4"/>
    </row>
    <row r="768" spans="1:40" ht="15.75" customHeight="1" x14ac:dyDescent="0.2">
      <c r="A768" s="4"/>
      <c r="B768" s="119"/>
      <c r="C768" s="119"/>
      <c r="D768" s="119"/>
      <c r="E768" s="119"/>
      <c r="F768" s="119"/>
      <c r="G768" s="120"/>
      <c r="H768" s="119"/>
      <c r="I768" s="120"/>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4"/>
      <c r="AI768" s="4"/>
      <c r="AJ768" s="4"/>
      <c r="AK768" s="4"/>
      <c r="AL768" s="4"/>
      <c r="AM768" s="4"/>
      <c r="AN768" s="4"/>
    </row>
    <row r="769" spans="1:40" ht="15.75" customHeight="1" x14ac:dyDescent="0.2">
      <c r="A769" s="4"/>
      <c r="B769" s="119"/>
      <c r="C769" s="119"/>
      <c r="D769" s="119"/>
      <c r="E769" s="119"/>
      <c r="F769" s="119"/>
      <c r="G769" s="120"/>
      <c r="H769" s="119"/>
      <c r="I769" s="120"/>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4"/>
      <c r="AI769" s="4"/>
      <c r="AJ769" s="4"/>
      <c r="AK769" s="4"/>
      <c r="AL769" s="4"/>
      <c r="AM769" s="4"/>
      <c r="AN769" s="4"/>
    </row>
    <row r="770" spans="1:40" ht="15.75" customHeight="1" x14ac:dyDescent="0.2">
      <c r="A770" s="4"/>
      <c r="B770" s="119"/>
      <c r="C770" s="119"/>
      <c r="D770" s="119"/>
      <c r="E770" s="119"/>
      <c r="F770" s="119"/>
      <c r="G770" s="120"/>
      <c r="H770" s="119"/>
      <c r="I770" s="120"/>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4"/>
      <c r="AI770" s="4"/>
      <c r="AJ770" s="4"/>
      <c r="AK770" s="4"/>
      <c r="AL770" s="4"/>
      <c r="AM770" s="4"/>
      <c r="AN770" s="4"/>
    </row>
    <row r="771" spans="1:40" ht="15.75" customHeight="1" x14ac:dyDescent="0.2">
      <c r="A771" s="4"/>
      <c r="B771" s="119"/>
      <c r="C771" s="119"/>
      <c r="D771" s="119"/>
      <c r="E771" s="119"/>
      <c r="F771" s="119"/>
      <c r="G771" s="120"/>
      <c r="H771" s="119"/>
      <c r="I771" s="120"/>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4"/>
      <c r="AI771" s="4"/>
      <c r="AJ771" s="4"/>
      <c r="AK771" s="4"/>
      <c r="AL771" s="4"/>
      <c r="AM771" s="4"/>
      <c r="AN771" s="4"/>
    </row>
    <row r="772" spans="1:40" ht="15.75" customHeight="1" x14ac:dyDescent="0.2">
      <c r="A772" s="4"/>
      <c r="B772" s="119"/>
      <c r="C772" s="119"/>
      <c r="D772" s="119"/>
      <c r="E772" s="119"/>
      <c r="F772" s="119"/>
      <c r="G772" s="120"/>
      <c r="H772" s="119"/>
      <c r="I772" s="120"/>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4"/>
      <c r="AI772" s="4"/>
      <c r="AJ772" s="4"/>
      <c r="AK772" s="4"/>
      <c r="AL772" s="4"/>
      <c r="AM772" s="4"/>
      <c r="AN772" s="4"/>
    </row>
    <row r="773" spans="1:40" ht="15.75" customHeight="1" x14ac:dyDescent="0.2">
      <c r="A773" s="4"/>
      <c r="B773" s="119"/>
      <c r="C773" s="119"/>
      <c r="D773" s="119"/>
      <c r="E773" s="119"/>
      <c r="F773" s="119"/>
      <c r="G773" s="120"/>
      <c r="H773" s="119"/>
      <c r="I773" s="120"/>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4"/>
      <c r="AI773" s="4"/>
      <c r="AJ773" s="4"/>
      <c r="AK773" s="4"/>
      <c r="AL773" s="4"/>
      <c r="AM773" s="4"/>
      <c r="AN773" s="4"/>
    </row>
    <row r="774" spans="1:40" ht="15.75" customHeight="1" x14ac:dyDescent="0.2">
      <c r="A774" s="4"/>
      <c r="B774" s="119"/>
      <c r="C774" s="119"/>
      <c r="D774" s="119"/>
      <c r="E774" s="119"/>
      <c r="F774" s="119"/>
      <c r="G774" s="120"/>
      <c r="H774" s="119"/>
      <c r="I774" s="120"/>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4"/>
      <c r="AI774" s="4"/>
      <c r="AJ774" s="4"/>
      <c r="AK774" s="4"/>
      <c r="AL774" s="4"/>
      <c r="AM774" s="4"/>
      <c r="AN774" s="4"/>
    </row>
    <row r="775" spans="1:40" ht="15.75" customHeight="1" x14ac:dyDescent="0.2">
      <c r="A775" s="4"/>
      <c r="B775" s="119"/>
      <c r="C775" s="119"/>
      <c r="D775" s="119"/>
      <c r="E775" s="119"/>
      <c r="F775" s="119"/>
      <c r="G775" s="120"/>
      <c r="H775" s="119"/>
      <c r="I775" s="120"/>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c r="AF775" s="119"/>
      <c r="AG775" s="119"/>
      <c r="AH775" s="4"/>
      <c r="AI775" s="4"/>
      <c r="AJ775" s="4"/>
      <c r="AK775" s="4"/>
      <c r="AL775" s="4"/>
      <c r="AM775" s="4"/>
      <c r="AN775" s="4"/>
    </row>
    <row r="776" spans="1:40" ht="15.75" customHeight="1" x14ac:dyDescent="0.2">
      <c r="A776" s="4"/>
      <c r="B776" s="119"/>
      <c r="C776" s="119"/>
      <c r="D776" s="119"/>
      <c r="E776" s="119"/>
      <c r="F776" s="119"/>
      <c r="G776" s="120"/>
      <c r="H776" s="119"/>
      <c r="I776" s="120"/>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c r="AF776" s="119"/>
      <c r="AG776" s="119"/>
      <c r="AH776" s="4"/>
      <c r="AI776" s="4"/>
      <c r="AJ776" s="4"/>
      <c r="AK776" s="4"/>
      <c r="AL776" s="4"/>
      <c r="AM776" s="4"/>
      <c r="AN776" s="4"/>
    </row>
    <row r="777" spans="1:40" ht="15.75" customHeight="1" x14ac:dyDescent="0.2">
      <c r="A777" s="4"/>
      <c r="B777" s="119"/>
      <c r="C777" s="119"/>
      <c r="D777" s="119"/>
      <c r="E777" s="119"/>
      <c r="F777" s="119"/>
      <c r="G777" s="120"/>
      <c r="H777" s="119"/>
      <c r="I777" s="120"/>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c r="AF777" s="119"/>
      <c r="AG777" s="119"/>
      <c r="AH777" s="4"/>
      <c r="AI777" s="4"/>
      <c r="AJ777" s="4"/>
      <c r="AK777" s="4"/>
      <c r="AL777" s="4"/>
      <c r="AM777" s="4"/>
      <c r="AN777" s="4"/>
    </row>
    <row r="778" spans="1:40" ht="15.75" customHeight="1" x14ac:dyDescent="0.2">
      <c r="A778" s="4"/>
      <c r="B778" s="119"/>
      <c r="C778" s="119"/>
      <c r="D778" s="119"/>
      <c r="E778" s="119"/>
      <c r="F778" s="119"/>
      <c r="G778" s="120"/>
      <c r="H778" s="119"/>
      <c r="I778" s="120"/>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c r="AF778" s="119"/>
      <c r="AG778" s="119"/>
      <c r="AH778" s="4"/>
      <c r="AI778" s="4"/>
      <c r="AJ778" s="4"/>
      <c r="AK778" s="4"/>
      <c r="AL778" s="4"/>
      <c r="AM778" s="4"/>
      <c r="AN778" s="4"/>
    </row>
    <row r="779" spans="1:40" ht="15.75" customHeight="1" x14ac:dyDescent="0.2">
      <c r="A779" s="4"/>
      <c r="B779" s="119"/>
      <c r="C779" s="119"/>
      <c r="D779" s="119"/>
      <c r="E779" s="119"/>
      <c r="F779" s="119"/>
      <c r="G779" s="120"/>
      <c r="H779" s="119"/>
      <c r="I779" s="120"/>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4"/>
      <c r="AI779" s="4"/>
      <c r="AJ779" s="4"/>
      <c r="AK779" s="4"/>
      <c r="AL779" s="4"/>
      <c r="AM779" s="4"/>
      <c r="AN779" s="4"/>
    </row>
    <row r="780" spans="1:40" ht="15.75" customHeight="1" x14ac:dyDescent="0.2">
      <c r="A780" s="4"/>
      <c r="B780" s="119"/>
      <c r="C780" s="119"/>
      <c r="D780" s="119"/>
      <c r="E780" s="119"/>
      <c r="F780" s="119"/>
      <c r="G780" s="120"/>
      <c r="H780" s="119"/>
      <c r="I780" s="120"/>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c r="AF780" s="119"/>
      <c r="AG780" s="119"/>
      <c r="AH780" s="4"/>
      <c r="AI780" s="4"/>
      <c r="AJ780" s="4"/>
      <c r="AK780" s="4"/>
      <c r="AL780" s="4"/>
      <c r="AM780" s="4"/>
      <c r="AN780" s="4"/>
    </row>
    <row r="781" spans="1:40" ht="15.75" customHeight="1" x14ac:dyDescent="0.2">
      <c r="A781" s="4"/>
      <c r="B781" s="119"/>
      <c r="C781" s="119"/>
      <c r="D781" s="119"/>
      <c r="E781" s="119"/>
      <c r="F781" s="119"/>
      <c r="G781" s="120"/>
      <c r="H781" s="119"/>
      <c r="I781" s="120"/>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c r="AF781" s="119"/>
      <c r="AG781" s="119"/>
      <c r="AH781" s="4"/>
      <c r="AI781" s="4"/>
      <c r="AJ781" s="4"/>
      <c r="AK781" s="4"/>
      <c r="AL781" s="4"/>
      <c r="AM781" s="4"/>
      <c r="AN781" s="4"/>
    </row>
    <row r="782" spans="1:40" ht="15.75" customHeight="1" x14ac:dyDescent="0.2">
      <c r="A782" s="4"/>
      <c r="B782" s="119"/>
      <c r="C782" s="119"/>
      <c r="D782" s="119"/>
      <c r="E782" s="119"/>
      <c r="F782" s="119"/>
      <c r="G782" s="120"/>
      <c r="H782" s="119"/>
      <c r="I782" s="120"/>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4"/>
      <c r="AI782" s="4"/>
      <c r="AJ782" s="4"/>
      <c r="AK782" s="4"/>
      <c r="AL782" s="4"/>
      <c r="AM782" s="4"/>
      <c r="AN782" s="4"/>
    </row>
    <row r="783" spans="1:40" ht="15.75" customHeight="1" x14ac:dyDescent="0.2">
      <c r="A783" s="4"/>
      <c r="B783" s="119"/>
      <c r="C783" s="119"/>
      <c r="D783" s="119"/>
      <c r="E783" s="119"/>
      <c r="F783" s="119"/>
      <c r="G783" s="120"/>
      <c r="H783" s="119"/>
      <c r="I783" s="120"/>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c r="AF783" s="119"/>
      <c r="AG783" s="119"/>
      <c r="AH783" s="4"/>
      <c r="AI783" s="4"/>
      <c r="AJ783" s="4"/>
      <c r="AK783" s="4"/>
      <c r="AL783" s="4"/>
      <c r="AM783" s="4"/>
      <c r="AN783" s="4"/>
    </row>
    <row r="784" spans="1:40" ht="15.75" customHeight="1" x14ac:dyDescent="0.2">
      <c r="A784" s="4"/>
      <c r="B784" s="119"/>
      <c r="C784" s="119"/>
      <c r="D784" s="119"/>
      <c r="E784" s="119"/>
      <c r="F784" s="119"/>
      <c r="G784" s="120"/>
      <c r="H784" s="119"/>
      <c r="I784" s="120"/>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c r="AF784" s="119"/>
      <c r="AG784" s="119"/>
      <c r="AH784" s="4"/>
      <c r="AI784" s="4"/>
      <c r="AJ784" s="4"/>
      <c r="AK784" s="4"/>
      <c r="AL784" s="4"/>
      <c r="AM784" s="4"/>
      <c r="AN784" s="4"/>
    </row>
    <row r="785" spans="1:40" ht="15.75" customHeight="1" x14ac:dyDescent="0.2">
      <c r="A785" s="4"/>
      <c r="B785" s="119"/>
      <c r="C785" s="119"/>
      <c r="D785" s="119"/>
      <c r="E785" s="119"/>
      <c r="F785" s="119"/>
      <c r="G785" s="120"/>
      <c r="H785" s="119"/>
      <c r="I785" s="120"/>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4"/>
      <c r="AI785" s="4"/>
      <c r="AJ785" s="4"/>
      <c r="AK785" s="4"/>
      <c r="AL785" s="4"/>
      <c r="AM785" s="4"/>
      <c r="AN785" s="4"/>
    </row>
    <row r="786" spans="1:40" ht="15.75" customHeight="1" x14ac:dyDescent="0.2">
      <c r="A786" s="4"/>
      <c r="B786" s="119"/>
      <c r="C786" s="119"/>
      <c r="D786" s="119"/>
      <c r="E786" s="119"/>
      <c r="F786" s="119"/>
      <c r="G786" s="120"/>
      <c r="H786" s="119"/>
      <c r="I786" s="120"/>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4"/>
      <c r="AI786" s="4"/>
      <c r="AJ786" s="4"/>
      <c r="AK786" s="4"/>
      <c r="AL786" s="4"/>
      <c r="AM786" s="4"/>
      <c r="AN786" s="4"/>
    </row>
    <row r="787" spans="1:40" ht="15.75" customHeight="1" x14ac:dyDescent="0.2">
      <c r="A787" s="4"/>
      <c r="B787" s="119"/>
      <c r="C787" s="119"/>
      <c r="D787" s="119"/>
      <c r="E787" s="119"/>
      <c r="F787" s="119"/>
      <c r="G787" s="120"/>
      <c r="H787" s="119"/>
      <c r="I787" s="120"/>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4"/>
      <c r="AI787" s="4"/>
      <c r="AJ787" s="4"/>
      <c r="AK787" s="4"/>
      <c r="AL787" s="4"/>
      <c r="AM787" s="4"/>
      <c r="AN787" s="4"/>
    </row>
    <row r="788" spans="1:40" ht="15.75" customHeight="1" x14ac:dyDescent="0.2">
      <c r="A788" s="4"/>
      <c r="B788" s="119"/>
      <c r="C788" s="119"/>
      <c r="D788" s="119"/>
      <c r="E788" s="119"/>
      <c r="F788" s="119"/>
      <c r="G788" s="120"/>
      <c r="H788" s="119"/>
      <c r="I788" s="120"/>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4"/>
      <c r="AI788" s="4"/>
      <c r="AJ788" s="4"/>
      <c r="AK788" s="4"/>
      <c r="AL788" s="4"/>
      <c r="AM788" s="4"/>
      <c r="AN788" s="4"/>
    </row>
    <row r="789" spans="1:40" ht="15.75" customHeight="1" x14ac:dyDescent="0.2">
      <c r="A789" s="4"/>
      <c r="B789" s="119"/>
      <c r="C789" s="119"/>
      <c r="D789" s="119"/>
      <c r="E789" s="119"/>
      <c r="F789" s="119"/>
      <c r="G789" s="120"/>
      <c r="H789" s="119"/>
      <c r="I789" s="120"/>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4"/>
      <c r="AI789" s="4"/>
      <c r="AJ789" s="4"/>
      <c r="AK789" s="4"/>
      <c r="AL789" s="4"/>
      <c r="AM789" s="4"/>
      <c r="AN789" s="4"/>
    </row>
    <row r="790" spans="1:40" ht="15.75" customHeight="1" x14ac:dyDescent="0.2">
      <c r="A790" s="4"/>
      <c r="B790" s="119"/>
      <c r="C790" s="119"/>
      <c r="D790" s="119"/>
      <c r="E790" s="119"/>
      <c r="F790" s="119"/>
      <c r="G790" s="120"/>
      <c r="H790" s="119"/>
      <c r="I790" s="120"/>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4"/>
      <c r="AI790" s="4"/>
      <c r="AJ790" s="4"/>
      <c r="AK790" s="4"/>
      <c r="AL790" s="4"/>
      <c r="AM790" s="4"/>
      <c r="AN790" s="4"/>
    </row>
    <row r="791" spans="1:40" ht="15.75" customHeight="1" x14ac:dyDescent="0.2">
      <c r="A791" s="4"/>
      <c r="B791" s="119"/>
      <c r="C791" s="119"/>
      <c r="D791" s="119"/>
      <c r="E791" s="119"/>
      <c r="F791" s="119"/>
      <c r="G791" s="120"/>
      <c r="H791" s="119"/>
      <c r="I791" s="120"/>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4"/>
      <c r="AI791" s="4"/>
      <c r="AJ791" s="4"/>
      <c r="AK791" s="4"/>
      <c r="AL791" s="4"/>
      <c r="AM791" s="4"/>
      <c r="AN791" s="4"/>
    </row>
    <row r="792" spans="1:40" ht="15.75" customHeight="1" x14ac:dyDescent="0.2">
      <c r="A792" s="4"/>
      <c r="B792" s="119"/>
      <c r="C792" s="119"/>
      <c r="D792" s="119"/>
      <c r="E792" s="119"/>
      <c r="F792" s="119"/>
      <c r="G792" s="120"/>
      <c r="H792" s="119"/>
      <c r="I792" s="120"/>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4"/>
      <c r="AI792" s="4"/>
      <c r="AJ792" s="4"/>
      <c r="AK792" s="4"/>
      <c r="AL792" s="4"/>
      <c r="AM792" s="4"/>
      <c r="AN792" s="4"/>
    </row>
    <row r="793" spans="1:40" ht="15.75" customHeight="1" x14ac:dyDescent="0.2">
      <c r="A793" s="4"/>
      <c r="B793" s="119"/>
      <c r="C793" s="119"/>
      <c r="D793" s="119"/>
      <c r="E793" s="119"/>
      <c r="F793" s="119"/>
      <c r="G793" s="120"/>
      <c r="H793" s="119"/>
      <c r="I793" s="120"/>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4"/>
      <c r="AI793" s="4"/>
      <c r="AJ793" s="4"/>
      <c r="AK793" s="4"/>
      <c r="AL793" s="4"/>
      <c r="AM793" s="4"/>
      <c r="AN793" s="4"/>
    </row>
    <row r="794" spans="1:40" ht="15.75" customHeight="1" x14ac:dyDescent="0.2">
      <c r="A794" s="4"/>
      <c r="B794" s="119"/>
      <c r="C794" s="119"/>
      <c r="D794" s="119"/>
      <c r="E794" s="119"/>
      <c r="F794" s="119"/>
      <c r="G794" s="120"/>
      <c r="H794" s="119"/>
      <c r="I794" s="120"/>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4"/>
      <c r="AI794" s="4"/>
      <c r="AJ794" s="4"/>
      <c r="AK794" s="4"/>
      <c r="AL794" s="4"/>
      <c r="AM794" s="4"/>
      <c r="AN794" s="4"/>
    </row>
    <row r="795" spans="1:40" ht="15.75" customHeight="1" x14ac:dyDescent="0.2">
      <c r="A795" s="4"/>
      <c r="B795" s="119"/>
      <c r="C795" s="119"/>
      <c r="D795" s="119"/>
      <c r="E795" s="119"/>
      <c r="F795" s="119"/>
      <c r="G795" s="120"/>
      <c r="H795" s="119"/>
      <c r="I795" s="120"/>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4"/>
      <c r="AI795" s="4"/>
      <c r="AJ795" s="4"/>
      <c r="AK795" s="4"/>
      <c r="AL795" s="4"/>
      <c r="AM795" s="4"/>
      <c r="AN795" s="4"/>
    </row>
    <row r="796" spans="1:40" ht="15.75" customHeight="1" x14ac:dyDescent="0.2">
      <c r="A796" s="4"/>
      <c r="B796" s="119"/>
      <c r="C796" s="119"/>
      <c r="D796" s="119"/>
      <c r="E796" s="119"/>
      <c r="F796" s="119"/>
      <c r="G796" s="120"/>
      <c r="H796" s="119"/>
      <c r="I796" s="120"/>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4"/>
      <c r="AI796" s="4"/>
      <c r="AJ796" s="4"/>
      <c r="AK796" s="4"/>
      <c r="AL796" s="4"/>
      <c r="AM796" s="4"/>
      <c r="AN796" s="4"/>
    </row>
    <row r="797" spans="1:40" ht="15.75" customHeight="1" x14ac:dyDescent="0.2">
      <c r="A797" s="4"/>
      <c r="B797" s="119"/>
      <c r="C797" s="119"/>
      <c r="D797" s="119"/>
      <c r="E797" s="119"/>
      <c r="F797" s="119"/>
      <c r="G797" s="120"/>
      <c r="H797" s="119"/>
      <c r="I797" s="120"/>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4"/>
      <c r="AI797" s="4"/>
      <c r="AJ797" s="4"/>
      <c r="AK797" s="4"/>
      <c r="AL797" s="4"/>
      <c r="AM797" s="4"/>
      <c r="AN797" s="4"/>
    </row>
    <row r="798" spans="1:40" ht="15.75" customHeight="1" x14ac:dyDescent="0.2">
      <c r="A798" s="4"/>
      <c r="B798" s="119"/>
      <c r="C798" s="119"/>
      <c r="D798" s="119"/>
      <c r="E798" s="119"/>
      <c r="F798" s="119"/>
      <c r="G798" s="120"/>
      <c r="H798" s="119"/>
      <c r="I798" s="120"/>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4"/>
      <c r="AI798" s="4"/>
      <c r="AJ798" s="4"/>
      <c r="AK798" s="4"/>
      <c r="AL798" s="4"/>
      <c r="AM798" s="4"/>
      <c r="AN798" s="4"/>
    </row>
    <row r="799" spans="1:40" ht="15.75" customHeight="1" x14ac:dyDescent="0.2">
      <c r="A799" s="4"/>
      <c r="B799" s="119"/>
      <c r="C799" s="119"/>
      <c r="D799" s="119"/>
      <c r="E799" s="119"/>
      <c r="F799" s="119"/>
      <c r="G799" s="120"/>
      <c r="H799" s="119"/>
      <c r="I799" s="120"/>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4"/>
      <c r="AI799" s="4"/>
      <c r="AJ799" s="4"/>
      <c r="AK799" s="4"/>
      <c r="AL799" s="4"/>
      <c r="AM799" s="4"/>
      <c r="AN799" s="4"/>
    </row>
    <row r="800" spans="1:40" ht="15.75" customHeight="1" x14ac:dyDescent="0.2">
      <c r="A800" s="4"/>
      <c r="B800" s="119"/>
      <c r="C800" s="119"/>
      <c r="D800" s="119"/>
      <c r="E800" s="119"/>
      <c r="F800" s="119"/>
      <c r="G800" s="120"/>
      <c r="H800" s="119"/>
      <c r="I800" s="120"/>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4"/>
      <c r="AI800" s="4"/>
      <c r="AJ800" s="4"/>
      <c r="AK800" s="4"/>
      <c r="AL800" s="4"/>
      <c r="AM800" s="4"/>
      <c r="AN800" s="4"/>
    </row>
    <row r="801" spans="1:40" ht="15.75" customHeight="1" x14ac:dyDescent="0.2">
      <c r="A801" s="4"/>
      <c r="B801" s="119"/>
      <c r="C801" s="119"/>
      <c r="D801" s="119"/>
      <c r="E801" s="119"/>
      <c r="F801" s="119"/>
      <c r="G801" s="120"/>
      <c r="H801" s="119"/>
      <c r="I801" s="120"/>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4"/>
      <c r="AI801" s="4"/>
      <c r="AJ801" s="4"/>
      <c r="AK801" s="4"/>
      <c r="AL801" s="4"/>
      <c r="AM801" s="4"/>
      <c r="AN801" s="4"/>
    </row>
    <row r="802" spans="1:40" ht="15.75" customHeight="1" x14ac:dyDescent="0.2">
      <c r="A802" s="4"/>
      <c r="B802" s="119"/>
      <c r="C802" s="119"/>
      <c r="D802" s="119"/>
      <c r="E802" s="119"/>
      <c r="F802" s="119"/>
      <c r="G802" s="120"/>
      <c r="H802" s="119"/>
      <c r="I802" s="120"/>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4"/>
      <c r="AI802" s="4"/>
      <c r="AJ802" s="4"/>
      <c r="AK802" s="4"/>
      <c r="AL802" s="4"/>
      <c r="AM802" s="4"/>
      <c r="AN802" s="4"/>
    </row>
    <row r="803" spans="1:40" ht="15.75" customHeight="1" x14ac:dyDescent="0.2">
      <c r="A803" s="4"/>
      <c r="B803" s="119"/>
      <c r="C803" s="119"/>
      <c r="D803" s="119"/>
      <c r="E803" s="119"/>
      <c r="F803" s="119"/>
      <c r="G803" s="120"/>
      <c r="H803" s="119"/>
      <c r="I803" s="120"/>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c r="AF803" s="119"/>
      <c r="AG803" s="119"/>
      <c r="AH803" s="4"/>
      <c r="AI803" s="4"/>
      <c r="AJ803" s="4"/>
      <c r="AK803" s="4"/>
      <c r="AL803" s="4"/>
      <c r="AM803" s="4"/>
      <c r="AN803" s="4"/>
    </row>
    <row r="804" spans="1:40" ht="15.75" customHeight="1" x14ac:dyDescent="0.2">
      <c r="A804" s="4"/>
      <c r="B804" s="119"/>
      <c r="C804" s="119"/>
      <c r="D804" s="119"/>
      <c r="E804" s="119"/>
      <c r="F804" s="119"/>
      <c r="G804" s="120"/>
      <c r="H804" s="119"/>
      <c r="I804" s="120"/>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c r="AF804" s="119"/>
      <c r="AG804" s="119"/>
      <c r="AH804" s="4"/>
      <c r="AI804" s="4"/>
      <c r="AJ804" s="4"/>
      <c r="AK804" s="4"/>
      <c r="AL804" s="4"/>
      <c r="AM804" s="4"/>
      <c r="AN804" s="4"/>
    </row>
    <row r="805" spans="1:40" ht="15.75" customHeight="1" x14ac:dyDescent="0.2">
      <c r="A805" s="4"/>
      <c r="B805" s="119"/>
      <c r="C805" s="119"/>
      <c r="D805" s="119"/>
      <c r="E805" s="119"/>
      <c r="F805" s="119"/>
      <c r="G805" s="120"/>
      <c r="H805" s="119"/>
      <c r="I805" s="120"/>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4"/>
      <c r="AI805" s="4"/>
      <c r="AJ805" s="4"/>
      <c r="AK805" s="4"/>
      <c r="AL805" s="4"/>
      <c r="AM805" s="4"/>
      <c r="AN805" s="4"/>
    </row>
    <row r="806" spans="1:40" ht="15.75" customHeight="1" x14ac:dyDescent="0.2">
      <c r="A806" s="4"/>
      <c r="B806" s="119"/>
      <c r="C806" s="119"/>
      <c r="D806" s="119"/>
      <c r="E806" s="119"/>
      <c r="F806" s="119"/>
      <c r="G806" s="120"/>
      <c r="H806" s="119"/>
      <c r="I806" s="120"/>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4"/>
      <c r="AI806" s="4"/>
      <c r="AJ806" s="4"/>
      <c r="AK806" s="4"/>
      <c r="AL806" s="4"/>
      <c r="AM806" s="4"/>
      <c r="AN806" s="4"/>
    </row>
    <row r="807" spans="1:40" ht="15.75" customHeight="1" x14ac:dyDescent="0.2">
      <c r="A807" s="4"/>
      <c r="B807" s="119"/>
      <c r="C807" s="119"/>
      <c r="D807" s="119"/>
      <c r="E807" s="119"/>
      <c r="F807" s="119"/>
      <c r="G807" s="120"/>
      <c r="H807" s="119"/>
      <c r="I807" s="120"/>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4"/>
      <c r="AI807" s="4"/>
      <c r="AJ807" s="4"/>
      <c r="AK807" s="4"/>
      <c r="AL807" s="4"/>
      <c r="AM807" s="4"/>
      <c r="AN807" s="4"/>
    </row>
    <row r="808" spans="1:40" ht="15.75" customHeight="1" x14ac:dyDescent="0.2">
      <c r="A808" s="4"/>
      <c r="B808" s="119"/>
      <c r="C808" s="119"/>
      <c r="D808" s="119"/>
      <c r="E808" s="119"/>
      <c r="F808" s="119"/>
      <c r="G808" s="120"/>
      <c r="H808" s="119"/>
      <c r="I808" s="120"/>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c r="AF808" s="119"/>
      <c r="AG808" s="119"/>
      <c r="AH808" s="4"/>
      <c r="AI808" s="4"/>
      <c r="AJ808" s="4"/>
      <c r="AK808" s="4"/>
      <c r="AL808" s="4"/>
      <c r="AM808" s="4"/>
      <c r="AN808" s="4"/>
    </row>
    <row r="809" spans="1:40" ht="15.75" customHeight="1" x14ac:dyDescent="0.2">
      <c r="A809" s="4"/>
      <c r="B809" s="119"/>
      <c r="C809" s="119"/>
      <c r="D809" s="119"/>
      <c r="E809" s="119"/>
      <c r="F809" s="119"/>
      <c r="G809" s="120"/>
      <c r="H809" s="119"/>
      <c r="I809" s="120"/>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c r="AF809" s="119"/>
      <c r="AG809" s="119"/>
      <c r="AH809" s="4"/>
      <c r="AI809" s="4"/>
      <c r="AJ809" s="4"/>
      <c r="AK809" s="4"/>
      <c r="AL809" s="4"/>
      <c r="AM809" s="4"/>
      <c r="AN809" s="4"/>
    </row>
    <row r="810" spans="1:40" ht="15.75" customHeight="1" x14ac:dyDescent="0.2">
      <c r="A810" s="4"/>
      <c r="B810" s="119"/>
      <c r="C810" s="119"/>
      <c r="D810" s="119"/>
      <c r="E810" s="119"/>
      <c r="F810" s="119"/>
      <c r="G810" s="120"/>
      <c r="H810" s="119"/>
      <c r="I810" s="120"/>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c r="AF810" s="119"/>
      <c r="AG810" s="119"/>
      <c r="AH810" s="4"/>
      <c r="AI810" s="4"/>
      <c r="AJ810" s="4"/>
      <c r="AK810" s="4"/>
      <c r="AL810" s="4"/>
      <c r="AM810" s="4"/>
      <c r="AN810" s="4"/>
    </row>
    <row r="811" spans="1:40" ht="15.75" customHeight="1" x14ac:dyDescent="0.2">
      <c r="A811" s="4"/>
      <c r="B811" s="119"/>
      <c r="C811" s="119"/>
      <c r="D811" s="119"/>
      <c r="E811" s="119"/>
      <c r="F811" s="119"/>
      <c r="G811" s="120"/>
      <c r="H811" s="119"/>
      <c r="I811" s="120"/>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c r="AF811" s="119"/>
      <c r="AG811" s="119"/>
      <c r="AH811" s="4"/>
      <c r="AI811" s="4"/>
      <c r="AJ811" s="4"/>
      <c r="AK811" s="4"/>
      <c r="AL811" s="4"/>
      <c r="AM811" s="4"/>
      <c r="AN811" s="4"/>
    </row>
    <row r="812" spans="1:40" ht="15.75" customHeight="1" x14ac:dyDescent="0.2">
      <c r="A812" s="4"/>
      <c r="B812" s="119"/>
      <c r="C812" s="119"/>
      <c r="D812" s="119"/>
      <c r="E812" s="119"/>
      <c r="F812" s="119"/>
      <c r="G812" s="120"/>
      <c r="H812" s="119"/>
      <c r="I812" s="120"/>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c r="AF812" s="119"/>
      <c r="AG812" s="119"/>
      <c r="AH812" s="4"/>
      <c r="AI812" s="4"/>
      <c r="AJ812" s="4"/>
      <c r="AK812" s="4"/>
      <c r="AL812" s="4"/>
      <c r="AM812" s="4"/>
      <c r="AN812" s="4"/>
    </row>
    <row r="813" spans="1:40" ht="15.75" customHeight="1" x14ac:dyDescent="0.2">
      <c r="A813" s="4"/>
      <c r="B813" s="119"/>
      <c r="C813" s="119"/>
      <c r="D813" s="119"/>
      <c r="E813" s="119"/>
      <c r="F813" s="119"/>
      <c r="G813" s="120"/>
      <c r="H813" s="119"/>
      <c r="I813" s="120"/>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c r="AF813" s="119"/>
      <c r="AG813" s="119"/>
      <c r="AH813" s="4"/>
      <c r="AI813" s="4"/>
      <c r="AJ813" s="4"/>
      <c r="AK813" s="4"/>
      <c r="AL813" s="4"/>
      <c r="AM813" s="4"/>
      <c r="AN813" s="4"/>
    </row>
    <row r="814" spans="1:40" ht="15.75" customHeight="1" x14ac:dyDescent="0.2">
      <c r="A814" s="4"/>
      <c r="B814" s="119"/>
      <c r="C814" s="119"/>
      <c r="D814" s="119"/>
      <c r="E814" s="119"/>
      <c r="F814" s="119"/>
      <c r="G814" s="120"/>
      <c r="H814" s="119"/>
      <c r="I814" s="120"/>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c r="AF814" s="119"/>
      <c r="AG814" s="119"/>
      <c r="AH814" s="4"/>
      <c r="AI814" s="4"/>
      <c r="AJ814" s="4"/>
      <c r="AK814" s="4"/>
      <c r="AL814" s="4"/>
      <c r="AM814" s="4"/>
      <c r="AN814" s="4"/>
    </row>
    <row r="815" spans="1:40" ht="15.75" customHeight="1" x14ac:dyDescent="0.2">
      <c r="A815" s="4"/>
      <c r="B815" s="119"/>
      <c r="C815" s="119"/>
      <c r="D815" s="119"/>
      <c r="E815" s="119"/>
      <c r="F815" s="119"/>
      <c r="G815" s="120"/>
      <c r="H815" s="119"/>
      <c r="I815" s="120"/>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c r="AF815" s="119"/>
      <c r="AG815" s="119"/>
      <c r="AH815" s="4"/>
      <c r="AI815" s="4"/>
      <c r="AJ815" s="4"/>
      <c r="AK815" s="4"/>
      <c r="AL815" s="4"/>
      <c r="AM815" s="4"/>
      <c r="AN815" s="4"/>
    </row>
    <row r="816" spans="1:40" ht="15.75" customHeight="1" x14ac:dyDescent="0.2">
      <c r="A816" s="4"/>
      <c r="B816" s="119"/>
      <c r="C816" s="119"/>
      <c r="D816" s="119"/>
      <c r="E816" s="119"/>
      <c r="F816" s="119"/>
      <c r="G816" s="120"/>
      <c r="H816" s="119"/>
      <c r="I816" s="120"/>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4"/>
      <c r="AI816" s="4"/>
      <c r="AJ816" s="4"/>
      <c r="AK816" s="4"/>
      <c r="AL816" s="4"/>
      <c r="AM816" s="4"/>
      <c r="AN816" s="4"/>
    </row>
    <row r="817" spans="1:40" ht="15.75" customHeight="1" x14ac:dyDescent="0.2">
      <c r="A817" s="4"/>
      <c r="B817" s="119"/>
      <c r="C817" s="119"/>
      <c r="D817" s="119"/>
      <c r="E817" s="119"/>
      <c r="F817" s="119"/>
      <c r="G817" s="120"/>
      <c r="H817" s="119"/>
      <c r="I817" s="120"/>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c r="AF817" s="119"/>
      <c r="AG817" s="119"/>
      <c r="AH817" s="4"/>
      <c r="AI817" s="4"/>
      <c r="AJ817" s="4"/>
      <c r="AK817" s="4"/>
      <c r="AL817" s="4"/>
      <c r="AM817" s="4"/>
      <c r="AN817" s="4"/>
    </row>
    <row r="818" spans="1:40" ht="15.75" customHeight="1" x14ac:dyDescent="0.2">
      <c r="A818" s="4"/>
      <c r="B818" s="119"/>
      <c r="C818" s="119"/>
      <c r="D818" s="119"/>
      <c r="E818" s="119"/>
      <c r="F818" s="119"/>
      <c r="G818" s="120"/>
      <c r="H818" s="119"/>
      <c r="I818" s="120"/>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c r="AF818" s="119"/>
      <c r="AG818" s="119"/>
      <c r="AH818" s="4"/>
      <c r="AI818" s="4"/>
      <c r="AJ818" s="4"/>
      <c r="AK818" s="4"/>
      <c r="AL818" s="4"/>
      <c r="AM818" s="4"/>
      <c r="AN818" s="4"/>
    </row>
    <row r="819" spans="1:40" ht="15.75" customHeight="1" x14ac:dyDescent="0.2">
      <c r="A819" s="4"/>
      <c r="B819" s="119"/>
      <c r="C819" s="119"/>
      <c r="D819" s="119"/>
      <c r="E819" s="119"/>
      <c r="F819" s="119"/>
      <c r="G819" s="120"/>
      <c r="H819" s="119"/>
      <c r="I819" s="120"/>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c r="AF819" s="119"/>
      <c r="AG819" s="119"/>
      <c r="AH819" s="4"/>
      <c r="AI819" s="4"/>
      <c r="AJ819" s="4"/>
      <c r="AK819" s="4"/>
      <c r="AL819" s="4"/>
      <c r="AM819" s="4"/>
      <c r="AN819" s="4"/>
    </row>
    <row r="820" spans="1:40" ht="15.75" customHeight="1" x14ac:dyDescent="0.2">
      <c r="A820" s="4"/>
      <c r="B820" s="119"/>
      <c r="C820" s="119"/>
      <c r="D820" s="119"/>
      <c r="E820" s="119"/>
      <c r="F820" s="119"/>
      <c r="G820" s="120"/>
      <c r="H820" s="119"/>
      <c r="I820" s="120"/>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c r="AF820" s="119"/>
      <c r="AG820" s="119"/>
      <c r="AH820" s="4"/>
      <c r="AI820" s="4"/>
      <c r="AJ820" s="4"/>
      <c r="AK820" s="4"/>
      <c r="AL820" s="4"/>
      <c r="AM820" s="4"/>
      <c r="AN820" s="4"/>
    </row>
    <row r="821" spans="1:40" ht="15.75" customHeight="1" x14ac:dyDescent="0.2">
      <c r="A821" s="4"/>
      <c r="B821" s="119"/>
      <c r="C821" s="119"/>
      <c r="D821" s="119"/>
      <c r="E821" s="119"/>
      <c r="F821" s="119"/>
      <c r="G821" s="120"/>
      <c r="H821" s="119"/>
      <c r="I821" s="120"/>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c r="AF821" s="119"/>
      <c r="AG821" s="119"/>
      <c r="AH821" s="4"/>
      <c r="AI821" s="4"/>
      <c r="AJ821" s="4"/>
      <c r="AK821" s="4"/>
      <c r="AL821" s="4"/>
      <c r="AM821" s="4"/>
      <c r="AN821" s="4"/>
    </row>
    <row r="822" spans="1:40" ht="15.75" customHeight="1" x14ac:dyDescent="0.2">
      <c r="A822" s="4"/>
      <c r="B822" s="119"/>
      <c r="C822" s="119"/>
      <c r="D822" s="119"/>
      <c r="E822" s="119"/>
      <c r="F822" s="119"/>
      <c r="G822" s="120"/>
      <c r="H822" s="119"/>
      <c r="I822" s="120"/>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c r="AF822" s="119"/>
      <c r="AG822" s="119"/>
      <c r="AH822" s="4"/>
      <c r="AI822" s="4"/>
      <c r="AJ822" s="4"/>
      <c r="AK822" s="4"/>
      <c r="AL822" s="4"/>
      <c r="AM822" s="4"/>
      <c r="AN822" s="4"/>
    </row>
    <row r="823" spans="1:40" ht="15.75" customHeight="1" x14ac:dyDescent="0.2">
      <c r="A823" s="4"/>
      <c r="B823" s="119"/>
      <c r="C823" s="119"/>
      <c r="D823" s="119"/>
      <c r="E823" s="119"/>
      <c r="F823" s="119"/>
      <c r="G823" s="120"/>
      <c r="H823" s="119"/>
      <c r="I823" s="120"/>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c r="AF823" s="119"/>
      <c r="AG823" s="119"/>
      <c r="AH823" s="4"/>
      <c r="AI823" s="4"/>
      <c r="AJ823" s="4"/>
      <c r="AK823" s="4"/>
      <c r="AL823" s="4"/>
      <c r="AM823" s="4"/>
      <c r="AN823" s="4"/>
    </row>
    <row r="824" spans="1:40" ht="15.75" customHeight="1" x14ac:dyDescent="0.2">
      <c r="A824" s="4"/>
      <c r="B824" s="119"/>
      <c r="C824" s="119"/>
      <c r="D824" s="119"/>
      <c r="E824" s="119"/>
      <c r="F824" s="119"/>
      <c r="G824" s="120"/>
      <c r="H824" s="119"/>
      <c r="I824" s="120"/>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c r="AF824" s="119"/>
      <c r="AG824" s="119"/>
      <c r="AH824" s="4"/>
      <c r="AI824" s="4"/>
      <c r="AJ824" s="4"/>
      <c r="AK824" s="4"/>
      <c r="AL824" s="4"/>
      <c r="AM824" s="4"/>
      <c r="AN824" s="4"/>
    </row>
    <row r="825" spans="1:40" ht="15.75" customHeight="1" x14ac:dyDescent="0.2">
      <c r="A825" s="4"/>
      <c r="B825" s="119"/>
      <c r="C825" s="119"/>
      <c r="D825" s="119"/>
      <c r="E825" s="119"/>
      <c r="F825" s="119"/>
      <c r="G825" s="120"/>
      <c r="H825" s="119"/>
      <c r="I825" s="120"/>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c r="AF825" s="119"/>
      <c r="AG825" s="119"/>
      <c r="AH825" s="4"/>
      <c r="AI825" s="4"/>
      <c r="AJ825" s="4"/>
      <c r="AK825" s="4"/>
      <c r="AL825" s="4"/>
      <c r="AM825" s="4"/>
      <c r="AN825" s="4"/>
    </row>
    <row r="826" spans="1:40" ht="15.75" customHeight="1" x14ac:dyDescent="0.2">
      <c r="A826" s="4"/>
      <c r="B826" s="119"/>
      <c r="C826" s="119"/>
      <c r="D826" s="119"/>
      <c r="E826" s="119"/>
      <c r="F826" s="119"/>
      <c r="G826" s="120"/>
      <c r="H826" s="119"/>
      <c r="I826" s="120"/>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c r="AF826" s="119"/>
      <c r="AG826" s="119"/>
      <c r="AH826" s="4"/>
      <c r="AI826" s="4"/>
      <c r="AJ826" s="4"/>
      <c r="AK826" s="4"/>
      <c r="AL826" s="4"/>
      <c r="AM826" s="4"/>
      <c r="AN826" s="4"/>
    </row>
    <row r="827" spans="1:40" ht="15.75" customHeight="1" x14ac:dyDescent="0.2">
      <c r="A827" s="4"/>
      <c r="B827" s="119"/>
      <c r="C827" s="119"/>
      <c r="D827" s="119"/>
      <c r="E827" s="119"/>
      <c r="F827" s="119"/>
      <c r="G827" s="120"/>
      <c r="H827" s="119"/>
      <c r="I827" s="120"/>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c r="AF827" s="119"/>
      <c r="AG827" s="119"/>
      <c r="AH827" s="4"/>
      <c r="AI827" s="4"/>
      <c r="AJ827" s="4"/>
      <c r="AK827" s="4"/>
      <c r="AL827" s="4"/>
      <c r="AM827" s="4"/>
      <c r="AN827" s="4"/>
    </row>
    <row r="828" spans="1:40" ht="15.75" customHeight="1" x14ac:dyDescent="0.2">
      <c r="A828" s="4"/>
      <c r="B828" s="119"/>
      <c r="C828" s="119"/>
      <c r="D828" s="119"/>
      <c r="E828" s="119"/>
      <c r="F828" s="119"/>
      <c r="G828" s="120"/>
      <c r="H828" s="119"/>
      <c r="I828" s="120"/>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c r="AF828" s="119"/>
      <c r="AG828" s="119"/>
      <c r="AH828" s="4"/>
      <c r="AI828" s="4"/>
      <c r="AJ828" s="4"/>
      <c r="AK828" s="4"/>
      <c r="AL828" s="4"/>
      <c r="AM828" s="4"/>
      <c r="AN828" s="4"/>
    </row>
    <row r="829" spans="1:40" ht="15.75" customHeight="1" x14ac:dyDescent="0.2">
      <c r="A829" s="4"/>
      <c r="B829" s="119"/>
      <c r="C829" s="119"/>
      <c r="D829" s="119"/>
      <c r="E829" s="119"/>
      <c r="F829" s="119"/>
      <c r="G829" s="120"/>
      <c r="H829" s="119"/>
      <c r="I829" s="120"/>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c r="AF829" s="119"/>
      <c r="AG829" s="119"/>
      <c r="AH829" s="4"/>
      <c r="AI829" s="4"/>
      <c r="AJ829" s="4"/>
      <c r="AK829" s="4"/>
      <c r="AL829" s="4"/>
      <c r="AM829" s="4"/>
      <c r="AN829" s="4"/>
    </row>
    <row r="830" spans="1:40" ht="15.75" customHeight="1" x14ac:dyDescent="0.2">
      <c r="A830" s="4"/>
      <c r="B830" s="119"/>
      <c r="C830" s="119"/>
      <c r="D830" s="119"/>
      <c r="E830" s="119"/>
      <c r="F830" s="119"/>
      <c r="G830" s="120"/>
      <c r="H830" s="119"/>
      <c r="I830" s="120"/>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c r="AF830" s="119"/>
      <c r="AG830" s="119"/>
      <c r="AH830" s="4"/>
      <c r="AI830" s="4"/>
      <c r="AJ830" s="4"/>
      <c r="AK830" s="4"/>
      <c r="AL830" s="4"/>
      <c r="AM830" s="4"/>
      <c r="AN830" s="4"/>
    </row>
    <row r="831" spans="1:40" ht="15.75" customHeight="1" x14ac:dyDescent="0.2">
      <c r="A831" s="4"/>
      <c r="B831" s="119"/>
      <c r="C831" s="119"/>
      <c r="D831" s="119"/>
      <c r="E831" s="119"/>
      <c r="F831" s="119"/>
      <c r="G831" s="120"/>
      <c r="H831" s="119"/>
      <c r="I831" s="120"/>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c r="AF831" s="119"/>
      <c r="AG831" s="119"/>
      <c r="AH831" s="4"/>
      <c r="AI831" s="4"/>
      <c r="AJ831" s="4"/>
      <c r="AK831" s="4"/>
      <c r="AL831" s="4"/>
      <c r="AM831" s="4"/>
      <c r="AN831" s="4"/>
    </row>
    <row r="832" spans="1:40" ht="15.75" customHeight="1" x14ac:dyDescent="0.2">
      <c r="A832" s="4"/>
      <c r="B832" s="119"/>
      <c r="C832" s="119"/>
      <c r="D832" s="119"/>
      <c r="E832" s="119"/>
      <c r="F832" s="119"/>
      <c r="G832" s="120"/>
      <c r="H832" s="119"/>
      <c r="I832" s="120"/>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c r="AF832" s="119"/>
      <c r="AG832" s="119"/>
      <c r="AH832" s="4"/>
      <c r="AI832" s="4"/>
      <c r="AJ832" s="4"/>
      <c r="AK832" s="4"/>
      <c r="AL832" s="4"/>
      <c r="AM832" s="4"/>
      <c r="AN832" s="4"/>
    </row>
    <row r="833" spans="1:40" ht="15.75" customHeight="1" x14ac:dyDescent="0.2">
      <c r="A833" s="4"/>
      <c r="B833" s="119"/>
      <c r="C833" s="119"/>
      <c r="D833" s="119"/>
      <c r="E833" s="119"/>
      <c r="F833" s="119"/>
      <c r="G833" s="120"/>
      <c r="H833" s="119"/>
      <c r="I833" s="120"/>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c r="AF833" s="119"/>
      <c r="AG833" s="119"/>
      <c r="AH833" s="4"/>
      <c r="AI833" s="4"/>
      <c r="AJ833" s="4"/>
      <c r="AK833" s="4"/>
      <c r="AL833" s="4"/>
      <c r="AM833" s="4"/>
      <c r="AN833" s="4"/>
    </row>
    <row r="834" spans="1:40" ht="15.75" customHeight="1" x14ac:dyDescent="0.2">
      <c r="A834" s="4"/>
      <c r="B834" s="119"/>
      <c r="C834" s="119"/>
      <c r="D834" s="119"/>
      <c r="E834" s="119"/>
      <c r="F834" s="119"/>
      <c r="G834" s="120"/>
      <c r="H834" s="119"/>
      <c r="I834" s="120"/>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c r="AF834" s="119"/>
      <c r="AG834" s="119"/>
      <c r="AH834" s="4"/>
      <c r="AI834" s="4"/>
      <c r="AJ834" s="4"/>
      <c r="AK834" s="4"/>
      <c r="AL834" s="4"/>
      <c r="AM834" s="4"/>
      <c r="AN834" s="4"/>
    </row>
    <row r="835" spans="1:40" ht="15.75" customHeight="1" x14ac:dyDescent="0.2">
      <c r="A835" s="4"/>
      <c r="B835" s="119"/>
      <c r="C835" s="119"/>
      <c r="D835" s="119"/>
      <c r="E835" s="119"/>
      <c r="F835" s="119"/>
      <c r="G835" s="120"/>
      <c r="H835" s="119"/>
      <c r="I835" s="120"/>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c r="AF835" s="119"/>
      <c r="AG835" s="119"/>
      <c r="AH835" s="4"/>
      <c r="AI835" s="4"/>
      <c r="AJ835" s="4"/>
      <c r="AK835" s="4"/>
      <c r="AL835" s="4"/>
      <c r="AM835" s="4"/>
      <c r="AN835" s="4"/>
    </row>
    <row r="836" spans="1:40" ht="15.75" customHeight="1" x14ac:dyDescent="0.2">
      <c r="A836" s="4"/>
      <c r="B836" s="119"/>
      <c r="C836" s="119"/>
      <c r="D836" s="119"/>
      <c r="E836" s="119"/>
      <c r="F836" s="119"/>
      <c r="G836" s="120"/>
      <c r="H836" s="119"/>
      <c r="I836" s="120"/>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c r="AF836" s="119"/>
      <c r="AG836" s="119"/>
      <c r="AH836" s="4"/>
      <c r="AI836" s="4"/>
      <c r="AJ836" s="4"/>
      <c r="AK836" s="4"/>
      <c r="AL836" s="4"/>
      <c r="AM836" s="4"/>
      <c r="AN836" s="4"/>
    </row>
    <row r="837" spans="1:40" ht="15.75" customHeight="1" x14ac:dyDescent="0.2">
      <c r="A837" s="4"/>
      <c r="B837" s="119"/>
      <c r="C837" s="119"/>
      <c r="D837" s="119"/>
      <c r="E837" s="119"/>
      <c r="F837" s="119"/>
      <c r="G837" s="120"/>
      <c r="H837" s="119"/>
      <c r="I837" s="120"/>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c r="AF837" s="119"/>
      <c r="AG837" s="119"/>
      <c r="AH837" s="4"/>
      <c r="AI837" s="4"/>
      <c r="AJ837" s="4"/>
      <c r="AK837" s="4"/>
      <c r="AL837" s="4"/>
      <c r="AM837" s="4"/>
      <c r="AN837" s="4"/>
    </row>
    <row r="838" spans="1:40" ht="15.75" customHeight="1" x14ac:dyDescent="0.2">
      <c r="A838" s="4"/>
      <c r="B838" s="119"/>
      <c r="C838" s="119"/>
      <c r="D838" s="119"/>
      <c r="E838" s="119"/>
      <c r="F838" s="119"/>
      <c r="G838" s="120"/>
      <c r="H838" s="119"/>
      <c r="I838" s="120"/>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c r="AF838" s="119"/>
      <c r="AG838" s="119"/>
      <c r="AH838" s="4"/>
      <c r="AI838" s="4"/>
      <c r="AJ838" s="4"/>
      <c r="AK838" s="4"/>
      <c r="AL838" s="4"/>
      <c r="AM838" s="4"/>
      <c r="AN838" s="4"/>
    </row>
    <row r="839" spans="1:40" ht="15.75" customHeight="1" x14ac:dyDescent="0.2">
      <c r="A839" s="4"/>
      <c r="B839" s="119"/>
      <c r="C839" s="119"/>
      <c r="D839" s="119"/>
      <c r="E839" s="119"/>
      <c r="F839" s="119"/>
      <c r="G839" s="120"/>
      <c r="H839" s="119"/>
      <c r="I839" s="120"/>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c r="AF839" s="119"/>
      <c r="AG839" s="119"/>
      <c r="AH839" s="4"/>
      <c r="AI839" s="4"/>
      <c r="AJ839" s="4"/>
      <c r="AK839" s="4"/>
      <c r="AL839" s="4"/>
      <c r="AM839" s="4"/>
      <c r="AN839" s="4"/>
    </row>
    <row r="840" spans="1:40" ht="15.75" customHeight="1" x14ac:dyDescent="0.2">
      <c r="A840" s="4"/>
      <c r="B840" s="119"/>
      <c r="C840" s="119"/>
      <c r="D840" s="119"/>
      <c r="E840" s="119"/>
      <c r="F840" s="119"/>
      <c r="G840" s="120"/>
      <c r="H840" s="119"/>
      <c r="I840" s="120"/>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c r="AF840" s="119"/>
      <c r="AG840" s="119"/>
      <c r="AH840" s="4"/>
      <c r="AI840" s="4"/>
      <c r="AJ840" s="4"/>
      <c r="AK840" s="4"/>
      <c r="AL840" s="4"/>
      <c r="AM840" s="4"/>
      <c r="AN840" s="4"/>
    </row>
    <row r="841" spans="1:40" ht="15.75" customHeight="1" x14ac:dyDescent="0.2">
      <c r="A841" s="4"/>
      <c r="B841" s="119"/>
      <c r="C841" s="119"/>
      <c r="D841" s="119"/>
      <c r="E841" s="119"/>
      <c r="F841" s="119"/>
      <c r="G841" s="120"/>
      <c r="H841" s="119"/>
      <c r="I841" s="120"/>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c r="AF841" s="119"/>
      <c r="AG841" s="119"/>
      <c r="AH841" s="4"/>
      <c r="AI841" s="4"/>
      <c r="AJ841" s="4"/>
      <c r="AK841" s="4"/>
      <c r="AL841" s="4"/>
      <c r="AM841" s="4"/>
      <c r="AN841" s="4"/>
    </row>
    <row r="842" spans="1:40" ht="15.75" customHeight="1" x14ac:dyDescent="0.2">
      <c r="A842" s="4"/>
      <c r="B842" s="119"/>
      <c r="C842" s="119"/>
      <c r="D842" s="119"/>
      <c r="E842" s="119"/>
      <c r="F842" s="119"/>
      <c r="G842" s="120"/>
      <c r="H842" s="119"/>
      <c r="I842" s="120"/>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c r="AF842" s="119"/>
      <c r="AG842" s="119"/>
      <c r="AH842" s="4"/>
      <c r="AI842" s="4"/>
      <c r="AJ842" s="4"/>
      <c r="AK842" s="4"/>
      <c r="AL842" s="4"/>
      <c r="AM842" s="4"/>
      <c r="AN842" s="4"/>
    </row>
    <row r="843" spans="1:40" ht="15.75" customHeight="1" x14ac:dyDescent="0.2">
      <c r="A843" s="4"/>
      <c r="B843" s="119"/>
      <c r="C843" s="119"/>
      <c r="D843" s="119"/>
      <c r="E843" s="119"/>
      <c r="F843" s="119"/>
      <c r="G843" s="120"/>
      <c r="H843" s="119"/>
      <c r="I843" s="120"/>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4"/>
      <c r="AI843" s="4"/>
      <c r="AJ843" s="4"/>
      <c r="AK843" s="4"/>
      <c r="AL843" s="4"/>
      <c r="AM843" s="4"/>
      <c r="AN843" s="4"/>
    </row>
    <row r="844" spans="1:40" ht="15.75" customHeight="1" x14ac:dyDescent="0.2">
      <c r="A844" s="4"/>
      <c r="B844" s="119"/>
      <c r="C844" s="119"/>
      <c r="D844" s="119"/>
      <c r="E844" s="119"/>
      <c r="F844" s="119"/>
      <c r="G844" s="120"/>
      <c r="H844" s="119"/>
      <c r="I844" s="120"/>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4"/>
      <c r="AI844" s="4"/>
      <c r="AJ844" s="4"/>
      <c r="AK844" s="4"/>
      <c r="AL844" s="4"/>
      <c r="AM844" s="4"/>
      <c r="AN844" s="4"/>
    </row>
    <row r="845" spans="1:40" ht="15.75" customHeight="1" x14ac:dyDescent="0.2">
      <c r="A845" s="4"/>
      <c r="B845" s="119"/>
      <c r="C845" s="119"/>
      <c r="D845" s="119"/>
      <c r="E845" s="119"/>
      <c r="F845" s="119"/>
      <c r="G845" s="120"/>
      <c r="H845" s="119"/>
      <c r="I845" s="120"/>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c r="AF845" s="119"/>
      <c r="AG845" s="119"/>
      <c r="AH845" s="4"/>
      <c r="AI845" s="4"/>
      <c r="AJ845" s="4"/>
      <c r="AK845" s="4"/>
      <c r="AL845" s="4"/>
      <c r="AM845" s="4"/>
      <c r="AN845" s="4"/>
    </row>
    <row r="846" spans="1:40" ht="15.75" customHeight="1" x14ac:dyDescent="0.2">
      <c r="A846" s="4"/>
      <c r="B846" s="119"/>
      <c r="C846" s="119"/>
      <c r="D846" s="119"/>
      <c r="E846" s="119"/>
      <c r="F846" s="119"/>
      <c r="G846" s="120"/>
      <c r="H846" s="119"/>
      <c r="I846" s="120"/>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c r="AF846" s="119"/>
      <c r="AG846" s="119"/>
      <c r="AH846" s="4"/>
      <c r="AI846" s="4"/>
      <c r="AJ846" s="4"/>
      <c r="AK846" s="4"/>
      <c r="AL846" s="4"/>
      <c r="AM846" s="4"/>
      <c r="AN846" s="4"/>
    </row>
    <row r="847" spans="1:40" ht="15.75" customHeight="1" x14ac:dyDescent="0.2">
      <c r="A847" s="4"/>
      <c r="B847" s="119"/>
      <c r="C847" s="119"/>
      <c r="D847" s="119"/>
      <c r="E847" s="119"/>
      <c r="F847" s="119"/>
      <c r="G847" s="120"/>
      <c r="H847" s="119"/>
      <c r="I847" s="120"/>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c r="AF847" s="119"/>
      <c r="AG847" s="119"/>
      <c r="AH847" s="4"/>
      <c r="AI847" s="4"/>
      <c r="AJ847" s="4"/>
      <c r="AK847" s="4"/>
      <c r="AL847" s="4"/>
      <c r="AM847" s="4"/>
      <c r="AN847" s="4"/>
    </row>
    <row r="848" spans="1:40" ht="15.75" customHeight="1" x14ac:dyDescent="0.2">
      <c r="A848" s="4"/>
      <c r="B848" s="119"/>
      <c r="C848" s="119"/>
      <c r="D848" s="119"/>
      <c r="E848" s="119"/>
      <c r="F848" s="119"/>
      <c r="G848" s="120"/>
      <c r="H848" s="119"/>
      <c r="I848" s="120"/>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c r="AF848" s="119"/>
      <c r="AG848" s="119"/>
      <c r="AH848" s="4"/>
      <c r="AI848" s="4"/>
      <c r="AJ848" s="4"/>
      <c r="AK848" s="4"/>
      <c r="AL848" s="4"/>
      <c r="AM848" s="4"/>
      <c r="AN848" s="4"/>
    </row>
    <row r="849" spans="1:40" ht="15.75" customHeight="1" x14ac:dyDescent="0.2">
      <c r="A849" s="4"/>
      <c r="B849" s="119"/>
      <c r="C849" s="119"/>
      <c r="D849" s="119"/>
      <c r="E849" s="119"/>
      <c r="F849" s="119"/>
      <c r="G849" s="120"/>
      <c r="H849" s="119"/>
      <c r="I849" s="120"/>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4"/>
      <c r="AI849" s="4"/>
      <c r="AJ849" s="4"/>
      <c r="AK849" s="4"/>
      <c r="AL849" s="4"/>
      <c r="AM849" s="4"/>
      <c r="AN849" s="4"/>
    </row>
    <row r="850" spans="1:40" ht="15.75" customHeight="1" x14ac:dyDescent="0.2">
      <c r="A850" s="4"/>
      <c r="B850" s="119"/>
      <c r="C850" s="119"/>
      <c r="D850" s="119"/>
      <c r="E850" s="119"/>
      <c r="F850" s="119"/>
      <c r="G850" s="120"/>
      <c r="H850" s="119"/>
      <c r="I850" s="120"/>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4"/>
      <c r="AI850" s="4"/>
      <c r="AJ850" s="4"/>
      <c r="AK850" s="4"/>
      <c r="AL850" s="4"/>
      <c r="AM850" s="4"/>
      <c r="AN850" s="4"/>
    </row>
    <row r="851" spans="1:40" ht="15.75" customHeight="1" x14ac:dyDescent="0.2">
      <c r="A851" s="4"/>
      <c r="B851" s="119"/>
      <c r="C851" s="119"/>
      <c r="D851" s="119"/>
      <c r="E851" s="119"/>
      <c r="F851" s="119"/>
      <c r="G851" s="120"/>
      <c r="H851" s="119"/>
      <c r="I851" s="120"/>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4"/>
      <c r="AI851" s="4"/>
      <c r="AJ851" s="4"/>
      <c r="AK851" s="4"/>
      <c r="AL851" s="4"/>
      <c r="AM851" s="4"/>
      <c r="AN851" s="4"/>
    </row>
    <row r="852" spans="1:40" ht="15.75" customHeight="1" x14ac:dyDescent="0.2">
      <c r="A852" s="4"/>
      <c r="B852" s="119"/>
      <c r="C852" s="119"/>
      <c r="D852" s="119"/>
      <c r="E852" s="119"/>
      <c r="F852" s="119"/>
      <c r="G852" s="120"/>
      <c r="H852" s="119"/>
      <c r="I852" s="120"/>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c r="AF852" s="119"/>
      <c r="AG852" s="119"/>
      <c r="AH852" s="4"/>
      <c r="AI852" s="4"/>
      <c r="AJ852" s="4"/>
      <c r="AK852" s="4"/>
      <c r="AL852" s="4"/>
      <c r="AM852" s="4"/>
      <c r="AN852" s="4"/>
    </row>
    <row r="853" spans="1:40" ht="15.75" customHeight="1" x14ac:dyDescent="0.2">
      <c r="A853" s="4"/>
      <c r="B853" s="119"/>
      <c r="C853" s="119"/>
      <c r="D853" s="119"/>
      <c r="E853" s="119"/>
      <c r="F853" s="119"/>
      <c r="G853" s="120"/>
      <c r="H853" s="119"/>
      <c r="I853" s="120"/>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c r="AF853" s="119"/>
      <c r="AG853" s="119"/>
      <c r="AH853" s="4"/>
      <c r="AI853" s="4"/>
      <c r="AJ853" s="4"/>
      <c r="AK853" s="4"/>
      <c r="AL853" s="4"/>
      <c r="AM853" s="4"/>
      <c r="AN853" s="4"/>
    </row>
    <row r="854" spans="1:40" ht="15.75" customHeight="1" x14ac:dyDescent="0.2">
      <c r="A854" s="4"/>
      <c r="B854" s="119"/>
      <c r="C854" s="119"/>
      <c r="D854" s="119"/>
      <c r="E854" s="119"/>
      <c r="F854" s="119"/>
      <c r="G854" s="120"/>
      <c r="H854" s="119"/>
      <c r="I854" s="120"/>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c r="AF854" s="119"/>
      <c r="AG854" s="119"/>
      <c r="AH854" s="4"/>
      <c r="AI854" s="4"/>
      <c r="AJ854" s="4"/>
      <c r="AK854" s="4"/>
      <c r="AL854" s="4"/>
      <c r="AM854" s="4"/>
      <c r="AN854" s="4"/>
    </row>
    <row r="855" spans="1:40" ht="15.75" customHeight="1" x14ac:dyDescent="0.2">
      <c r="A855" s="4"/>
      <c r="B855" s="119"/>
      <c r="C855" s="119"/>
      <c r="D855" s="119"/>
      <c r="E855" s="119"/>
      <c r="F855" s="119"/>
      <c r="G855" s="120"/>
      <c r="H855" s="119"/>
      <c r="I855" s="120"/>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c r="AF855" s="119"/>
      <c r="AG855" s="119"/>
      <c r="AH855" s="4"/>
      <c r="AI855" s="4"/>
      <c r="AJ855" s="4"/>
      <c r="AK855" s="4"/>
      <c r="AL855" s="4"/>
      <c r="AM855" s="4"/>
      <c r="AN855" s="4"/>
    </row>
    <row r="856" spans="1:40" ht="15.75" customHeight="1" x14ac:dyDescent="0.2">
      <c r="A856" s="4"/>
      <c r="B856" s="119"/>
      <c r="C856" s="119"/>
      <c r="D856" s="119"/>
      <c r="E856" s="119"/>
      <c r="F856" s="119"/>
      <c r="G856" s="120"/>
      <c r="H856" s="119"/>
      <c r="I856" s="120"/>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c r="AF856" s="119"/>
      <c r="AG856" s="119"/>
      <c r="AH856" s="4"/>
      <c r="AI856" s="4"/>
      <c r="AJ856" s="4"/>
      <c r="AK856" s="4"/>
      <c r="AL856" s="4"/>
      <c r="AM856" s="4"/>
      <c r="AN856" s="4"/>
    </row>
    <row r="857" spans="1:40" ht="15.75" customHeight="1" x14ac:dyDescent="0.2">
      <c r="A857" s="4"/>
      <c r="B857" s="119"/>
      <c r="C857" s="119"/>
      <c r="D857" s="119"/>
      <c r="E857" s="119"/>
      <c r="F857" s="119"/>
      <c r="G857" s="120"/>
      <c r="H857" s="119"/>
      <c r="I857" s="120"/>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c r="AF857" s="119"/>
      <c r="AG857" s="119"/>
      <c r="AH857" s="4"/>
      <c r="AI857" s="4"/>
      <c r="AJ857" s="4"/>
      <c r="AK857" s="4"/>
      <c r="AL857" s="4"/>
      <c r="AM857" s="4"/>
      <c r="AN857" s="4"/>
    </row>
    <row r="858" spans="1:40" ht="15.75" customHeight="1" x14ac:dyDescent="0.2">
      <c r="A858" s="4"/>
      <c r="B858" s="119"/>
      <c r="C858" s="119"/>
      <c r="D858" s="119"/>
      <c r="E858" s="119"/>
      <c r="F858" s="119"/>
      <c r="G858" s="120"/>
      <c r="H858" s="119"/>
      <c r="I858" s="120"/>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c r="AF858" s="119"/>
      <c r="AG858" s="119"/>
      <c r="AH858" s="4"/>
      <c r="AI858" s="4"/>
      <c r="AJ858" s="4"/>
      <c r="AK858" s="4"/>
      <c r="AL858" s="4"/>
      <c r="AM858" s="4"/>
      <c r="AN858" s="4"/>
    </row>
    <row r="859" spans="1:40" ht="15.75" customHeight="1" x14ac:dyDescent="0.2">
      <c r="A859" s="4"/>
      <c r="B859" s="119"/>
      <c r="C859" s="119"/>
      <c r="D859" s="119"/>
      <c r="E859" s="119"/>
      <c r="F859" s="119"/>
      <c r="G859" s="120"/>
      <c r="H859" s="119"/>
      <c r="I859" s="120"/>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c r="AF859" s="119"/>
      <c r="AG859" s="119"/>
      <c r="AH859" s="4"/>
      <c r="AI859" s="4"/>
      <c r="AJ859" s="4"/>
      <c r="AK859" s="4"/>
      <c r="AL859" s="4"/>
      <c r="AM859" s="4"/>
      <c r="AN859" s="4"/>
    </row>
    <row r="860" spans="1:40" ht="15.75" customHeight="1" x14ac:dyDescent="0.2">
      <c r="A860" s="4"/>
      <c r="B860" s="119"/>
      <c r="C860" s="119"/>
      <c r="D860" s="119"/>
      <c r="E860" s="119"/>
      <c r="F860" s="119"/>
      <c r="G860" s="120"/>
      <c r="H860" s="119"/>
      <c r="I860" s="120"/>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4"/>
      <c r="AI860" s="4"/>
      <c r="AJ860" s="4"/>
      <c r="AK860" s="4"/>
      <c r="AL860" s="4"/>
      <c r="AM860" s="4"/>
      <c r="AN860" s="4"/>
    </row>
    <row r="861" spans="1:40" ht="15.75" customHeight="1" x14ac:dyDescent="0.2">
      <c r="A861" s="4"/>
      <c r="B861" s="119"/>
      <c r="C861" s="119"/>
      <c r="D861" s="119"/>
      <c r="E861" s="119"/>
      <c r="F861" s="119"/>
      <c r="G861" s="120"/>
      <c r="H861" s="119"/>
      <c r="I861" s="120"/>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c r="AG861" s="119"/>
      <c r="AH861" s="4"/>
      <c r="AI861" s="4"/>
      <c r="AJ861" s="4"/>
      <c r="AK861" s="4"/>
      <c r="AL861" s="4"/>
      <c r="AM861" s="4"/>
      <c r="AN861" s="4"/>
    </row>
    <row r="862" spans="1:40" ht="15.75" customHeight="1" x14ac:dyDescent="0.2">
      <c r="A862" s="4"/>
      <c r="B862" s="119"/>
      <c r="C862" s="119"/>
      <c r="D862" s="119"/>
      <c r="E862" s="119"/>
      <c r="F862" s="119"/>
      <c r="G862" s="120"/>
      <c r="H862" s="119"/>
      <c r="I862" s="120"/>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c r="AG862" s="119"/>
      <c r="AH862" s="4"/>
      <c r="AI862" s="4"/>
      <c r="AJ862" s="4"/>
      <c r="AK862" s="4"/>
      <c r="AL862" s="4"/>
      <c r="AM862" s="4"/>
      <c r="AN862" s="4"/>
    </row>
    <row r="863" spans="1:40" ht="15.75" customHeight="1" x14ac:dyDescent="0.2">
      <c r="A863" s="4"/>
      <c r="B863" s="119"/>
      <c r="C863" s="119"/>
      <c r="D863" s="119"/>
      <c r="E863" s="119"/>
      <c r="F863" s="119"/>
      <c r="G863" s="120"/>
      <c r="H863" s="119"/>
      <c r="I863" s="120"/>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c r="AF863" s="119"/>
      <c r="AG863" s="119"/>
      <c r="AH863" s="4"/>
      <c r="AI863" s="4"/>
      <c r="AJ863" s="4"/>
      <c r="AK863" s="4"/>
      <c r="AL863" s="4"/>
      <c r="AM863" s="4"/>
      <c r="AN863" s="4"/>
    </row>
    <row r="864" spans="1:40" ht="15.75" customHeight="1" x14ac:dyDescent="0.2">
      <c r="A864" s="4"/>
      <c r="B864" s="119"/>
      <c r="C864" s="119"/>
      <c r="D864" s="119"/>
      <c r="E864" s="119"/>
      <c r="F864" s="119"/>
      <c r="G864" s="120"/>
      <c r="H864" s="119"/>
      <c r="I864" s="120"/>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4"/>
      <c r="AI864" s="4"/>
      <c r="AJ864" s="4"/>
      <c r="AK864" s="4"/>
      <c r="AL864" s="4"/>
      <c r="AM864" s="4"/>
      <c r="AN864" s="4"/>
    </row>
    <row r="865" spans="1:40" ht="15.75" customHeight="1" x14ac:dyDescent="0.2">
      <c r="A865" s="4"/>
      <c r="B865" s="119"/>
      <c r="C865" s="119"/>
      <c r="D865" s="119"/>
      <c r="E865" s="119"/>
      <c r="F865" s="119"/>
      <c r="G865" s="120"/>
      <c r="H865" s="119"/>
      <c r="I865" s="120"/>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4"/>
      <c r="AI865" s="4"/>
      <c r="AJ865" s="4"/>
      <c r="AK865" s="4"/>
      <c r="AL865" s="4"/>
      <c r="AM865" s="4"/>
      <c r="AN865" s="4"/>
    </row>
    <row r="866" spans="1:40" ht="15.75" customHeight="1" x14ac:dyDescent="0.2">
      <c r="A866" s="4"/>
      <c r="B866" s="119"/>
      <c r="C866" s="119"/>
      <c r="D866" s="119"/>
      <c r="E866" s="119"/>
      <c r="F866" s="119"/>
      <c r="G866" s="120"/>
      <c r="H866" s="119"/>
      <c r="I866" s="120"/>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4"/>
      <c r="AI866" s="4"/>
      <c r="AJ866" s="4"/>
      <c r="AK866" s="4"/>
      <c r="AL866" s="4"/>
      <c r="AM866" s="4"/>
      <c r="AN866" s="4"/>
    </row>
    <row r="867" spans="1:40" ht="15.75" customHeight="1" x14ac:dyDescent="0.2">
      <c r="A867" s="4"/>
      <c r="B867" s="119"/>
      <c r="C867" s="119"/>
      <c r="D867" s="119"/>
      <c r="E867" s="119"/>
      <c r="F867" s="119"/>
      <c r="G867" s="120"/>
      <c r="H867" s="119"/>
      <c r="I867" s="120"/>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4"/>
      <c r="AI867" s="4"/>
      <c r="AJ867" s="4"/>
      <c r="AK867" s="4"/>
      <c r="AL867" s="4"/>
      <c r="AM867" s="4"/>
      <c r="AN867" s="4"/>
    </row>
    <row r="868" spans="1:40" ht="15.75" customHeight="1" x14ac:dyDescent="0.2">
      <c r="A868" s="4"/>
      <c r="B868" s="119"/>
      <c r="C868" s="119"/>
      <c r="D868" s="119"/>
      <c r="E868" s="119"/>
      <c r="F868" s="119"/>
      <c r="G868" s="120"/>
      <c r="H868" s="119"/>
      <c r="I868" s="120"/>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c r="AF868" s="119"/>
      <c r="AG868" s="119"/>
      <c r="AH868" s="4"/>
      <c r="AI868" s="4"/>
      <c r="AJ868" s="4"/>
      <c r="AK868" s="4"/>
      <c r="AL868" s="4"/>
      <c r="AM868" s="4"/>
      <c r="AN868" s="4"/>
    </row>
    <row r="869" spans="1:40" ht="15.75" customHeight="1" x14ac:dyDescent="0.2">
      <c r="A869" s="4"/>
      <c r="B869" s="119"/>
      <c r="C869" s="119"/>
      <c r="D869" s="119"/>
      <c r="E869" s="119"/>
      <c r="F869" s="119"/>
      <c r="G869" s="120"/>
      <c r="H869" s="119"/>
      <c r="I869" s="120"/>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4"/>
      <c r="AI869" s="4"/>
      <c r="AJ869" s="4"/>
      <c r="AK869" s="4"/>
      <c r="AL869" s="4"/>
      <c r="AM869" s="4"/>
      <c r="AN869" s="4"/>
    </row>
    <row r="870" spans="1:40" ht="15.75" customHeight="1" x14ac:dyDescent="0.2">
      <c r="A870" s="4"/>
      <c r="B870" s="119"/>
      <c r="C870" s="119"/>
      <c r="D870" s="119"/>
      <c r="E870" s="119"/>
      <c r="F870" s="119"/>
      <c r="G870" s="120"/>
      <c r="H870" s="119"/>
      <c r="I870" s="120"/>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4"/>
      <c r="AI870" s="4"/>
      <c r="AJ870" s="4"/>
      <c r="AK870" s="4"/>
      <c r="AL870" s="4"/>
      <c r="AM870" s="4"/>
      <c r="AN870" s="4"/>
    </row>
    <row r="871" spans="1:40" ht="15.75" customHeight="1" x14ac:dyDescent="0.2">
      <c r="A871" s="4"/>
      <c r="B871" s="119"/>
      <c r="C871" s="119"/>
      <c r="D871" s="119"/>
      <c r="E871" s="119"/>
      <c r="F871" s="119"/>
      <c r="G871" s="120"/>
      <c r="H871" s="119"/>
      <c r="I871" s="120"/>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c r="AF871" s="119"/>
      <c r="AG871" s="119"/>
      <c r="AH871" s="4"/>
      <c r="AI871" s="4"/>
      <c r="AJ871" s="4"/>
      <c r="AK871" s="4"/>
      <c r="AL871" s="4"/>
      <c r="AM871" s="4"/>
      <c r="AN871" s="4"/>
    </row>
    <row r="872" spans="1:40" ht="15.75" customHeight="1" x14ac:dyDescent="0.2">
      <c r="A872" s="4"/>
      <c r="B872" s="119"/>
      <c r="C872" s="119"/>
      <c r="D872" s="119"/>
      <c r="E872" s="119"/>
      <c r="F872" s="119"/>
      <c r="G872" s="120"/>
      <c r="H872" s="119"/>
      <c r="I872" s="120"/>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4"/>
      <c r="AI872" s="4"/>
      <c r="AJ872" s="4"/>
      <c r="AK872" s="4"/>
      <c r="AL872" s="4"/>
      <c r="AM872" s="4"/>
      <c r="AN872" s="4"/>
    </row>
    <row r="873" spans="1:40" ht="15.75" customHeight="1" x14ac:dyDescent="0.2">
      <c r="A873" s="4"/>
      <c r="B873" s="119"/>
      <c r="C873" s="119"/>
      <c r="D873" s="119"/>
      <c r="E873" s="119"/>
      <c r="F873" s="119"/>
      <c r="G873" s="120"/>
      <c r="H873" s="119"/>
      <c r="I873" s="120"/>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4"/>
      <c r="AI873" s="4"/>
      <c r="AJ873" s="4"/>
      <c r="AK873" s="4"/>
      <c r="AL873" s="4"/>
      <c r="AM873" s="4"/>
      <c r="AN873" s="4"/>
    </row>
    <row r="874" spans="1:40" ht="15.75" customHeight="1" x14ac:dyDescent="0.2">
      <c r="A874" s="4"/>
      <c r="B874" s="119"/>
      <c r="C874" s="119"/>
      <c r="D874" s="119"/>
      <c r="E874" s="119"/>
      <c r="F874" s="119"/>
      <c r="G874" s="120"/>
      <c r="H874" s="119"/>
      <c r="I874" s="120"/>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c r="AF874" s="119"/>
      <c r="AG874" s="119"/>
      <c r="AH874" s="4"/>
      <c r="AI874" s="4"/>
      <c r="AJ874" s="4"/>
      <c r="AK874" s="4"/>
      <c r="AL874" s="4"/>
      <c r="AM874" s="4"/>
      <c r="AN874" s="4"/>
    </row>
    <row r="875" spans="1:40" ht="15.75" customHeight="1" x14ac:dyDescent="0.2">
      <c r="A875" s="4"/>
      <c r="B875" s="119"/>
      <c r="C875" s="119"/>
      <c r="D875" s="119"/>
      <c r="E875" s="119"/>
      <c r="F875" s="119"/>
      <c r="G875" s="120"/>
      <c r="H875" s="119"/>
      <c r="I875" s="120"/>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c r="AF875" s="119"/>
      <c r="AG875" s="119"/>
      <c r="AH875" s="4"/>
      <c r="AI875" s="4"/>
      <c r="AJ875" s="4"/>
      <c r="AK875" s="4"/>
      <c r="AL875" s="4"/>
      <c r="AM875" s="4"/>
      <c r="AN875" s="4"/>
    </row>
    <row r="876" spans="1:40" ht="15.75" customHeight="1" x14ac:dyDescent="0.2">
      <c r="A876" s="4"/>
      <c r="B876" s="119"/>
      <c r="C876" s="119"/>
      <c r="D876" s="119"/>
      <c r="E876" s="119"/>
      <c r="F876" s="119"/>
      <c r="G876" s="120"/>
      <c r="H876" s="119"/>
      <c r="I876" s="120"/>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c r="AF876" s="119"/>
      <c r="AG876" s="119"/>
      <c r="AH876" s="4"/>
      <c r="AI876" s="4"/>
      <c r="AJ876" s="4"/>
      <c r="AK876" s="4"/>
      <c r="AL876" s="4"/>
      <c r="AM876" s="4"/>
      <c r="AN876" s="4"/>
    </row>
    <row r="877" spans="1:40" ht="15.75" customHeight="1" x14ac:dyDescent="0.2">
      <c r="A877" s="4"/>
      <c r="B877" s="119"/>
      <c r="C877" s="119"/>
      <c r="D877" s="119"/>
      <c r="E877" s="119"/>
      <c r="F877" s="119"/>
      <c r="G877" s="120"/>
      <c r="H877" s="119"/>
      <c r="I877" s="120"/>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4"/>
      <c r="AI877" s="4"/>
      <c r="AJ877" s="4"/>
      <c r="AK877" s="4"/>
      <c r="AL877" s="4"/>
      <c r="AM877" s="4"/>
      <c r="AN877" s="4"/>
    </row>
    <row r="878" spans="1:40" ht="15.75" customHeight="1" x14ac:dyDescent="0.2">
      <c r="A878" s="4"/>
      <c r="B878" s="119"/>
      <c r="C878" s="119"/>
      <c r="D878" s="119"/>
      <c r="E878" s="119"/>
      <c r="F878" s="119"/>
      <c r="G878" s="120"/>
      <c r="H878" s="119"/>
      <c r="I878" s="120"/>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4"/>
      <c r="AI878" s="4"/>
      <c r="AJ878" s="4"/>
      <c r="AK878" s="4"/>
      <c r="AL878" s="4"/>
      <c r="AM878" s="4"/>
      <c r="AN878" s="4"/>
    </row>
    <row r="879" spans="1:40" ht="15.75" customHeight="1" x14ac:dyDescent="0.2">
      <c r="A879" s="4"/>
      <c r="B879" s="119"/>
      <c r="C879" s="119"/>
      <c r="D879" s="119"/>
      <c r="E879" s="119"/>
      <c r="F879" s="119"/>
      <c r="G879" s="120"/>
      <c r="H879" s="119"/>
      <c r="I879" s="120"/>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4"/>
      <c r="AI879" s="4"/>
      <c r="AJ879" s="4"/>
      <c r="AK879" s="4"/>
      <c r="AL879" s="4"/>
      <c r="AM879" s="4"/>
      <c r="AN879" s="4"/>
    </row>
    <row r="880" spans="1:40" ht="15.75" customHeight="1" x14ac:dyDescent="0.2">
      <c r="A880" s="4"/>
      <c r="B880" s="119"/>
      <c r="C880" s="119"/>
      <c r="D880" s="119"/>
      <c r="E880" s="119"/>
      <c r="F880" s="119"/>
      <c r="G880" s="120"/>
      <c r="H880" s="119"/>
      <c r="I880" s="120"/>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4"/>
      <c r="AI880" s="4"/>
      <c r="AJ880" s="4"/>
      <c r="AK880" s="4"/>
      <c r="AL880" s="4"/>
      <c r="AM880" s="4"/>
      <c r="AN880" s="4"/>
    </row>
    <row r="881" spans="1:40" ht="15.75" customHeight="1" x14ac:dyDescent="0.2">
      <c r="A881" s="4"/>
      <c r="B881" s="119"/>
      <c r="C881" s="119"/>
      <c r="D881" s="119"/>
      <c r="E881" s="119"/>
      <c r="F881" s="119"/>
      <c r="G881" s="120"/>
      <c r="H881" s="119"/>
      <c r="I881" s="120"/>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4"/>
      <c r="AI881" s="4"/>
      <c r="AJ881" s="4"/>
      <c r="AK881" s="4"/>
      <c r="AL881" s="4"/>
      <c r="AM881" s="4"/>
      <c r="AN881" s="4"/>
    </row>
    <row r="882" spans="1:40" ht="15.75" customHeight="1" x14ac:dyDescent="0.2">
      <c r="A882" s="4"/>
      <c r="B882" s="119"/>
      <c r="C882" s="119"/>
      <c r="D882" s="119"/>
      <c r="E882" s="119"/>
      <c r="F882" s="119"/>
      <c r="G882" s="120"/>
      <c r="H882" s="119"/>
      <c r="I882" s="120"/>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4"/>
      <c r="AI882" s="4"/>
      <c r="AJ882" s="4"/>
      <c r="AK882" s="4"/>
      <c r="AL882" s="4"/>
      <c r="AM882" s="4"/>
      <c r="AN882" s="4"/>
    </row>
    <row r="883" spans="1:40" ht="15.75" customHeight="1" x14ac:dyDescent="0.2">
      <c r="A883" s="4"/>
      <c r="B883" s="119"/>
      <c r="C883" s="119"/>
      <c r="D883" s="119"/>
      <c r="E883" s="119"/>
      <c r="F883" s="119"/>
      <c r="G883" s="120"/>
      <c r="H883" s="119"/>
      <c r="I883" s="120"/>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4"/>
      <c r="AI883" s="4"/>
      <c r="AJ883" s="4"/>
      <c r="AK883" s="4"/>
      <c r="AL883" s="4"/>
      <c r="AM883" s="4"/>
      <c r="AN883" s="4"/>
    </row>
    <row r="884" spans="1:40" ht="15.75" customHeight="1" x14ac:dyDescent="0.2">
      <c r="A884" s="4"/>
      <c r="B884" s="119"/>
      <c r="C884" s="119"/>
      <c r="D884" s="119"/>
      <c r="E884" s="119"/>
      <c r="F884" s="119"/>
      <c r="G884" s="120"/>
      <c r="H884" s="119"/>
      <c r="I884" s="120"/>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4"/>
      <c r="AI884" s="4"/>
      <c r="AJ884" s="4"/>
      <c r="AK884" s="4"/>
      <c r="AL884" s="4"/>
      <c r="AM884" s="4"/>
      <c r="AN884" s="4"/>
    </row>
    <row r="885" spans="1:40" ht="15.75" customHeight="1" x14ac:dyDescent="0.2">
      <c r="A885" s="4"/>
      <c r="B885" s="119"/>
      <c r="C885" s="119"/>
      <c r="D885" s="119"/>
      <c r="E885" s="119"/>
      <c r="F885" s="119"/>
      <c r="G885" s="120"/>
      <c r="H885" s="119"/>
      <c r="I885" s="120"/>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4"/>
      <c r="AI885" s="4"/>
      <c r="AJ885" s="4"/>
      <c r="AK885" s="4"/>
      <c r="AL885" s="4"/>
      <c r="AM885" s="4"/>
      <c r="AN885" s="4"/>
    </row>
    <row r="886" spans="1:40" ht="15.75" customHeight="1" x14ac:dyDescent="0.2">
      <c r="A886" s="4"/>
      <c r="B886" s="119"/>
      <c r="C886" s="119"/>
      <c r="D886" s="119"/>
      <c r="E886" s="119"/>
      <c r="F886" s="119"/>
      <c r="G886" s="120"/>
      <c r="H886" s="119"/>
      <c r="I886" s="120"/>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4"/>
      <c r="AI886" s="4"/>
      <c r="AJ886" s="4"/>
      <c r="AK886" s="4"/>
      <c r="AL886" s="4"/>
      <c r="AM886" s="4"/>
      <c r="AN886" s="4"/>
    </row>
    <row r="887" spans="1:40" ht="15.75" customHeight="1" x14ac:dyDescent="0.2">
      <c r="A887" s="4"/>
      <c r="B887" s="119"/>
      <c r="C887" s="119"/>
      <c r="D887" s="119"/>
      <c r="E887" s="119"/>
      <c r="F887" s="119"/>
      <c r="G887" s="120"/>
      <c r="H887" s="119"/>
      <c r="I887" s="120"/>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4"/>
      <c r="AI887" s="4"/>
      <c r="AJ887" s="4"/>
      <c r="AK887" s="4"/>
      <c r="AL887" s="4"/>
      <c r="AM887" s="4"/>
      <c r="AN887" s="4"/>
    </row>
    <row r="888" spans="1:40" ht="15.75" customHeight="1" x14ac:dyDescent="0.2">
      <c r="A888" s="4"/>
      <c r="B888" s="119"/>
      <c r="C888" s="119"/>
      <c r="D888" s="119"/>
      <c r="E888" s="119"/>
      <c r="F888" s="119"/>
      <c r="G888" s="120"/>
      <c r="H888" s="119"/>
      <c r="I888" s="120"/>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4"/>
      <c r="AI888" s="4"/>
      <c r="AJ888" s="4"/>
      <c r="AK888" s="4"/>
      <c r="AL888" s="4"/>
      <c r="AM888" s="4"/>
      <c r="AN888" s="4"/>
    </row>
    <row r="889" spans="1:40" ht="15.75" customHeight="1" x14ac:dyDescent="0.2">
      <c r="A889" s="4"/>
      <c r="B889" s="119"/>
      <c r="C889" s="119"/>
      <c r="D889" s="119"/>
      <c r="E889" s="119"/>
      <c r="F889" s="119"/>
      <c r="G889" s="120"/>
      <c r="H889" s="119"/>
      <c r="I889" s="120"/>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4"/>
      <c r="AI889" s="4"/>
      <c r="AJ889" s="4"/>
      <c r="AK889" s="4"/>
      <c r="AL889" s="4"/>
      <c r="AM889" s="4"/>
      <c r="AN889" s="4"/>
    </row>
    <row r="890" spans="1:40" ht="15.75" customHeight="1" x14ac:dyDescent="0.2">
      <c r="A890" s="4"/>
      <c r="B890" s="119"/>
      <c r="C890" s="119"/>
      <c r="D890" s="119"/>
      <c r="E890" s="119"/>
      <c r="F890" s="119"/>
      <c r="G890" s="120"/>
      <c r="H890" s="119"/>
      <c r="I890" s="120"/>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4"/>
      <c r="AI890" s="4"/>
      <c r="AJ890" s="4"/>
      <c r="AK890" s="4"/>
      <c r="AL890" s="4"/>
      <c r="AM890" s="4"/>
      <c r="AN890" s="4"/>
    </row>
    <row r="891" spans="1:40" ht="15.75" customHeight="1" x14ac:dyDescent="0.2">
      <c r="A891" s="4"/>
      <c r="B891" s="119"/>
      <c r="C891" s="119"/>
      <c r="D891" s="119"/>
      <c r="E891" s="119"/>
      <c r="F891" s="119"/>
      <c r="G891" s="120"/>
      <c r="H891" s="119"/>
      <c r="I891" s="120"/>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4"/>
      <c r="AI891" s="4"/>
      <c r="AJ891" s="4"/>
      <c r="AK891" s="4"/>
      <c r="AL891" s="4"/>
      <c r="AM891" s="4"/>
      <c r="AN891" s="4"/>
    </row>
    <row r="892" spans="1:40" ht="15.75" customHeight="1" x14ac:dyDescent="0.2">
      <c r="A892" s="4"/>
      <c r="B892" s="119"/>
      <c r="C892" s="119"/>
      <c r="D892" s="119"/>
      <c r="E892" s="119"/>
      <c r="F892" s="119"/>
      <c r="G892" s="120"/>
      <c r="H892" s="119"/>
      <c r="I892" s="120"/>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4"/>
      <c r="AI892" s="4"/>
      <c r="AJ892" s="4"/>
      <c r="AK892" s="4"/>
      <c r="AL892" s="4"/>
      <c r="AM892" s="4"/>
      <c r="AN892" s="4"/>
    </row>
    <row r="893" spans="1:40" ht="15.75" customHeight="1" x14ac:dyDescent="0.2">
      <c r="A893" s="4"/>
      <c r="B893" s="119"/>
      <c r="C893" s="119"/>
      <c r="D893" s="119"/>
      <c r="E893" s="119"/>
      <c r="F893" s="119"/>
      <c r="G893" s="120"/>
      <c r="H893" s="119"/>
      <c r="I893" s="120"/>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4"/>
      <c r="AI893" s="4"/>
      <c r="AJ893" s="4"/>
      <c r="AK893" s="4"/>
      <c r="AL893" s="4"/>
      <c r="AM893" s="4"/>
      <c r="AN893" s="4"/>
    </row>
    <row r="894" spans="1:40" ht="15.75" customHeight="1" x14ac:dyDescent="0.2">
      <c r="A894" s="4"/>
      <c r="B894" s="119"/>
      <c r="C894" s="119"/>
      <c r="D894" s="119"/>
      <c r="E894" s="119"/>
      <c r="F894" s="119"/>
      <c r="G894" s="120"/>
      <c r="H894" s="119"/>
      <c r="I894" s="120"/>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4"/>
      <c r="AI894" s="4"/>
      <c r="AJ894" s="4"/>
      <c r="AK894" s="4"/>
      <c r="AL894" s="4"/>
      <c r="AM894" s="4"/>
      <c r="AN894" s="4"/>
    </row>
    <row r="895" spans="1:40" ht="15.75" customHeight="1" x14ac:dyDescent="0.2">
      <c r="A895" s="4"/>
      <c r="B895" s="119"/>
      <c r="C895" s="119"/>
      <c r="D895" s="119"/>
      <c r="E895" s="119"/>
      <c r="F895" s="119"/>
      <c r="G895" s="120"/>
      <c r="H895" s="119"/>
      <c r="I895" s="120"/>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4"/>
      <c r="AI895" s="4"/>
      <c r="AJ895" s="4"/>
      <c r="AK895" s="4"/>
      <c r="AL895" s="4"/>
      <c r="AM895" s="4"/>
      <c r="AN895" s="4"/>
    </row>
    <row r="896" spans="1:40" ht="15.75" customHeight="1" x14ac:dyDescent="0.2">
      <c r="A896" s="4"/>
      <c r="B896" s="119"/>
      <c r="C896" s="119"/>
      <c r="D896" s="119"/>
      <c r="E896" s="119"/>
      <c r="F896" s="119"/>
      <c r="G896" s="120"/>
      <c r="H896" s="119"/>
      <c r="I896" s="120"/>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4"/>
      <c r="AI896" s="4"/>
      <c r="AJ896" s="4"/>
      <c r="AK896" s="4"/>
      <c r="AL896" s="4"/>
      <c r="AM896" s="4"/>
      <c r="AN896" s="4"/>
    </row>
    <row r="897" spans="1:40" ht="15.75" customHeight="1" x14ac:dyDescent="0.2">
      <c r="A897" s="4"/>
      <c r="B897" s="119"/>
      <c r="C897" s="119"/>
      <c r="D897" s="119"/>
      <c r="E897" s="119"/>
      <c r="F897" s="119"/>
      <c r="G897" s="120"/>
      <c r="H897" s="119"/>
      <c r="I897" s="120"/>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4"/>
      <c r="AI897" s="4"/>
      <c r="AJ897" s="4"/>
      <c r="AK897" s="4"/>
      <c r="AL897" s="4"/>
      <c r="AM897" s="4"/>
      <c r="AN897" s="4"/>
    </row>
    <row r="898" spans="1:40" ht="15.75" customHeight="1" x14ac:dyDescent="0.2">
      <c r="A898" s="4"/>
      <c r="B898" s="119"/>
      <c r="C898" s="119"/>
      <c r="D898" s="119"/>
      <c r="E898" s="119"/>
      <c r="F898" s="119"/>
      <c r="G898" s="120"/>
      <c r="H898" s="119"/>
      <c r="I898" s="120"/>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4"/>
      <c r="AI898" s="4"/>
      <c r="AJ898" s="4"/>
      <c r="AK898" s="4"/>
      <c r="AL898" s="4"/>
      <c r="AM898" s="4"/>
      <c r="AN898" s="4"/>
    </row>
    <row r="899" spans="1:40" ht="15.75" customHeight="1" x14ac:dyDescent="0.2">
      <c r="A899" s="4"/>
      <c r="B899" s="119"/>
      <c r="C899" s="119"/>
      <c r="D899" s="119"/>
      <c r="E899" s="119"/>
      <c r="F899" s="119"/>
      <c r="G899" s="120"/>
      <c r="H899" s="119"/>
      <c r="I899" s="120"/>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4"/>
      <c r="AI899" s="4"/>
      <c r="AJ899" s="4"/>
      <c r="AK899" s="4"/>
      <c r="AL899" s="4"/>
      <c r="AM899" s="4"/>
      <c r="AN899" s="4"/>
    </row>
    <row r="900" spans="1:40" ht="15.75" customHeight="1" x14ac:dyDescent="0.2">
      <c r="A900" s="4"/>
      <c r="B900" s="119"/>
      <c r="C900" s="119"/>
      <c r="D900" s="119"/>
      <c r="E900" s="119"/>
      <c r="F900" s="119"/>
      <c r="G900" s="120"/>
      <c r="H900" s="119"/>
      <c r="I900" s="120"/>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4"/>
      <c r="AI900" s="4"/>
      <c r="AJ900" s="4"/>
      <c r="AK900" s="4"/>
      <c r="AL900" s="4"/>
      <c r="AM900" s="4"/>
      <c r="AN900" s="4"/>
    </row>
    <row r="901" spans="1:40" ht="15.75" customHeight="1" x14ac:dyDescent="0.2">
      <c r="A901" s="4"/>
      <c r="B901" s="119"/>
      <c r="C901" s="119"/>
      <c r="D901" s="119"/>
      <c r="E901" s="119"/>
      <c r="F901" s="119"/>
      <c r="G901" s="120"/>
      <c r="H901" s="119"/>
      <c r="I901" s="120"/>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4"/>
      <c r="AI901" s="4"/>
      <c r="AJ901" s="4"/>
      <c r="AK901" s="4"/>
      <c r="AL901" s="4"/>
      <c r="AM901" s="4"/>
      <c r="AN901" s="4"/>
    </row>
    <row r="902" spans="1:40" ht="15.75" customHeight="1" x14ac:dyDescent="0.2">
      <c r="A902" s="4"/>
      <c r="B902" s="119"/>
      <c r="C902" s="119"/>
      <c r="D902" s="119"/>
      <c r="E902" s="119"/>
      <c r="F902" s="119"/>
      <c r="G902" s="120"/>
      <c r="H902" s="119"/>
      <c r="I902" s="120"/>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4"/>
      <c r="AI902" s="4"/>
      <c r="AJ902" s="4"/>
      <c r="AK902" s="4"/>
      <c r="AL902" s="4"/>
      <c r="AM902" s="4"/>
      <c r="AN902" s="4"/>
    </row>
    <row r="903" spans="1:40" ht="15.75" customHeight="1" x14ac:dyDescent="0.2">
      <c r="A903" s="4"/>
      <c r="B903" s="119"/>
      <c r="C903" s="119"/>
      <c r="D903" s="119"/>
      <c r="E903" s="119"/>
      <c r="F903" s="119"/>
      <c r="G903" s="120"/>
      <c r="H903" s="119"/>
      <c r="I903" s="120"/>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4"/>
      <c r="AI903" s="4"/>
      <c r="AJ903" s="4"/>
      <c r="AK903" s="4"/>
      <c r="AL903" s="4"/>
      <c r="AM903" s="4"/>
      <c r="AN903" s="4"/>
    </row>
    <row r="904" spans="1:40" ht="15.75" customHeight="1" x14ac:dyDescent="0.2">
      <c r="A904" s="4"/>
      <c r="B904" s="119"/>
      <c r="C904" s="119"/>
      <c r="D904" s="119"/>
      <c r="E904" s="119"/>
      <c r="F904" s="119"/>
      <c r="G904" s="120"/>
      <c r="H904" s="119"/>
      <c r="I904" s="120"/>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4"/>
      <c r="AI904" s="4"/>
      <c r="AJ904" s="4"/>
      <c r="AK904" s="4"/>
      <c r="AL904" s="4"/>
      <c r="AM904" s="4"/>
      <c r="AN904" s="4"/>
    </row>
    <row r="905" spans="1:40" ht="15.75" customHeight="1" x14ac:dyDescent="0.2">
      <c r="A905" s="4"/>
      <c r="B905" s="119"/>
      <c r="C905" s="119"/>
      <c r="D905" s="119"/>
      <c r="E905" s="119"/>
      <c r="F905" s="119"/>
      <c r="G905" s="120"/>
      <c r="H905" s="119"/>
      <c r="I905" s="120"/>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4"/>
      <c r="AI905" s="4"/>
      <c r="AJ905" s="4"/>
      <c r="AK905" s="4"/>
      <c r="AL905" s="4"/>
      <c r="AM905" s="4"/>
      <c r="AN905" s="4"/>
    </row>
    <row r="906" spans="1:40" ht="15.75" customHeight="1" x14ac:dyDescent="0.2">
      <c r="A906" s="4"/>
      <c r="B906" s="119"/>
      <c r="C906" s="119"/>
      <c r="D906" s="119"/>
      <c r="E906" s="119"/>
      <c r="F906" s="119"/>
      <c r="G906" s="120"/>
      <c r="H906" s="119"/>
      <c r="I906" s="120"/>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4"/>
      <c r="AI906" s="4"/>
      <c r="AJ906" s="4"/>
      <c r="AK906" s="4"/>
      <c r="AL906" s="4"/>
      <c r="AM906" s="4"/>
      <c r="AN906" s="4"/>
    </row>
    <row r="907" spans="1:40" ht="15.75" customHeight="1" x14ac:dyDescent="0.2">
      <c r="A907" s="4"/>
      <c r="B907" s="119"/>
      <c r="C907" s="119"/>
      <c r="D907" s="119"/>
      <c r="E907" s="119"/>
      <c r="F907" s="119"/>
      <c r="G907" s="120"/>
      <c r="H907" s="119"/>
      <c r="I907" s="120"/>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4"/>
      <c r="AI907" s="4"/>
      <c r="AJ907" s="4"/>
      <c r="AK907" s="4"/>
      <c r="AL907" s="4"/>
      <c r="AM907" s="4"/>
      <c r="AN907" s="4"/>
    </row>
    <row r="908" spans="1:40" ht="15.75" customHeight="1" x14ac:dyDescent="0.2">
      <c r="A908" s="4"/>
      <c r="B908" s="119"/>
      <c r="C908" s="119"/>
      <c r="D908" s="119"/>
      <c r="E908" s="119"/>
      <c r="F908" s="119"/>
      <c r="G908" s="120"/>
      <c r="H908" s="119"/>
      <c r="I908" s="120"/>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4"/>
      <c r="AI908" s="4"/>
      <c r="AJ908" s="4"/>
      <c r="AK908" s="4"/>
      <c r="AL908" s="4"/>
      <c r="AM908" s="4"/>
      <c r="AN908" s="4"/>
    </row>
    <row r="909" spans="1:40" ht="15.75" customHeight="1" x14ac:dyDescent="0.2">
      <c r="A909" s="4"/>
      <c r="B909" s="119"/>
      <c r="C909" s="119"/>
      <c r="D909" s="119"/>
      <c r="E909" s="119"/>
      <c r="F909" s="119"/>
      <c r="G909" s="120"/>
      <c r="H909" s="119"/>
      <c r="I909" s="120"/>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4"/>
      <c r="AI909" s="4"/>
      <c r="AJ909" s="4"/>
      <c r="AK909" s="4"/>
      <c r="AL909" s="4"/>
      <c r="AM909" s="4"/>
      <c r="AN909" s="4"/>
    </row>
    <row r="910" spans="1:40" ht="15.75" customHeight="1" x14ac:dyDescent="0.2">
      <c r="A910" s="4"/>
      <c r="B910" s="119"/>
      <c r="C910" s="119"/>
      <c r="D910" s="119"/>
      <c r="E910" s="119"/>
      <c r="F910" s="119"/>
      <c r="G910" s="120"/>
      <c r="H910" s="119"/>
      <c r="I910" s="120"/>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4"/>
      <c r="AI910" s="4"/>
      <c r="AJ910" s="4"/>
      <c r="AK910" s="4"/>
      <c r="AL910" s="4"/>
      <c r="AM910" s="4"/>
      <c r="AN910" s="4"/>
    </row>
    <row r="911" spans="1:40" ht="15.75" customHeight="1" x14ac:dyDescent="0.2">
      <c r="A911" s="4"/>
      <c r="B911" s="119"/>
      <c r="C911" s="119"/>
      <c r="D911" s="119"/>
      <c r="E911" s="119"/>
      <c r="F911" s="119"/>
      <c r="G911" s="120"/>
      <c r="H911" s="119"/>
      <c r="I911" s="120"/>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4"/>
      <c r="AI911" s="4"/>
      <c r="AJ911" s="4"/>
      <c r="AK911" s="4"/>
      <c r="AL911" s="4"/>
      <c r="AM911" s="4"/>
      <c r="AN911" s="4"/>
    </row>
    <row r="912" spans="1:40" ht="15.75" customHeight="1" x14ac:dyDescent="0.2">
      <c r="A912" s="4"/>
      <c r="B912" s="119"/>
      <c r="C912" s="119"/>
      <c r="D912" s="119"/>
      <c r="E912" s="119"/>
      <c r="F912" s="119"/>
      <c r="G912" s="120"/>
      <c r="H912" s="119"/>
      <c r="I912" s="120"/>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4"/>
      <c r="AI912" s="4"/>
      <c r="AJ912" s="4"/>
      <c r="AK912" s="4"/>
      <c r="AL912" s="4"/>
      <c r="AM912" s="4"/>
      <c r="AN912" s="4"/>
    </row>
    <row r="913" spans="1:40" ht="15.75" customHeight="1" x14ac:dyDescent="0.2">
      <c r="A913" s="4"/>
      <c r="B913" s="119"/>
      <c r="C913" s="119"/>
      <c r="D913" s="119"/>
      <c r="E913" s="119"/>
      <c r="F913" s="119"/>
      <c r="G913" s="120"/>
      <c r="H913" s="119"/>
      <c r="I913" s="120"/>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4"/>
      <c r="AI913" s="4"/>
      <c r="AJ913" s="4"/>
      <c r="AK913" s="4"/>
      <c r="AL913" s="4"/>
      <c r="AM913" s="4"/>
      <c r="AN913" s="4"/>
    </row>
    <row r="914" spans="1:40" ht="15.75" customHeight="1" x14ac:dyDescent="0.2">
      <c r="A914" s="4"/>
      <c r="B914" s="119"/>
      <c r="C914" s="119"/>
      <c r="D914" s="119"/>
      <c r="E914" s="119"/>
      <c r="F914" s="119"/>
      <c r="G914" s="120"/>
      <c r="H914" s="119"/>
      <c r="I914" s="120"/>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4"/>
      <c r="AI914" s="4"/>
      <c r="AJ914" s="4"/>
      <c r="AK914" s="4"/>
      <c r="AL914" s="4"/>
      <c r="AM914" s="4"/>
      <c r="AN914" s="4"/>
    </row>
    <row r="915" spans="1:40" ht="15.75" customHeight="1" x14ac:dyDescent="0.2">
      <c r="A915" s="4"/>
      <c r="B915" s="119"/>
      <c r="C915" s="119"/>
      <c r="D915" s="119"/>
      <c r="E915" s="119"/>
      <c r="F915" s="119"/>
      <c r="G915" s="120"/>
      <c r="H915" s="119"/>
      <c r="I915" s="120"/>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4"/>
      <c r="AI915" s="4"/>
      <c r="AJ915" s="4"/>
      <c r="AK915" s="4"/>
      <c r="AL915" s="4"/>
      <c r="AM915" s="4"/>
      <c r="AN915" s="4"/>
    </row>
    <row r="916" spans="1:40" ht="15.75" customHeight="1" x14ac:dyDescent="0.2">
      <c r="A916" s="4"/>
      <c r="B916" s="119"/>
      <c r="C916" s="119"/>
      <c r="D916" s="119"/>
      <c r="E916" s="119"/>
      <c r="F916" s="119"/>
      <c r="G916" s="120"/>
      <c r="H916" s="119"/>
      <c r="I916" s="120"/>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4"/>
      <c r="AI916" s="4"/>
      <c r="AJ916" s="4"/>
      <c r="AK916" s="4"/>
      <c r="AL916" s="4"/>
      <c r="AM916" s="4"/>
      <c r="AN916" s="4"/>
    </row>
    <row r="917" spans="1:40" ht="15.75" customHeight="1" x14ac:dyDescent="0.2">
      <c r="A917" s="4"/>
      <c r="B917" s="119"/>
      <c r="C917" s="119"/>
      <c r="D917" s="119"/>
      <c r="E917" s="119"/>
      <c r="F917" s="119"/>
      <c r="G917" s="120"/>
      <c r="H917" s="119"/>
      <c r="I917" s="120"/>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4"/>
      <c r="AI917" s="4"/>
      <c r="AJ917" s="4"/>
      <c r="AK917" s="4"/>
      <c r="AL917" s="4"/>
      <c r="AM917" s="4"/>
      <c r="AN917" s="4"/>
    </row>
    <row r="918" spans="1:40" ht="15.75" customHeight="1" x14ac:dyDescent="0.2">
      <c r="A918" s="4"/>
      <c r="B918" s="119"/>
      <c r="C918" s="119"/>
      <c r="D918" s="119"/>
      <c r="E918" s="119"/>
      <c r="F918" s="119"/>
      <c r="G918" s="120"/>
      <c r="H918" s="119"/>
      <c r="I918" s="120"/>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4"/>
      <c r="AI918" s="4"/>
      <c r="AJ918" s="4"/>
      <c r="AK918" s="4"/>
      <c r="AL918" s="4"/>
      <c r="AM918" s="4"/>
      <c r="AN918" s="4"/>
    </row>
    <row r="919" spans="1:40" ht="15.75" customHeight="1" x14ac:dyDescent="0.2">
      <c r="A919" s="4"/>
      <c r="B919" s="119"/>
      <c r="C919" s="119"/>
      <c r="D919" s="119"/>
      <c r="E919" s="119"/>
      <c r="F919" s="119"/>
      <c r="G919" s="120"/>
      <c r="H919" s="119"/>
      <c r="I919" s="120"/>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4"/>
      <c r="AI919" s="4"/>
      <c r="AJ919" s="4"/>
      <c r="AK919" s="4"/>
      <c r="AL919" s="4"/>
      <c r="AM919" s="4"/>
      <c r="AN919" s="4"/>
    </row>
    <row r="920" spans="1:40" ht="15.75" customHeight="1" x14ac:dyDescent="0.2">
      <c r="A920" s="4"/>
      <c r="B920" s="119"/>
      <c r="C920" s="119"/>
      <c r="D920" s="119"/>
      <c r="E920" s="119"/>
      <c r="F920" s="119"/>
      <c r="G920" s="120"/>
      <c r="H920" s="119"/>
      <c r="I920" s="120"/>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4"/>
      <c r="AI920" s="4"/>
      <c r="AJ920" s="4"/>
      <c r="AK920" s="4"/>
      <c r="AL920" s="4"/>
      <c r="AM920" s="4"/>
      <c r="AN920" s="4"/>
    </row>
    <row r="921" spans="1:40" ht="15.75" customHeight="1" x14ac:dyDescent="0.2">
      <c r="A921" s="4"/>
      <c r="B921" s="119"/>
      <c r="C921" s="119"/>
      <c r="D921" s="119"/>
      <c r="E921" s="119"/>
      <c r="F921" s="119"/>
      <c r="G921" s="120"/>
      <c r="H921" s="119"/>
      <c r="I921" s="120"/>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4"/>
      <c r="AI921" s="4"/>
      <c r="AJ921" s="4"/>
      <c r="AK921" s="4"/>
      <c r="AL921" s="4"/>
      <c r="AM921" s="4"/>
      <c r="AN921" s="4"/>
    </row>
    <row r="922" spans="1:40" ht="15.75" customHeight="1" x14ac:dyDescent="0.2">
      <c r="A922" s="4"/>
      <c r="B922" s="119"/>
      <c r="C922" s="119"/>
      <c r="D922" s="119"/>
      <c r="E922" s="119"/>
      <c r="F922" s="119"/>
      <c r="G922" s="120"/>
      <c r="H922" s="119"/>
      <c r="I922" s="120"/>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4"/>
      <c r="AI922" s="4"/>
      <c r="AJ922" s="4"/>
      <c r="AK922" s="4"/>
      <c r="AL922" s="4"/>
      <c r="AM922" s="4"/>
      <c r="AN922" s="4"/>
    </row>
    <row r="923" spans="1:40" ht="15.75" customHeight="1" x14ac:dyDescent="0.2">
      <c r="A923" s="4"/>
      <c r="B923" s="119"/>
      <c r="C923" s="119"/>
      <c r="D923" s="119"/>
      <c r="E923" s="119"/>
      <c r="F923" s="119"/>
      <c r="G923" s="120"/>
      <c r="H923" s="119"/>
      <c r="I923" s="120"/>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4"/>
      <c r="AI923" s="4"/>
      <c r="AJ923" s="4"/>
      <c r="AK923" s="4"/>
      <c r="AL923" s="4"/>
      <c r="AM923" s="4"/>
      <c r="AN923" s="4"/>
    </row>
    <row r="924" spans="1:40" ht="15.75" customHeight="1" x14ac:dyDescent="0.2">
      <c r="A924" s="4"/>
      <c r="B924" s="119"/>
      <c r="C924" s="119"/>
      <c r="D924" s="119"/>
      <c r="E924" s="119"/>
      <c r="F924" s="119"/>
      <c r="G924" s="120"/>
      <c r="H924" s="119"/>
      <c r="I924" s="120"/>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4"/>
      <c r="AI924" s="4"/>
      <c r="AJ924" s="4"/>
      <c r="AK924" s="4"/>
      <c r="AL924" s="4"/>
      <c r="AM924" s="4"/>
      <c r="AN924" s="4"/>
    </row>
    <row r="925" spans="1:40" ht="15.75" customHeight="1" x14ac:dyDescent="0.2">
      <c r="A925" s="4"/>
      <c r="B925" s="119"/>
      <c r="C925" s="119"/>
      <c r="D925" s="119"/>
      <c r="E925" s="119"/>
      <c r="F925" s="119"/>
      <c r="G925" s="120"/>
      <c r="H925" s="119"/>
      <c r="I925" s="120"/>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4"/>
      <c r="AI925" s="4"/>
      <c r="AJ925" s="4"/>
      <c r="AK925" s="4"/>
      <c r="AL925" s="4"/>
      <c r="AM925" s="4"/>
      <c r="AN925" s="4"/>
    </row>
    <row r="926" spans="1:40" ht="15.75" customHeight="1" x14ac:dyDescent="0.2">
      <c r="A926" s="4"/>
      <c r="B926" s="119"/>
      <c r="C926" s="119"/>
      <c r="D926" s="119"/>
      <c r="E926" s="119"/>
      <c r="F926" s="119"/>
      <c r="G926" s="120"/>
      <c r="H926" s="119"/>
      <c r="I926" s="120"/>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4"/>
      <c r="AI926" s="4"/>
      <c r="AJ926" s="4"/>
      <c r="AK926" s="4"/>
      <c r="AL926" s="4"/>
      <c r="AM926" s="4"/>
      <c r="AN926" s="4"/>
    </row>
    <row r="927" spans="1:40" ht="15.75" customHeight="1" x14ac:dyDescent="0.2">
      <c r="A927" s="4"/>
      <c r="B927" s="119"/>
      <c r="C927" s="119"/>
      <c r="D927" s="119"/>
      <c r="E927" s="119"/>
      <c r="F927" s="119"/>
      <c r="G927" s="120"/>
      <c r="H927" s="119"/>
      <c r="I927" s="120"/>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4"/>
      <c r="AI927" s="4"/>
      <c r="AJ927" s="4"/>
      <c r="AK927" s="4"/>
      <c r="AL927" s="4"/>
      <c r="AM927" s="4"/>
      <c r="AN927" s="4"/>
    </row>
    <row r="928" spans="1:40" ht="15.75" customHeight="1" x14ac:dyDescent="0.2">
      <c r="A928" s="4"/>
      <c r="B928" s="119"/>
      <c r="C928" s="119"/>
      <c r="D928" s="119"/>
      <c r="E928" s="119"/>
      <c r="F928" s="119"/>
      <c r="G928" s="120"/>
      <c r="H928" s="119"/>
      <c r="I928" s="120"/>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4"/>
      <c r="AI928" s="4"/>
      <c r="AJ928" s="4"/>
      <c r="AK928" s="4"/>
      <c r="AL928" s="4"/>
      <c r="AM928" s="4"/>
      <c r="AN928" s="4"/>
    </row>
    <row r="929" spans="1:40" ht="15.75" customHeight="1" x14ac:dyDescent="0.2">
      <c r="A929" s="4"/>
      <c r="B929" s="119"/>
      <c r="C929" s="119"/>
      <c r="D929" s="119"/>
      <c r="E929" s="119"/>
      <c r="F929" s="119"/>
      <c r="G929" s="120"/>
      <c r="H929" s="119"/>
      <c r="I929" s="120"/>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4"/>
      <c r="AI929" s="4"/>
      <c r="AJ929" s="4"/>
      <c r="AK929" s="4"/>
      <c r="AL929" s="4"/>
      <c r="AM929" s="4"/>
      <c r="AN929" s="4"/>
    </row>
    <row r="930" spans="1:40" ht="15.75" customHeight="1" x14ac:dyDescent="0.2">
      <c r="A930" s="4"/>
      <c r="B930" s="119"/>
      <c r="C930" s="119"/>
      <c r="D930" s="119"/>
      <c r="E930" s="119"/>
      <c r="F930" s="119"/>
      <c r="G930" s="120"/>
      <c r="H930" s="119"/>
      <c r="I930" s="120"/>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4"/>
      <c r="AI930" s="4"/>
      <c r="AJ930" s="4"/>
      <c r="AK930" s="4"/>
      <c r="AL930" s="4"/>
      <c r="AM930" s="4"/>
      <c r="AN930" s="4"/>
    </row>
    <row r="931" spans="1:40" ht="15.75" customHeight="1" x14ac:dyDescent="0.2">
      <c r="A931" s="4"/>
      <c r="B931" s="119"/>
      <c r="C931" s="119"/>
      <c r="D931" s="119"/>
      <c r="E931" s="119"/>
      <c r="F931" s="119"/>
      <c r="G931" s="120"/>
      <c r="H931" s="119"/>
      <c r="I931" s="120"/>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4"/>
      <c r="AI931" s="4"/>
      <c r="AJ931" s="4"/>
      <c r="AK931" s="4"/>
      <c r="AL931" s="4"/>
      <c r="AM931" s="4"/>
      <c r="AN931" s="4"/>
    </row>
    <row r="932" spans="1:40" ht="15.75" customHeight="1" x14ac:dyDescent="0.2">
      <c r="A932" s="4"/>
      <c r="B932" s="119"/>
      <c r="C932" s="119"/>
      <c r="D932" s="119"/>
      <c r="E932" s="119"/>
      <c r="F932" s="119"/>
      <c r="G932" s="120"/>
      <c r="H932" s="119"/>
      <c r="I932" s="120"/>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4"/>
      <c r="AI932" s="4"/>
      <c r="AJ932" s="4"/>
      <c r="AK932" s="4"/>
      <c r="AL932" s="4"/>
      <c r="AM932" s="4"/>
      <c r="AN932" s="4"/>
    </row>
    <row r="933" spans="1:40" ht="15.75" customHeight="1" x14ac:dyDescent="0.2">
      <c r="A933" s="4"/>
      <c r="B933" s="119"/>
      <c r="C933" s="119"/>
      <c r="D933" s="119"/>
      <c r="E933" s="119"/>
      <c r="F933" s="119"/>
      <c r="G933" s="120"/>
      <c r="H933" s="119"/>
      <c r="I933" s="120"/>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4"/>
      <c r="AI933" s="4"/>
      <c r="AJ933" s="4"/>
      <c r="AK933" s="4"/>
      <c r="AL933" s="4"/>
      <c r="AM933" s="4"/>
      <c r="AN933" s="4"/>
    </row>
    <row r="934" spans="1:40" ht="15.75" customHeight="1" x14ac:dyDescent="0.2">
      <c r="A934" s="4"/>
      <c r="B934" s="119"/>
      <c r="C934" s="119"/>
      <c r="D934" s="119"/>
      <c r="E934" s="119"/>
      <c r="F934" s="119"/>
      <c r="G934" s="120"/>
      <c r="H934" s="119"/>
      <c r="I934" s="120"/>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4"/>
      <c r="AI934" s="4"/>
      <c r="AJ934" s="4"/>
      <c r="AK934" s="4"/>
      <c r="AL934" s="4"/>
      <c r="AM934" s="4"/>
      <c r="AN934" s="4"/>
    </row>
    <row r="935" spans="1:40" ht="15.75" customHeight="1" x14ac:dyDescent="0.2">
      <c r="A935" s="4"/>
      <c r="B935" s="119"/>
      <c r="C935" s="119"/>
      <c r="D935" s="119"/>
      <c r="E935" s="119"/>
      <c r="F935" s="119"/>
      <c r="G935" s="120"/>
      <c r="H935" s="119"/>
      <c r="I935" s="120"/>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4"/>
      <c r="AI935" s="4"/>
      <c r="AJ935" s="4"/>
      <c r="AK935" s="4"/>
      <c r="AL935" s="4"/>
      <c r="AM935" s="4"/>
      <c r="AN935" s="4"/>
    </row>
    <row r="936" spans="1:40" ht="15.75" customHeight="1" x14ac:dyDescent="0.2">
      <c r="A936" s="4"/>
      <c r="B936" s="119"/>
      <c r="C936" s="119"/>
      <c r="D936" s="119"/>
      <c r="E936" s="119"/>
      <c r="F936" s="119"/>
      <c r="G936" s="120"/>
      <c r="H936" s="119"/>
      <c r="I936" s="120"/>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4"/>
      <c r="AI936" s="4"/>
      <c r="AJ936" s="4"/>
      <c r="AK936" s="4"/>
      <c r="AL936" s="4"/>
      <c r="AM936" s="4"/>
      <c r="AN936" s="4"/>
    </row>
    <row r="937" spans="1:40" ht="15.75" customHeight="1" x14ac:dyDescent="0.2">
      <c r="A937" s="4"/>
      <c r="B937" s="119"/>
      <c r="C937" s="119"/>
      <c r="D937" s="119"/>
      <c r="E937" s="119"/>
      <c r="F937" s="119"/>
      <c r="G937" s="120"/>
      <c r="H937" s="119"/>
      <c r="I937" s="120"/>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4"/>
      <c r="AI937" s="4"/>
      <c r="AJ937" s="4"/>
      <c r="AK937" s="4"/>
      <c r="AL937" s="4"/>
      <c r="AM937" s="4"/>
      <c r="AN937" s="4"/>
    </row>
    <row r="938" spans="1:40" ht="15.75" customHeight="1" x14ac:dyDescent="0.2">
      <c r="A938" s="4"/>
      <c r="B938" s="119"/>
      <c r="C938" s="119"/>
      <c r="D938" s="119"/>
      <c r="E938" s="119"/>
      <c r="F938" s="119"/>
      <c r="G938" s="120"/>
      <c r="H938" s="119"/>
      <c r="I938" s="120"/>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4"/>
      <c r="AI938" s="4"/>
      <c r="AJ938" s="4"/>
      <c r="AK938" s="4"/>
      <c r="AL938" s="4"/>
      <c r="AM938" s="4"/>
      <c r="AN938" s="4"/>
    </row>
    <row r="939" spans="1:40" ht="15.75" customHeight="1" x14ac:dyDescent="0.2">
      <c r="A939" s="4"/>
      <c r="B939" s="119"/>
      <c r="C939" s="119"/>
      <c r="D939" s="119"/>
      <c r="E939" s="119"/>
      <c r="F939" s="119"/>
      <c r="G939" s="120"/>
      <c r="H939" s="119"/>
      <c r="I939" s="120"/>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4"/>
      <c r="AI939" s="4"/>
      <c r="AJ939" s="4"/>
      <c r="AK939" s="4"/>
      <c r="AL939" s="4"/>
      <c r="AM939" s="4"/>
      <c r="AN939" s="4"/>
    </row>
    <row r="940" spans="1:40" ht="15.75" customHeight="1" x14ac:dyDescent="0.2">
      <c r="A940" s="4"/>
      <c r="B940" s="119"/>
      <c r="C940" s="119"/>
      <c r="D940" s="119"/>
      <c r="E940" s="119"/>
      <c r="F940" s="119"/>
      <c r="G940" s="120"/>
      <c r="H940" s="119"/>
      <c r="I940" s="120"/>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4"/>
      <c r="AI940" s="4"/>
      <c r="AJ940" s="4"/>
      <c r="AK940" s="4"/>
      <c r="AL940" s="4"/>
      <c r="AM940" s="4"/>
      <c r="AN940" s="4"/>
    </row>
    <row r="941" spans="1:40" ht="15.75" customHeight="1" x14ac:dyDescent="0.2">
      <c r="A941" s="4"/>
      <c r="B941" s="119"/>
      <c r="C941" s="119"/>
      <c r="D941" s="119"/>
      <c r="E941" s="119"/>
      <c r="F941" s="119"/>
      <c r="G941" s="120"/>
      <c r="H941" s="119"/>
      <c r="I941" s="120"/>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4"/>
      <c r="AI941" s="4"/>
      <c r="AJ941" s="4"/>
      <c r="AK941" s="4"/>
      <c r="AL941" s="4"/>
      <c r="AM941" s="4"/>
      <c r="AN941" s="4"/>
    </row>
    <row r="942" spans="1:40" ht="15.75" customHeight="1" x14ac:dyDescent="0.2">
      <c r="A942" s="4"/>
      <c r="B942" s="119"/>
      <c r="C942" s="119"/>
      <c r="D942" s="119"/>
      <c r="E942" s="119"/>
      <c r="F942" s="119"/>
      <c r="G942" s="120"/>
      <c r="H942" s="119"/>
      <c r="I942" s="120"/>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4"/>
      <c r="AI942" s="4"/>
      <c r="AJ942" s="4"/>
      <c r="AK942" s="4"/>
      <c r="AL942" s="4"/>
      <c r="AM942" s="4"/>
      <c r="AN942" s="4"/>
    </row>
    <row r="943" spans="1:40" ht="15.75" customHeight="1" x14ac:dyDescent="0.2">
      <c r="A943" s="4"/>
      <c r="B943" s="119"/>
      <c r="C943" s="119"/>
      <c r="D943" s="119"/>
      <c r="E943" s="119"/>
      <c r="F943" s="119"/>
      <c r="G943" s="120"/>
      <c r="H943" s="119"/>
      <c r="I943" s="120"/>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4"/>
      <c r="AI943" s="4"/>
      <c r="AJ943" s="4"/>
      <c r="AK943" s="4"/>
      <c r="AL943" s="4"/>
      <c r="AM943" s="4"/>
      <c r="AN943" s="4"/>
    </row>
    <row r="944" spans="1:40" ht="15.75" customHeight="1" x14ac:dyDescent="0.2">
      <c r="A944" s="4"/>
      <c r="B944" s="119"/>
      <c r="C944" s="119"/>
      <c r="D944" s="119"/>
      <c r="E944" s="119"/>
      <c r="F944" s="119"/>
      <c r="G944" s="120"/>
      <c r="H944" s="119"/>
      <c r="I944" s="120"/>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4"/>
      <c r="AI944" s="4"/>
      <c r="AJ944" s="4"/>
      <c r="AK944" s="4"/>
      <c r="AL944" s="4"/>
      <c r="AM944" s="4"/>
      <c r="AN944" s="4"/>
    </row>
    <row r="945" spans="1:40" ht="15.75" customHeight="1" x14ac:dyDescent="0.2">
      <c r="A945" s="4"/>
      <c r="B945" s="119"/>
      <c r="C945" s="119"/>
      <c r="D945" s="119"/>
      <c r="E945" s="119"/>
      <c r="F945" s="119"/>
      <c r="G945" s="120"/>
      <c r="H945" s="119"/>
      <c r="I945" s="120"/>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4"/>
      <c r="AI945" s="4"/>
      <c r="AJ945" s="4"/>
      <c r="AK945" s="4"/>
      <c r="AL945" s="4"/>
      <c r="AM945" s="4"/>
      <c r="AN945" s="4"/>
    </row>
    <row r="946" spans="1:40" ht="15.75" customHeight="1" x14ac:dyDescent="0.2">
      <c r="A946" s="4"/>
      <c r="B946" s="119"/>
      <c r="C946" s="119"/>
      <c r="D946" s="119"/>
      <c r="E946" s="119"/>
      <c r="F946" s="119"/>
      <c r="G946" s="120"/>
      <c r="H946" s="119"/>
      <c r="I946" s="120"/>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4"/>
      <c r="AI946" s="4"/>
      <c r="AJ946" s="4"/>
      <c r="AK946" s="4"/>
      <c r="AL946" s="4"/>
      <c r="AM946" s="4"/>
      <c r="AN946" s="4"/>
    </row>
    <row r="947" spans="1:40" ht="15.75" customHeight="1" x14ac:dyDescent="0.2">
      <c r="A947" s="4"/>
      <c r="B947" s="119"/>
      <c r="C947" s="119"/>
      <c r="D947" s="119"/>
      <c r="E947" s="119"/>
      <c r="F947" s="119"/>
      <c r="G947" s="120"/>
      <c r="H947" s="119"/>
      <c r="I947" s="120"/>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4"/>
      <c r="AI947" s="4"/>
      <c r="AJ947" s="4"/>
      <c r="AK947" s="4"/>
      <c r="AL947" s="4"/>
      <c r="AM947" s="4"/>
      <c r="AN947" s="4"/>
    </row>
    <row r="948" spans="1:40" ht="15.75" customHeight="1" x14ac:dyDescent="0.2">
      <c r="A948" s="4"/>
      <c r="B948" s="119"/>
      <c r="C948" s="119"/>
      <c r="D948" s="119"/>
      <c r="E948" s="119"/>
      <c r="F948" s="119"/>
      <c r="G948" s="120"/>
      <c r="H948" s="119"/>
      <c r="I948" s="120"/>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4"/>
      <c r="AI948" s="4"/>
      <c r="AJ948" s="4"/>
      <c r="AK948" s="4"/>
      <c r="AL948" s="4"/>
      <c r="AM948" s="4"/>
      <c r="AN948" s="4"/>
    </row>
    <row r="949" spans="1:40" ht="15.75" customHeight="1" x14ac:dyDescent="0.2">
      <c r="A949" s="4"/>
      <c r="B949" s="119"/>
      <c r="C949" s="119"/>
      <c r="D949" s="119"/>
      <c r="E949" s="119"/>
      <c r="F949" s="119"/>
      <c r="G949" s="120"/>
      <c r="H949" s="119"/>
      <c r="I949" s="120"/>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4"/>
      <c r="AI949" s="4"/>
      <c r="AJ949" s="4"/>
      <c r="AK949" s="4"/>
      <c r="AL949" s="4"/>
      <c r="AM949" s="4"/>
      <c r="AN949" s="4"/>
    </row>
    <row r="950" spans="1:40" ht="15.75" customHeight="1" x14ac:dyDescent="0.2">
      <c r="A950" s="4"/>
      <c r="B950" s="119"/>
      <c r="C950" s="119"/>
      <c r="D950" s="119"/>
      <c r="E950" s="119"/>
      <c r="F950" s="119"/>
      <c r="G950" s="120"/>
      <c r="H950" s="119"/>
      <c r="I950" s="120"/>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4"/>
      <c r="AI950" s="4"/>
      <c r="AJ950" s="4"/>
      <c r="AK950" s="4"/>
      <c r="AL950" s="4"/>
      <c r="AM950" s="4"/>
      <c r="AN950" s="4"/>
    </row>
    <row r="951" spans="1:40" ht="15.75" customHeight="1" x14ac:dyDescent="0.2">
      <c r="A951" s="4"/>
      <c r="B951" s="119"/>
      <c r="C951" s="119"/>
      <c r="D951" s="119"/>
      <c r="E951" s="119"/>
      <c r="F951" s="119"/>
      <c r="G951" s="120"/>
      <c r="H951" s="119"/>
      <c r="I951" s="120"/>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4"/>
      <c r="AI951" s="4"/>
      <c r="AJ951" s="4"/>
      <c r="AK951" s="4"/>
      <c r="AL951" s="4"/>
      <c r="AM951" s="4"/>
      <c r="AN951" s="4"/>
    </row>
    <row r="952" spans="1:40" ht="15.75" customHeight="1" x14ac:dyDescent="0.2">
      <c r="A952" s="4"/>
      <c r="B952" s="119"/>
      <c r="C952" s="119"/>
      <c r="D952" s="119"/>
      <c r="E952" s="119"/>
      <c r="F952" s="119"/>
      <c r="G952" s="120"/>
      <c r="H952" s="119"/>
      <c r="I952" s="120"/>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4"/>
      <c r="AI952" s="4"/>
      <c r="AJ952" s="4"/>
      <c r="AK952" s="4"/>
      <c r="AL952" s="4"/>
      <c r="AM952" s="4"/>
      <c r="AN952" s="4"/>
    </row>
    <row r="953" spans="1:40" ht="15.75" customHeight="1" x14ac:dyDescent="0.2">
      <c r="A953" s="4"/>
      <c r="B953" s="119"/>
      <c r="C953" s="119"/>
      <c r="D953" s="119"/>
      <c r="E953" s="119"/>
      <c r="F953" s="119"/>
      <c r="G953" s="120"/>
      <c r="H953" s="119"/>
      <c r="I953" s="120"/>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4"/>
      <c r="AI953" s="4"/>
      <c r="AJ953" s="4"/>
      <c r="AK953" s="4"/>
      <c r="AL953" s="4"/>
      <c r="AM953" s="4"/>
      <c r="AN953" s="4"/>
    </row>
    <row r="954" spans="1:40" ht="15.75" customHeight="1" x14ac:dyDescent="0.2">
      <c r="A954" s="4"/>
      <c r="B954" s="119"/>
      <c r="C954" s="119"/>
      <c r="D954" s="119"/>
      <c r="E954" s="119"/>
      <c r="F954" s="119"/>
      <c r="G954" s="120"/>
      <c r="H954" s="119"/>
      <c r="I954" s="120"/>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4"/>
      <c r="AI954" s="4"/>
      <c r="AJ954" s="4"/>
      <c r="AK954" s="4"/>
      <c r="AL954" s="4"/>
      <c r="AM954" s="4"/>
      <c r="AN954" s="4"/>
    </row>
    <row r="955" spans="1:40" ht="15.75" customHeight="1" x14ac:dyDescent="0.2">
      <c r="A955" s="4"/>
      <c r="B955" s="119"/>
      <c r="C955" s="119"/>
      <c r="D955" s="119"/>
      <c r="E955" s="119"/>
      <c r="F955" s="119"/>
      <c r="G955" s="120"/>
      <c r="H955" s="119"/>
      <c r="I955" s="120"/>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4"/>
      <c r="AI955" s="4"/>
      <c r="AJ955" s="4"/>
      <c r="AK955" s="4"/>
      <c r="AL955" s="4"/>
      <c r="AM955" s="4"/>
      <c r="AN955" s="4"/>
    </row>
    <row r="956" spans="1:40" ht="15.75" customHeight="1" x14ac:dyDescent="0.2">
      <c r="A956" s="4"/>
      <c r="B956" s="119"/>
      <c r="C956" s="119"/>
      <c r="D956" s="119"/>
      <c r="E956" s="119"/>
      <c r="F956" s="119"/>
      <c r="G956" s="120"/>
      <c r="H956" s="119"/>
      <c r="I956" s="120"/>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4"/>
      <c r="AI956" s="4"/>
      <c r="AJ956" s="4"/>
      <c r="AK956" s="4"/>
      <c r="AL956" s="4"/>
      <c r="AM956" s="4"/>
      <c r="AN956" s="4"/>
    </row>
    <row r="957" spans="1:40" ht="15.75" customHeight="1" x14ac:dyDescent="0.2">
      <c r="A957" s="4"/>
      <c r="B957" s="119"/>
      <c r="C957" s="119"/>
      <c r="D957" s="119"/>
      <c r="E957" s="119"/>
      <c r="F957" s="119"/>
      <c r="G957" s="120"/>
      <c r="H957" s="119"/>
      <c r="I957" s="120"/>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4"/>
      <c r="AI957" s="4"/>
      <c r="AJ957" s="4"/>
      <c r="AK957" s="4"/>
      <c r="AL957" s="4"/>
      <c r="AM957" s="4"/>
      <c r="AN957" s="4"/>
    </row>
    <row r="958" spans="1:40" ht="15.75" customHeight="1" x14ac:dyDescent="0.2">
      <c r="A958" s="4"/>
      <c r="B958" s="119"/>
      <c r="C958" s="119"/>
      <c r="D958" s="119"/>
      <c r="E958" s="119"/>
      <c r="F958" s="119"/>
      <c r="G958" s="120"/>
      <c r="H958" s="119"/>
      <c r="I958" s="120"/>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4"/>
      <c r="AI958" s="4"/>
      <c r="AJ958" s="4"/>
      <c r="AK958" s="4"/>
      <c r="AL958" s="4"/>
      <c r="AM958" s="4"/>
      <c r="AN958" s="4"/>
    </row>
    <row r="959" spans="1:40" ht="15.75" customHeight="1" x14ac:dyDescent="0.2">
      <c r="A959" s="4"/>
      <c r="B959" s="119"/>
      <c r="C959" s="119"/>
      <c r="D959" s="119"/>
      <c r="E959" s="119"/>
      <c r="F959" s="119"/>
      <c r="G959" s="120"/>
      <c r="H959" s="119"/>
      <c r="I959" s="120"/>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4"/>
      <c r="AI959" s="4"/>
      <c r="AJ959" s="4"/>
      <c r="AK959" s="4"/>
      <c r="AL959" s="4"/>
      <c r="AM959" s="4"/>
      <c r="AN959" s="4"/>
    </row>
    <row r="960" spans="1:40" ht="15.75" customHeight="1" x14ac:dyDescent="0.2">
      <c r="A960" s="4"/>
      <c r="B960" s="119"/>
      <c r="C960" s="119"/>
      <c r="D960" s="119"/>
      <c r="E960" s="119"/>
      <c r="F960" s="119"/>
      <c r="G960" s="120"/>
      <c r="H960" s="119"/>
      <c r="I960" s="120"/>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4"/>
      <c r="AI960" s="4"/>
      <c r="AJ960" s="4"/>
      <c r="AK960" s="4"/>
      <c r="AL960" s="4"/>
      <c r="AM960" s="4"/>
      <c r="AN960" s="4"/>
    </row>
    <row r="961" spans="1:40" ht="15.75" customHeight="1" x14ac:dyDescent="0.2">
      <c r="A961" s="4"/>
      <c r="B961" s="119"/>
      <c r="C961" s="119"/>
      <c r="D961" s="119"/>
      <c r="E961" s="119"/>
      <c r="F961" s="119"/>
      <c r="G961" s="120"/>
      <c r="H961" s="119"/>
      <c r="I961" s="120"/>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4"/>
      <c r="AI961" s="4"/>
      <c r="AJ961" s="4"/>
      <c r="AK961" s="4"/>
      <c r="AL961" s="4"/>
      <c r="AM961" s="4"/>
      <c r="AN961" s="4"/>
    </row>
    <row r="962" spans="1:40" ht="15.75" customHeight="1" x14ac:dyDescent="0.2">
      <c r="A962" s="4"/>
      <c r="B962" s="119"/>
      <c r="C962" s="119"/>
      <c r="D962" s="119"/>
      <c r="E962" s="119"/>
      <c r="F962" s="119"/>
      <c r="G962" s="120"/>
      <c r="H962" s="119"/>
      <c r="I962" s="120"/>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c r="AF962" s="119"/>
      <c r="AG962" s="119"/>
      <c r="AH962" s="4"/>
      <c r="AI962" s="4"/>
      <c r="AJ962" s="4"/>
      <c r="AK962" s="4"/>
      <c r="AL962" s="4"/>
      <c r="AM962" s="4"/>
      <c r="AN962" s="4"/>
    </row>
    <row r="963" spans="1:40" ht="15.75" customHeight="1" x14ac:dyDescent="0.2">
      <c r="A963" s="4"/>
      <c r="B963" s="119"/>
      <c r="C963" s="119"/>
      <c r="D963" s="119"/>
      <c r="E963" s="119"/>
      <c r="F963" s="119"/>
      <c r="G963" s="120"/>
      <c r="H963" s="119"/>
      <c r="I963" s="120"/>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c r="AF963" s="119"/>
      <c r="AG963" s="119"/>
      <c r="AH963" s="4"/>
      <c r="AI963" s="4"/>
      <c r="AJ963" s="4"/>
      <c r="AK963" s="4"/>
      <c r="AL963" s="4"/>
      <c r="AM963" s="4"/>
      <c r="AN963" s="4"/>
    </row>
    <row r="964" spans="1:40" ht="15.75" customHeight="1" x14ac:dyDescent="0.2">
      <c r="A964" s="4"/>
      <c r="B964" s="119"/>
      <c r="C964" s="119"/>
      <c r="D964" s="119"/>
      <c r="E964" s="119"/>
      <c r="F964" s="119"/>
      <c r="G964" s="120"/>
      <c r="H964" s="119"/>
      <c r="I964" s="120"/>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4"/>
      <c r="AI964" s="4"/>
      <c r="AJ964" s="4"/>
      <c r="AK964" s="4"/>
      <c r="AL964" s="4"/>
      <c r="AM964" s="4"/>
      <c r="AN964" s="4"/>
    </row>
    <row r="965" spans="1:40" ht="15.75" customHeight="1" x14ac:dyDescent="0.2">
      <c r="A965" s="4"/>
      <c r="B965" s="119"/>
      <c r="C965" s="119"/>
      <c r="D965" s="119"/>
      <c r="E965" s="119"/>
      <c r="F965" s="119"/>
      <c r="G965" s="120"/>
      <c r="H965" s="119"/>
      <c r="I965" s="120"/>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4"/>
      <c r="AI965" s="4"/>
      <c r="AJ965" s="4"/>
      <c r="AK965" s="4"/>
      <c r="AL965" s="4"/>
      <c r="AM965" s="4"/>
      <c r="AN965" s="4"/>
    </row>
    <row r="966" spans="1:40" ht="15.75" customHeight="1" x14ac:dyDescent="0.2">
      <c r="A966" s="4"/>
      <c r="B966" s="119"/>
      <c r="C966" s="119"/>
      <c r="D966" s="119"/>
      <c r="E966" s="119"/>
      <c r="F966" s="119"/>
      <c r="G966" s="120"/>
      <c r="H966" s="119"/>
      <c r="I966" s="120"/>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4"/>
      <c r="AI966" s="4"/>
      <c r="AJ966" s="4"/>
      <c r="AK966" s="4"/>
      <c r="AL966" s="4"/>
      <c r="AM966" s="4"/>
      <c r="AN966" s="4"/>
    </row>
    <row r="967" spans="1:40" ht="15.75" customHeight="1" x14ac:dyDescent="0.2">
      <c r="A967" s="4"/>
      <c r="B967" s="119"/>
      <c r="C967" s="119"/>
      <c r="D967" s="119"/>
      <c r="E967" s="119"/>
      <c r="F967" s="119"/>
      <c r="G967" s="120"/>
      <c r="H967" s="119"/>
      <c r="I967" s="120"/>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4"/>
      <c r="AI967" s="4"/>
      <c r="AJ967" s="4"/>
      <c r="AK967" s="4"/>
      <c r="AL967" s="4"/>
      <c r="AM967" s="4"/>
      <c r="AN967" s="4"/>
    </row>
    <row r="968" spans="1:40" ht="15.75" customHeight="1" x14ac:dyDescent="0.2">
      <c r="A968" s="4"/>
      <c r="B968" s="119"/>
      <c r="C968" s="119"/>
      <c r="D968" s="119"/>
      <c r="E968" s="119"/>
      <c r="F968" s="119"/>
      <c r="G968" s="120"/>
      <c r="H968" s="119"/>
      <c r="I968" s="120"/>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4"/>
      <c r="AI968" s="4"/>
      <c r="AJ968" s="4"/>
      <c r="AK968" s="4"/>
      <c r="AL968" s="4"/>
      <c r="AM968" s="4"/>
      <c r="AN968" s="4"/>
    </row>
    <row r="969" spans="1:40" ht="15.75" customHeight="1" x14ac:dyDescent="0.2">
      <c r="A969" s="4"/>
      <c r="B969" s="119"/>
      <c r="C969" s="119"/>
      <c r="D969" s="119"/>
      <c r="E969" s="119"/>
      <c r="F969" s="119"/>
      <c r="G969" s="120"/>
      <c r="H969" s="119"/>
      <c r="I969" s="120"/>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4"/>
      <c r="AI969" s="4"/>
      <c r="AJ969" s="4"/>
      <c r="AK969" s="4"/>
      <c r="AL969" s="4"/>
      <c r="AM969" s="4"/>
      <c r="AN969" s="4"/>
    </row>
    <row r="970" spans="1:40" ht="15.75" customHeight="1" x14ac:dyDescent="0.2">
      <c r="A970" s="4"/>
      <c r="B970" s="119"/>
      <c r="C970" s="119"/>
      <c r="D970" s="119"/>
      <c r="E970" s="119"/>
      <c r="F970" s="119"/>
      <c r="G970" s="120"/>
      <c r="H970" s="119"/>
      <c r="I970" s="120"/>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4"/>
      <c r="AI970" s="4"/>
      <c r="AJ970" s="4"/>
      <c r="AK970" s="4"/>
      <c r="AL970" s="4"/>
      <c r="AM970" s="4"/>
      <c r="AN970" s="4"/>
    </row>
    <row r="971" spans="1:40" ht="15.75" customHeight="1" x14ac:dyDescent="0.2">
      <c r="A971" s="4"/>
      <c r="B971" s="119"/>
      <c r="C971" s="119"/>
      <c r="D971" s="119"/>
      <c r="E971" s="119"/>
      <c r="F971" s="119"/>
      <c r="G971" s="120"/>
      <c r="H971" s="119"/>
      <c r="I971" s="120"/>
      <c r="J971" s="119"/>
      <c r="K971" s="119"/>
      <c r="L971" s="119"/>
      <c r="M971" s="119"/>
      <c r="N971" s="119"/>
      <c r="O971" s="119"/>
      <c r="P971" s="119"/>
      <c r="Q971" s="119"/>
      <c r="R971" s="119"/>
      <c r="S971" s="119"/>
      <c r="T971" s="119"/>
      <c r="U971" s="119"/>
      <c r="V971" s="119"/>
      <c r="W971" s="119"/>
      <c r="X971" s="119"/>
      <c r="Y971" s="119"/>
      <c r="Z971" s="119"/>
      <c r="AA971" s="119"/>
      <c r="AB971" s="119"/>
      <c r="AC971" s="119"/>
      <c r="AD971" s="119"/>
      <c r="AE971" s="119"/>
      <c r="AF971" s="119"/>
      <c r="AG971" s="119"/>
      <c r="AH971" s="4"/>
      <c r="AI971" s="4"/>
      <c r="AJ971" s="4"/>
      <c r="AK971" s="4"/>
      <c r="AL971" s="4"/>
      <c r="AM971" s="4"/>
      <c r="AN971" s="4"/>
    </row>
    <row r="972" spans="1:40" ht="15.75" customHeight="1" x14ac:dyDescent="0.2">
      <c r="A972" s="4"/>
      <c r="B972" s="119"/>
      <c r="C972" s="119"/>
      <c r="D972" s="119"/>
      <c r="E972" s="119"/>
      <c r="F972" s="119"/>
      <c r="G972" s="120"/>
      <c r="H972" s="119"/>
      <c r="I972" s="120"/>
      <c r="J972" s="119"/>
      <c r="K972" s="119"/>
      <c r="L972" s="119"/>
      <c r="M972" s="119"/>
      <c r="N972" s="119"/>
      <c r="O972" s="119"/>
      <c r="P972" s="119"/>
      <c r="Q972" s="119"/>
      <c r="R972" s="119"/>
      <c r="S972" s="119"/>
      <c r="T972" s="119"/>
      <c r="U972" s="119"/>
      <c r="V972" s="119"/>
      <c r="W972" s="119"/>
      <c r="X972" s="119"/>
      <c r="Y972" s="119"/>
      <c r="Z972" s="119"/>
      <c r="AA972" s="119"/>
      <c r="AB972" s="119"/>
      <c r="AC972" s="119"/>
      <c r="AD972" s="119"/>
      <c r="AE972" s="119"/>
      <c r="AF972" s="119"/>
      <c r="AG972" s="119"/>
      <c r="AH972" s="4"/>
      <c r="AI972" s="4"/>
      <c r="AJ972" s="4"/>
      <c r="AK972" s="4"/>
      <c r="AL972" s="4"/>
      <c r="AM972" s="4"/>
      <c r="AN972" s="4"/>
    </row>
    <row r="973" spans="1:40" ht="15.75" customHeight="1" x14ac:dyDescent="0.2">
      <c r="A973" s="4"/>
      <c r="B973" s="119"/>
      <c r="C973" s="119"/>
      <c r="D973" s="119"/>
      <c r="E973" s="119"/>
      <c r="F973" s="119"/>
      <c r="G973" s="120"/>
      <c r="H973" s="119"/>
      <c r="I973" s="120"/>
      <c r="J973" s="119"/>
      <c r="K973" s="119"/>
      <c r="L973" s="119"/>
      <c r="M973" s="119"/>
      <c r="N973" s="119"/>
      <c r="O973" s="119"/>
      <c r="P973" s="119"/>
      <c r="Q973" s="119"/>
      <c r="R973" s="119"/>
      <c r="S973" s="119"/>
      <c r="T973" s="119"/>
      <c r="U973" s="119"/>
      <c r="V973" s="119"/>
      <c r="W973" s="119"/>
      <c r="X973" s="119"/>
      <c r="Y973" s="119"/>
      <c r="Z973" s="119"/>
      <c r="AA973" s="119"/>
      <c r="AB973" s="119"/>
      <c r="AC973" s="119"/>
      <c r="AD973" s="119"/>
      <c r="AE973" s="119"/>
      <c r="AF973" s="119"/>
      <c r="AG973" s="119"/>
      <c r="AH973" s="4"/>
      <c r="AI973" s="4"/>
      <c r="AJ973" s="4"/>
      <c r="AK973" s="4"/>
      <c r="AL973" s="4"/>
      <c r="AM973" s="4"/>
      <c r="AN973" s="4"/>
    </row>
    <row r="974" spans="1:40" ht="15.75" customHeight="1" x14ac:dyDescent="0.2">
      <c r="A974" s="4"/>
      <c r="B974" s="119"/>
      <c r="C974" s="119"/>
      <c r="D974" s="119"/>
      <c r="E974" s="119"/>
      <c r="F974" s="119"/>
      <c r="G974" s="120"/>
      <c r="H974" s="119"/>
      <c r="I974" s="120"/>
      <c r="J974" s="119"/>
      <c r="K974" s="119"/>
      <c r="L974" s="119"/>
      <c r="M974" s="119"/>
      <c r="N974" s="119"/>
      <c r="O974" s="119"/>
      <c r="P974" s="119"/>
      <c r="Q974" s="119"/>
      <c r="R974" s="119"/>
      <c r="S974" s="119"/>
      <c r="T974" s="119"/>
      <c r="U974" s="119"/>
      <c r="V974" s="119"/>
      <c r="W974" s="119"/>
      <c r="X974" s="119"/>
      <c r="Y974" s="119"/>
      <c r="Z974" s="119"/>
      <c r="AA974" s="119"/>
      <c r="AB974" s="119"/>
      <c r="AC974" s="119"/>
      <c r="AD974" s="119"/>
      <c r="AE974" s="119"/>
      <c r="AF974" s="119"/>
      <c r="AG974" s="119"/>
      <c r="AH974" s="4"/>
      <c r="AI974" s="4"/>
      <c r="AJ974" s="4"/>
      <c r="AK974" s="4"/>
      <c r="AL974" s="4"/>
      <c r="AM974" s="4"/>
      <c r="AN974" s="4"/>
    </row>
    <row r="975" spans="1:40" ht="15.75" customHeight="1" x14ac:dyDescent="0.2">
      <c r="A975" s="4"/>
      <c r="B975" s="119"/>
      <c r="C975" s="119"/>
      <c r="D975" s="119"/>
      <c r="E975" s="119"/>
      <c r="F975" s="119"/>
      <c r="G975" s="120"/>
      <c r="H975" s="119"/>
      <c r="I975" s="120"/>
      <c r="J975" s="119"/>
      <c r="K975" s="119"/>
      <c r="L975" s="119"/>
      <c r="M975" s="119"/>
      <c r="N975" s="119"/>
      <c r="O975" s="119"/>
      <c r="P975" s="119"/>
      <c r="Q975" s="119"/>
      <c r="R975" s="119"/>
      <c r="S975" s="119"/>
      <c r="T975" s="119"/>
      <c r="U975" s="119"/>
      <c r="V975" s="119"/>
      <c r="W975" s="119"/>
      <c r="X975" s="119"/>
      <c r="Y975" s="119"/>
      <c r="Z975" s="119"/>
      <c r="AA975" s="119"/>
      <c r="AB975" s="119"/>
      <c r="AC975" s="119"/>
      <c r="AD975" s="119"/>
      <c r="AE975" s="119"/>
      <c r="AF975" s="119"/>
      <c r="AG975" s="119"/>
      <c r="AH975" s="4"/>
      <c r="AI975" s="4"/>
      <c r="AJ975" s="4"/>
      <c r="AK975" s="4"/>
      <c r="AL975" s="4"/>
      <c r="AM975" s="4"/>
      <c r="AN975" s="4"/>
    </row>
  </sheetData>
  <hyperlinks>
    <hyperlink ref="A9" r:id="rId1" xr:uid="{00000000-0004-0000-0800-000000000000}"/>
  </hyperlinks>
  <pageMargins left="0.7" right="0.7" top="0.75" bottom="0.75" header="0" footer="0"/>
  <pageSetup paperSize="9"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J202"/>
  <sheetViews>
    <sheetView workbookViewId="0"/>
  </sheetViews>
  <sheetFormatPr baseColWidth="10" defaultColWidth="14.5" defaultRowHeight="15" customHeight="1" x14ac:dyDescent="0.2"/>
  <cols>
    <col min="1" max="1" width="30.33203125" customWidth="1"/>
    <col min="2" max="2" width="24.6640625" customWidth="1"/>
    <col min="3" max="3" width="29.83203125" customWidth="1"/>
  </cols>
  <sheetData>
    <row r="1" spans="1:36" x14ac:dyDescent="0.2">
      <c r="A1" s="80"/>
      <c r="B1" s="80"/>
      <c r="C1" s="80"/>
    </row>
    <row r="2" spans="1:36" x14ac:dyDescent="0.2">
      <c r="A2" s="122" t="s">
        <v>192</v>
      </c>
      <c r="B2" s="80"/>
      <c r="C2" s="80"/>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80"/>
      <c r="AJ2" s="80"/>
    </row>
    <row r="3" spans="1:36" x14ac:dyDescent="0.2">
      <c r="A3" s="80" t="s">
        <v>193</v>
      </c>
      <c r="B3" s="80" t="s">
        <v>194</v>
      </c>
      <c r="C3" s="122" t="s">
        <v>100</v>
      </c>
      <c r="D3" s="123">
        <v>2019</v>
      </c>
      <c r="E3" s="123">
        <v>2020</v>
      </c>
      <c r="F3" s="123">
        <v>2021</v>
      </c>
      <c r="G3" s="123">
        <v>2022</v>
      </c>
      <c r="H3" s="123">
        <v>2023</v>
      </c>
      <c r="I3" s="123">
        <v>2024</v>
      </c>
      <c r="J3" s="123">
        <v>2025</v>
      </c>
      <c r="K3" s="123">
        <v>2026</v>
      </c>
      <c r="L3" s="123">
        <v>2027</v>
      </c>
      <c r="M3" s="123">
        <v>2028</v>
      </c>
      <c r="N3" s="123">
        <v>2029</v>
      </c>
      <c r="O3" s="123">
        <v>2030</v>
      </c>
      <c r="P3" s="123">
        <v>2031</v>
      </c>
      <c r="Q3" s="123">
        <v>2032</v>
      </c>
      <c r="R3" s="123">
        <v>2033</v>
      </c>
      <c r="S3" s="123">
        <v>2034</v>
      </c>
      <c r="T3" s="123">
        <v>2035</v>
      </c>
      <c r="U3" s="123">
        <v>2036</v>
      </c>
      <c r="V3" s="123">
        <v>2037</v>
      </c>
      <c r="W3" s="123">
        <v>2038</v>
      </c>
      <c r="X3" s="123">
        <v>2039</v>
      </c>
      <c r="Y3" s="123">
        <v>2040</v>
      </c>
      <c r="Z3" s="123">
        <v>2041</v>
      </c>
      <c r="AA3" s="123">
        <v>2042</v>
      </c>
      <c r="AB3" s="123">
        <v>2043</v>
      </c>
      <c r="AC3" s="123">
        <v>2044</v>
      </c>
      <c r="AD3" s="123">
        <v>2045</v>
      </c>
      <c r="AE3" s="123">
        <v>2046</v>
      </c>
      <c r="AF3" s="123">
        <v>2047</v>
      </c>
      <c r="AG3" s="123">
        <v>2048</v>
      </c>
      <c r="AH3" s="123">
        <v>2049</v>
      </c>
      <c r="AI3" s="123">
        <v>2050</v>
      </c>
    </row>
    <row r="4" spans="1:36" x14ac:dyDescent="0.2">
      <c r="A4" s="124" t="s">
        <v>195</v>
      </c>
      <c r="B4" s="122"/>
      <c r="C4" s="122" t="s">
        <v>104</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row>
    <row r="5" spans="1:36" x14ac:dyDescent="0.2">
      <c r="A5" s="80"/>
      <c r="B5" s="122"/>
      <c r="C5" s="122" t="s">
        <v>106</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row>
    <row r="6" spans="1:36" x14ac:dyDescent="0.2">
      <c r="A6" s="124" t="s">
        <v>196</v>
      </c>
      <c r="B6" s="122"/>
      <c r="C6" s="122" t="s">
        <v>108</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row>
    <row r="7" spans="1:36" x14ac:dyDescent="0.2">
      <c r="A7" s="124" t="s">
        <v>197</v>
      </c>
      <c r="B7" s="122"/>
      <c r="C7" s="122" t="s">
        <v>110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row>
    <row r="8" spans="1:36" x14ac:dyDescent="0.2">
      <c r="A8" s="80"/>
      <c r="B8" s="122"/>
      <c r="C8" s="122" t="s">
        <v>111</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row>
    <row r="9" spans="1:36" x14ac:dyDescent="0.2">
      <c r="A9" s="124" t="s">
        <v>198</v>
      </c>
      <c r="B9" s="122"/>
      <c r="C9" s="122" t="s">
        <v>113</v>
      </c>
      <c r="D9" s="4">
        <v>0</v>
      </c>
      <c r="E9" s="4">
        <v>0</v>
      </c>
      <c r="F9" s="4">
        <v>0</v>
      </c>
      <c r="G9" s="4">
        <v>0</v>
      </c>
      <c r="H9" s="4">
        <v>0</v>
      </c>
      <c r="I9" s="4">
        <v>0</v>
      </c>
      <c r="J9" s="4">
        <v>0</v>
      </c>
      <c r="K9" s="4">
        <v>0</v>
      </c>
      <c r="L9" s="4">
        <v>0</v>
      </c>
      <c r="M9" s="4">
        <v>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0</v>
      </c>
      <c r="AH9" s="4">
        <v>0</v>
      </c>
      <c r="AI9" s="4">
        <v>0</v>
      </c>
    </row>
    <row r="10" spans="1:36" x14ac:dyDescent="0.2">
      <c r="A10" s="80"/>
      <c r="B10" s="122"/>
      <c r="C10" s="122" t="s">
        <v>114</v>
      </c>
      <c r="D10" s="4">
        <v>0</v>
      </c>
      <c r="E10" s="4">
        <v>0</v>
      </c>
      <c r="F10" s="4">
        <v>0</v>
      </c>
      <c r="G10" s="4">
        <v>0</v>
      </c>
      <c r="H10" s="4">
        <v>0</v>
      </c>
      <c r="I10" s="4">
        <v>0</v>
      </c>
      <c r="J10" s="4">
        <v>0</v>
      </c>
      <c r="K10" s="4">
        <v>0</v>
      </c>
      <c r="L10" s="4">
        <v>0</v>
      </c>
      <c r="M10" s="4">
        <v>0</v>
      </c>
      <c r="N10" s="4">
        <v>0</v>
      </c>
      <c r="O10" s="4">
        <v>0</v>
      </c>
      <c r="P10" s="4">
        <v>0</v>
      </c>
      <c r="Q10" s="4">
        <v>0</v>
      </c>
      <c r="R10" s="4">
        <v>0</v>
      </c>
      <c r="S10" s="4">
        <v>0</v>
      </c>
      <c r="T10" s="4">
        <v>0</v>
      </c>
      <c r="U10" s="4">
        <v>0</v>
      </c>
      <c r="V10" s="4">
        <v>0</v>
      </c>
      <c r="W10" s="4">
        <v>0</v>
      </c>
      <c r="X10" s="4">
        <v>0</v>
      </c>
      <c r="Y10" s="4">
        <v>0</v>
      </c>
      <c r="Z10" s="4">
        <v>0</v>
      </c>
      <c r="AA10" s="4">
        <v>0</v>
      </c>
      <c r="AB10" s="4">
        <v>0</v>
      </c>
      <c r="AC10" s="4">
        <v>0</v>
      </c>
      <c r="AD10" s="4">
        <v>0</v>
      </c>
      <c r="AE10" s="4">
        <v>0</v>
      </c>
      <c r="AF10" s="4">
        <v>0</v>
      </c>
      <c r="AG10" s="4">
        <v>0</v>
      </c>
      <c r="AH10" s="4">
        <v>0</v>
      </c>
      <c r="AI10" s="4">
        <v>0</v>
      </c>
    </row>
    <row r="11" spans="1:36" x14ac:dyDescent="0.2">
      <c r="A11" s="80"/>
      <c r="B11" s="122"/>
      <c r="C11" s="122" t="s">
        <v>115</v>
      </c>
      <c r="D11" s="4">
        <v>0</v>
      </c>
      <c r="E11" s="4">
        <v>0</v>
      </c>
      <c r="F11" s="4">
        <v>0</v>
      </c>
      <c r="G11" s="4">
        <v>0</v>
      </c>
      <c r="H11" s="4">
        <v>0</v>
      </c>
      <c r="I11" s="4">
        <v>0</v>
      </c>
      <c r="J11" s="4">
        <v>0</v>
      </c>
      <c r="K11" s="4">
        <v>0</v>
      </c>
      <c r="L11" s="4">
        <v>0</v>
      </c>
      <c r="M11" s="4">
        <v>0</v>
      </c>
      <c r="N11" s="4">
        <v>0</v>
      </c>
      <c r="O11" s="4">
        <v>0</v>
      </c>
      <c r="P11" s="4">
        <v>0</v>
      </c>
      <c r="Q11" s="4">
        <v>0</v>
      </c>
      <c r="R11" s="4">
        <v>0</v>
      </c>
      <c r="S11" s="4">
        <v>0</v>
      </c>
      <c r="T11" s="4">
        <v>0</v>
      </c>
      <c r="U11" s="4">
        <v>0</v>
      </c>
      <c r="V11" s="4">
        <v>0</v>
      </c>
      <c r="W11" s="4">
        <v>0</v>
      </c>
      <c r="X11" s="4">
        <v>0</v>
      </c>
      <c r="Y11" s="4">
        <v>0</v>
      </c>
      <c r="Z11" s="4">
        <v>0</v>
      </c>
      <c r="AA11" s="4">
        <v>0</v>
      </c>
      <c r="AB11" s="4">
        <v>0</v>
      </c>
      <c r="AC11" s="4">
        <v>0</v>
      </c>
      <c r="AD11" s="4">
        <v>0</v>
      </c>
      <c r="AE11" s="4">
        <v>0</v>
      </c>
      <c r="AF11" s="4">
        <v>0</v>
      </c>
      <c r="AG11" s="4">
        <v>0</v>
      </c>
      <c r="AH11" s="4">
        <v>0</v>
      </c>
      <c r="AI11" s="4">
        <v>0</v>
      </c>
    </row>
    <row r="12" spans="1:36" x14ac:dyDescent="0.2">
      <c r="A12" s="124" t="s">
        <v>199</v>
      </c>
      <c r="B12" s="122"/>
      <c r="C12" s="122" t="s">
        <v>116</v>
      </c>
      <c r="D12" s="4">
        <v>0</v>
      </c>
      <c r="E12" s="4">
        <v>0</v>
      </c>
      <c r="F12" s="4">
        <v>0</v>
      </c>
      <c r="G12" s="4">
        <v>0</v>
      </c>
      <c r="H12" s="4">
        <v>0</v>
      </c>
      <c r="I12" s="4">
        <v>0</v>
      </c>
      <c r="J12" s="4">
        <v>0</v>
      </c>
      <c r="K12" s="4">
        <v>0</v>
      </c>
      <c r="L12" s="4">
        <v>0</v>
      </c>
      <c r="M12" s="4">
        <v>0</v>
      </c>
      <c r="N12" s="4">
        <v>0</v>
      </c>
      <c r="O12" s="4">
        <v>0</v>
      </c>
      <c r="P12" s="4">
        <v>0</v>
      </c>
      <c r="Q12" s="4">
        <v>0</v>
      </c>
      <c r="R12" s="4">
        <v>0</v>
      </c>
      <c r="S12" s="4">
        <v>0</v>
      </c>
      <c r="T12" s="4">
        <v>0</v>
      </c>
      <c r="U12" s="4">
        <v>0</v>
      </c>
      <c r="V12" s="4">
        <v>0</v>
      </c>
      <c r="W12" s="4">
        <v>0</v>
      </c>
      <c r="X12" s="4">
        <v>0</v>
      </c>
      <c r="Y12" s="4">
        <v>0</v>
      </c>
      <c r="Z12" s="4">
        <v>0</v>
      </c>
      <c r="AA12" s="4">
        <v>0</v>
      </c>
      <c r="AB12" s="4">
        <v>0</v>
      </c>
      <c r="AC12" s="4">
        <v>0</v>
      </c>
      <c r="AD12" s="4">
        <v>0</v>
      </c>
      <c r="AE12" s="4">
        <v>0</v>
      </c>
      <c r="AF12" s="4">
        <v>0</v>
      </c>
      <c r="AG12" s="4">
        <v>0</v>
      </c>
      <c r="AH12" s="4">
        <v>0</v>
      </c>
      <c r="AI12" s="4">
        <v>0</v>
      </c>
    </row>
    <row r="13" spans="1:36" x14ac:dyDescent="0.2">
      <c r="A13" s="80"/>
      <c r="B13" s="122"/>
      <c r="C13" s="122" t="s">
        <v>117</v>
      </c>
      <c r="D13" s="4">
        <v>0</v>
      </c>
      <c r="E13" s="4">
        <v>0</v>
      </c>
      <c r="F13" s="4">
        <v>0</v>
      </c>
      <c r="G13" s="4">
        <v>0</v>
      </c>
      <c r="H13" s="4">
        <v>0</v>
      </c>
      <c r="I13" s="4">
        <v>0</v>
      </c>
      <c r="J13" s="4">
        <v>0</v>
      </c>
      <c r="K13" s="4">
        <v>0</v>
      </c>
      <c r="L13" s="4">
        <v>0</v>
      </c>
      <c r="M13" s="4">
        <v>0</v>
      </c>
      <c r="N13" s="4">
        <v>0</v>
      </c>
      <c r="O13" s="4">
        <v>0</v>
      </c>
      <c r="P13" s="4">
        <v>0</v>
      </c>
      <c r="Q13" s="4">
        <v>0</v>
      </c>
      <c r="R13" s="4">
        <v>0</v>
      </c>
      <c r="S13" s="4">
        <v>0</v>
      </c>
      <c r="T13" s="4">
        <v>0</v>
      </c>
      <c r="U13" s="4">
        <v>0</v>
      </c>
      <c r="V13" s="4">
        <v>0</v>
      </c>
      <c r="W13" s="4">
        <v>0</v>
      </c>
      <c r="X13" s="4">
        <v>0</v>
      </c>
      <c r="Y13" s="4">
        <v>0</v>
      </c>
      <c r="Z13" s="4">
        <v>0</v>
      </c>
      <c r="AA13" s="4">
        <v>0</v>
      </c>
      <c r="AB13" s="4">
        <v>0</v>
      </c>
      <c r="AC13" s="4">
        <v>0</v>
      </c>
      <c r="AD13" s="4">
        <v>0</v>
      </c>
      <c r="AE13" s="4">
        <v>0</v>
      </c>
      <c r="AF13" s="4">
        <v>0</v>
      </c>
      <c r="AG13" s="4">
        <v>0</v>
      </c>
      <c r="AH13" s="4">
        <v>0</v>
      </c>
      <c r="AI13" s="4">
        <v>0</v>
      </c>
    </row>
    <row r="14" spans="1:36" x14ac:dyDescent="0.2">
      <c r="A14" s="80"/>
      <c r="B14" s="80"/>
      <c r="C14" s="80"/>
    </row>
    <row r="15" spans="1:36" x14ac:dyDescent="0.2">
      <c r="A15" s="122" t="s">
        <v>200</v>
      </c>
      <c r="B15" s="80"/>
      <c r="C15" s="80"/>
    </row>
    <row r="16" spans="1:36" x14ac:dyDescent="0.2">
      <c r="A16" s="80"/>
      <c r="B16" s="122"/>
      <c r="C16" s="122" t="s">
        <v>100</v>
      </c>
      <c r="D16" s="123">
        <v>2019</v>
      </c>
      <c r="E16" s="123">
        <v>2020</v>
      </c>
      <c r="F16" s="123">
        <v>2021</v>
      </c>
      <c r="G16" s="123">
        <v>2022</v>
      </c>
      <c r="H16" s="123">
        <v>2023</v>
      </c>
      <c r="I16" s="123">
        <v>2024</v>
      </c>
      <c r="J16" s="123">
        <v>2025</v>
      </c>
      <c r="K16" s="123">
        <v>2026</v>
      </c>
      <c r="L16" s="123">
        <v>2027</v>
      </c>
      <c r="M16" s="123">
        <v>2028</v>
      </c>
      <c r="N16" s="123">
        <v>2029</v>
      </c>
      <c r="O16" s="123">
        <v>2030</v>
      </c>
      <c r="P16" s="123">
        <v>2031</v>
      </c>
      <c r="Q16" s="123">
        <v>2032</v>
      </c>
      <c r="R16" s="123">
        <v>2033</v>
      </c>
      <c r="S16" s="123">
        <v>2034</v>
      </c>
      <c r="T16" s="123">
        <v>2035</v>
      </c>
      <c r="U16" s="123">
        <v>2036</v>
      </c>
      <c r="V16" s="123">
        <v>2037</v>
      </c>
      <c r="W16" s="123">
        <v>2038</v>
      </c>
      <c r="X16" s="123">
        <v>2039</v>
      </c>
      <c r="Y16" s="123">
        <v>2040</v>
      </c>
      <c r="Z16" s="123">
        <v>2041</v>
      </c>
      <c r="AA16" s="123">
        <v>2042</v>
      </c>
      <c r="AB16" s="123">
        <v>2043</v>
      </c>
      <c r="AC16" s="123">
        <v>2044</v>
      </c>
      <c r="AD16" s="123">
        <v>2045</v>
      </c>
      <c r="AE16" s="123">
        <v>2046</v>
      </c>
      <c r="AF16" s="123">
        <v>2047</v>
      </c>
      <c r="AG16" s="123">
        <v>2048</v>
      </c>
      <c r="AH16" s="123">
        <v>2049</v>
      </c>
      <c r="AI16" s="123">
        <v>2050</v>
      </c>
    </row>
    <row r="17" spans="1:35" x14ac:dyDescent="0.2">
      <c r="A17" s="124" t="s">
        <v>201</v>
      </c>
      <c r="B17" s="80" t="s">
        <v>202</v>
      </c>
      <c r="C17" s="122" t="s">
        <v>104</v>
      </c>
      <c r="D17" s="104">
        <f>'LEAP projection'!B33</f>
        <v>12570270656130.162</v>
      </c>
      <c r="E17" s="104">
        <f>'LEAP projection'!C33</f>
        <v>12718647869114.205</v>
      </c>
      <c r="F17" s="104">
        <f>'LEAP projection'!D33</f>
        <v>12867025082098.248</v>
      </c>
      <c r="G17" s="104">
        <f>'LEAP projection'!E33</f>
        <v>13015402295082.291</v>
      </c>
      <c r="H17" s="104">
        <f>'LEAP projection'!F33</f>
        <v>13163779508066.332</v>
      </c>
      <c r="I17" s="104">
        <f>'LEAP projection'!G33</f>
        <v>13312156721050.375</v>
      </c>
      <c r="J17" s="104">
        <f>'LEAP projection'!H33</f>
        <v>13460533934034.42</v>
      </c>
      <c r="K17" s="104">
        <f>'LEAP projection'!I33</f>
        <v>13608911147018.461</v>
      </c>
      <c r="L17" s="104">
        <f>'LEAP projection'!J33</f>
        <v>13757288360002.504</v>
      </c>
      <c r="M17" s="104">
        <f>'LEAP projection'!K33</f>
        <v>13905665572986.547</v>
      </c>
      <c r="N17" s="104">
        <f>'LEAP projection'!L33</f>
        <v>14054042785970.586</v>
      </c>
      <c r="O17" s="104">
        <f>'LEAP projection'!M33</f>
        <v>14202419998954.629</v>
      </c>
      <c r="P17" s="104">
        <f>'LEAP projection'!N33</f>
        <v>14350797211938.672</v>
      </c>
      <c r="Q17" s="104">
        <f>'LEAP projection'!O33</f>
        <v>14499174424922.717</v>
      </c>
      <c r="R17" s="104">
        <f>'LEAP projection'!P33</f>
        <v>14647551637906.76</v>
      </c>
      <c r="S17" s="104">
        <f>'LEAP projection'!Q33</f>
        <v>14795928850890.801</v>
      </c>
      <c r="T17" s="104">
        <f>'LEAP projection'!R33</f>
        <v>14944306063874.846</v>
      </c>
      <c r="U17" s="104">
        <f>'LEAP projection'!S33</f>
        <v>14995167565994.139</v>
      </c>
      <c r="V17" s="104">
        <f>'LEAP projection'!T33</f>
        <v>15046029068113.43</v>
      </c>
      <c r="W17" s="104">
        <f>'LEAP projection'!U33</f>
        <v>15096890570232.725</v>
      </c>
      <c r="X17" s="104">
        <f>'LEAP projection'!V33</f>
        <v>15147752072352.018</v>
      </c>
      <c r="Y17" s="104">
        <f>'LEAP projection'!W33</f>
        <v>15198613574471.311</v>
      </c>
      <c r="Z17" s="104">
        <f>'LEAP projection'!X33</f>
        <v>15249475076590.607</v>
      </c>
      <c r="AA17" s="104">
        <f>'LEAP projection'!Y33</f>
        <v>15300336578709.9</v>
      </c>
      <c r="AB17" s="104">
        <f>'LEAP projection'!Z33</f>
        <v>15351198080829.193</v>
      </c>
      <c r="AC17" s="104">
        <f>'LEAP projection'!AA33</f>
        <v>15402059582948.486</v>
      </c>
      <c r="AD17" s="104">
        <f>'LEAP projection'!AB33</f>
        <v>15452921085067.775</v>
      </c>
      <c r="AE17" s="104">
        <f>'LEAP projection'!AC33</f>
        <v>15503782587187.068</v>
      </c>
      <c r="AF17" s="104">
        <f>'LEAP projection'!AD33</f>
        <v>15554644089306.369</v>
      </c>
      <c r="AG17" s="104">
        <f>'LEAP projection'!AE33</f>
        <v>15605505591425.664</v>
      </c>
      <c r="AH17" s="104">
        <f>'LEAP projection'!AF33</f>
        <v>15656367093544.957</v>
      </c>
      <c r="AI17" s="104">
        <f>'LEAP projection'!AG33</f>
        <v>15707228595664.252</v>
      </c>
    </row>
    <row r="18" spans="1:35" x14ac:dyDescent="0.2">
      <c r="A18" s="80"/>
      <c r="B18" s="122"/>
      <c r="C18" s="122" t="s">
        <v>106</v>
      </c>
      <c r="D18" s="4">
        <v>0</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0</v>
      </c>
      <c r="AH18" s="4">
        <v>0</v>
      </c>
      <c r="AI18" s="4">
        <v>0</v>
      </c>
    </row>
    <row r="19" spans="1:35" x14ac:dyDescent="0.2">
      <c r="A19" s="124" t="s">
        <v>203</v>
      </c>
      <c r="B19" s="122"/>
      <c r="C19" s="122" t="s">
        <v>108</v>
      </c>
      <c r="D19" s="4">
        <v>0</v>
      </c>
      <c r="E19" s="4">
        <v>0</v>
      </c>
      <c r="F19" s="4">
        <v>0</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0</v>
      </c>
      <c r="AH19" s="4">
        <v>0</v>
      </c>
      <c r="AI19" s="4">
        <v>0</v>
      </c>
    </row>
    <row r="20" spans="1:35" x14ac:dyDescent="0.2">
      <c r="A20" s="80"/>
      <c r="B20" s="122"/>
      <c r="C20" s="122" t="s">
        <v>110</v>
      </c>
      <c r="D20" s="4">
        <v>0</v>
      </c>
      <c r="E20" s="4">
        <v>0</v>
      </c>
      <c r="F20" s="4">
        <v>0</v>
      </c>
      <c r="G20" s="4">
        <v>0</v>
      </c>
      <c r="H20" s="4">
        <v>0</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row>
    <row r="21" spans="1:35" x14ac:dyDescent="0.2">
      <c r="A21" s="80"/>
      <c r="B21" s="122"/>
      <c r="C21" s="122" t="s">
        <v>111</v>
      </c>
      <c r="D21" s="4">
        <v>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row>
    <row r="22" spans="1:35" x14ac:dyDescent="0.2">
      <c r="A22" s="80"/>
      <c r="B22" s="122"/>
      <c r="C22" s="122" t="s">
        <v>113</v>
      </c>
      <c r="D22" s="4">
        <v>0</v>
      </c>
      <c r="E22" s="4">
        <v>0</v>
      </c>
      <c r="F22" s="4">
        <v>0</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row>
    <row r="23" spans="1:35" x14ac:dyDescent="0.2">
      <c r="A23" s="80"/>
      <c r="B23" s="122"/>
      <c r="C23" s="122" t="s">
        <v>114</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row>
    <row r="24" spans="1:35" x14ac:dyDescent="0.2">
      <c r="A24" s="80"/>
      <c r="B24" s="122"/>
      <c r="C24" s="122" t="s">
        <v>115</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row>
    <row r="25" spans="1:35" x14ac:dyDescent="0.2">
      <c r="A25" s="80"/>
      <c r="B25" s="122"/>
      <c r="C25" s="122" t="s">
        <v>116</v>
      </c>
      <c r="D25" s="4">
        <v>0</v>
      </c>
      <c r="E25" s="4">
        <v>0</v>
      </c>
      <c r="F25" s="4">
        <v>0</v>
      </c>
      <c r="G25" s="4">
        <v>0</v>
      </c>
      <c r="H25" s="4">
        <v>0</v>
      </c>
      <c r="I25" s="4">
        <v>0</v>
      </c>
      <c r="J25" s="4">
        <v>0</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0</v>
      </c>
      <c r="AH25" s="4">
        <v>0</v>
      </c>
      <c r="AI25" s="4">
        <v>0</v>
      </c>
    </row>
    <row r="26" spans="1:35" x14ac:dyDescent="0.2">
      <c r="A26" s="80"/>
      <c r="B26" s="122"/>
      <c r="C26" s="122" t="s">
        <v>117</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row>
    <row r="27" spans="1:35" x14ac:dyDescent="0.2">
      <c r="A27" s="80"/>
      <c r="B27" s="80"/>
      <c r="C27" s="80"/>
    </row>
    <row r="28" spans="1:35" x14ac:dyDescent="0.2">
      <c r="A28" s="122" t="s">
        <v>204</v>
      </c>
      <c r="B28" s="80"/>
      <c r="C28" s="80"/>
    </row>
    <row r="29" spans="1:35" x14ac:dyDescent="0.2">
      <c r="A29" s="80"/>
      <c r="B29" s="122"/>
      <c r="C29" s="122" t="s">
        <v>100</v>
      </c>
      <c r="D29" s="123">
        <v>2019</v>
      </c>
      <c r="E29" s="123">
        <v>2020</v>
      </c>
      <c r="F29" s="123">
        <v>2021</v>
      </c>
      <c r="G29" s="123">
        <v>2022</v>
      </c>
      <c r="H29" s="123">
        <v>2023</v>
      </c>
      <c r="I29" s="123">
        <v>2024</v>
      </c>
      <c r="J29" s="123">
        <v>2025</v>
      </c>
      <c r="K29" s="123">
        <v>2026</v>
      </c>
      <c r="L29" s="123">
        <v>2027</v>
      </c>
      <c r="M29" s="123">
        <v>2028</v>
      </c>
      <c r="N29" s="123">
        <v>2029</v>
      </c>
      <c r="O29" s="123">
        <v>2030</v>
      </c>
      <c r="P29" s="123">
        <v>2031</v>
      </c>
      <c r="Q29" s="123">
        <v>2032</v>
      </c>
      <c r="R29" s="123">
        <v>2033</v>
      </c>
      <c r="S29" s="123">
        <v>2034</v>
      </c>
      <c r="T29" s="123">
        <v>2035</v>
      </c>
      <c r="U29" s="123">
        <v>2036</v>
      </c>
      <c r="V29" s="123">
        <v>2037</v>
      </c>
      <c r="W29" s="123">
        <v>2038</v>
      </c>
      <c r="X29" s="123">
        <v>2039</v>
      </c>
      <c r="Y29" s="123">
        <v>2040</v>
      </c>
      <c r="Z29" s="123">
        <v>2041</v>
      </c>
      <c r="AA29" s="123">
        <v>2042</v>
      </c>
      <c r="AB29" s="123">
        <v>2043</v>
      </c>
      <c r="AC29" s="123">
        <v>2044</v>
      </c>
      <c r="AD29" s="123">
        <v>2045</v>
      </c>
      <c r="AE29" s="123">
        <v>2046</v>
      </c>
      <c r="AF29" s="123">
        <v>2047</v>
      </c>
      <c r="AG29" s="123">
        <v>2048</v>
      </c>
      <c r="AH29" s="123">
        <v>2049</v>
      </c>
      <c r="AI29" s="123">
        <v>2050</v>
      </c>
    </row>
    <row r="30" spans="1:35" x14ac:dyDescent="0.2">
      <c r="A30" s="124" t="s">
        <v>205</v>
      </c>
      <c r="B30" s="80" t="s">
        <v>202</v>
      </c>
      <c r="C30" s="122" t="s">
        <v>104</v>
      </c>
      <c r="D30" s="104">
        <f>'LEAP projection'!B29</f>
        <v>14040459404685.037</v>
      </c>
      <c r="E30" s="104">
        <f>'LEAP projection'!C29</f>
        <v>14206190461117.527</v>
      </c>
      <c r="F30" s="104">
        <f>'LEAP projection'!D29</f>
        <v>14371921517550.014</v>
      </c>
      <c r="G30" s="104">
        <f>'LEAP projection'!E29</f>
        <v>14537652573982.502</v>
      </c>
      <c r="H30" s="104">
        <f>'LEAP projection'!F29</f>
        <v>14703383630414.988</v>
      </c>
      <c r="I30" s="104">
        <f>'LEAP projection'!G29</f>
        <v>14869114686847.479</v>
      </c>
      <c r="J30" s="104">
        <f>'LEAP projection'!H29</f>
        <v>15034845743279.967</v>
      </c>
      <c r="K30" s="104">
        <f>'LEAP projection'!I29</f>
        <v>15200576799712.451</v>
      </c>
      <c r="L30" s="104">
        <f>'LEAP projection'!J29</f>
        <v>15366307856144.943</v>
      </c>
      <c r="M30" s="104">
        <f>'LEAP projection'!K29</f>
        <v>15532038912577.432</v>
      </c>
      <c r="N30" s="104">
        <f>'LEAP projection'!L29</f>
        <v>15697769969009.918</v>
      </c>
      <c r="O30" s="104">
        <f>'LEAP projection'!M29</f>
        <v>15863501025442.402</v>
      </c>
      <c r="P30" s="104">
        <f>'LEAP projection'!N29</f>
        <v>16029232081874.893</v>
      </c>
      <c r="Q30" s="104">
        <f>'LEAP projection'!O29</f>
        <v>16194963138307.381</v>
      </c>
      <c r="R30" s="104">
        <f>'LEAP projection'!P29</f>
        <v>16360694194739.869</v>
      </c>
      <c r="S30" s="104">
        <f>'LEAP projection'!Q29</f>
        <v>16526425251172.357</v>
      </c>
      <c r="T30" s="104">
        <f>'LEAP projection'!R29</f>
        <v>16692156307604.848</v>
      </c>
      <c r="U30" s="104">
        <f>'LEAP projection'!S29</f>
        <v>16748966449192.291</v>
      </c>
      <c r="V30" s="104">
        <f>'LEAP projection'!T29</f>
        <v>16805776590779.73</v>
      </c>
      <c r="W30" s="104">
        <f>'LEAP projection'!U29</f>
        <v>16862586732367.178</v>
      </c>
      <c r="X30" s="104">
        <f>'LEAP projection'!V29</f>
        <v>16919396873954.621</v>
      </c>
      <c r="Y30" s="104">
        <f>'LEAP projection'!W29</f>
        <v>16976207015542.064</v>
      </c>
      <c r="Z30" s="104">
        <f>'LEAP projection'!X29</f>
        <v>17033017157129.508</v>
      </c>
      <c r="AA30" s="104">
        <f>'LEAP projection'!Y29</f>
        <v>17089827298716.951</v>
      </c>
      <c r="AB30" s="104">
        <f>'LEAP projection'!Z29</f>
        <v>17146637440304.395</v>
      </c>
      <c r="AC30" s="104">
        <f>'LEAP projection'!AA29</f>
        <v>17203447581891.838</v>
      </c>
      <c r="AD30" s="104">
        <f>'LEAP projection'!AB29</f>
        <v>17260257723479.281</v>
      </c>
      <c r="AE30" s="104">
        <f>'LEAP projection'!AC29</f>
        <v>17317067865066.727</v>
      </c>
      <c r="AF30" s="104">
        <f>'LEAP projection'!AD29</f>
        <v>17373878006654.172</v>
      </c>
      <c r="AG30" s="104">
        <f>'LEAP projection'!AE29</f>
        <v>17430688148241.619</v>
      </c>
      <c r="AH30" s="104">
        <f>'LEAP projection'!AF29</f>
        <v>17487498289829.062</v>
      </c>
      <c r="AI30" s="104">
        <f>'LEAP projection'!AG29</f>
        <v>17544308431416.506</v>
      </c>
    </row>
    <row r="31" spans="1:35" x14ac:dyDescent="0.2">
      <c r="A31" s="80"/>
      <c r="B31" s="122"/>
      <c r="C31" s="122" t="s">
        <v>106</v>
      </c>
      <c r="D31" s="4">
        <v>0</v>
      </c>
      <c r="E31" s="4">
        <v>0</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row>
    <row r="32" spans="1:35" x14ac:dyDescent="0.2">
      <c r="A32" s="80"/>
      <c r="B32" s="122"/>
      <c r="C32" s="122" t="s">
        <v>108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row>
    <row r="33" spans="1:35" x14ac:dyDescent="0.2">
      <c r="A33" s="80"/>
      <c r="B33" s="122"/>
      <c r="C33" s="122" t="s">
        <v>110</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row>
    <row r="34" spans="1:35" x14ac:dyDescent="0.2">
      <c r="A34" s="80"/>
      <c r="B34" s="122"/>
      <c r="C34" s="122" t="s">
        <v>111</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row>
    <row r="35" spans="1:35" x14ac:dyDescent="0.2">
      <c r="A35" s="80"/>
      <c r="B35" s="122"/>
      <c r="C35" s="122" t="s">
        <v>113</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row>
    <row r="36" spans="1:35" x14ac:dyDescent="0.2">
      <c r="A36" s="80"/>
      <c r="B36" s="122"/>
      <c r="C36" s="122" t="s">
        <v>114</v>
      </c>
      <c r="D36" s="4">
        <v>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row>
    <row r="37" spans="1:35" x14ac:dyDescent="0.2">
      <c r="A37" s="80"/>
      <c r="B37" s="122"/>
      <c r="C37" s="122" t="s">
        <v>115</v>
      </c>
      <c r="D37" s="4">
        <v>0</v>
      </c>
      <c r="E37" s="4">
        <v>0</v>
      </c>
      <c r="F37" s="4">
        <v>0</v>
      </c>
      <c r="G37" s="4">
        <v>0</v>
      </c>
      <c r="H37" s="4">
        <v>0</v>
      </c>
      <c r="I37" s="4">
        <v>0</v>
      </c>
      <c r="J37" s="4">
        <v>0</v>
      </c>
      <c r="K37" s="4">
        <v>0</v>
      </c>
      <c r="L37" s="4">
        <v>0</v>
      </c>
      <c r="M37" s="4">
        <v>0</v>
      </c>
      <c r="N37" s="4">
        <v>0</v>
      </c>
      <c r="O37" s="4">
        <v>0</v>
      </c>
      <c r="P37" s="4">
        <v>0</v>
      </c>
      <c r="Q37" s="4">
        <v>0</v>
      </c>
      <c r="R37" s="4">
        <v>0</v>
      </c>
      <c r="S37" s="4">
        <v>0</v>
      </c>
      <c r="T37" s="4">
        <v>0</v>
      </c>
      <c r="U37" s="4">
        <v>0</v>
      </c>
      <c r="V37" s="4">
        <v>0</v>
      </c>
      <c r="W37" s="4">
        <v>0</v>
      </c>
      <c r="X37" s="4">
        <v>0</v>
      </c>
      <c r="Y37" s="4">
        <v>0</v>
      </c>
      <c r="Z37" s="4">
        <v>0</v>
      </c>
      <c r="AA37" s="4">
        <v>0</v>
      </c>
      <c r="AB37" s="4">
        <v>0</v>
      </c>
      <c r="AC37" s="4">
        <v>0</v>
      </c>
      <c r="AD37" s="4">
        <v>0</v>
      </c>
      <c r="AE37" s="4">
        <v>0</v>
      </c>
      <c r="AF37" s="4">
        <v>0</v>
      </c>
      <c r="AG37" s="4">
        <v>0</v>
      </c>
      <c r="AH37" s="4">
        <v>0</v>
      </c>
      <c r="AI37" s="4">
        <v>0</v>
      </c>
    </row>
    <row r="38" spans="1:35" x14ac:dyDescent="0.2">
      <c r="A38" s="80"/>
      <c r="B38" s="122"/>
      <c r="C38" s="122" t="s">
        <v>116</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E38" s="4">
        <v>0</v>
      </c>
      <c r="AF38" s="4">
        <v>0</v>
      </c>
      <c r="AG38" s="4">
        <v>0</v>
      </c>
      <c r="AH38" s="4">
        <v>0</v>
      </c>
      <c r="AI38" s="4">
        <v>0</v>
      </c>
    </row>
    <row r="39" spans="1:35" x14ac:dyDescent="0.2">
      <c r="A39" s="80"/>
      <c r="B39" s="122"/>
      <c r="C39" s="122" t="s">
        <v>117</v>
      </c>
      <c r="D39" s="4">
        <v>0</v>
      </c>
      <c r="E39" s="4">
        <v>0</v>
      </c>
      <c r="F39" s="4">
        <v>0</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row>
    <row r="40" spans="1:35" x14ac:dyDescent="0.2">
      <c r="A40" s="80"/>
      <c r="B40" s="80"/>
      <c r="C40" s="80"/>
    </row>
    <row r="41" spans="1:35" x14ac:dyDescent="0.2">
      <c r="A41" s="122" t="s">
        <v>206</v>
      </c>
      <c r="B41" s="80"/>
      <c r="C41" s="80"/>
    </row>
    <row r="42" spans="1:35" x14ac:dyDescent="0.2">
      <c r="A42" s="80"/>
      <c r="B42" s="122"/>
      <c r="C42" s="122" t="s">
        <v>100</v>
      </c>
      <c r="D42" s="123">
        <v>2019</v>
      </c>
      <c r="E42" s="123">
        <v>2020</v>
      </c>
      <c r="F42" s="123">
        <v>2021</v>
      </c>
      <c r="G42" s="123">
        <v>2022</v>
      </c>
      <c r="H42" s="123">
        <v>2023</v>
      </c>
      <c r="I42" s="123">
        <v>2024</v>
      </c>
      <c r="J42" s="123">
        <v>2025</v>
      </c>
      <c r="K42" s="123">
        <v>2026</v>
      </c>
      <c r="L42" s="123">
        <v>2027</v>
      </c>
      <c r="M42" s="123">
        <v>2028</v>
      </c>
      <c r="N42" s="123">
        <v>2029</v>
      </c>
      <c r="O42" s="123">
        <v>2030</v>
      </c>
      <c r="P42" s="123">
        <v>2031</v>
      </c>
      <c r="Q42" s="123">
        <v>2032</v>
      </c>
      <c r="R42" s="123">
        <v>2033</v>
      </c>
      <c r="S42" s="123">
        <v>2034</v>
      </c>
      <c r="T42" s="123">
        <v>2035</v>
      </c>
      <c r="U42" s="123">
        <v>2036</v>
      </c>
      <c r="V42" s="123">
        <v>2037</v>
      </c>
      <c r="W42" s="123">
        <v>2038</v>
      </c>
      <c r="X42" s="123">
        <v>2039</v>
      </c>
      <c r="Y42" s="123">
        <v>2040</v>
      </c>
      <c r="Z42" s="123">
        <v>2041</v>
      </c>
      <c r="AA42" s="123">
        <v>2042</v>
      </c>
      <c r="AB42" s="123">
        <v>2043</v>
      </c>
      <c r="AC42" s="123">
        <v>2044</v>
      </c>
      <c r="AD42" s="123">
        <v>2045</v>
      </c>
      <c r="AE42" s="123">
        <v>2046</v>
      </c>
      <c r="AF42" s="123">
        <v>2047</v>
      </c>
      <c r="AG42" s="123">
        <v>2048</v>
      </c>
      <c r="AH42" s="123">
        <v>2049</v>
      </c>
      <c r="AI42" s="123">
        <v>2050</v>
      </c>
    </row>
    <row r="43" spans="1:35" x14ac:dyDescent="0.2">
      <c r="A43" s="124" t="s">
        <v>207</v>
      </c>
      <c r="B43" s="80" t="s">
        <v>208</v>
      </c>
      <c r="C43" s="122" t="s">
        <v>104</v>
      </c>
      <c r="D43" s="104">
        <f>'LEAP projection'!B31+'LEAP projection'!B27</f>
        <v>46551383397981.766</v>
      </c>
      <c r="E43" s="104">
        <f>'LEAP projection'!C31+'LEAP projection'!C27</f>
        <v>47100867551354.055</v>
      </c>
      <c r="F43" s="104">
        <f>'LEAP projection'!D31+'LEAP projection'!D27</f>
        <v>47650351704726.328</v>
      </c>
      <c r="G43" s="104">
        <f>'LEAP projection'!E31+'LEAP projection'!E27</f>
        <v>48199835858098.617</v>
      </c>
      <c r="H43" s="104">
        <f>'LEAP projection'!F31+'LEAP projection'!F27</f>
        <v>48749320011470.898</v>
      </c>
      <c r="I43" s="104">
        <f>'LEAP projection'!G31+'LEAP projection'!G27</f>
        <v>49298804164843.188</v>
      </c>
      <c r="J43" s="104">
        <f>'LEAP projection'!H31+'LEAP projection'!H27</f>
        <v>49848288318215.477</v>
      </c>
      <c r="K43" s="104">
        <f>'LEAP projection'!I31+'LEAP projection'!I27</f>
        <v>50397772471587.75</v>
      </c>
      <c r="L43" s="104">
        <f>'LEAP projection'!J31+'LEAP projection'!J27</f>
        <v>50947256624960.047</v>
      </c>
      <c r="M43" s="104">
        <f>'LEAP projection'!K31+'LEAP projection'!K27</f>
        <v>51496740778332.336</v>
      </c>
      <c r="N43" s="104">
        <f>'LEAP projection'!L31+'LEAP projection'!L27</f>
        <v>52046224931704.609</v>
      </c>
      <c r="O43" s="104">
        <f>'LEAP projection'!M31+'LEAP projection'!M27</f>
        <v>52595709085076.898</v>
      </c>
      <c r="P43" s="104">
        <f>'LEAP projection'!N31+'LEAP projection'!N27</f>
        <v>53145193238449.188</v>
      </c>
      <c r="Q43" s="104">
        <f>'LEAP projection'!O31+'LEAP projection'!O27</f>
        <v>53694677391821.469</v>
      </c>
      <c r="R43" s="104">
        <f>'LEAP projection'!P31+'LEAP projection'!P27</f>
        <v>54244161545193.766</v>
      </c>
      <c r="S43" s="104">
        <f>'LEAP projection'!Q31+'LEAP projection'!Q27</f>
        <v>54793645698566.039</v>
      </c>
      <c r="T43" s="104">
        <f>'LEAP projection'!R31+'LEAP projection'!R27</f>
        <v>55343129851938.328</v>
      </c>
      <c r="U43" s="104">
        <f>'LEAP projection'!S31+'LEAP projection'!S27</f>
        <v>55531484848431.414</v>
      </c>
      <c r="V43" s="104">
        <f>'LEAP projection'!T31+'LEAP projection'!T27</f>
        <v>55719839844924.492</v>
      </c>
      <c r="W43" s="104">
        <f>'LEAP projection'!U31+'LEAP projection'!U27</f>
        <v>55908194841417.578</v>
      </c>
      <c r="X43" s="104">
        <f>'LEAP projection'!V31+'LEAP projection'!V27</f>
        <v>56096549837910.664</v>
      </c>
      <c r="Y43" s="104">
        <f>'LEAP projection'!W31+'LEAP projection'!W27</f>
        <v>56284904834403.734</v>
      </c>
      <c r="Z43" s="104">
        <f>'LEAP projection'!X31+'LEAP projection'!X27</f>
        <v>56473259830896.836</v>
      </c>
      <c r="AA43" s="104">
        <f>'LEAP projection'!Y31+'LEAP projection'!Y27</f>
        <v>56661614827389.906</v>
      </c>
      <c r="AB43" s="104">
        <f>'LEAP projection'!Z31+'LEAP projection'!Z27</f>
        <v>56849969823883</v>
      </c>
      <c r="AC43" s="104">
        <f>'LEAP projection'!AA31+'LEAP projection'!AA27</f>
        <v>57038324820376.078</v>
      </c>
      <c r="AD43" s="104">
        <f>'LEAP projection'!AB31+'LEAP projection'!AB27</f>
        <v>57226679816869.148</v>
      </c>
      <c r="AE43" s="104">
        <f>'LEAP projection'!AC31+'LEAP projection'!AC27</f>
        <v>57415034813362.234</v>
      </c>
      <c r="AF43" s="104">
        <f>'LEAP projection'!AD31+'LEAP projection'!AD27</f>
        <v>57603389809855.328</v>
      </c>
      <c r="AG43" s="104">
        <f>'LEAP projection'!AE31+'LEAP projection'!AE27</f>
        <v>57791744806348.422</v>
      </c>
      <c r="AH43" s="104">
        <f>'LEAP projection'!AF31+'LEAP projection'!AF27</f>
        <v>57980099802841.5</v>
      </c>
      <c r="AI43" s="104">
        <f>'LEAP projection'!AG31+'LEAP projection'!AG27</f>
        <v>58168454799334.578</v>
      </c>
    </row>
    <row r="44" spans="1:35" x14ac:dyDescent="0.2">
      <c r="A44" s="80"/>
      <c r="B44" s="80"/>
      <c r="C44" s="122" t="s">
        <v>106</v>
      </c>
      <c r="D44" s="6">
        <v>0</v>
      </c>
      <c r="E44" s="6">
        <v>0</v>
      </c>
      <c r="F44" s="6">
        <v>0</v>
      </c>
      <c r="G44" s="6">
        <v>0</v>
      </c>
      <c r="H44" s="6">
        <v>0</v>
      </c>
      <c r="I44" s="6">
        <v>0</v>
      </c>
      <c r="J44" s="6">
        <v>0</v>
      </c>
      <c r="K44" s="6">
        <v>0</v>
      </c>
      <c r="L44" s="6">
        <v>0</v>
      </c>
      <c r="M44" s="6">
        <v>0</v>
      </c>
      <c r="N44" s="6">
        <v>0</v>
      </c>
      <c r="O44" s="6">
        <v>0</v>
      </c>
      <c r="P44" s="6">
        <v>0</v>
      </c>
      <c r="Q44" s="6">
        <v>0</v>
      </c>
      <c r="R44" s="6">
        <v>0</v>
      </c>
      <c r="S44" s="6">
        <v>0</v>
      </c>
      <c r="T44" s="6">
        <v>0</v>
      </c>
      <c r="U44" s="6">
        <v>0</v>
      </c>
      <c r="V44" s="6">
        <v>0</v>
      </c>
      <c r="W44" s="6">
        <v>0</v>
      </c>
      <c r="X44" s="6">
        <v>0</v>
      </c>
      <c r="Y44" s="6">
        <v>0</v>
      </c>
      <c r="Z44" s="6">
        <v>0</v>
      </c>
      <c r="AA44" s="6">
        <v>0</v>
      </c>
      <c r="AB44" s="6">
        <v>0</v>
      </c>
      <c r="AC44" s="6">
        <v>0</v>
      </c>
      <c r="AD44" s="6">
        <v>0</v>
      </c>
      <c r="AE44" s="6">
        <v>0</v>
      </c>
      <c r="AF44" s="6">
        <v>0</v>
      </c>
      <c r="AG44" s="6">
        <v>0</v>
      </c>
      <c r="AH44" s="6">
        <v>0</v>
      </c>
      <c r="AI44" s="6">
        <v>0</v>
      </c>
    </row>
    <row r="45" spans="1:35" x14ac:dyDescent="0.2">
      <c r="A45" s="124" t="s">
        <v>209</v>
      </c>
      <c r="B45" s="80" t="s">
        <v>210</v>
      </c>
      <c r="C45" s="122" t="s">
        <v>108</v>
      </c>
      <c r="D45" s="104">
        <f>'LEAP projection'!B26</f>
        <v>422208697251.59875</v>
      </c>
      <c r="E45" s="104">
        <f>'LEAP projection'!C26</f>
        <v>427192372743.5235</v>
      </c>
      <c r="F45" s="104">
        <f>'LEAP projection'!D26</f>
        <v>432176048235.44812</v>
      </c>
      <c r="G45" s="104">
        <f>'LEAP projection'!E26</f>
        <v>437159723727.37274</v>
      </c>
      <c r="H45" s="104">
        <f>'LEAP projection'!F26</f>
        <v>442143399219.29742</v>
      </c>
      <c r="I45" s="104">
        <f>'LEAP projection'!G26</f>
        <v>447127074711.22211</v>
      </c>
      <c r="J45" s="104">
        <f>'LEAP projection'!H26</f>
        <v>452110750203.14679</v>
      </c>
      <c r="K45" s="104">
        <f>'LEAP projection'!I26</f>
        <v>457094425695.07141</v>
      </c>
      <c r="L45" s="104">
        <f>'LEAP projection'!J26</f>
        <v>462078101186.99603</v>
      </c>
      <c r="M45" s="104">
        <f>'LEAP projection'!K26</f>
        <v>467061776678.92078</v>
      </c>
      <c r="N45" s="104">
        <f>'LEAP projection'!L26</f>
        <v>472045452170.8454</v>
      </c>
      <c r="O45" s="104">
        <f>'LEAP projection'!M26</f>
        <v>477029127662.77002</v>
      </c>
      <c r="P45" s="104">
        <f>'LEAP projection'!N26</f>
        <v>482012803154.6947</v>
      </c>
      <c r="Q45" s="104">
        <f>'LEAP projection'!O26</f>
        <v>486996478646.61945</v>
      </c>
      <c r="R45" s="104">
        <f>'LEAP projection'!P26</f>
        <v>491980154138.54407</v>
      </c>
      <c r="S45" s="104">
        <f>'LEAP projection'!Q26</f>
        <v>496963829630.46875</v>
      </c>
      <c r="T45" s="104">
        <f>'LEAP projection'!R26</f>
        <v>501947505122.39337</v>
      </c>
      <c r="U45" s="104">
        <f>'LEAP projection'!S26</f>
        <v>503655834969.6568</v>
      </c>
      <c r="V45" s="104">
        <f>'LEAP projection'!T26</f>
        <v>505364164816.9201</v>
      </c>
      <c r="W45" s="104">
        <f>'LEAP projection'!U26</f>
        <v>507072494664.18353</v>
      </c>
      <c r="X45" s="104">
        <f>'LEAP projection'!V26</f>
        <v>508780824511.44702</v>
      </c>
      <c r="Y45" s="104">
        <f>'LEAP projection'!W26</f>
        <v>510489154358.71033</v>
      </c>
      <c r="Z45" s="104">
        <f>'LEAP projection'!X26</f>
        <v>512197484205.97388</v>
      </c>
      <c r="AA45" s="104">
        <f>'LEAP projection'!Y26</f>
        <v>513905814053.23718</v>
      </c>
      <c r="AB45" s="104">
        <f>'LEAP projection'!Z26</f>
        <v>515614143900.50049</v>
      </c>
      <c r="AC45" s="104">
        <f>'LEAP projection'!AA26</f>
        <v>517322473747.76392</v>
      </c>
      <c r="AD45" s="104">
        <f>'LEAP projection'!AB26</f>
        <v>519030803595.02722</v>
      </c>
      <c r="AE45" s="104">
        <f>'LEAP projection'!AC26</f>
        <v>520739133442.29065</v>
      </c>
      <c r="AF45" s="104">
        <f>'LEAP projection'!AD26</f>
        <v>522447463289.5542</v>
      </c>
      <c r="AG45" s="104">
        <f>'LEAP projection'!AE26</f>
        <v>524155793136.81763</v>
      </c>
      <c r="AH45" s="104">
        <f>'LEAP projection'!AF26</f>
        <v>525864122984.08105</v>
      </c>
      <c r="AI45" s="104">
        <f>'LEAP projection'!AG26</f>
        <v>527572452831.34436</v>
      </c>
    </row>
    <row r="46" spans="1:35" x14ac:dyDescent="0.2">
      <c r="A46" s="124" t="s">
        <v>211</v>
      </c>
      <c r="B46" s="122"/>
      <c r="C46" s="122" t="s">
        <v>110</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row>
    <row r="47" spans="1:35" x14ac:dyDescent="0.2">
      <c r="A47" s="80"/>
      <c r="B47" s="122"/>
      <c r="C47" s="122" t="s">
        <v>111</v>
      </c>
      <c r="D47" s="6">
        <v>0</v>
      </c>
      <c r="E47" s="6">
        <v>0</v>
      </c>
      <c r="F47" s="6">
        <v>0</v>
      </c>
      <c r="G47" s="6">
        <v>0</v>
      </c>
      <c r="H47" s="6">
        <v>0</v>
      </c>
      <c r="I47" s="6">
        <v>0</v>
      </c>
      <c r="J47" s="6">
        <v>0</v>
      </c>
      <c r="K47" s="6">
        <v>0</v>
      </c>
      <c r="L47" s="6">
        <v>0</v>
      </c>
      <c r="M47" s="6">
        <v>0</v>
      </c>
      <c r="N47" s="6">
        <v>0</v>
      </c>
      <c r="O47" s="6">
        <v>0</v>
      </c>
      <c r="P47" s="6">
        <v>0</v>
      </c>
      <c r="Q47" s="6">
        <v>0</v>
      </c>
      <c r="R47" s="6">
        <v>0</v>
      </c>
      <c r="S47" s="6">
        <v>0</v>
      </c>
      <c r="T47" s="6">
        <v>0</v>
      </c>
      <c r="U47" s="6">
        <v>0</v>
      </c>
      <c r="V47" s="6">
        <v>0</v>
      </c>
      <c r="W47" s="6">
        <v>0</v>
      </c>
      <c r="X47" s="6">
        <v>0</v>
      </c>
      <c r="Y47" s="6">
        <v>0</v>
      </c>
      <c r="Z47" s="6">
        <v>0</v>
      </c>
      <c r="AA47" s="6">
        <v>0</v>
      </c>
      <c r="AB47" s="6">
        <v>0</v>
      </c>
      <c r="AC47" s="6">
        <v>0</v>
      </c>
      <c r="AD47" s="6">
        <v>0</v>
      </c>
      <c r="AE47" s="6">
        <v>0</v>
      </c>
      <c r="AF47" s="6">
        <v>0</v>
      </c>
      <c r="AG47" s="6">
        <v>0</v>
      </c>
      <c r="AH47" s="6">
        <v>0</v>
      </c>
      <c r="AI47" s="6">
        <v>0</v>
      </c>
    </row>
    <row r="48" spans="1:35" x14ac:dyDescent="0.2">
      <c r="A48" s="80"/>
      <c r="B48" s="122"/>
      <c r="C48" s="122" t="s">
        <v>113</v>
      </c>
      <c r="D48" s="6">
        <v>0</v>
      </c>
      <c r="E48" s="6">
        <v>0</v>
      </c>
      <c r="F48" s="6">
        <v>0</v>
      </c>
      <c r="G48" s="6">
        <v>0</v>
      </c>
      <c r="H48" s="6">
        <v>0</v>
      </c>
      <c r="I48" s="6">
        <v>0</v>
      </c>
      <c r="J48" s="6">
        <v>0</v>
      </c>
      <c r="K48" s="6">
        <v>0</v>
      </c>
      <c r="L48" s="6">
        <v>0</v>
      </c>
      <c r="M48" s="6">
        <v>0</v>
      </c>
      <c r="N48" s="6">
        <v>0</v>
      </c>
      <c r="O48" s="6">
        <v>0</v>
      </c>
      <c r="P48" s="6">
        <v>0</v>
      </c>
      <c r="Q48" s="6">
        <v>0</v>
      </c>
      <c r="R48" s="6">
        <v>0</v>
      </c>
      <c r="S48" s="6">
        <v>0</v>
      </c>
      <c r="T48" s="6">
        <v>0</v>
      </c>
      <c r="U48" s="6">
        <v>0</v>
      </c>
      <c r="V48" s="6">
        <v>0</v>
      </c>
      <c r="W48" s="6">
        <v>0</v>
      </c>
      <c r="X48" s="6">
        <v>0</v>
      </c>
      <c r="Y48" s="6">
        <v>0</v>
      </c>
      <c r="Z48" s="6">
        <v>0</v>
      </c>
      <c r="AA48" s="6">
        <v>0</v>
      </c>
      <c r="AB48" s="6">
        <v>0</v>
      </c>
      <c r="AC48" s="6">
        <v>0</v>
      </c>
      <c r="AD48" s="6">
        <v>0</v>
      </c>
      <c r="AE48" s="6">
        <v>0</v>
      </c>
      <c r="AF48" s="6">
        <v>0</v>
      </c>
      <c r="AG48" s="6">
        <v>0</v>
      </c>
      <c r="AH48" s="6">
        <v>0</v>
      </c>
      <c r="AI48" s="6">
        <v>0</v>
      </c>
    </row>
    <row r="49" spans="1:35" x14ac:dyDescent="0.2">
      <c r="A49" s="80"/>
      <c r="B49" s="122"/>
      <c r="C49" s="122" t="s">
        <v>114</v>
      </c>
      <c r="D49" s="6">
        <v>0</v>
      </c>
      <c r="E49" s="6">
        <v>0</v>
      </c>
      <c r="F49" s="6">
        <v>0</v>
      </c>
      <c r="G49" s="6">
        <v>0</v>
      </c>
      <c r="H49" s="6">
        <v>0</v>
      </c>
      <c r="I49" s="6">
        <v>0</v>
      </c>
      <c r="J49" s="6">
        <v>0</v>
      </c>
      <c r="K49" s="6">
        <v>0</v>
      </c>
      <c r="L49" s="6">
        <v>0</v>
      </c>
      <c r="M49" s="6">
        <v>0</v>
      </c>
      <c r="N49" s="6">
        <v>0</v>
      </c>
      <c r="O49" s="6">
        <v>0</v>
      </c>
      <c r="P49" s="6">
        <v>0</v>
      </c>
      <c r="Q49" s="6">
        <v>0</v>
      </c>
      <c r="R49" s="6">
        <v>0</v>
      </c>
      <c r="S49" s="6">
        <v>0</v>
      </c>
      <c r="T49" s="6">
        <v>0</v>
      </c>
      <c r="U49" s="6">
        <v>0</v>
      </c>
      <c r="V49" s="6">
        <v>0</v>
      </c>
      <c r="W49" s="6">
        <v>0</v>
      </c>
      <c r="X49" s="6">
        <v>0</v>
      </c>
      <c r="Y49" s="6">
        <v>0</v>
      </c>
      <c r="Z49" s="6">
        <v>0</v>
      </c>
      <c r="AA49" s="6">
        <v>0</v>
      </c>
      <c r="AB49" s="6">
        <v>0</v>
      </c>
      <c r="AC49" s="6">
        <v>0</v>
      </c>
      <c r="AD49" s="6">
        <v>0</v>
      </c>
      <c r="AE49" s="6">
        <v>0</v>
      </c>
      <c r="AF49" s="6">
        <v>0</v>
      </c>
      <c r="AG49" s="6">
        <v>0</v>
      </c>
      <c r="AH49" s="6">
        <v>0</v>
      </c>
      <c r="AI49" s="6">
        <v>0</v>
      </c>
    </row>
    <row r="50" spans="1:35" x14ac:dyDescent="0.2">
      <c r="A50" s="80"/>
      <c r="B50" s="122"/>
      <c r="C50" s="122" t="s">
        <v>115</v>
      </c>
      <c r="D50" s="6">
        <v>0</v>
      </c>
      <c r="E50" s="6">
        <v>0</v>
      </c>
      <c r="F50" s="6">
        <v>0</v>
      </c>
      <c r="G50" s="6">
        <v>0</v>
      </c>
      <c r="H50" s="6">
        <v>0</v>
      </c>
      <c r="I50" s="6">
        <v>0</v>
      </c>
      <c r="J50" s="6">
        <v>0</v>
      </c>
      <c r="K50" s="6">
        <v>0</v>
      </c>
      <c r="L50" s="6">
        <v>0</v>
      </c>
      <c r="M50" s="6">
        <v>0</v>
      </c>
      <c r="N50" s="6">
        <v>0</v>
      </c>
      <c r="O50" s="6">
        <v>0</v>
      </c>
      <c r="P50" s="6">
        <v>0</v>
      </c>
      <c r="Q50" s="6">
        <v>0</v>
      </c>
      <c r="R50" s="6">
        <v>0</v>
      </c>
      <c r="S50" s="6">
        <v>0</v>
      </c>
      <c r="T50" s="6">
        <v>0</v>
      </c>
      <c r="U50" s="6">
        <v>0</v>
      </c>
      <c r="V50" s="6">
        <v>0</v>
      </c>
      <c r="W50" s="6">
        <v>0</v>
      </c>
      <c r="X50" s="6">
        <v>0</v>
      </c>
      <c r="Y50" s="6">
        <v>0</v>
      </c>
      <c r="Z50" s="6">
        <v>0</v>
      </c>
      <c r="AA50" s="6">
        <v>0</v>
      </c>
      <c r="AB50" s="6">
        <v>0</v>
      </c>
      <c r="AC50" s="6">
        <v>0</v>
      </c>
      <c r="AD50" s="6">
        <v>0</v>
      </c>
      <c r="AE50" s="6">
        <v>0</v>
      </c>
      <c r="AF50" s="6">
        <v>0</v>
      </c>
      <c r="AG50" s="6">
        <v>0</v>
      </c>
      <c r="AH50" s="6">
        <v>0</v>
      </c>
      <c r="AI50" s="6">
        <v>0</v>
      </c>
    </row>
    <row r="51" spans="1:35" x14ac:dyDescent="0.2">
      <c r="A51" s="124" t="s">
        <v>212</v>
      </c>
      <c r="B51" s="80" t="s">
        <v>213</v>
      </c>
      <c r="C51" s="122" t="s">
        <v>116</v>
      </c>
      <c r="D51" s="104">
        <f>'LEAP projection'!B25</f>
        <v>115526674471109.84</v>
      </c>
      <c r="E51" s="104">
        <f>'LEAP projection'!C25</f>
        <v>116890330549189.48</v>
      </c>
      <c r="F51" s="104">
        <f>'LEAP projection'!D25</f>
        <v>118253986627269.11</v>
      </c>
      <c r="G51" s="104">
        <f>'LEAP projection'!E25</f>
        <v>119617642705348.77</v>
      </c>
      <c r="H51" s="104">
        <f>'LEAP projection'!F25</f>
        <v>120981298783428.38</v>
      </c>
      <c r="I51" s="104">
        <f>'LEAP projection'!G25</f>
        <v>122344954861508.03</v>
      </c>
      <c r="J51" s="104">
        <f>'LEAP projection'!H25</f>
        <v>123708610939587.67</v>
      </c>
      <c r="K51" s="104">
        <f>'LEAP projection'!I25</f>
        <v>125072267017667.31</v>
      </c>
      <c r="L51" s="104">
        <f>'LEAP projection'!J25</f>
        <v>126435923095746.94</v>
      </c>
      <c r="M51" s="104">
        <f>'LEAP projection'!K25</f>
        <v>127799579173826.59</v>
      </c>
      <c r="N51" s="104">
        <f>'LEAP projection'!L25</f>
        <v>129163235251906.23</v>
      </c>
      <c r="O51" s="104">
        <f>'LEAP projection'!M25</f>
        <v>130526891329985.83</v>
      </c>
      <c r="P51" s="104">
        <f>'LEAP projection'!N25</f>
        <v>131890547408065.48</v>
      </c>
      <c r="Q51" s="104">
        <f>'LEAP projection'!O25</f>
        <v>133254203486145.12</v>
      </c>
      <c r="R51" s="104">
        <f>'LEAP projection'!P25</f>
        <v>134617859564224.78</v>
      </c>
      <c r="S51" s="104">
        <f>'LEAP projection'!Q25</f>
        <v>135981515642304.42</v>
      </c>
      <c r="T51" s="104">
        <f>'LEAP projection'!R25</f>
        <v>137345171720384.05</v>
      </c>
      <c r="U51" s="104">
        <f>'LEAP projection'!S25</f>
        <v>137812612745258.22</v>
      </c>
      <c r="V51" s="104">
        <f>'LEAP projection'!T25</f>
        <v>138280053770132.38</v>
      </c>
      <c r="W51" s="104">
        <f>'LEAP projection'!U25</f>
        <v>138747494795006.58</v>
      </c>
      <c r="X51" s="104">
        <f>'LEAP projection'!V25</f>
        <v>139214935819880.77</v>
      </c>
      <c r="Y51" s="104">
        <f>'LEAP projection'!W25</f>
        <v>139682376844754.94</v>
      </c>
      <c r="Z51" s="104">
        <f>'LEAP projection'!X25</f>
        <v>140149817869629.14</v>
      </c>
      <c r="AA51" s="104">
        <f>'LEAP projection'!Y25</f>
        <v>140617258894503.31</v>
      </c>
      <c r="AB51" s="104">
        <f>'LEAP projection'!Z25</f>
        <v>141084699919377.5</v>
      </c>
      <c r="AC51" s="104">
        <f>'LEAP projection'!AA25</f>
        <v>141552140944251.66</v>
      </c>
      <c r="AD51" s="104">
        <f>'LEAP projection'!AB25</f>
        <v>142019581969125.78</v>
      </c>
      <c r="AE51" s="104">
        <f>'LEAP projection'!AC25</f>
        <v>142487022994000</v>
      </c>
      <c r="AF51" s="104">
        <f>'LEAP projection'!AD25</f>
        <v>142954464018874.22</v>
      </c>
      <c r="AG51" s="104">
        <f>'LEAP projection'!AE25</f>
        <v>143421905043748.41</v>
      </c>
      <c r="AH51" s="104">
        <f>'LEAP projection'!AF25</f>
        <v>143889346068622.59</v>
      </c>
      <c r="AI51" s="104">
        <f>'LEAP projection'!AG25</f>
        <v>144356787093496.75</v>
      </c>
    </row>
    <row r="52" spans="1:35" x14ac:dyDescent="0.2">
      <c r="A52" s="80"/>
      <c r="B52" s="122"/>
      <c r="C52" s="122" t="s">
        <v>117</v>
      </c>
      <c r="D52" s="4">
        <v>0</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row>
    <row r="53" spans="1:35" x14ac:dyDescent="0.2">
      <c r="A53" s="80"/>
      <c r="B53" s="80"/>
      <c r="C53" s="80"/>
    </row>
    <row r="54" spans="1:35" x14ac:dyDescent="0.2">
      <c r="A54" s="122" t="s">
        <v>214</v>
      </c>
      <c r="B54" s="80"/>
      <c r="C54" s="80"/>
    </row>
    <row r="55" spans="1:35" x14ac:dyDescent="0.2">
      <c r="A55" s="80"/>
      <c r="B55" s="122"/>
      <c r="C55" s="122" t="s">
        <v>100</v>
      </c>
      <c r="D55" s="123">
        <v>2019</v>
      </c>
      <c r="E55" s="123">
        <v>2020</v>
      </c>
      <c r="F55" s="123">
        <v>2021</v>
      </c>
      <c r="G55" s="123">
        <v>2022</v>
      </c>
      <c r="H55" s="123">
        <v>2023</v>
      </c>
      <c r="I55" s="123">
        <v>2024</v>
      </c>
      <c r="J55" s="123">
        <v>2025</v>
      </c>
      <c r="K55" s="123">
        <v>2026</v>
      </c>
      <c r="L55" s="123">
        <v>2027</v>
      </c>
      <c r="M55" s="123">
        <v>2028</v>
      </c>
      <c r="N55" s="123">
        <v>2029</v>
      </c>
      <c r="O55" s="123">
        <v>2030</v>
      </c>
      <c r="P55" s="123">
        <v>2031</v>
      </c>
      <c r="Q55" s="123">
        <v>2032</v>
      </c>
      <c r="R55" s="123">
        <v>2033</v>
      </c>
      <c r="S55" s="123">
        <v>2034</v>
      </c>
      <c r="T55" s="123">
        <v>2035</v>
      </c>
      <c r="U55" s="123">
        <v>2036</v>
      </c>
      <c r="V55" s="123">
        <v>2037</v>
      </c>
      <c r="W55" s="123">
        <v>2038</v>
      </c>
      <c r="X55" s="123">
        <v>2039</v>
      </c>
      <c r="Y55" s="123">
        <v>2040</v>
      </c>
      <c r="Z55" s="123">
        <v>2041</v>
      </c>
      <c r="AA55" s="123">
        <v>2042</v>
      </c>
      <c r="AB55" s="123">
        <v>2043</v>
      </c>
      <c r="AC55" s="123">
        <v>2044</v>
      </c>
      <c r="AD55" s="123">
        <v>2045</v>
      </c>
      <c r="AE55" s="123">
        <v>2046</v>
      </c>
      <c r="AF55" s="123">
        <v>2047</v>
      </c>
      <c r="AG55" s="123">
        <v>2048</v>
      </c>
      <c r="AH55" s="123">
        <v>2049</v>
      </c>
      <c r="AI55" s="123">
        <v>2050</v>
      </c>
    </row>
    <row r="56" spans="1:35" x14ac:dyDescent="0.2">
      <c r="A56" s="124" t="s">
        <v>215</v>
      </c>
      <c r="B56" s="80" t="s">
        <v>216</v>
      </c>
      <c r="C56" s="122" t="s">
        <v>104</v>
      </c>
      <c r="D56" s="104">
        <f>'LEAP projection'!B35</f>
        <v>39794587722086.406</v>
      </c>
      <c r="E56" s="104">
        <f>'LEAP projection'!C35</f>
        <v>40264315875089.438</v>
      </c>
      <c r="F56" s="104">
        <f>'LEAP projection'!D35</f>
        <v>40734044028092.461</v>
      </c>
      <c r="G56" s="104">
        <f>'LEAP projection'!E35</f>
        <v>41203772181095.484</v>
      </c>
      <c r="H56" s="104">
        <f>'LEAP projection'!F35</f>
        <v>41673500334098.516</v>
      </c>
      <c r="I56" s="104">
        <f>'LEAP projection'!G35</f>
        <v>42143228487101.547</v>
      </c>
      <c r="J56" s="104">
        <f>'LEAP projection'!H35</f>
        <v>42612956640104.578</v>
      </c>
      <c r="K56" s="104">
        <f>'LEAP projection'!I35</f>
        <v>43082684793107.602</v>
      </c>
      <c r="L56" s="104">
        <f>'LEAP projection'!J35</f>
        <v>43552412946110.633</v>
      </c>
      <c r="M56" s="104">
        <f>'LEAP projection'!K35</f>
        <v>44022141099113.664</v>
      </c>
      <c r="N56" s="104">
        <f>'LEAP projection'!L35</f>
        <v>44491869252116.68</v>
      </c>
      <c r="O56" s="104">
        <f>'LEAP projection'!M35</f>
        <v>44961597405119.711</v>
      </c>
      <c r="P56" s="104">
        <f>'LEAP projection'!N35</f>
        <v>45431325558122.742</v>
      </c>
      <c r="Q56" s="104">
        <f>'LEAP projection'!O35</f>
        <v>45901053711125.773</v>
      </c>
      <c r="R56" s="104">
        <f>'LEAP projection'!P35</f>
        <v>46370781864128.805</v>
      </c>
      <c r="S56" s="104">
        <f>'LEAP projection'!Q35</f>
        <v>46840510017131.828</v>
      </c>
      <c r="T56" s="104">
        <f>'LEAP projection'!R35</f>
        <v>47310238170134.859</v>
      </c>
      <c r="U56" s="104">
        <f>'LEAP projection'!S35</f>
        <v>47471253995738.906</v>
      </c>
      <c r="V56" s="104">
        <f>'LEAP projection'!T35</f>
        <v>47632269821342.969</v>
      </c>
      <c r="W56" s="104">
        <f>'LEAP projection'!U35</f>
        <v>47793285646947.039</v>
      </c>
      <c r="X56" s="104">
        <f>'LEAP projection'!V35</f>
        <v>47954301472551.102</v>
      </c>
      <c r="Y56" s="104">
        <f>'LEAP projection'!W35</f>
        <v>48115317298155.164</v>
      </c>
      <c r="Z56" s="104">
        <f>'LEAP projection'!X35</f>
        <v>48276333123759.227</v>
      </c>
      <c r="AA56" s="104">
        <f>'LEAP projection'!Y35</f>
        <v>48437348949363.289</v>
      </c>
      <c r="AB56" s="104">
        <f>'LEAP projection'!Z35</f>
        <v>48598364774967.352</v>
      </c>
      <c r="AC56" s="104">
        <f>'LEAP projection'!AA35</f>
        <v>48759380600571.414</v>
      </c>
      <c r="AD56" s="104">
        <f>'LEAP projection'!AB35</f>
        <v>48920396426175.469</v>
      </c>
      <c r="AE56" s="104">
        <f>'LEAP projection'!AC35</f>
        <v>49081412251779.523</v>
      </c>
      <c r="AF56" s="104">
        <f>'LEAP projection'!AD35</f>
        <v>49242428077383.602</v>
      </c>
      <c r="AG56" s="104">
        <f>'LEAP projection'!AE35</f>
        <v>49403443902987.672</v>
      </c>
      <c r="AH56" s="104">
        <f>'LEAP projection'!AF35</f>
        <v>49564459728591.734</v>
      </c>
      <c r="AI56" s="104">
        <f>'LEAP projection'!AG35</f>
        <v>49725475554195.797</v>
      </c>
    </row>
    <row r="57" spans="1:35" x14ac:dyDescent="0.2">
      <c r="A57" s="80"/>
      <c r="B57" s="122"/>
      <c r="C57" s="122" t="s">
        <v>106</v>
      </c>
      <c r="D57" s="4">
        <v>0</v>
      </c>
      <c r="E57" s="4">
        <v>0</v>
      </c>
      <c r="F57" s="4">
        <v>0</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0</v>
      </c>
    </row>
    <row r="58" spans="1:35" x14ac:dyDescent="0.2">
      <c r="A58" s="124" t="s">
        <v>217</v>
      </c>
      <c r="B58" s="122"/>
      <c r="C58" s="122" t="s">
        <v>108</v>
      </c>
      <c r="D58" s="4">
        <v>0</v>
      </c>
      <c r="E58" s="4">
        <v>0</v>
      </c>
      <c r="F58" s="4">
        <v>0</v>
      </c>
      <c r="G58" s="4">
        <v>0</v>
      </c>
      <c r="H58" s="4">
        <v>0</v>
      </c>
      <c r="I58" s="4">
        <v>0</v>
      </c>
      <c r="J58" s="4">
        <v>0</v>
      </c>
      <c r="K58" s="4">
        <v>0</v>
      </c>
      <c r="L58" s="4">
        <v>0</v>
      </c>
      <c r="M58" s="4">
        <v>0</v>
      </c>
      <c r="N58" s="4">
        <v>0</v>
      </c>
      <c r="O58" s="4">
        <v>0</v>
      </c>
      <c r="P58" s="4">
        <v>0</v>
      </c>
      <c r="Q58" s="4">
        <v>0</v>
      </c>
      <c r="R58" s="4">
        <v>0</v>
      </c>
      <c r="S58" s="4">
        <v>0</v>
      </c>
      <c r="T58" s="4">
        <v>0</v>
      </c>
      <c r="U58" s="4">
        <v>0</v>
      </c>
      <c r="V58" s="4">
        <v>0</v>
      </c>
      <c r="W58" s="4">
        <v>0</v>
      </c>
      <c r="X58" s="4">
        <v>0</v>
      </c>
      <c r="Y58" s="4">
        <v>0</v>
      </c>
      <c r="Z58" s="4">
        <v>0</v>
      </c>
      <c r="AA58" s="4">
        <v>0</v>
      </c>
      <c r="AB58" s="4">
        <v>0</v>
      </c>
      <c r="AC58" s="4">
        <v>0</v>
      </c>
      <c r="AD58" s="4">
        <v>0</v>
      </c>
      <c r="AE58" s="4">
        <v>0</v>
      </c>
      <c r="AF58" s="4">
        <v>0</v>
      </c>
      <c r="AG58" s="4">
        <v>0</v>
      </c>
      <c r="AH58" s="4">
        <v>0</v>
      </c>
      <c r="AI58" s="4">
        <v>0</v>
      </c>
    </row>
    <row r="59" spans="1:35" x14ac:dyDescent="0.2">
      <c r="A59" s="124" t="s">
        <v>218</v>
      </c>
      <c r="B59" s="122"/>
      <c r="C59" s="122" t="s">
        <v>110</v>
      </c>
      <c r="D59" s="4">
        <v>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row>
    <row r="60" spans="1:35" x14ac:dyDescent="0.2">
      <c r="A60" s="80"/>
      <c r="B60" s="122"/>
      <c r="C60" s="122" t="s">
        <v>111</v>
      </c>
      <c r="D60" s="4">
        <v>0</v>
      </c>
      <c r="E60" s="4">
        <v>0</v>
      </c>
      <c r="F60" s="4">
        <v>0</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0</v>
      </c>
      <c r="AH60" s="4">
        <v>0</v>
      </c>
      <c r="AI60" s="4">
        <v>0</v>
      </c>
    </row>
    <row r="61" spans="1:35" x14ac:dyDescent="0.2">
      <c r="A61" s="80"/>
      <c r="B61" s="122"/>
      <c r="C61" s="122" t="s">
        <v>113</v>
      </c>
      <c r="D61" s="4">
        <v>0</v>
      </c>
      <c r="E61" s="4">
        <v>0</v>
      </c>
      <c r="F61" s="4">
        <v>0</v>
      </c>
      <c r="G61" s="4">
        <v>0</v>
      </c>
      <c r="H61" s="4">
        <v>0</v>
      </c>
      <c r="I61" s="4">
        <v>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row>
    <row r="62" spans="1:35" x14ac:dyDescent="0.2">
      <c r="A62" s="80"/>
      <c r="B62" s="122"/>
      <c r="C62" s="122" t="s">
        <v>114</v>
      </c>
      <c r="D62" s="4">
        <v>0</v>
      </c>
      <c r="E62" s="4">
        <v>0</v>
      </c>
      <c r="F62" s="4">
        <v>0</v>
      </c>
      <c r="G62" s="4">
        <v>0</v>
      </c>
      <c r="H62" s="4">
        <v>0</v>
      </c>
      <c r="I62" s="4">
        <v>0</v>
      </c>
      <c r="J62" s="4">
        <v>0</v>
      </c>
      <c r="K62" s="4">
        <v>0</v>
      </c>
      <c r="L62" s="4">
        <v>0</v>
      </c>
      <c r="M62" s="4">
        <v>0</v>
      </c>
      <c r="N62" s="4">
        <v>0</v>
      </c>
      <c r="O62" s="4">
        <v>0</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0</v>
      </c>
      <c r="AH62" s="4">
        <v>0</v>
      </c>
      <c r="AI62" s="4">
        <v>0</v>
      </c>
    </row>
    <row r="63" spans="1:35" x14ac:dyDescent="0.2">
      <c r="A63" s="80"/>
      <c r="B63" s="122"/>
      <c r="C63" s="122" t="s">
        <v>115</v>
      </c>
      <c r="D63" s="4">
        <v>0</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0</v>
      </c>
    </row>
    <row r="64" spans="1:35" x14ac:dyDescent="0.2">
      <c r="A64" s="124" t="s">
        <v>219</v>
      </c>
      <c r="B64" s="122"/>
      <c r="C64" s="122" t="s">
        <v>116</v>
      </c>
      <c r="D64" s="4">
        <v>0</v>
      </c>
      <c r="E64" s="4">
        <v>0</v>
      </c>
      <c r="F64" s="4">
        <v>0</v>
      </c>
      <c r="G64" s="4">
        <v>0</v>
      </c>
      <c r="H64" s="4">
        <v>0</v>
      </c>
      <c r="I64" s="4">
        <v>0</v>
      </c>
      <c r="J64" s="4">
        <v>0</v>
      </c>
      <c r="K64" s="4">
        <v>0</v>
      </c>
      <c r="L64" s="4">
        <v>0</v>
      </c>
      <c r="M64" s="4">
        <v>0</v>
      </c>
      <c r="N64" s="4">
        <v>0</v>
      </c>
      <c r="O64" s="4">
        <v>0</v>
      </c>
      <c r="P64" s="4">
        <v>0</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0</v>
      </c>
    </row>
    <row r="65" spans="1:35" x14ac:dyDescent="0.2">
      <c r="A65" s="80"/>
      <c r="B65" s="122"/>
      <c r="C65" s="122" t="s">
        <v>117</v>
      </c>
      <c r="D65" s="4">
        <v>0</v>
      </c>
      <c r="E65" s="4">
        <v>0</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row>
    <row r="66" spans="1:35" x14ac:dyDescent="0.2">
      <c r="A66" s="80"/>
      <c r="B66" s="80"/>
      <c r="C66" s="80"/>
    </row>
    <row r="67" spans="1:35" x14ac:dyDescent="0.2">
      <c r="A67" s="122" t="s">
        <v>220</v>
      </c>
      <c r="B67" s="80"/>
      <c r="C67" s="80"/>
    </row>
    <row r="68" spans="1:35" x14ac:dyDescent="0.2">
      <c r="A68" s="80"/>
      <c r="B68" s="122"/>
      <c r="C68" s="122" t="s">
        <v>100</v>
      </c>
      <c r="D68" s="123">
        <v>2019</v>
      </c>
      <c r="E68" s="123">
        <v>2020</v>
      </c>
      <c r="F68" s="123">
        <v>2021</v>
      </c>
      <c r="G68" s="123">
        <v>2022</v>
      </c>
      <c r="H68" s="123">
        <v>2023</v>
      </c>
      <c r="I68" s="123">
        <v>2024</v>
      </c>
      <c r="J68" s="123">
        <v>2025</v>
      </c>
      <c r="K68" s="123">
        <v>2026</v>
      </c>
      <c r="L68" s="123">
        <v>2027</v>
      </c>
      <c r="M68" s="123">
        <v>2028</v>
      </c>
      <c r="N68" s="123">
        <v>2029</v>
      </c>
      <c r="O68" s="123">
        <v>2030</v>
      </c>
      <c r="P68" s="123">
        <v>2031</v>
      </c>
      <c r="Q68" s="123">
        <v>2032</v>
      </c>
      <c r="R68" s="123">
        <v>2033</v>
      </c>
      <c r="S68" s="123">
        <v>2034</v>
      </c>
      <c r="T68" s="123">
        <v>2035</v>
      </c>
      <c r="U68" s="123">
        <v>2036</v>
      </c>
      <c r="V68" s="123">
        <v>2037</v>
      </c>
      <c r="W68" s="123">
        <v>2038</v>
      </c>
      <c r="X68" s="123">
        <v>2039</v>
      </c>
      <c r="Y68" s="123">
        <v>2040</v>
      </c>
      <c r="Z68" s="123">
        <v>2041</v>
      </c>
      <c r="AA68" s="123">
        <v>2042</v>
      </c>
      <c r="AB68" s="123">
        <v>2043</v>
      </c>
      <c r="AC68" s="123">
        <v>2044</v>
      </c>
      <c r="AD68" s="123">
        <v>2045</v>
      </c>
      <c r="AE68" s="123">
        <v>2046</v>
      </c>
      <c r="AF68" s="123">
        <v>2047</v>
      </c>
      <c r="AG68" s="123">
        <v>2048</v>
      </c>
      <c r="AH68" s="123">
        <v>2049</v>
      </c>
      <c r="AI68" s="123">
        <v>2050</v>
      </c>
    </row>
    <row r="69" spans="1:35" x14ac:dyDescent="0.2">
      <c r="A69" s="124" t="s">
        <v>195</v>
      </c>
      <c r="B69" s="122"/>
      <c r="C69" s="122" t="s">
        <v>104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row>
    <row r="70" spans="1:35" x14ac:dyDescent="0.2">
      <c r="A70" s="80"/>
      <c r="B70" s="122"/>
      <c r="C70" s="122" t="s">
        <v>106</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row>
    <row r="71" spans="1:35" x14ac:dyDescent="0.2">
      <c r="A71" s="124" t="s">
        <v>196</v>
      </c>
      <c r="B71" s="122"/>
      <c r="C71" s="122" t="s">
        <v>108</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row>
    <row r="72" spans="1:35" x14ac:dyDescent="0.2">
      <c r="A72" s="124" t="s">
        <v>197</v>
      </c>
      <c r="B72" s="122"/>
      <c r="C72" s="122" t="s">
        <v>110</v>
      </c>
      <c r="D72" s="4">
        <v>0</v>
      </c>
      <c r="E72" s="4">
        <v>0</v>
      </c>
      <c r="F72" s="4">
        <v>0</v>
      </c>
      <c r="G72" s="4">
        <v>0</v>
      </c>
      <c r="H72" s="4">
        <v>0</v>
      </c>
      <c r="I72" s="4">
        <v>0</v>
      </c>
      <c r="J72" s="4">
        <v>0</v>
      </c>
      <c r="K72" s="4">
        <v>0</v>
      </c>
      <c r="L72" s="4">
        <v>0</v>
      </c>
      <c r="M72" s="4">
        <v>0</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E72" s="4">
        <v>0</v>
      </c>
      <c r="AF72" s="4">
        <v>0</v>
      </c>
      <c r="AG72" s="4">
        <v>0</v>
      </c>
      <c r="AH72" s="4">
        <v>0</v>
      </c>
      <c r="AI72" s="4">
        <v>0</v>
      </c>
    </row>
    <row r="73" spans="1:35" x14ac:dyDescent="0.2">
      <c r="A73" s="80"/>
      <c r="B73" s="122"/>
      <c r="C73" s="122" t="s">
        <v>111</v>
      </c>
      <c r="D73" s="4">
        <v>0</v>
      </c>
      <c r="E73" s="4">
        <v>0</v>
      </c>
      <c r="F73" s="4">
        <v>0</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0</v>
      </c>
      <c r="AH73" s="4">
        <v>0</v>
      </c>
      <c r="AI73" s="4">
        <v>0</v>
      </c>
    </row>
    <row r="74" spans="1:35" x14ac:dyDescent="0.2">
      <c r="A74" s="124" t="s">
        <v>198</v>
      </c>
      <c r="B74" s="122"/>
      <c r="C74" s="122" t="s">
        <v>113</v>
      </c>
      <c r="D74" s="4">
        <v>0</v>
      </c>
      <c r="E74" s="4">
        <v>0</v>
      </c>
      <c r="F74" s="4">
        <v>0</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0</v>
      </c>
      <c r="AH74" s="4">
        <v>0</v>
      </c>
      <c r="AI74" s="4">
        <v>0</v>
      </c>
    </row>
    <row r="75" spans="1:35" x14ac:dyDescent="0.2">
      <c r="A75" s="80"/>
      <c r="B75" s="122"/>
      <c r="C75" s="122" t="s">
        <v>114</v>
      </c>
      <c r="D75" s="4">
        <v>0</v>
      </c>
      <c r="E75" s="4">
        <v>0</v>
      </c>
      <c r="F75" s="4">
        <v>0</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0</v>
      </c>
      <c r="AH75" s="4">
        <v>0</v>
      </c>
      <c r="AI75" s="4">
        <v>0</v>
      </c>
    </row>
    <row r="76" spans="1:35" x14ac:dyDescent="0.2">
      <c r="A76" s="80"/>
      <c r="B76" s="122"/>
      <c r="C76" s="122" t="s">
        <v>115</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row>
    <row r="77" spans="1:35" x14ac:dyDescent="0.2">
      <c r="A77" s="124" t="s">
        <v>199</v>
      </c>
      <c r="B77" s="122"/>
      <c r="C77" s="122" t="s">
        <v>116</v>
      </c>
      <c r="D77" s="4">
        <v>0</v>
      </c>
      <c r="E77" s="4">
        <v>0</v>
      </c>
      <c r="F77" s="4">
        <v>0</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E77" s="4">
        <v>0</v>
      </c>
      <c r="AF77" s="4">
        <v>0</v>
      </c>
      <c r="AG77" s="4">
        <v>0</v>
      </c>
      <c r="AH77" s="4">
        <v>0</v>
      </c>
      <c r="AI77" s="4">
        <v>0</v>
      </c>
    </row>
    <row r="78" spans="1:35" x14ac:dyDescent="0.2">
      <c r="A78" s="80"/>
      <c r="B78" s="122"/>
      <c r="C78" s="122" t="s">
        <v>117</v>
      </c>
      <c r="D78" s="4">
        <v>0</v>
      </c>
      <c r="E78" s="4">
        <v>0</v>
      </c>
      <c r="F78" s="4">
        <v>0</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0</v>
      </c>
      <c r="Y78" s="4">
        <v>0</v>
      </c>
      <c r="Z78" s="4">
        <v>0</v>
      </c>
      <c r="AA78" s="4">
        <v>0</v>
      </c>
      <c r="AB78" s="4">
        <v>0</v>
      </c>
      <c r="AC78" s="4">
        <v>0</v>
      </c>
      <c r="AD78" s="4">
        <v>0</v>
      </c>
      <c r="AE78" s="4">
        <v>0</v>
      </c>
      <c r="AF78" s="4">
        <v>0</v>
      </c>
      <c r="AG78" s="4">
        <v>0</v>
      </c>
      <c r="AH78" s="4">
        <v>0</v>
      </c>
      <c r="AI78" s="4">
        <v>0</v>
      </c>
    </row>
    <row r="79" spans="1:35" x14ac:dyDescent="0.2">
      <c r="A79" s="80"/>
      <c r="B79" s="80"/>
      <c r="C79" s="80"/>
    </row>
    <row r="80" spans="1:35" x14ac:dyDescent="0.2">
      <c r="A80" s="122" t="s">
        <v>221</v>
      </c>
      <c r="B80" s="80"/>
      <c r="C80" s="80"/>
    </row>
    <row r="81" spans="1:35" x14ac:dyDescent="0.2">
      <c r="A81" s="80"/>
      <c r="B81" s="122"/>
      <c r="C81" s="122" t="s">
        <v>100</v>
      </c>
      <c r="D81" s="123">
        <v>2019</v>
      </c>
      <c r="E81" s="123">
        <v>2020</v>
      </c>
      <c r="F81" s="123">
        <v>2021</v>
      </c>
      <c r="G81" s="123">
        <v>2022</v>
      </c>
      <c r="H81" s="123">
        <v>2023</v>
      </c>
      <c r="I81" s="123">
        <v>2024</v>
      </c>
      <c r="J81" s="123">
        <v>2025</v>
      </c>
      <c r="K81" s="123">
        <v>2026</v>
      </c>
      <c r="L81" s="123">
        <v>2027</v>
      </c>
      <c r="M81" s="123">
        <v>2028</v>
      </c>
      <c r="N81" s="123">
        <v>2029</v>
      </c>
      <c r="O81" s="123">
        <v>2030</v>
      </c>
      <c r="P81" s="123">
        <v>2031</v>
      </c>
      <c r="Q81" s="123">
        <v>2032</v>
      </c>
      <c r="R81" s="123">
        <v>2033</v>
      </c>
      <c r="S81" s="123">
        <v>2034</v>
      </c>
      <c r="T81" s="123">
        <v>2035</v>
      </c>
      <c r="U81" s="123">
        <v>2036</v>
      </c>
      <c r="V81" s="123">
        <v>2037</v>
      </c>
      <c r="W81" s="123">
        <v>2038</v>
      </c>
      <c r="X81" s="123">
        <v>2039</v>
      </c>
      <c r="Y81" s="123">
        <v>2040</v>
      </c>
      <c r="Z81" s="123">
        <v>2041</v>
      </c>
      <c r="AA81" s="123">
        <v>2042</v>
      </c>
      <c r="AB81" s="123">
        <v>2043</v>
      </c>
      <c r="AC81" s="123">
        <v>2044</v>
      </c>
      <c r="AD81" s="123">
        <v>2045</v>
      </c>
      <c r="AE81" s="123">
        <v>2046</v>
      </c>
      <c r="AF81" s="123">
        <v>2047</v>
      </c>
      <c r="AG81" s="123">
        <v>2048</v>
      </c>
      <c r="AH81" s="123">
        <v>2049</v>
      </c>
      <c r="AI81" s="123">
        <v>2049</v>
      </c>
    </row>
    <row r="82" spans="1:35" x14ac:dyDescent="0.2">
      <c r="A82" s="124" t="s">
        <v>201</v>
      </c>
      <c r="B82" s="80" t="s">
        <v>222</v>
      </c>
      <c r="C82" s="122" t="s">
        <v>104</v>
      </c>
      <c r="D82" s="104">
        <f>'LEAP projection'!B20</f>
        <v>7747516107318.0439</v>
      </c>
      <c r="E82" s="104">
        <f>'LEAP projection'!C20</f>
        <v>7631030317732.6846</v>
      </c>
      <c r="F82" s="104">
        <f>'LEAP projection'!D20</f>
        <v>7514544528147.3271</v>
      </c>
      <c r="G82" s="104">
        <f>'LEAP projection'!E20</f>
        <v>7398058738561.9668</v>
      </c>
      <c r="H82" s="104">
        <f>'LEAP projection'!F20</f>
        <v>7281572948976.6104</v>
      </c>
      <c r="I82" s="104">
        <f>'LEAP projection'!G20</f>
        <v>7165087159391.251</v>
      </c>
      <c r="J82" s="104">
        <f>'LEAP projection'!H20</f>
        <v>7048601369805.8945</v>
      </c>
      <c r="K82" s="104">
        <f>'LEAP projection'!I20</f>
        <v>6932115580220.5352</v>
      </c>
      <c r="L82" s="104">
        <f>'LEAP projection'!J20</f>
        <v>6815629790635.1768</v>
      </c>
      <c r="M82" s="104">
        <f>'LEAP projection'!K20</f>
        <v>6699144001049.8193</v>
      </c>
      <c r="N82" s="104">
        <f>'LEAP projection'!L20</f>
        <v>6582658211464.4609</v>
      </c>
      <c r="O82" s="104">
        <f>'LEAP projection'!M20</f>
        <v>6466172421879.1045</v>
      </c>
      <c r="P82" s="104">
        <f>'LEAP projection'!N20</f>
        <v>6349686632293.7451</v>
      </c>
      <c r="Q82" s="104">
        <f>'LEAP projection'!O20</f>
        <v>6233200842708.3867</v>
      </c>
      <c r="R82" s="104">
        <f>'LEAP projection'!P20</f>
        <v>6116715053123.0283</v>
      </c>
      <c r="S82" s="104">
        <f>'LEAP projection'!Q20</f>
        <v>6000229263537.6689</v>
      </c>
      <c r="T82" s="104">
        <f>'LEAP projection'!R20</f>
        <v>5883743473952.3125</v>
      </c>
      <c r="U82" s="104">
        <f>'LEAP projection'!S20</f>
        <v>5843813877522.2939</v>
      </c>
      <c r="V82" s="104">
        <f>'LEAP projection'!T20</f>
        <v>5803884281092.2812</v>
      </c>
      <c r="W82" s="104">
        <f>'LEAP projection'!U20</f>
        <v>5763954684662.2637</v>
      </c>
      <c r="X82" s="104">
        <f>'LEAP projection'!V20</f>
        <v>5724025088232.251</v>
      </c>
      <c r="Y82" s="104">
        <f>'LEAP projection'!W20</f>
        <v>5684095491802.2305</v>
      </c>
      <c r="Z82" s="104">
        <f>'LEAP projection'!X20</f>
        <v>5644165895372.2178</v>
      </c>
      <c r="AA82" s="104">
        <f>'LEAP projection'!Y20</f>
        <v>5604236298942.2012</v>
      </c>
      <c r="AB82" s="104">
        <f>'LEAP projection'!Z20</f>
        <v>5564306702512.1846</v>
      </c>
      <c r="AC82" s="104">
        <f>'LEAP projection'!AA20</f>
        <v>5524377106082.1699</v>
      </c>
      <c r="AD82" s="104">
        <f>'LEAP projection'!AB20</f>
        <v>5484447509652.1553</v>
      </c>
      <c r="AE82" s="104">
        <f>'LEAP projection'!AC20</f>
        <v>5444517913222.1387</v>
      </c>
      <c r="AF82" s="104">
        <f>'LEAP projection'!AD20</f>
        <v>5404588316792.124</v>
      </c>
      <c r="AG82" s="104">
        <f>'LEAP projection'!AE20</f>
        <v>5364658720362.1064</v>
      </c>
      <c r="AH82" s="104">
        <f>'LEAP projection'!AF20</f>
        <v>5324729123932.0928</v>
      </c>
      <c r="AI82" s="104">
        <f>'LEAP projection'!AG20</f>
        <v>5284799527502.0752</v>
      </c>
    </row>
    <row r="83" spans="1:35" x14ac:dyDescent="0.2">
      <c r="A83" s="80"/>
      <c r="B83" s="122"/>
      <c r="C83" s="122" t="s">
        <v>106</v>
      </c>
      <c r="D83" s="4">
        <v>0</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E83" s="4">
        <v>0</v>
      </c>
      <c r="AF83" s="4">
        <v>0</v>
      </c>
      <c r="AG83" s="4">
        <v>0</v>
      </c>
      <c r="AH83" s="4">
        <v>0</v>
      </c>
      <c r="AI83" s="4">
        <v>0</v>
      </c>
    </row>
    <row r="84" spans="1:35" x14ac:dyDescent="0.2">
      <c r="A84" s="124" t="s">
        <v>203</v>
      </c>
      <c r="B84" s="122"/>
      <c r="C84" s="122" t="s">
        <v>108</v>
      </c>
      <c r="D84" s="4">
        <v>0</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E84" s="4">
        <v>0</v>
      </c>
      <c r="AF84" s="4">
        <v>0</v>
      </c>
      <c r="AG84" s="4">
        <v>0</v>
      </c>
      <c r="AH84" s="4">
        <v>0</v>
      </c>
      <c r="AI84" s="4">
        <v>0</v>
      </c>
    </row>
    <row r="85" spans="1:35" x14ac:dyDescent="0.2">
      <c r="A85" s="80"/>
      <c r="B85" s="122"/>
      <c r="C85" s="122" t="s">
        <v>110</v>
      </c>
      <c r="D85" s="4">
        <v>0</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E85" s="4">
        <v>0</v>
      </c>
      <c r="AF85" s="4">
        <v>0</v>
      </c>
      <c r="AG85" s="4">
        <v>0</v>
      </c>
      <c r="AH85" s="4">
        <v>0</v>
      </c>
      <c r="AI85" s="4">
        <v>0</v>
      </c>
    </row>
    <row r="86" spans="1:35" x14ac:dyDescent="0.2">
      <c r="A86" s="80"/>
      <c r="B86" s="122"/>
      <c r="C86" s="122" t="s">
        <v>111</v>
      </c>
      <c r="D86" s="4">
        <v>0</v>
      </c>
      <c r="E86" s="4">
        <v>0</v>
      </c>
      <c r="F86" s="4">
        <v>0</v>
      </c>
      <c r="G86" s="4">
        <v>0</v>
      </c>
      <c r="H86" s="4">
        <v>0</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E86" s="4">
        <v>0</v>
      </c>
      <c r="AF86" s="4">
        <v>0</v>
      </c>
      <c r="AG86" s="4">
        <v>0</v>
      </c>
      <c r="AH86" s="4">
        <v>0</v>
      </c>
      <c r="AI86" s="4">
        <v>0</v>
      </c>
    </row>
    <row r="87" spans="1:35" x14ac:dyDescent="0.2">
      <c r="A87" s="80"/>
      <c r="B87" s="122"/>
      <c r="C87" s="122" t="s">
        <v>113</v>
      </c>
      <c r="D87" s="4">
        <v>0</v>
      </c>
      <c r="E87" s="4">
        <v>0</v>
      </c>
      <c r="F87" s="4">
        <v>0</v>
      </c>
      <c r="G87" s="4">
        <v>0</v>
      </c>
      <c r="H87" s="4">
        <v>0</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E87" s="4">
        <v>0</v>
      </c>
      <c r="AF87" s="4">
        <v>0</v>
      </c>
      <c r="AG87" s="4">
        <v>0</v>
      </c>
      <c r="AH87" s="4">
        <v>0</v>
      </c>
      <c r="AI87" s="4">
        <v>0</v>
      </c>
    </row>
    <row r="88" spans="1:35" x14ac:dyDescent="0.2">
      <c r="A88" s="80"/>
      <c r="B88" s="122"/>
      <c r="C88" s="122" t="s">
        <v>114</v>
      </c>
      <c r="D88" s="4">
        <v>0</v>
      </c>
      <c r="E88" s="4">
        <v>0</v>
      </c>
      <c r="F88" s="4">
        <v>0</v>
      </c>
      <c r="G88" s="4">
        <v>0</v>
      </c>
      <c r="H88" s="4">
        <v>0</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E88" s="4">
        <v>0</v>
      </c>
      <c r="AF88" s="4">
        <v>0</v>
      </c>
      <c r="AG88" s="4">
        <v>0</v>
      </c>
      <c r="AH88" s="4">
        <v>0</v>
      </c>
      <c r="AI88" s="4">
        <v>0</v>
      </c>
    </row>
    <row r="89" spans="1:35" x14ac:dyDescent="0.2">
      <c r="A89" s="80"/>
      <c r="B89" s="122"/>
      <c r="C89" s="122" t="s">
        <v>115</v>
      </c>
      <c r="D89" s="4">
        <v>0</v>
      </c>
      <c r="E89" s="4">
        <v>0</v>
      </c>
      <c r="F89" s="4">
        <v>0</v>
      </c>
      <c r="G89" s="4">
        <v>0</v>
      </c>
      <c r="H89" s="4">
        <v>0</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E89" s="4">
        <v>0</v>
      </c>
      <c r="AF89" s="4">
        <v>0</v>
      </c>
      <c r="AG89" s="4">
        <v>0</v>
      </c>
      <c r="AH89" s="4">
        <v>0</v>
      </c>
      <c r="AI89" s="4">
        <v>0</v>
      </c>
    </row>
    <row r="90" spans="1:35" x14ac:dyDescent="0.2">
      <c r="A90" s="80"/>
      <c r="B90" s="122"/>
      <c r="C90" s="122" t="s">
        <v>116</v>
      </c>
      <c r="D90" s="4">
        <v>0</v>
      </c>
      <c r="E90" s="4">
        <v>0</v>
      </c>
      <c r="F90" s="4">
        <v>0</v>
      </c>
      <c r="G90" s="4">
        <v>0</v>
      </c>
      <c r="H90" s="4">
        <v>0</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E90" s="4">
        <v>0</v>
      </c>
      <c r="AF90" s="4">
        <v>0</v>
      </c>
      <c r="AG90" s="4">
        <v>0</v>
      </c>
      <c r="AH90" s="4">
        <v>0</v>
      </c>
      <c r="AI90" s="4">
        <v>0</v>
      </c>
    </row>
    <row r="91" spans="1:35" x14ac:dyDescent="0.2">
      <c r="A91" s="80"/>
      <c r="B91" s="122"/>
      <c r="C91" s="122" t="s">
        <v>117</v>
      </c>
      <c r="D91" s="4">
        <v>0</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E91" s="4">
        <v>0</v>
      </c>
      <c r="AF91" s="4">
        <v>0</v>
      </c>
      <c r="AG91" s="4">
        <v>0</v>
      </c>
      <c r="AH91" s="4">
        <v>0</v>
      </c>
      <c r="AI91" s="4">
        <v>0</v>
      </c>
    </row>
    <row r="92" spans="1:35" x14ac:dyDescent="0.2">
      <c r="A92" s="80"/>
      <c r="B92" s="80"/>
      <c r="C92" s="80"/>
    </row>
    <row r="93" spans="1:35" x14ac:dyDescent="0.2">
      <c r="A93" s="122" t="s">
        <v>223</v>
      </c>
      <c r="B93" s="80"/>
      <c r="C93" s="80"/>
    </row>
    <row r="94" spans="1:35" x14ac:dyDescent="0.2">
      <c r="A94" s="80"/>
      <c r="B94" s="80"/>
      <c r="C94" s="122" t="s">
        <v>100</v>
      </c>
      <c r="D94" s="123">
        <v>2019</v>
      </c>
      <c r="E94" s="123">
        <v>2020</v>
      </c>
      <c r="F94" s="123">
        <v>2021</v>
      </c>
      <c r="G94" s="123">
        <v>2022</v>
      </c>
      <c r="H94" s="123">
        <v>2023</v>
      </c>
      <c r="I94" s="123">
        <v>2024</v>
      </c>
      <c r="J94" s="123">
        <v>2025</v>
      </c>
      <c r="K94" s="123">
        <v>2026</v>
      </c>
      <c r="L94" s="123">
        <v>2027</v>
      </c>
      <c r="M94" s="123">
        <v>2028</v>
      </c>
      <c r="N94" s="123">
        <v>2029</v>
      </c>
      <c r="O94" s="123">
        <v>2030</v>
      </c>
      <c r="P94" s="123">
        <v>2031</v>
      </c>
      <c r="Q94" s="123">
        <v>2032</v>
      </c>
      <c r="R94" s="123">
        <v>2033</v>
      </c>
      <c r="S94" s="123">
        <v>2034</v>
      </c>
      <c r="T94" s="123">
        <v>2035</v>
      </c>
      <c r="U94" s="123">
        <v>2036</v>
      </c>
      <c r="V94" s="123">
        <v>2037</v>
      </c>
      <c r="W94" s="123">
        <v>2038</v>
      </c>
      <c r="X94" s="123">
        <v>2039</v>
      </c>
      <c r="Y94" s="123">
        <v>2040</v>
      </c>
      <c r="Z94" s="123">
        <v>2041</v>
      </c>
      <c r="AA94" s="123">
        <v>2042</v>
      </c>
      <c r="AB94" s="123">
        <v>2043</v>
      </c>
      <c r="AC94" s="123">
        <v>2044</v>
      </c>
      <c r="AD94" s="123">
        <v>2045</v>
      </c>
      <c r="AE94" s="123">
        <v>2046</v>
      </c>
      <c r="AF94" s="123">
        <v>2047</v>
      </c>
      <c r="AG94" s="123">
        <v>2048</v>
      </c>
      <c r="AH94" s="123">
        <v>2049</v>
      </c>
      <c r="AI94" s="123">
        <v>2050</v>
      </c>
    </row>
    <row r="95" spans="1:35" x14ac:dyDescent="0.2">
      <c r="A95" s="124" t="s">
        <v>205</v>
      </c>
      <c r="B95" s="80" t="s">
        <v>224</v>
      </c>
      <c r="C95" s="122" t="s">
        <v>104</v>
      </c>
      <c r="D95" s="104">
        <f>'LEAP projection'!B16</f>
        <v>8653943826277.0859</v>
      </c>
      <c r="E95" s="104">
        <f>'LEAP projection'!C16</f>
        <v>8523829675410.1953</v>
      </c>
      <c r="F95" s="104">
        <f>'LEAP projection'!D16</f>
        <v>8393715524543.3096</v>
      </c>
      <c r="G95" s="104">
        <f>'LEAP projection'!E16</f>
        <v>8263601373676.4219</v>
      </c>
      <c r="H95" s="104">
        <f>'LEAP projection'!F16</f>
        <v>8133487222809.5332</v>
      </c>
      <c r="I95" s="104">
        <f>'LEAP projection'!G16</f>
        <v>8003373071942.6455</v>
      </c>
      <c r="J95" s="104">
        <f>'LEAP projection'!H16</f>
        <v>7873258921075.7598</v>
      </c>
      <c r="K95" s="104">
        <f>'LEAP projection'!I16</f>
        <v>7743144770208.8721</v>
      </c>
      <c r="L95" s="104">
        <f>'LEAP projection'!J16</f>
        <v>7613030619341.9834</v>
      </c>
      <c r="M95" s="104">
        <f>'LEAP projection'!K16</f>
        <v>7482916468475.0957</v>
      </c>
      <c r="N95" s="104">
        <f>'LEAP projection'!L16</f>
        <v>7352802317608.208</v>
      </c>
      <c r="O95" s="104">
        <f>'LEAP projection'!M16</f>
        <v>7222688166741.3223</v>
      </c>
      <c r="P95" s="104">
        <f>'LEAP projection'!N16</f>
        <v>7092574015874.4326</v>
      </c>
      <c r="Q95" s="104">
        <f>'LEAP projection'!O16</f>
        <v>6962459865007.5459</v>
      </c>
      <c r="R95" s="104">
        <f>'LEAP projection'!P16</f>
        <v>6832345714140.6562</v>
      </c>
      <c r="S95" s="104">
        <f>'LEAP projection'!Q16</f>
        <v>6702231563273.7695</v>
      </c>
      <c r="T95" s="104">
        <f>'LEAP projection'!R16</f>
        <v>6572117412406.8828</v>
      </c>
      <c r="U95" s="104">
        <f>'LEAP projection'!S16</f>
        <v>6527516216394.5381</v>
      </c>
      <c r="V95" s="104">
        <f>'LEAP projection'!T16</f>
        <v>6482915020382.1992</v>
      </c>
      <c r="W95" s="104">
        <f>'LEAP projection'!U16</f>
        <v>6438313824369.8545</v>
      </c>
      <c r="X95" s="104">
        <f>'LEAP projection'!V16</f>
        <v>6393712628357.5156</v>
      </c>
      <c r="Y95" s="104">
        <f>'LEAP projection'!W16</f>
        <v>6349111432345.1699</v>
      </c>
      <c r="Z95" s="104">
        <f>'LEAP projection'!X16</f>
        <v>6304510236332.8291</v>
      </c>
      <c r="AA95" s="104">
        <f>'LEAP projection'!Y16</f>
        <v>6259909040320.4863</v>
      </c>
      <c r="AB95" s="104">
        <f>'LEAP projection'!Z16</f>
        <v>6215307844308.1436</v>
      </c>
      <c r="AC95" s="104">
        <f>'LEAP projection'!AA16</f>
        <v>6170706648295.8027</v>
      </c>
      <c r="AD95" s="104">
        <f>'LEAP projection'!AB16</f>
        <v>6126105452283.4619</v>
      </c>
      <c r="AE95" s="104">
        <f>'LEAP projection'!AC16</f>
        <v>6081504256271.1182</v>
      </c>
      <c r="AF95" s="104">
        <f>'LEAP projection'!AD16</f>
        <v>6036903060258.7764</v>
      </c>
      <c r="AG95" s="104">
        <f>'LEAP projection'!AE16</f>
        <v>5992301864246.4336</v>
      </c>
      <c r="AH95" s="104">
        <f>'LEAP projection'!AF16</f>
        <v>5947700668234.0928</v>
      </c>
      <c r="AI95" s="104">
        <f>'LEAP projection'!AG16</f>
        <v>5903099472221.75</v>
      </c>
    </row>
    <row r="96" spans="1:35" x14ac:dyDescent="0.2">
      <c r="A96" s="80"/>
      <c r="B96" s="80"/>
      <c r="C96" s="122" t="s">
        <v>106</v>
      </c>
      <c r="D96" s="4">
        <v>0</v>
      </c>
      <c r="E96" s="4">
        <v>0</v>
      </c>
      <c r="F96" s="4">
        <v>0</v>
      </c>
      <c r="G96" s="4">
        <v>0</v>
      </c>
      <c r="H96" s="4">
        <v>0</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E96" s="4">
        <v>0</v>
      </c>
      <c r="AF96" s="4">
        <v>0</v>
      </c>
      <c r="AG96" s="4">
        <v>0</v>
      </c>
      <c r="AH96" s="4">
        <v>0</v>
      </c>
      <c r="AI96" s="4">
        <v>0</v>
      </c>
    </row>
    <row r="97" spans="1:36" x14ac:dyDescent="0.2">
      <c r="A97" s="80"/>
      <c r="B97" s="80"/>
      <c r="C97" s="122" t="s">
        <v>108</v>
      </c>
      <c r="D97" s="4">
        <v>0</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E97" s="4">
        <v>0</v>
      </c>
      <c r="AF97" s="4">
        <v>0</v>
      </c>
      <c r="AG97" s="4">
        <v>0</v>
      </c>
      <c r="AH97" s="4">
        <v>0</v>
      </c>
      <c r="AI97" s="4">
        <v>0</v>
      </c>
    </row>
    <row r="98" spans="1:36" x14ac:dyDescent="0.2">
      <c r="A98" s="80"/>
      <c r="B98" s="80"/>
      <c r="C98" s="122" t="s">
        <v>110</v>
      </c>
      <c r="D98" s="4">
        <v>0</v>
      </c>
      <c r="E98" s="4">
        <v>0</v>
      </c>
      <c r="F98" s="4">
        <v>0</v>
      </c>
      <c r="G98" s="4">
        <v>0</v>
      </c>
      <c r="H98" s="4">
        <v>0</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E98" s="4">
        <v>0</v>
      </c>
      <c r="AF98" s="4">
        <v>0</v>
      </c>
      <c r="AG98" s="4">
        <v>0</v>
      </c>
      <c r="AH98" s="4">
        <v>0</v>
      </c>
      <c r="AI98" s="4">
        <v>0</v>
      </c>
    </row>
    <row r="99" spans="1:36" x14ac:dyDescent="0.2">
      <c r="A99" s="80"/>
      <c r="B99" s="80"/>
      <c r="C99" s="122" t="s">
        <v>111</v>
      </c>
      <c r="D99" s="4">
        <v>0</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E99" s="4">
        <v>0</v>
      </c>
      <c r="AF99" s="4">
        <v>0</v>
      </c>
      <c r="AG99" s="4">
        <v>0</v>
      </c>
      <c r="AH99" s="4">
        <v>0</v>
      </c>
      <c r="AI99" s="4">
        <v>0</v>
      </c>
    </row>
    <row r="100" spans="1:36" x14ac:dyDescent="0.2">
      <c r="A100" s="80"/>
      <c r="B100" s="80"/>
      <c r="C100" s="122" t="s">
        <v>113</v>
      </c>
      <c r="D100" s="4">
        <v>0</v>
      </c>
      <c r="E100" s="4">
        <v>0</v>
      </c>
      <c r="F100" s="4">
        <v>0</v>
      </c>
      <c r="G100" s="4">
        <v>0</v>
      </c>
      <c r="H100" s="4">
        <v>0</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E100" s="4">
        <v>0</v>
      </c>
      <c r="AF100" s="4">
        <v>0</v>
      </c>
      <c r="AG100" s="4">
        <v>0</v>
      </c>
      <c r="AH100" s="4">
        <v>0</v>
      </c>
      <c r="AI100" s="4">
        <v>0</v>
      </c>
    </row>
    <row r="101" spans="1:36" x14ac:dyDescent="0.2">
      <c r="A101" s="80"/>
      <c r="B101" s="80" t="s">
        <v>225</v>
      </c>
      <c r="C101" s="122" t="s">
        <v>114</v>
      </c>
      <c r="D101" s="104">
        <f>'LEAP projection'!B15</f>
        <v>7322185565345.5596</v>
      </c>
      <c r="E101" s="104">
        <f>'LEAP projection'!C15</f>
        <v>7212094723938.4473</v>
      </c>
      <c r="F101" s="104">
        <f>'LEAP projection'!D15</f>
        <v>7102003882531.3369</v>
      </c>
      <c r="G101" s="104">
        <f>'LEAP projection'!E15</f>
        <v>6991913041124.2256</v>
      </c>
      <c r="H101" s="104">
        <f>'LEAP projection'!F15</f>
        <v>6881822199717.1143</v>
      </c>
      <c r="I101" s="104">
        <f>'LEAP projection'!G15</f>
        <v>6771731358310.002</v>
      </c>
      <c r="J101" s="104">
        <f>'LEAP projection'!H15</f>
        <v>6661640516902.8916</v>
      </c>
      <c r="K101" s="104">
        <f>'LEAP projection'!I15</f>
        <v>6551549675495.7812</v>
      </c>
      <c r="L101" s="104">
        <f>'LEAP projection'!J15</f>
        <v>6441458834088.6689</v>
      </c>
      <c r="M101" s="104">
        <f>'LEAP projection'!K15</f>
        <v>6331367992681.5586</v>
      </c>
      <c r="N101" s="104">
        <f>'LEAP projection'!L15</f>
        <v>6221277151274.4473</v>
      </c>
      <c r="O101" s="104">
        <f>'LEAP projection'!M15</f>
        <v>6111186309867.3379</v>
      </c>
      <c r="P101" s="104">
        <f>'LEAP projection'!N15</f>
        <v>6001095468460.2256</v>
      </c>
      <c r="Q101" s="104">
        <f>'LEAP projection'!O15</f>
        <v>5891004627053.1133</v>
      </c>
      <c r="R101" s="104">
        <f>'LEAP projection'!P15</f>
        <v>5780913785646.0029</v>
      </c>
      <c r="S101" s="104">
        <f>'LEAP projection'!Q15</f>
        <v>5670822944238.8906</v>
      </c>
      <c r="T101" s="104">
        <f>'LEAP projection'!R15</f>
        <v>5560732102831.7803</v>
      </c>
      <c r="U101" s="104">
        <f>'LEAP projection'!S15</f>
        <v>5522994599539.1074</v>
      </c>
      <c r="V101" s="104">
        <f>'LEAP projection'!T15</f>
        <v>5485257096246.4404</v>
      </c>
      <c r="W101" s="104">
        <f>'LEAP projection'!U15</f>
        <v>5447519592953.7666</v>
      </c>
      <c r="X101" s="104">
        <f>'LEAP projection'!V15</f>
        <v>5409782089661.0996</v>
      </c>
      <c r="Y101" s="104">
        <f>'LEAP projection'!W15</f>
        <v>5372044586368.4248</v>
      </c>
      <c r="Z101" s="104">
        <f>'LEAP projection'!X15</f>
        <v>5334307083075.7559</v>
      </c>
      <c r="AA101" s="104">
        <f>'LEAP projection'!Y15</f>
        <v>5296569579783.084</v>
      </c>
      <c r="AB101" s="104">
        <f>'LEAP projection'!Z15</f>
        <v>5258832076490.4131</v>
      </c>
      <c r="AC101" s="104">
        <f>'LEAP projection'!AA15</f>
        <v>5221094573197.7432</v>
      </c>
      <c r="AD101" s="104">
        <f>'LEAP projection'!AB15</f>
        <v>5183357069905.0732</v>
      </c>
      <c r="AE101" s="104">
        <f>'LEAP projection'!AC15</f>
        <v>5145619566612.4014</v>
      </c>
      <c r="AF101" s="104">
        <f>'LEAP projection'!AD15</f>
        <v>5107882063319.7314</v>
      </c>
      <c r="AG101" s="104">
        <f>'LEAP projection'!AE15</f>
        <v>5070144560027.0596</v>
      </c>
      <c r="AH101" s="104">
        <f>'LEAP projection'!AF15</f>
        <v>5032407056734.3896</v>
      </c>
      <c r="AI101" s="104">
        <f>'LEAP projection'!AG15</f>
        <v>4994669553441.7178</v>
      </c>
    </row>
    <row r="102" spans="1:36" x14ac:dyDescent="0.2">
      <c r="A102" s="80"/>
      <c r="B102" s="80"/>
      <c r="C102" s="122" t="s">
        <v>115</v>
      </c>
      <c r="D102" s="4">
        <v>0</v>
      </c>
      <c r="E102" s="4">
        <v>0</v>
      </c>
      <c r="F102" s="4">
        <v>0</v>
      </c>
      <c r="G102" s="4">
        <v>0</v>
      </c>
      <c r="H102" s="4">
        <v>0</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E102" s="4">
        <v>0</v>
      </c>
      <c r="AF102" s="4">
        <v>0</v>
      </c>
      <c r="AG102" s="4">
        <v>0</v>
      </c>
      <c r="AH102" s="4">
        <v>0</v>
      </c>
      <c r="AI102" s="4">
        <v>0</v>
      </c>
    </row>
    <row r="103" spans="1:36" x14ac:dyDescent="0.2">
      <c r="A103" s="80"/>
      <c r="B103" s="80"/>
      <c r="C103" s="122" t="s">
        <v>116</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row>
    <row r="104" spans="1:36" x14ac:dyDescent="0.2">
      <c r="A104" s="80"/>
      <c r="B104" s="80"/>
      <c r="C104" s="122" t="s">
        <v>117</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row>
    <row r="105" spans="1:36" x14ac:dyDescent="0.2">
      <c r="A105" s="80"/>
      <c r="B105" s="80"/>
      <c r="C105" s="80"/>
    </row>
    <row r="106" spans="1:36" x14ac:dyDescent="0.2">
      <c r="A106" s="122" t="s">
        <v>226</v>
      </c>
      <c r="B106" s="80"/>
      <c r="C106" s="80"/>
    </row>
    <row r="107" spans="1:36" x14ac:dyDescent="0.2">
      <c r="A107" s="80"/>
      <c r="B107" s="80"/>
      <c r="C107" s="122" t="s">
        <v>100</v>
      </c>
      <c r="D107" s="123">
        <v>2019</v>
      </c>
      <c r="E107" s="123">
        <v>2020</v>
      </c>
      <c r="F107" s="123">
        <v>2021</v>
      </c>
      <c r="G107" s="123">
        <v>2022</v>
      </c>
      <c r="H107" s="123">
        <v>2023</v>
      </c>
      <c r="I107" s="123">
        <v>2024</v>
      </c>
      <c r="J107" s="123">
        <v>2025</v>
      </c>
      <c r="K107" s="123">
        <v>2026</v>
      </c>
      <c r="L107" s="123">
        <v>2027</v>
      </c>
      <c r="M107" s="123">
        <v>2028</v>
      </c>
      <c r="N107" s="123">
        <v>2029</v>
      </c>
      <c r="O107" s="123">
        <v>2030</v>
      </c>
      <c r="P107" s="123">
        <v>2031</v>
      </c>
      <c r="Q107" s="123">
        <v>2032</v>
      </c>
      <c r="R107" s="123">
        <v>2033</v>
      </c>
      <c r="S107" s="123">
        <v>2034</v>
      </c>
      <c r="T107" s="123">
        <v>2035</v>
      </c>
      <c r="U107" s="123">
        <v>2036</v>
      </c>
      <c r="V107" s="123">
        <v>2037</v>
      </c>
      <c r="W107" s="123">
        <v>2038</v>
      </c>
      <c r="X107" s="123">
        <v>2039</v>
      </c>
      <c r="Y107" s="123">
        <v>2040</v>
      </c>
      <c r="Z107" s="123">
        <v>2041</v>
      </c>
      <c r="AA107" s="123">
        <v>2042</v>
      </c>
      <c r="AB107" s="123">
        <v>2043</v>
      </c>
      <c r="AC107" s="123">
        <v>2044</v>
      </c>
      <c r="AD107" s="123">
        <v>2045</v>
      </c>
      <c r="AE107" s="123">
        <v>2046</v>
      </c>
      <c r="AF107" s="123">
        <v>2047</v>
      </c>
      <c r="AG107" s="123">
        <v>2048</v>
      </c>
      <c r="AH107" s="123">
        <v>2049</v>
      </c>
      <c r="AI107" s="123">
        <v>2050</v>
      </c>
    </row>
    <row r="108" spans="1:36" x14ac:dyDescent="0.2">
      <c r="A108" s="124" t="s">
        <v>207</v>
      </c>
      <c r="B108" s="80" t="s">
        <v>227</v>
      </c>
      <c r="C108" s="122" t="s">
        <v>104</v>
      </c>
      <c r="D108" s="104">
        <f>'LEAP projection'!B13+'LEAP projection'!B18</f>
        <v>28692109634725.352</v>
      </c>
      <c r="E108" s="104">
        <f>'LEAP projection'!C13+'LEAP projection'!C18</f>
        <v>28260716785794.879</v>
      </c>
      <c r="F108" s="104">
        <f>'LEAP projection'!D13+'LEAP projection'!D18</f>
        <v>27829323936864.41</v>
      </c>
      <c r="G108" s="104">
        <f>'LEAP projection'!E13+'LEAP projection'!E18</f>
        <v>27397931087933.938</v>
      </c>
      <c r="H108" s="104">
        <f>'LEAP projection'!F13+'LEAP projection'!F18</f>
        <v>26966538239003.469</v>
      </c>
      <c r="I108" s="104">
        <f>'LEAP projection'!G13+'LEAP projection'!G18</f>
        <v>26535145390072.992</v>
      </c>
      <c r="J108" s="104">
        <f>'LEAP projection'!H13+'LEAP projection'!H18</f>
        <v>26103752541142.527</v>
      </c>
      <c r="K108" s="104">
        <f>'LEAP projection'!I13+'LEAP projection'!I18</f>
        <v>25672359692212.055</v>
      </c>
      <c r="L108" s="104">
        <f>'LEAP projection'!J13+'LEAP projection'!J18</f>
        <v>25240966843281.578</v>
      </c>
      <c r="M108" s="104">
        <f>'LEAP projection'!K13+'LEAP projection'!K18</f>
        <v>24809573994351.109</v>
      </c>
      <c r="N108" s="104">
        <f>'LEAP projection'!L13+'LEAP projection'!L18</f>
        <v>24378181145420.641</v>
      </c>
      <c r="O108" s="104">
        <f>'LEAP projection'!M13+'LEAP projection'!M18</f>
        <v>23946788296490.172</v>
      </c>
      <c r="P108" s="104">
        <f>'LEAP projection'!N13+'LEAP projection'!N18</f>
        <v>23515395447559.695</v>
      </c>
      <c r="Q108" s="104">
        <f>'LEAP projection'!O13+'LEAP projection'!O18</f>
        <v>23084002598629.227</v>
      </c>
      <c r="R108" s="104">
        <f>'LEAP projection'!P13+'LEAP projection'!P18</f>
        <v>22652609749698.75</v>
      </c>
      <c r="S108" s="104">
        <f>'LEAP projection'!Q13+'LEAP projection'!Q18</f>
        <v>22221216900768.277</v>
      </c>
      <c r="T108" s="104">
        <f>'LEAP projection'!R13+'LEAP projection'!R18</f>
        <v>21789824051837.809</v>
      </c>
      <c r="U108" s="104">
        <f>'LEAP projection'!S13+'LEAP projection'!S18</f>
        <v>21641948998392.195</v>
      </c>
      <c r="V108" s="104">
        <f>'LEAP projection'!T13+'LEAP projection'!T18</f>
        <v>21494073944946.602</v>
      </c>
      <c r="W108" s="104">
        <f>'LEAP projection'!U13+'LEAP projection'!U18</f>
        <v>21346198891500.988</v>
      </c>
      <c r="X108" s="104">
        <f>'LEAP projection'!V13+'LEAP projection'!V18</f>
        <v>21198323838055.395</v>
      </c>
      <c r="Y108" s="104">
        <f>'LEAP projection'!W13+'LEAP projection'!W18</f>
        <v>21050448784609.773</v>
      </c>
      <c r="Z108" s="104">
        <f>'LEAP projection'!X13+'LEAP projection'!X18</f>
        <v>20902573731164.176</v>
      </c>
      <c r="AA108" s="104">
        <f>'LEAP projection'!Y13+'LEAP projection'!Y18</f>
        <v>20754698677718.566</v>
      </c>
      <c r="AB108" s="104">
        <f>'LEAP projection'!Z13+'LEAP projection'!Z18</f>
        <v>20606823624272.957</v>
      </c>
      <c r="AC108" s="104">
        <f>'LEAP projection'!AA13+'LEAP projection'!AA18</f>
        <v>20458948570827.352</v>
      </c>
      <c r="AD108" s="104">
        <f>'LEAP projection'!AB13+'LEAP projection'!AB18</f>
        <v>20311073517381.754</v>
      </c>
      <c r="AE108" s="104">
        <f>'LEAP projection'!AC13+'LEAP projection'!AC18</f>
        <v>20163198463936.141</v>
      </c>
      <c r="AF108" s="104">
        <f>'LEAP projection'!AD13+'LEAP projection'!AD18</f>
        <v>20015323410490.539</v>
      </c>
      <c r="AG108" s="104">
        <f>'LEAP projection'!AE13+'LEAP projection'!AE18</f>
        <v>19867448357044.93</v>
      </c>
      <c r="AH108" s="104">
        <f>'LEAP projection'!AF13+'LEAP projection'!AF18</f>
        <v>19719573303599.328</v>
      </c>
      <c r="AI108" s="104">
        <f>'LEAP projection'!AG13+'LEAP projection'!AG18</f>
        <v>19571698250153.719</v>
      </c>
      <c r="AJ108" s="104"/>
    </row>
    <row r="109" spans="1:36" x14ac:dyDescent="0.2">
      <c r="A109" s="80"/>
      <c r="B109" s="80"/>
      <c r="C109" s="122" t="s">
        <v>106</v>
      </c>
      <c r="D109" s="4">
        <v>0</v>
      </c>
      <c r="E109" s="4">
        <v>0</v>
      </c>
      <c r="F109" s="4">
        <v>0</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E109" s="4">
        <v>0</v>
      </c>
      <c r="AF109" s="4">
        <v>0</v>
      </c>
      <c r="AG109" s="4">
        <v>0</v>
      </c>
      <c r="AH109" s="4">
        <v>0</v>
      </c>
      <c r="AI109" s="4">
        <v>0</v>
      </c>
    </row>
    <row r="110" spans="1:36" x14ac:dyDescent="0.2">
      <c r="A110" s="124" t="s">
        <v>209</v>
      </c>
      <c r="B110" s="80" t="s">
        <v>210</v>
      </c>
      <c r="C110" s="122" t="s">
        <v>108</v>
      </c>
      <c r="D110" s="104">
        <f>'LEAP projection'!B12</f>
        <v>260226558133.93137</v>
      </c>
      <c r="E110" s="104">
        <f>'LEAP projection'!C12</f>
        <v>256313988521.24231</v>
      </c>
      <c r="F110" s="104">
        <f>'LEAP projection'!D12</f>
        <v>252401418908.55338</v>
      </c>
      <c r="G110" s="104">
        <f>'LEAP projection'!E12</f>
        <v>248488849295.86435</v>
      </c>
      <c r="H110" s="104">
        <f>'LEAP projection'!F12</f>
        <v>244576279683.17538</v>
      </c>
      <c r="I110" s="104">
        <f>'LEAP projection'!G12</f>
        <v>240663710070.48636</v>
      </c>
      <c r="J110" s="104">
        <f>'LEAP projection'!H12</f>
        <v>236751140457.79739</v>
      </c>
      <c r="K110" s="104">
        <f>'LEAP projection'!I12</f>
        <v>232838570845.1084</v>
      </c>
      <c r="L110" s="104">
        <f>'LEAP projection'!J12</f>
        <v>228926001232.41937</v>
      </c>
      <c r="M110" s="104">
        <f>'LEAP projection'!K12</f>
        <v>225013431619.73041</v>
      </c>
      <c r="N110" s="104">
        <f>'LEAP projection'!L12</f>
        <v>221100862007.04138</v>
      </c>
      <c r="O110" s="104">
        <f>'LEAP projection'!M12</f>
        <v>217188292394.35245</v>
      </c>
      <c r="P110" s="104">
        <f>'LEAP projection'!N12</f>
        <v>213275722781.66339</v>
      </c>
      <c r="Q110" s="104">
        <f>'LEAP projection'!O12</f>
        <v>209363153168.97443</v>
      </c>
      <c r="R110" s="104">
        <f>'LEAP projection'!P12</f>
        <v>205450583556.28543</v>
      </c>
      <c r="S110" s="104">
        <f>'LEAP projection'!Q12</f>
        <v>201538013943.59641</v>
      </c>
      <c r="T110" s="104">
        <f>'LEAP projection'!R12</f>
        <v>197625444330.90744</v>
      </c>
      <c r="U110" s="104">
        <f>'LEAP projection'!S12</f>
        <v>196284273650.81735</v>
      </c>
      <c r="V110" s="104">
        <f>'LEAP projection'!T12</f>
        <v>194943102970.72748</v>
      </c>
      <c r="W110" s="104">
        <f>'LEAP projection'!U12</f>
        <v>193601932290.63742</v>
      </c>
      <c r="X110" s="104">
        <f>'LEAP projection'!V12</f>
        <v>192260761610.54755</v>
      </c>
      <c r="Y110" s="104">
        <f>'LEAP projection'!W12</f>
        <v>190919590930.4574</v>
      </c>
      <c r="Z110" s="104">
        <f>'LEAP projection'!X12</f>
        <v>189578420250.36749</v>
      </c>
      <c r="AA110" s="104">
        <f>'LEAP projection'!Y12</f>
        <v>188237249570.27747</v>
      </c>
      <c r="AB110" s="104">
        <f>'LEAP projection'!Z12</f>
        <v>186896078890.18747</v>
      </c>
      <c r="AC110" s="104">
        <f>'LEAP projection'!AA12</f>
        <v>185554908210.09747</v>
      </c>
      <c r="AD110" s="104">
        <f>'LEAP projection'!AB12</f>
        <v>184213737530.00751</v>
      </c>
      <c r="AE110" s="104">
        <f>'LEAP projection'!AC12</f>
        <v>182872566849.91751</v>
      </c>
      <c r="AF110" s="104">
        <f>'LEAP projection'!AD12</f>
        <v>181531396169.82751</v>
      </c>
      <c r="AG110" s="104">
        <f>'LEAP projection'!AE12</f>
        <v>180190225489.73752</v>
      </c>
      <c r="AH110" s="104">
        <f>'LEAP projection'!AF12</f>
        <v>178849054809.64758</v>
      </c>
      <c r="AI110" s="104">
        <f>'LEAP projection'!AG12</f>
        <v>177507884129.55756</v>
      </c>
    </row>
    <row r="111" spans="1:36" x14ac:dyDescent="0.2">
      <c r="A111" s="124" t="s">
        <v>211</v>
      </c>
      <c r="B111" s="80"/>
      <c r="C111" s="122" t="s">
        <v>110</v>
      </c>
      <c r="D111" s="4">
        <v>0</v>
      </c>
      <c r="E111" s="4">
        <v>0</v>
      </c>
      <c r="F111" s="4">
        <v>0</v>
      </c>
      <c r="G111" s="4">
        <v>0</v>
      </c>
      <c r="H111" s="4">
        <v>0</v>
      </c>
      <c r="I111" s="4">
        <v>0</v>
      </c>
      <c r="J111" s="4">
        <v>0</v>
      </c>
      <c r="K111" s="4">
        <v>0</v>
      </c>
      <c r="L111" s="4">
        <v>0</v>
      </c>
      <c r="M111" s="4">
        <v>0</v>
      </c>
      <c r="N111" s="4">
        <v>0</v>
      </c>
      <c r="O111" s="4">
        <v>0</v>
      </c>
      <c r="P111" s="4">
        <v>0</v>
      </c>
      <c r="Q111" s="4">
        <v>0</v>
      </c>
      <c r="R111" s="4">
        <v>0</v>
      </c>
      <c r="S111" s="4">
        <v>0</v>
      </c>
      <c r="T111" s="4">
        <v>0</v>
      </c>
      <c r="U111" s="4">
        <v>0</v>
      </c>
      <c r="V111" s="4">
        <v>0</v>
      </c>
      <c r="W111" s="4">
        <v>0</v>
      </c>
      <c r="X111" s="4">
        <v>0</v>
      </c>
      <c r="Y111" s="4">
        <v>0</v>
      </c>
      <c r="Z111" s="4">
        <v>0</v>
      </c>
      <c r="AA111" s="4">
        <v>0</v>
      </c>
      <c r="AB111" s="4">
        <v>0</v>
      </c>
      <c r="AC111" s="4">
        <v>0</v>
      </c>
      <c r="AD111" s="4">
        <v>0</v>
      </c>
      <c r="AE111" s="4">
        <v>0</v>
      </c>
      <c r="AF111" s="4">
        <v>0</v>
      </c>
      <c r="AG111" s="4">
        <v>0</v>
      </c>
      <c r="AH111" s="4">
        <v>0</v>
      </c>
      <c r="AI111" s="4">
        <v>0</v>
      </c>
    </row>
    <row r="112" spans="1:36" x14ac:dyDescent="0.2">
      <c r="A112" s="80"/>
      <c r="B112" s="80"/>
      <c r="C112" s="122" t="s">
        <v>111</v>
      </c>
      <c r="D112" s="4">
        <v>0</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E112" s="4">
        <v>0</v>
      </c>
      <c r="AF112" s="4">
        <v>0</v>
      </c>
      <c r="AG112" s="4">
        <v>0</v>
      </c>
      <c r="AH112" s="4">
        <v>0</v>
      </c>
      <c r="AI112" s="4">
        <v>0</v>
      </c>
    </row>
    <row r="113" spans="1:35" x14ac:dyDescent="0.2">
      <c r="A113" s="80"/>
      <c r="B113" s="80" t="s">
        <v>228</v>
      </c>
      <c r="C113" s="122" t="s">
        <v>113</v>
      </c>
      <c r="D113" s="125">
        <f>'LEAP projection'!B10</f>
        <v>43894938755486.43</v>
      </c>
      <c r="E113" s="125">
        <f>'LEAP projection'!C10</f>
        <v>43234967671992.445</v>
      </c>
      <c r="F113" s="125">
        <f>'LEAP projection'!D10</f>
        <v>42574996588498.469</v>
      </c>
      <c r="G113" s="125">
        <f>'LEAP projection'!E10</f>
        <v>41915025505004.477</v>
      </c>
      <c r="H113" s="125">
        <f>'LEAP projection'!F10</f>
        <v>41255054421510.5</v>
      </c>
      <c r="I113" s="125">
        <f>'LEAP projection'!G10</f>
        <v>40595083338016.508</v>
      </c>
      <c r="J113" s="125">
        <f>'LEAP projection'!H10</f>
        <v>39935112254522.523</v>
      </c>
      <c r="K113" s="125">
        <f>'LEAP projection'!I10</f>
        <v>39275141171028.555</v>
      </c>
      <c r="L113" s="125">
        <f>'LEAP projection'!J10</f>
        <v>38615170087534.562</v>
      </c>
      <c r="M113" s="125">
        <f>'LEAP projection'!K10</f>
        <v>37955199004040.578</v>
      </c>
      <c r="N113" s="125">
        <f>'LEAP projection'!L10</f>
        <v>37295227920546.602</v>
      </c>
      <c r="O113" s="125">
        <f>'LEAP projection'!M10</f>
        <v>36635256837052.617</v>
      </c>
      <c r="P113" s="125">
        <f>'LEAP projection'!N10</f>
        <v>35975285753558.633</v>
      </c>
      <c r="Q113" s="125">
        <f>'LEAP projection'!O10</f>
        <v>35315314670064.648</v>
      </c>
      <c r="R113" s="125">
        <f>'LEAP projection'!P10</f>
        <v>34655343586570.66</v>
      </c>
      <c r="S113" s="125">
        <f>'LEAP projection'!Q10</f>
        <v>33995372503076.672</v>
      </c>
      <c r="T113" s="125">
        <f>'LEAP projection'!R10</f>
        <v>33335401419582.699</v>
      </c>
      <c r="U113" s="125">
        <f>'LEAP projection'!S10</f>
        <v>33109173146475.738</v>
      </c>
      <c r="V113" s="125">
        <f>'LEAP projection'!T10</f>
        <v>32882944873368.809</v>
      </c>
      <c r="W113" s="125">
        <f>'LEAP projection'!U10</f>
        <v>32656716600261.844</v>
      </c>
      <c r="X113" s="125">
        <f>'LEAP projection'!V10</f>
        <v>32430488327154.91</v>
      </c>
      <c r="Y113" s="125">
        <f>'LEAP projection'!W10</f>
        <v>32204260054047.945</v>
      </c>
      <c r="Z113" s="125">
        <f>'LEAP projection'!X10</f>
        <v>31978031780941.004</v>
      </c>
      <c r="AA113" s="125">
        <f>'LEAP projection'!Y10</f>
        <v>31751803507834.055</v>
      </c>
      <c r="AB113" s="125">
        <f>'LEAP projection'!Z10</f>
        <v>31525575234727.098</v>
      </c>
      <c r="AC113" s="125">
        <f>'LEAP projection'!AA10</f>
        <v>31299346961620.156</v>
      </c>
      <c r="AD113" s="125">
        <f>'LEAP projection'!AB10</f>
        <v>31073118688513.215</v>
      </c>
      <c r="AE113" s="125">
        <f>'LEAP projection'!AC10</f>
        <v>30846890415406.258</v>
      </c>
      <c r="AF113" s="125">
        <f>'LEAP projection'!AD10</f>
        <v>30620662142299.32</v>
      </c>
      <c r="AG113" s="125">
        <f>'LEAP projection'!AE10</f>
        <v>30394433869192.363</v>
      </c>
      <c r="AH113" s="125">
        <f>'LEAP projection'!AF10</f>
        <v>30168205596085.422</v>
      </c>
      <c r="AI113" s="125">
        <f>'LEAP projection'!AG10</f>
        <v>29941977322978.469</v>
      </c>
    </row>
    <row r="114" spans="1:35" x14ac:dyDescent="0.2">
      <c r="A114" s="80"/>
      <c r="B114" s="80"/>
      <c r="C114" s="122" t="s">
        <v>114</v>
      </c>
      <c r="D114" s="4">
        <v>0</v>
      </c>
      <c r="E114" s="4">
        <v>0</v>
      </c>
      <c r="F114" s="4">
        <v>0</v>
      </c>
      <c r="G114" s="4">
        <v>0</v>
      </c>
      <c r="H114" s="4">
        <v>0</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E114" s="4">
        <v>0</v>
      </c>
      <c r="AF114" s="4">
        <v>0</v>
      </c>
      <c r="AG114" s="4">
        <v>0</v>
      </c>
      <c r="AH114" s="4">
        <v>0</v>
      </c>
      <c r="AI114" s="4">
        <v>0</v>
      </c>
    </row>
    <row r="115" spans="1:35" x14ac:dyDescent="0.2">
      <c r="A115" s="80"/>
      <c r="B115" s="80"/>
      <c r="C115" s="122" t="s">
        <v>115</v>
      </c>
      <c r="D115" s="4">
        <v>0</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E115" s="4">
        <v>0</v>
      </c>
      <c r="AF115" s="4">
        <v>0</v>
      </c>
      <c r="AG115" s="4">
        <v>0</v>
      </c>
      <c r="AH115" s="4">
        <v>0</v>
      </c>
      <c r="AI115" s="4">
        <v>0</v>
      </c>
    </row>
    <row r="116" spans="1:35" x14ac:dyDescent="0.2">
      <c r="A116" s="124" t="s">
        <v>212</v>
      </c>
      <c r="B116" s="80" t="s">
        <v>213</v>
      </c>
      <c r="C116" s="122" t="s">
        <v>116</v>
      </c>
      <c r="D116" s="104">
        <f>'LEAP projection'!B11</f>
        <v>71204493233821.859</v>
      </c>
      <c r="E116" s="104">
        <f>'LEAP projection'!C11</f>
        <v>70133916354538.883</v>
      </c>
      <c r="F116" s="104">
        <f>'LEAP projection'!D11</f>
        <v>69063339475255.938</v>
      </c>
      <c r="G116" s="104">
        <f>'LEAP projection'!E11</f>
        <v>67992762595972.969</v>
      </c>
      <c r="H116" s="104">
        <f>'LEAP projection'!F11</f>
        <v>66922185716690.016</v>
      </c>
      <c r="I116" s="104">
        <f>'LEAP projection'!G11</f>
        <v>65851608837407.039</v>
      </c>
      <c r="J116" s="104">
        <f>'LEAP projection'!H11</f>
        <v>64781031958124.086</v>
      </c>
      <c r="K116" s="104">
        <f>'LEAP projection'!I11</f>
        <v>63710455078841.125</v>
      </c>
      <c r="L116" s="104">
        <f>'LEAP projection'!J11</f>
        <v>62639878199558.156</v>
      </c>
      <c r="M116" s="104">
        <f>'LEAP projection'!K11</f>
        <v>61569301320275.188</v>
      </c>
      <c r="N116" s="104">
        <f>'LEAP projection'!L11</f>
        <v>60498724440992.234</v>
      </c>
      <c r="O116" s="104">
        <f>'LEAP projection'!M11</f>
        <v>59428147561709.273</v>
      </c>
      <c r="P116" s="104">
        <f>'LEAP projection'!N11</f>
        <v>58357570682426.312</v>
      </c>
      <c r="Q116" s="104">
        <f>'LEAP projection'!O11</f>
        <v>57286993803143.344</v>
      </c>
      <c r="R116" s="104">
        <f>'LEAP projection'!P11</f>
        <v>56216416923860.383</v>
      </c>
      <c r="S116" s="104">
        <f>'LEAP projection'!Q11</f>
        <v>55145840044577.414</v>
      </c>
      <c r="T116" s="104">
        <f>'LEAP projection'!R11</f>
        <v>54075263165294.461</v>
      </c>
      <c r="U116" s="104">
        <f>'LEAP projection'!S11</f>
        <v>53708285331438.148</v>
      </c>
      <c r="V116" s="104">
        <f>'LEAP projection'!T11</f>
        <v>53341307497581.891</v>
      </c>
      <c r="W116" s="104">
        <f>'LEAP projection'!U11</f>
        <v>52974329663725.578</v>
      </c>
      <c r="X116" s="104">
        <f>'LEAP projection'!V11</f>
        <v>52607351829869.32</v>
      </c>
      <c r="Y116" s="104">
        <f>'LEAP projection'!W11</f>
        <v>52240373996012.992</v>
      </c>
      <c r="Z116" s="104">
        <f>'LEAP projection'!X11</f>
        <v>51873396162156.719</v>
      </c>
      <c r="AA116" s="104">
        <f>'LEAP projection'!Y11</f>
        <v>51506418328300.422</v>
      </c>
      <c r="AB116" s="104">
        <f>'LEAP projection'!Z11</f>
        <v>51139440494444.133</v>
      </c>
      <c r="AC116" s="104">
        <f>'LEAP projection'!AA11</f>
        <v>50772462660587.844</v>
      </c>
      <c r="AD116" s="104">
        <f>'LEAP projection'!AB11</f>
        <v>50405484826731.57</v>
      </c>
      <c r="AE116" s="104">
        <f>'LEAP projection'!AC11</f>
        <v>50038506992875.266</v>
      </c>
      <c r="AF116" s="104">
        <f>'LEAP projection'!AD11</f>
        <v>49671529159018.984</v>
      </c>
      <c r="AG116" s="104">
        <f>'LEAP projection'!AE11</f>
        <v>49304551325162.68</v>
      </c>
      <c r="AH116" s="104">
        <f>'LEAP projection'!AF11</f>
        <v>48937573491306.406</v>
      </c>
      <c r="AI116" s="104">
        <f>'LEAP projection'!AG11</f>
        <v>48570595657450.102</v>
      </c>
    </row>
    <row r="117" spans="1:35" x14ac:dyDescent="0.2">
      <c r="A117" s="80"/>
      <c r="B117" s="80"/>
      <c r="C117" s="122" t="s">
        <v>117</v>
      </c>
      <c r="D117" s="4">
        <v>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E117" s="4">
        <v>0</v>
      </c>
      <c r="AF117" s="4">
        <v>0</v>
      </c>
      <c r="AG117" s="4">
        <v>0</v>
      </c>
      <c r="AH117" s="4">
        <v>0</v>
      </c>
      <c r="AI117" s="4">
        <v>0</v>
      </c>
    </row>
    <row r="118" spans="1:35" x14ac:dyDescent="0.2">
      <c r="A118" s="80"/>
      <c r="B118" s="80"/>
      <c r="C118" s="80"/>
    </row>
    <row r="119" spans="1:35" x14ac:dyDescent="0.2">
      <c r="A119" s="122" t="s">
        <v>229</v>
      </c>
      <c r="B119" s="80"/>
      <c r="C119" s="80"/>
    </row>
    <row r="120" spans="1:35" x14ac:dyDescent="0.2">
      <c r="A120" s="80"/>
      <c r="B120" s="80"/>
      <c r="C120" s="122" t="s">
        <v>100</v>
      </c>
      <c r="D120" s="123">
        <v>2019</v>
      </c>
      <c r="E120" s="123">
        <v>2020</v>
      </c>
      <c r="F120" s="123">
        <v>2021</v>
      </c>
      <c r="G120" s="123">
        <v>2022</v>
      </c>
      <c r="H120" s="123">
        <v>2023</v>
      </c>
      <c r="I120" s="123">
        <v>2024</v>
      </c>
      <c r="J120" s="123">
        <v>2025</v>
      </c>
      <c r="K120" s="123">
        <v>2026</v>
      </c>
      <c r="L120" s="123">
        <v>2027</v>
      </c>
      <c r="M120" s="123">
        <v>2028</v>
      </c>
      <c r="N120" s="123">
        <v>2029</v>
      </c>
      <c r="O120" s="123">
        <v>2030</v>
      </c>
      <c r="P120" s="123">
        <v>2031</v>
      </c>
      <c r="Q120" s="123">
        <v>2032</v>
      </c>
      <c r="R120" s="123">
        <v>2033</v>
      </c>
      <c r="S120" s="123">
        <v>2034</v>
      </c>
      <c r="T120" s="123">
        <v>2035</v>
      </c>
      <c r="U120" s="123">
        <v>2036</v>
      </c>
      <c r="V120" s="123">
        <v>2037</v>
      </c>
      <c r="W120" s="123">
        <v>2038</v>
      </c>
      <c r="X120" s="123">
        <v>2039</v>
      </c>
      <c r="Y120" s="123">
        <v>2040</v>
      </c>
      <c r="Z120" s="123">
        <v>2041</v>
      </c>
      <c r="AA120" s="123">
        <v>2042</v>
      </c>
      <c r="AB120" s="123">
        <v>2043</v>
      </c>
      <c r="AC120" s="123">
        <v>2044</v>
      </c>
      <c r="AD120" s="123">
        <v>2045</v>
      </c>
      <c r="AE120" s="123">
        <v>2046</v>
      </c>
      <c r="AF120" s="123">
        <v>2047</v>
      </c>
      <c r="AG120" s="123">
        <v>2048</v>
      </c>
      <c r="AH120" s="123">
        <v>2049</v>
      </c>
      <c r="AI120" s="123">
        <v>2050</v>
      </c>
    </row>
    <row r="121" spans="1:35" x14ac:dyDescent="0.2">
      <c r="A121" s="124" t="s">
        <v>215</v>
      </c>
      <c r="B121" s="80" t="s">
        <v>230</v>
      </c>
      <c r="C121" s="122" t="s">
        <v>104</v>
      </c>
      <c r="D121" s="104">
        <f>'LEAP projection'!B22</f>
        <v>24527204007096.953</v>
      </c>
      <c r="E121" s="104">
        <f>'LEAP projection'!C22</f>
        <v>24158431527567.781</v>
      </c>
      <c r="F121" s="104">
        <f>'LEAP projection'!D22</f>
        <v>23789659048038.617</v>
      </c>
      <c r="G121" s="104">
        <f>'LEAP projection'!E22</f>
        <v>23420886568509.445</v>
      </c>
      <c r="H121" s="104">
        <f>'LEAP projection'!F22</f>
        <v>23052114088980.277</v>
      </c>
      <c r="I121" s="104">
        <f>'LEAP projection'!G22</f>
        <v>22683341609451.105</v>
      </c>
      <c r="J121" s="104">
        <f>'LEAP projection'!H22</f>
        <v>22314569129921.938</v>
      </c>
      <c r="K121" s="104">
        <f>'LEAP projection'!I22</f>
        <v>21945796650392.773</v>
      </c>
      <c r="L121" s="104">
        <f>'LEAP projection'!J22</f>
        <v>21577024170863.602</v>
      </c>
      <c r="M121" s="104">
        <f>'LEAP projection'!K22</f>
        <v>21208251691334.434</v>
      </c>
      <c r="N121" s="104">
        <f>'LEAP projection'!L22</f>
        <v>20839479211805.262</v>
      </c>
      <c r="O121" s="104">
        <f>'LEAP projection'!M22</f>
        <v>20470706732276.098</v>
      </c>
      <c r="P121" s="104">
        <f>'LEAP projection'!N22</f>
        <v>20101934252746.926</v>
      </c>
      <c r="Q121" s="104">
        <f>'LEAP projection'!O22</f>
        <v>19733161773217.758</v>
      </c>
      <c r="R121" s="104">
        <f>'LEAP projection'!P22</f>
        <v>19364389293688.586</v>
      </c>
      <c r="S121" s="104">
        <f>'LEAP projection'!Q22</f>
        <v>18995616814159.414</v>
      </c>
      <c r="T121" s="104">
        <f>'LEAP projection'!R22</f>
        <v>18626844334630.246</v>
      </c>
      <c r="U121" s="104">
        <f>'LEAP projection'!S22</f>
        <v>18500434612598.82</v>
      </c>
      <c r="V121" s="104">
        <f>'LEAP projection'!T22</f>
        <v>18374024890567.406</v>
      </c>
      <c r="W121" s="104">
        <f>'LEAP projection'!U22</f>
        <v>18247615168535.977</v>
      </c>
      <c r="X121" s="104">
        <f>'LEAP projection'!V22</f>
        <v>18121205446504.566</v>
      </c>
      <c r="Y121" s="104">
        <f>'LEAP projection'!W22</f>
        <v>17994795724473.125</v>
      </c>
      <c r="Z121" s="104">
        <f>'LEAP projection'!X22</f>
        <v>17868386002441.707</v>
      </c>
      <c r="AA121" s="104">
        <f>'LEAP projection'!Y22</f>
        <v>17741976280410.289</v>
      </c>
      <c r="AB121" s="104">
        <f>'LEAP projection'!Z22</f>
        <v>17615566558378.863</v>
      </c>
      <c r="AC121" s="104">
        <f>'LEAP projection'!AA22</f>
        <v>17489156836347.441</v>
      </c>
      <c r="AD121" s="104">
        <f>'LEAP projection'!AB22</f>
        <v>17362747114316.023</v>
      </c>
      <c r="AE121" s="104">
        <f>'LEAP projection'!AC22</f>
        <v>17236337392284.596</v>
      </c>
      <c r="AF121" s="104">
        <f>'LEAP projection'!AD22</f>
        <v>17109927670253.178</v>
      </c>
      <c r="AG121" s="104">
        <f>'LEAP projection'!AE22</f>
        <v>16983517948221.748</v>
      </c>
      <c r="AH121" s="104">
        <f>'LEAP projection'!AF22</f>
        <v>16857108226190.33</v>
      </c>
      <c r="AI121" s="104">
        <f>'LEAP projection'!AG22</f>
        <v>16730698504158.906</v>
      </c>
    </row>
    <row r="122" spans="1:35" x14ac:dyDescent="0.2">
      <c r="A122" s="80"/>
      <c r="B122" s="80"/>
      <c r="C122" s="122" t="s">
        <v>106</v>
      </c>
      <c r="D122" s="4">
        <v>0</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E122" s="4">
        <v>0</v>
      </c>
      <c r="AF122" s="4">
        <v>0</v>
      </c>
      <c r="AG122" s="4">
        <v>0</v>
      </c>
      <c r="AH122" s="4">
        <v>0</v>
      </c>
      <c r="AI122" s="4">
        <v>0</v>
      </c>
    </row>
    <row r="123" spans="1:35" x14ac:dyDescent="0.2">
      <c r="A123" s="124" t="s">
        <v>217</v>
      </c>
      <c r="B123" s="122"/>
      <c r="C123" s="122" t="s">
        <v>108</v>
      </c>
      <c r="D123" s="4">
        <v>0</v>
      </c>
      <c r="E123" s="4">
        <v>0</v>
      </c>
      <c r="F123" s="4">
        <v>0</v>
      </c>
      <c r="G123" s="4">
        <v>0</v>
      </c>
      <c r="H123" s="4">
        <v>0</v>
      </c>
      <c r="I123" s="4">
        <v>0</v>
      </c>
      <c r="J123" s="4">
        <v>0</v>
      </c>
      <c r="K123" s="4">
        <v>0</v>
      </c>
      <c r="L123" s="4">
        <v>0</v>
      </c>
      <c r="M123" s="4">
        <v>0</v>
      </c>
      <c r="N123" s="4">
        <v>0</v>
      </c>
      <c r="O123" s="4">
        <v>0</v>
      </c>
      <c r="P123" s="4">
        <v>0</v>
      </c>
      <c r="Q123" s="4">
        <v>0</v>
      </c>
      <c r="R123" s="4">
        <v>0</v>
      </c>
      <c r="S123" s="4">
        <v>0</v>
      </c>
      <c r="T123" s="4">
        <v>0</v>
      </c>
      <c r="U123" s="4">
        <v>0</v>
      </c>
      <c r="V123" s="4">
        <v>0</v>
      </c>
      <c r="W123" s="4">
        <v>0</v>
      </c>
      <c r="X123" s="4">
        <v>0</v>
      </c>
      <c r="Y123" s="4">
        <v>0</v>
      </c>
      <c r="Z123" s="4">
        <v>0</v>
      </c>
      <c r="AA123" s="4">
        <v>0</v>
      </c>
      <c r="AB123" s="4">
        <v>0</v>
      </c>
      <c r="AC123" s="4">
        <v>0</v>
      </c>
      <c r="AD123" s="4">
        <v>0</v>
      </c>
      <c r="AE123" s="4">
        <v>0</v>
      </c>
      <c r="AF123" s="4">
        <v>0</v>
      </c>
      <c r="AG123" s="4">
        <v>0</v>
      </c>
      <c r="AH123" s="4">
        <v>0</v>
      </c>
      <c r="AI123" s="4">
        <v>0</v>
      </c>
    </row>
    <row r="124" spans="1:35" x14ac:dyDescent="0.2">
      <c r="A124" s="124" t="s">
        <v>218</v>
      </c>
      <c r="B124" s="122"/>
      <c r="C124" s="122" t="s">
        <v>110</v>
      </c>
      <c r="D124" s="4">
        <v>0</v>
      </c>
      <c r="E124" s="4">
        <v>0</v>
      </c>
      <c r="F124" s="4">
        <v>0</v>
      </c>
      <c r="G124" s="4">
        <v>0</v>
      </c>
      <c r="H124" s="4">
        <v>0</v>
      </c>
      <c r="I124" s="4">
        <v>0</v>
      </c>
      <c r="J124" s="4">
        <v>0</v>
      </c>
      <c r="K124" s="4">
        <v>0</v>
      </c>
      <c r="L124" s="4">
        <v>0</v>
      </c>
      <c r="M124" s="4">
        <v>0</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E124" s="4">
        <v>0</v>
      </c>
      <c r="AF124" s="4">
        <v>0</v>
      </c>
      <c r="AG124" s="4">
        <v>0</v>
      </c>
      <c r="AH124" s="4">
        <v>0</v>
      </c>
      <c r="AI124" s="4">
        <v>0</v>
      </c>
    </row>
    <row r="125" spans="1:35" x14ac:dyDescent="0.2">
      <c r="A125" s="80"/>
      <c r="B125" s="122"/>
      <c r="C125" s="122" t="s">
        <v>111</v>
      </c>
      <c r="D125" s="4">
        <v>0</v>
      </c>
      <c r="E125" s="4">
        <v>0</v>
      </c>
      <c r="F125" s="4">
        <v>0</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E125" s="4">
        <v>0</v>
      </c>
      <c r="AF125" s="4">
        <v>0</v>
      </c>
      <c r="AG125" s="4">
        <v>0</v>
      </c>
      <c r="AH125" s="4">
        <v>0</v>
      </c>
      <c r="AI125" s="4">
        <v>0</v>
      </c>
    </row>
    <row r="126" spans="1:35" x14ac:dyDescent="0.2">
      <c r="A126" s="80"/>
      <c r="B126" s="122"/>
      <c r="C126" s="122" t="s">
        <v>113</v>
      </c>
      <c r="D126" s="4">
        <v>0</v>
      </c>
      <c r="E126" s="4">
        <v>0</v>
      </c>
      <c r="F126" s="4">
        <v>0</v>
      </c>
      <c r="G126" s="4">
        <v>0</v>
      </c>
      <c r="H126" s="4">
        <v>0</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E126" s="4">
        <v>0</v>
      </c>
      <c r="AF126" s="4">
        <v>0</v>
      </c>
      <c r="AG126" s="4">
        <v>0</v>
      </c>
      <c r="AH126" s="4">
        <v>0</v>
      </c>
      <c r="AI126" s="4">
        <v>0</v>
      </c>
    </row>
    <row r="127" spans="1:35" x14ac:dyDescent="0.2">
      <c r="A127" s="80"/>
      <c r="B127" s="122"/>
      <c r="C127" s="122" t="s">
        <v>114</v>
      </c>
      <c r="D127" s="4">
        <v>0</v>
      </c>
      <c r="E127" s="4">
        <v>0</v>
      </c>
      <c r="F127" s="4">
        <v>0</v>
      </c>
      <c r="G127" s="4">
        <v>0</v>
      </c>
      <c r="H127" s="4">
        <v>0</v>
      </c>
      <c r="I127" s="4">
        <v>0</v>
      </c>
      <c r="J127" s="4">
        <v>0</v>
      </c>
      <c r="K127" s="4">
        <v>0</v>
      </c>
      <c r="L127" s="4">
        <v>0</v>
      </c>
      <c r="M127" s="4">
        <v>0</v>
      </c>
      <c r="N127" s="4">
        <v>0</v>
      </c>
      <c r="O127" s="4">
        <v>0</v>
      </c>
      <c r="P127" s="4">
        <v>0</v>
      </c>
      <c r="Q127" s="4">
        <v>0</v>
      </c>
      <c r="R127" s="4">
        <v>0</v>
      </c>
      <c r="S127" s="4">
        <v>0</v>
      </c>
      <c r="T127" s="4">
        <v>0</v>
      </c>
      <c r="U127" s="4">
        <v>0</v>
      </c>
      <c r="V127" s="4">
        <v>0</v>
      </c>
      <c r="W127" s="4">
        <v>0</v>
      </c>
      <c r="X127" s="4">
        <v>0</v>
      </c>
      <c r="Y127" s="4">
        <v>0</v>
      </c>
      <c r="Z127" s="4">
        <v>0</v>
      </c>
      <c r="AA127" s="4">
        <v>0</v>
      </c>
      <c r="AB127" s="4">
        <v>0</v>
      </c>
      <c r="AC127" s="4">
        <v>0</v>
      </c>
      <c r="AD127" s="4">
        <v>0</v>
      </c>
      <c r="AE127" s="4">
        <v>0</v>
      </c>
      <c r="AF127" s="4">
        <v>0</v>
      </c>
      <c r="AG127" s="4">
        <v>0</v>
      </c>
      <c r="AH127" s="4">
        <v>0</v>
      </c>
      <c r="AI127" s="4">
        <v>0</v>
      </c>
    </row>
    <row r="128" spans="1:35" x14ac:dyDescent="0.2">
      <c r="A128" s="80"/>
      <c r="B128" s="122"/>
      <c r="C128" s="122" t="s">
        <v>115</v>
      </c>
      <c r="D128" s="4">
        <v>0</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E128" s="4">
        <v>0</v>
      </c>
      <c r="AF128" s="4">
        <v>0</v>
      </c>
      <c r="AG128" s="4">
        <v>0</v>
      </c>
      <c r="AH128" s="4">
        <v>0</v>
      </c>
      <c r="AI128" s="4">
        <v>0</v>
      </c>
    </row>
    <row r="129" spans="1:35" x14ac:dyDescent="0.2">
      <c r="A129" s="124" t="s">
        <v>219</v>
      </c>
      <c r="B129" s="122"/>
      <c r="C129" s="122" t="s">
        <v>116</v>
      </c>
      <c r="D129" s="4">
        <v>0</v>
      </c>
      <c r="E129" s="4">
        <v>0</v>
      </c>
      <c r="F129" s="4">
        <v>0</v>
      </c>
      <c r="G129" s="4">
        <v>0</v>
      </c>
      <c r="H129" s="4">
        <v>0</v>
      </c>
      <c r="I129" s="4">
        <v>0</v>
      </c>
      <c r="J129" s="4">
        <v>0</v>
      </c>
      <c r="K129" s="4">
        <v>0</v>
      </c>
      <c r="L129" s="4">
        <v>0</v>
      </c>
      <c r="M129" s="4">
        <v>0</v>
      </c>
      <c r="N129" s="4">
        <v>0</v>
      </c>
      <c r="O129" s="4">
        <v>0</v>
      </c>
      <c r="P129" s="4">
        <v>0</v>
      </c>
      <c r="Q129" s="4">
        <v>0</v>
      </c>
      <c r="R129" s="4">
        <v>0</v>
      </c>
      <c r="S129" s="4">
        <v>0</v>
      </c>
      <c r="T129" s="4">
        <v>0</v>
      </c>
      <c r="U129" s="4">
        <v>0</v>
      </c>
      <c r="V129" s="4">
        <v>0</v>
      </c>
      <c r="W129" s="4">
        <v>0</v>
      </c>
      <c r="X129" s="4">
        <v>0</v>
      </c>
      <c r="Y129" s="4">
        <v>0</v>
      </c>
      <c r="Z129" s="4">
        <v>0</v>
      </c>
      <c r="AA129" s="4">
        <v>0</v>
      </c>
      <c r="AB129" s="4">
        <v>0</v>
      </c>
      <c r="AC129" s="4">
        <v>0</v>
      </c>
      <c r="AD129" s="4">
        <v>0</v>
      </c>
      <c r="AE129" s="4">
        <v>0</v>
      </c>
      <c r="AF129" s="4">
        <v>0</v>
      </c>
      <c r="AG129" s="4">
        <v>0</v>
      </c>
      <c r="AH129" s="4">
        <v>0</v>
      </c>
      <c r="AI129" s="4">
        <v>0</v>
      </c>
    </row>
    <row r="130" spans="1:35" x14ac:dyDescent="0.2">
      <c r="A130" s="80"/>
      <c r="B130" s="122"/>
      <c r="C130" s="122" t="s">
        <v>117</v>
      </c>
      <c r="D130" s="4">
        <v>0</v>
      </c>
      <c r="E130" s="4">
        <v>0</v>
      </c>
      <c r="F130" s="4">
        <v>0</v>
      </c>
      <c r="G130" s="4">
        <v>0</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0</v>
      </c>
      <c r="AD130" s="4">
        <v>0</v>
      </c>
      <c r="AE130" s="4">
        <v>0</v>
      </c>
      <c r="AF130" s="4">
        <v>0</v>
      </c>
      <c r="AG130" s="4">
        <v>0</v>
      </c>
      <c r="AH130" s="4">
        <v>0</v>
      </c>
      <c r="AI130" s="4">
        <v>0</v>
      </c>
    </row>
    <row r="131" spans="1:35" x14ac:dyDescent="0.2">
      <c r="A131" s="80"/>
      <c r="B131" s="80"/>
      <c r="C131" s="80"/>
    </row>
    <row r="132" spans="1:35" x14ac:dyDescent="0.2">
      <c r="A132" s="122" t="s">
        <v>231</v>
      </c>
      <c r="B132" s="80"/>
      <c r="C132" s="80"/>
    </row>
    <row r="133" spans="1:35" x14ac:dyDescent="0.2">
      <c r="A133" s="80"/>
      <c r="B133" s="122"/>
      <c r="C133" s="122" t="s">
        <v>100</v>
      </c>
      <c r="D133" s="123">
        <v>2019</v>
      </c>
      <c r="E133" s="123">
        <v>2020</v>
      </c>
      <c r="F133" s="123">
        <v>2021</v>
      </c>
      <c r="G133" s="123">
        <v>2022</v>
      </c>
      <c r="H133" s="123">
        <v>2023</v>
      </c>
      <c r="I133" s="123">
        <v>2024</v>
      </c>
      <c r="J133" s="123">
        <v>2025</v>
      </c>
      <c r="K133" s="123">
        <v>2026</v>
      </c>
      <c r="L133" s="123">
        <v>2027</v>
      </c>
      <c r="M133" s="123">
        <v>2028</v>
      </c>
      <c r="N133" s="123">
        <v>2029</v>
      </c>
      <c r="O133" s="123">
        <v>2030</v>
      </c>
      <c r="P133" s="123">
        <v>2031</v>
      </c>
      <c r="Q133" s="123">
        <v>2032</v>
      </c>
      <c r="R133" s="123">
        <v>2033</v>
      </c>
      <c r="S133" s="123">
        <v>2034</v>
      </c>
      <c r="T133" s="123">
        <v>2035</v>
      </c>
      <c r="U133" s="123">
        <v>2036</v>
      </c>
      <c r="V133" s="123">
        <v>2037</v>
      </c>
      <c r="W133" s="123">
        <v>2038</v>
      </c>
      <c r="X133" s="123">
        <v>2039</v>
      </c>
      <c r="Y133" s="123">
        <v>2040</v>
      </c>
      <c r="Z133" s="123">
        <v>2041</v>
      </c>
      <c r="AA133" s="123">
        <v>2042</v>
      </c>
      <c r="AB133" s="123">
        <v>2043</v>
      </c>
      <c r="AC133" s="123">
        <v>2044</v>
      </c>
      <c r="AD133" s="123">
        <v>2045</v>
      </c>
      <c r="AE133" s="123">
        <v>2046</v>
      </c>
      <c r="AF133" s="123">
        <v>2047</v>
      </c>
      <c r="AG133" s="123">
        <v>2048</v>
      </c>
      <c r="AH133" s="123">
        <v>2049</v>
      </c>
      <c r="AI133" s="123">
        <v>2050</v>
      </c>
    </row>
    <row r="134" spans="1:35" x14ac:dyDescent="0.2">
      <c r="A134" s="124" t="s">
        <v>232</v>
      </c>
      <c r="B134" s="122"/>
      <c r="C134" s="122" t="s">
        <v>104</v>
      </c>
      <c r="D134" s="4">
        <v>0</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W134" s="4">
        <v>0</v>
      </c>
      <c r="X134" s="4">
        <v>0</v>
      </c>
      <c r="Y134" s="4">
        <v>0</v>
      </c>
      <c r="Z134" s="4">
        <v>0</v>
      </c>
      <c r="AA134" s="4">
        <v>0</v>
      </c>
      <c r="AB134" s="4">
        <v>0</v>
      </c>
      <c r="AC134" s="4">
        <v>0</v>
      </c>
      <c r="AD134" s="4">
        <v>0</v>
      </c>
      <c r="AE134" s="4">
        <v>0</v>
      </c>
      <c r="AF134" s="4">
        <v>0</v>
      </c>
      <c r="AG134" s="4">
        <v>0</v>
      </c>
      <c r="AH134" s="4">
        <v>0</v>
      </c>
      <c r="AI134" s="4">
        <v>0</v>
      </c>
    </row>
    <row r="135" spans="1:35" x14ac:dyDescent="0.2">
      <c r="A135" s="80"/>
      <c r="B135" s="122"/>
      <c r="C135" s="122" t="s">
        <v>106</v>
      </c>
      <c r="D135" s="4">
        <v>0</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W135" s="4">
        <v>0</v>
      </c>
      <c r="X135" s="4">
        <v>0</v>
      </c>
      <c r="Y135" s="4">
        <v>0</v>
      </c>
      <c r="Z135" s="4">
        <v>0</v>
      </c>
      <c r="AA135" s="4">
        <v>0</v>
      </c>
      <c r="AB135" s="4">
        <v>0</v>
      </c>
      <c r="AC135" s="4">
        <v>0</v>
      </c>
      <c r="AD135" s="4">
        <v>0</v>
      </c>
      <c r="AE135" s="4">
        <v>0</v>
      </c>
      <c r="AF135" s="4">
        <v>0</v>
      </c>
      <c r="AG135" s="4">
        <v>0</v>
      </c>
      <c r="AH135" s="4">
        <v>0</v>
      </c>
      <c r="AI135" s="4">
        <v>0</v>
      </c>
    </row>
    <row r="136" spans="1:35" x14ac:dyDescent="0.2">
      <c r="A136" s="124" t="s">
        <v>233</v>
      </c>
      <c r="B136" s="122"/>
      <c r="C136" s="122" t="s">
        <v>108</v>
      </c>
      <c r="D136" s="4">
        <v>0</v>
      </c>
      <c r="E136" s="4">
        <v>0</v>
      </c>
      <c r="F136" s="4">
        <v>0</v>
      </c>
      <c r="G136" s="4">
        <v>0</v>
      </c>
      <c r="H136" s="4">
        <v>0</v>
      </c>
      <c r="I136" s="4">
        <v>0</v>
      </c>
      <c r="J136" s="4">
        <v>0</v>
      </c>
      <c r="K136" s="4">
        <v>0</v>
      </c>
      <c r="L136" s="4">
        <v>0</v>
      </c>
      <c r="M136" s="4">
        <v>0</v>
      </c>
      <c r="N136" s="4">
        <v>0</v>
      </c>
      <c r="O136" s="4">
        <v>0</v>
      </c>
      <c r="P136" s="4">
        <v>0</v>
      </c>
      <c r="Q136" s="4">
        <v>0</v>
      </c>
      <c r="R136" s="4">
        <v>0</v>
      </c>
      <c r="S136" s="4">
        <v>0</v>
      </c>
      <c r="T136" s="4">
        <v>0</v>
      </c>
      <c r="U136" s="4">
        <v>0</v>
      </c>
      <c r="V136" s="4">
        <v>0</v>
      </c>
      <c r="W136" s="4">
        <v>0</v>
      </c>
      <c r="X136" s="4">
        <v>0</v>
      </c>
      <c r="Y136" s="4">
        <v>0</v>
      </c>
      <c r="Z136" s="4">
        <v>0</v>
      </c>
      <c r="AA136" s="4">
        <v>0</v>
      </c>
      <c r="AB136" s="4">
        <v>0</v>
      </c>
      <c r="AC136" s="4">
        <v>0</v>
      </c>
      <c r="AD136" s="4">
        <v>0</v>
      </c>
      <c r="AE136" s="4">
        <v>0</v>
      </c>
      <c r="AF136" s="4">
        <v>0</v>
      </c>
      <c r="AG136" s="4">
        <v>0</v>
      </c>
      <c r="AH136" s="4">
        <v>0</v>
      </c>
      <c r="AI136" s="4">
        <v>0</v>
      </c>
    </row>
    <row r="137" spans="1:35" x14ac:dyDescent="0.2">
      <c r="A137" s="124" t="s">
        <v>234</v>
      </c>
      <c r="B137" s="122"/>
      <c r="C137" s="122" t="s">
        <v>110</v>
      </c>
      <c r="D137" s="4">
        <v>0</v>
      </c>
      <c r="E137" s="4">
        <v>0</v>
      </c>
      <c r="F137" s="4">
        <v>0</v>
      </c>
      <c r="G137" s="4">
        <v>0</v>
      </c>
      <c r="H137" s="4">
        <v>0</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0</v>
      </c>
      <c r="AH137" s="4">
        <v>0</v>
      </c>
      <c r="AI137" s="4">
        <v>0</v>
      </c>
    </row>
    <row r="138" spans="1:35" x14ac:dyDescent="0.2">
      <c r="A138" s="80"/>
      <c r="B138" s="122"/>
      <c r="C138" s="122" t="s">
        <v>111</v>
      </c>
      <c r="D138" s="4">
        <v>0</v>
      </c>
      <c r="E138" s="4">
        <v>0</v>
      </c>
      <c r="F138" s="4">
        <v>0</v>
      </c>
      <c r="G138" s="4">
        <v>0</v>
      </c>
      <c r="H138" s="4">
        <v>0</v>
      </c>
      <c r="I138" s="4">
        <v>0</v>
      </c>
      <c r="J138" s="4">
        <v>0</v>
      </c>
      <c r="K138" s="4">
        <v>0</v>
      </c>
      <c r="L138" s="4">
        <v>0</v>
      </c>
      <c r="M138" s="4">
        <v>0</v>
      </c>
      <c r="N138" s="4">
        <v>0</v>
      </c>
      <c r="O138" s="4">
        <v>0</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0</v>
      </c>
      <c r="AH138" s="4">
        <v>0</v>
      </c>
      <c r="AI138" s="4">
        <v>0</v>
      </c>
    </row>
    <row r="139" spans="1:35" x14ac:dyDescent="0.2">
      <c r="A139" s="80"/>
      <c r="B139" s="122"/>
      <c r="C139" s="122" t="s">
        <v>113</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row>
    <row r="140" spans="1:35" x14ac:dyDescent="0.2">
      <c r="A140" s="80"/>
      <c r="B140" s="122"/>
      <c r="C140" s="122" t="s">
        <v>114</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row>
    <row r="141" spans="1:35" x14ac:dyDescent="0.2">
      <c r="A141" s="80"/>
      <c r="B141" s="122"/>
      <c r="C141" s="122" t="s">
        <v>115</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row>
    <row r="142" spans="1:35" x14ac:dyDescent="0.2">
      <c r="A142" s="124" t="s">
        <v>235</v>
      </c>
      <c r="B142" s="122"/>
      <c r="C142" s="122" t="s">
        <v>116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row>
    <row r="143" spans="1:35" x14ac:dyDescent="0.2">
      <c r="A143" s="80"/>
      <c r="B143" s="122"/>
      <c r="C143" s="122" t="s">
        <v>117</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row>
    <row r="144" spans="1:35" x14ac:dyDescent="0.2">
      <c r="A144" s="80"/>
      <c r="B144" s="80"/>
      <c r="C144" s="80"/>
    </row>
    <row r="145" spans="1:36" x14ac:dyDescent="0.2">
      <c r="A145" s="122" t="s">
        <v>236</v>
      </c>
      <c r="B145" s="80"/>
      <c r="C145" s="80"/>
    </row>
    <row r="146" spans="1:36" x14ac:dyDescent="0.2">
      <c r="A146" s="80"/>
      <c r="B146" s="122"/>
      <c r="C146" s="122" t="s">
        <v>100</v>
      </c>
      <c r="D146" s="123">
        <v>2019</v>
      </c>
      <c r="E146" s="123">
        <v>2020</v>
      </c>
      <c r="F146" s="123">
        <v>2021</v>
      </c>
      <c r="G146" s="123">
        <v>2022</v>
      </c>
      <c r="H146" s="123">
        <v>2023</v>
      </c>
      <c r="I146" s="123">
        <v>2024</v>
      </c>
      <c r="J146" s="123">
        <v>2025</v>
      </c>
      <c r="K146" s="123">
        <v>2026</v>
      </c>
      <c r="L146" s="123">
        <v>2027</v>
      </c>
      <c r="M146" s="123">
        <v>2028</v>
      </c>
      <c r="N146" s="123">
        <v>2029</v>
      </c>
      <c r="O146" s="123">
        <v>2030</v>
      </c>
      <c r="P146" s="123">
        <v>2031</v>
      </c>
      <c r="Q146" s="123">
        <v>2032</v>
      </c>
      <c r="R146" s="123">
        <v>2033</v>
      </c>
      <c r="S146" s="123">
        <v>2034</v>
      </c>
      <c r="T146" s="123">
        <v>2035</v>
      </c>
      <c r="U146" s="123">
        <v>2036</v>
      </c>
      <c r="V146" s="123">
        <v>2037</v>
      </c>
      <c r="W146" s="123">
        <v>2038</v>
      </c>
      <c r="X146" s="123">
        <v>2039</v>
      </c>
      <c r="Y146" s="123">
        <v>2040</v>
      </c>
      <c r="Z146" s="123">
        <v>2041</v>
      </c>
      <c r="AA146" s="123">
        <v>2042</v>
      </c>
      <c r="AB146" s="123">
        <v>2043</v>
      </c>
      <c r="AC146" s="123">
        <v>2044</v>
      </c>
      <c r="AD146" s="123">
        <v>2045</v>
      </c>
      <c r="AE146" s="123">
        <v>2046</v>
      </c>
      <c r="AF146" s="123">
        <v>2047</v>
      </c>
      <c r="AG146" s="123">
        <v>2048</v>
      </c>
      <c r="AH146" s="123">
        <v>2049</v>
      </c>
      <c r="AI146" s="123">
        <v>2050</v>
      </c>
    </row>
    <row r="147" spans="1:36" x14ac:dyDescent="0.2">
      <c r="A147" s="124" t="s">
        <v>237</v>
      </c>
      <c r="B147" s="80"/>
      <c r="C147" s="122" t="s">
        <v>104</v>
      </c>
      <c r="D147" s="104">
        <f>'Energy in commercial'!C21</f>
        <v>100860593418486.16</v>
      </c>
      <c r="E147" s="104">
        <f>D147*demand_calculations_commercial!C$3</f>
        <v>105903623089410.47</v>
      </c>
      <c r="F147" s="104">
        <f>E147*demand_calculations_commercial!D3</f>
        <v>111198804243881</v>
      </c>
      <c r="G147" s="104">
        <f>F147*demand_calculations_commercial!E3</f>
        <v>118406134148577</v>
      </c>
      <c r="H147" s="104">
        <f>G147*demand_calculations_commercial!F3</f>
        <v>125613464053273</v>
      </c>
      <c r="I147" s="104">
        <f>H147*demand_calculations_commercial!G3</f>
        <v>132820793957968.98</v>
      </c>
      <c r="J147" s="104">
        <f>I147*demand_calculations_commercial!H3</f>
        <v>140028123862664.98</v>
      </c>
      <c r="K147" s="104">
        <f>J147*demand_calculations_commercial!I3</f>
        <v>147235453767360.97</v>
      </c>
      <c r="L147" s="104">
        <f>K147*demand_calculations_commercial!J3</f>
        <v>154442783672056.97</v>
      </c>
      <c r="M147" s="104">
        <f>L147*demand_calculations_commercial!K3</f>
        <v>161650113576752.97</v>
      </c>
      <c r="N147" s="104">
        <f>M147*demand_calculations_commercial!L3</f>
        <v>168857443481448.97</v>
      </c>
      <c r="O147" s="104">
        <f>N147*demand_calculations_commercial!M3</f>
        <v>176064773386144.94</v>
      </c>
      <c r="P147" s="104">
        <f>O147*demand_calculations_commercial!N3</f>
        <v>183941355353419.84</v>
      </c>
      <c r="Q147" s="104">
        <f>P147*demand_calculations_commercial!O3</f>
        <v>191817937320694.75</v>
      </c>
      <c r="R147" s="104">
        <f>Q147*demand_calculations_commercial!P3</f>
        <v>199694519287969.66</v>
      </c>
      <c r="S147" s="104">
        <f>R147*demand_calculations_commercial!Q3</f>
        <v>207571101255244.56</v>
      </c>
      <c r="T147" s="104">
        <f>S147*demand_calculations_commercial!R3</f>
        <v>215447683222519.47</v>
      </c>
      <c r="U147" s="104">
        <f>T147*demand_calculations_commercial!S3</f>
        <v>223324265189794.38</v>
      </c>
      <c r="V147" s="104">
        <f>U147*demand_calculations_commercial!T3</f>
        <v>231200847157069.31</v>
      </c>
      <c r="W147" s="104">
        <f>V147*demand_calculations_commercial!U3</f>
        <v>239077429124344.19</v>
      </c>
      <c r="X147" s="104">
        <f>W147*demand_calculations_commercial!V3</f>
        <v>246954011091619.09</v>
      </c>
      <c r="Y147" s="104">
        <f>X147*demand_calculations_commercial!W3</f>
        <v>254830593058894</v>
      </c>
      <c r="Z147" s="104">
        <f>Y147*demand_calculations_commercial!X3</f>
        <v>262707175026168.94</v>
      </c>
      <c r="AA147" s="104">
        <f>Z147*demand_calculations_commercial!Y3</f>
        <v>270583756993443.84</v>
      </c>
      <c r="AB147" s="104">
        <f>AA147*demand_calculations_commercial!Z3</f>
        <v>278460338960718.78</v>
      </c>
      <c r="AC147" s="104">
        <f>AB147*demand_calculations_commercial!AA3</f>
        <v>286336920927993.69</v>
      </c>
      <c r="AD147" s="104">
        <f>AC147*demand_calculations_commercial!AB3</f>
        <v>294213502895268.62</v>
      </c>
      <c r="AE147" s="104">
        <f>AD147*demand_calculations_commercial!AC3</f>
        <v>302090084862543.56</v>
      </c>
      <c r="AF147" s="104">
        <f>AE147*demand_calculations_commercial!AD3</f>
        <v>309966666829818.44</v>
      </c>
      <c r="AG147" s="104">
        <f>AF147*demand_calculations_commercial!AE3</f>
        <v>317843248797093.38</v>
      </c>
      <c r="AH147" s="104">
        <f>AG147*demand_calculations_commercial!AF3</f>
        <v>325719830764368.25</v>
      </c>
      <c r="AI147" s="104">
        <f>AH147*demand_calculations_commercial!AG3</f>
        <v>333596412731643.19</v>
      </c>
      <c r="AJ147" s="104"/>
    </row>
    <row r="148" spans="1:36" x14ac:dyDescent="0.2">
      <c r="A148" s="80"/>
      <c r="B148" s="122"/>
      <c r="C148" s="122" t="s">
        <v>106</v>
      </c>
      <c r="D148" s="4">
        <v>0</v>
      </c>
      <c r="E148" s="4">
        <v>0</v>
      </c>
      <c r="F148" s="4">
        <v>0</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s="4">
        <v>0</v>
      </c>
      <c r="X148" s="4">
        <v>0</v>
      </c>
      <c r="Y148" s="4">
        <v>0</v>
      </c>
      <c r="Z148" s="4">
        <v>0</v>
      </c>
      <c r="AA148" s="4">
        <v>0</v>
      </c>
      <c r="AB148" s="4">
        <v>0</v>
      </c>
      <c r="AC148" s="4">
        <v>0</v>
      </c>
      <c r="AD148" s="4">
        <v>0</v>
      </c>
      <c r="AE148" s="4">
        <v>0</v>
      </c>
      <c r="AF148" s="4">
        <v>0</v>
      </c>
      <c r="AG148" s="4">
        <v>0</v>
      </c>
      <c r="AH148" s="4">
        <v>0</v>
      </c>
      <c r="AI148" s="4">
        <v>0</v>
      </c>
    </row>
    <row r="149" spans="1:36" x14ac:dyDescent="0.2">
      <c r="A149" s="124" t="s">
        <v>238</v>
      </c>
      <c r="B149" s="122"/>
      <c r="C149" s="122" t="s">
        <v>108</v>
      </c>
      <c r="D149" s="4">
        <v>0</v>
      </c>
      <c r="E149" s="4">
        <v>0</v>
      </c>
      <c r="F149" s="4">
        <v>0</v>
      </c>
      <c r="G149" s="4">
        <v>0</v>
      </c>
      <c r="H149" s="4">
        <v>0</v>
      </c>
      <c r="I149" s="4">
        <v>0</v>
      </c>
      <c r="J149" s="4">
        <v>0</v>
      </c>
      <c r="K149" s="4">
        <v>0</v>
      </c>
      <c r="L149" s="4">
        <v>0</v>
      </c>
      <c r="M149" s="4">
        <v>0</v>
      </c>
      <c r="N149" s="4">
        <v>0</v>
      </c>
      <c r="O149" s="4">
        <v>0</v>
      </c>
      <c r="P149" s="4">
        <v>0</v>
      </c>
      <c r="Q149" s="4">
        <v>0</v>
      </c>
      <c r="R149" s="4">
        <v>0</v>
      </c>
      <c r="S149" s="4">
        <v>0</v>
      </c>
      <c r="T149" s="4">
        <v>0</v>
      </c>
      <c r="U149" s="4">
        <v>0</v>
      </c>
      <c r="V149" s="4">
        <v>0</v>
      </c>
      <c r="W149" s="4">
        <v>0</v>
      </c>
      <c r="X149" s="4">
        <v>0</v>
      </c>
      <c r="Y149" s="4">
        <v>0</v>
      </c>
      <c r="Z149" s="4">
        <v>0</v>
      </c>
      <c r="AA149" s="4">
        <v>0</v>
      </c>
      <c r="AB149" s="4">
        <v>0</v>
      </c>
      <c r="AC149" s="4">
        <v>0</v>
      </c>
      <c r="AD149" s="4">
        <v>0</v>
      </c>
      <c r="AE149" s="4">
        <v>0</v>
      </c>
      <c r="AF149" s="4">
        <v>0</v>
      </c>
      <c r="AG149" s="4">
        <v>0</v>
      </c>
      <c r="AH149" s="4">
        <v>0</v>
      </c>
      <c r="AI149" s="4">
        <v>0</v>
      </c>
    </row>
    <row r="150" spans="1:36" x14ac:dyDescent="0.2">
      <c r="A150" s="80"/>
      <c r="B150" s="122"/>
      <c r="C150" s="122" t="s">
        <v>110</v>
      </c>
      <c r="D150" s="4">
        <v>0</v>
      </c>
      <c r="E150" s="4">
        <v>0</v>
      </c>
      <c r="F150" s="4">
        <v>0</v>
      </c>
      <c r="G150" s="4">
        <v>0</v>
      </c>
      <c r="H150" s="4">
        <v>0</v>
      </c>
      <c r="I150" s="4">
        <v>0</v>
      </c>
      <c r="J150" s="4">
        <v>0</v>
      </c>
      <c r="K150" s="4">
        <v>0</v>
      </c>
      <c r="L150" s="4">
        <v>0</v>
      </c>
      <c r="M150" s="4">
        <v>0</v>
      </c>
      <c r="N150" s="4">
        <v>0</v>
      </c>
      <c r="O150" s="4">
        <v>0</v>
      </c>
      <c r="P150" s="4">
        <v>0</v>
      </c>
      <c r="Q150" s="4">
        <v>0</v>
      </c>
      <c r="R150" s="4">
        <v>0</v>
      </c>
      <c r="S150" s="4">
        <v>0</v>
      </c>
      <c r="T150" s="4">
        <v>0</v>
      </c>
      <c r="U150" s="4">
        <v>0</v>
      </c>
      <c r="V150" s="4">
        <v>0</v>
      </c>
      <c r="W150" s="4">
        <v>0</v>
      </c>
      <c r="X150" s="4">
        <v>0</v>
      </c>
      <c r="Y150" s="4">
        <v>0</v>
      </c>
      <c r="Z150" s="4">
        <v>0</v>
      </c>
      <c r="AA150" s="4">
        <v>0</v>
      </c>
      <c r="AB150" s="4">
        <v>0</v>
      </c>
      <c r="AC150" s="4">
        <v>0</v>
      </c>
      <c r="AD150" s="4">
        <v>0</v>
      </c>
      <c r="AE150" s="4">
        <v>0</v>
      </c>
      <c r="AF150" s="4">
        <v>0</v>
      </c>
      <c r="AG150" s="4">
        <v>0</v>
      </c>
      <c r="AH150" s="4">
        <v>0</v>
      </c>
      <c r="AI150" s="4">
        <v>0</v>
      </c>
    </row>
    <row r="151" spans="1:36" x14ac:dyDescent="0.2">
      <c r="A151" s="80"/>
      <c r="B151" s="122"/>
      <c r="C151" s="122" t="s">
        <v>111</v>
      </c>
      <c r="D151" s="4">
        <v>0</v>
      </c>
      <c r="E151" s="4">
        <v>0</v>
      </c>
      <c r="F151" s="4">
        <v>0</v>
      </c>
      <c r="G151" s="4">
        <v>0</v>
      </c>
      <c r="H151" s="4">
        <v>0</v>
      </c>
      <c r="I151" s="4">
        <v>0</v>
      </c>
      <c r="J151" s="4">
        <v>0</v>
      </c>
      <c r="K151" s="4">
        <v>0</v>
      </c>
      <c r="L151" s="4">
        <v>0</v>
      </c>
      <c r="M151" s="4">
        <v>0</v>
      </c>
      <c r="N151" s="4">
        <v>0</v>
      </c>
      <c r="O151" s="4">
        <v>0</v>
      </c>
      <c r="P151" s="4">
        <v>0</v>
      </c>
      <c r="Q151" s="4">
        <v>0</v>
      </c>
      <c r="R151" s="4">
        <v>0</v>
      </c>
      <c r="S151" s="4">
        <v>0</v>
      </c>
      <c r="T151" s="4">
        <v>0</v>
      </c>
      <c r="U151" s="4">
        <v>0</v>
      </c>
      <c r="V151" s="4">
        <v>0</v>
      </c>
      <c r="W151" s="4">
        <v>0</v>
      </c>
      <c r="X151" s="4">
        <v>0</v>
      </c>
      <c r="Y151" s="4">
        <v>0</v>
      </c>
      <c r="Z151" s="4">
        <v>0</v>
      </c>
      <c r="AA151" s="4">
        <v>0</v>
      </c>
      <c r="AB151" s="4">
        <v>0</v>
      </c>
      <c r="AC151" s="4">
        <v>0</v>
      </c>
      <c r="AD151" s="4">
        <v>0</v>
      </c>
      <c r="AE151" s="4">
        <v>0</v>
      </c>
      <c r="AF151" s="4">
        <v>0</v>
      </c>
      <c r="AG151" s="4">
        <v>0</v>
      </c>
      <c r="AH151" s="4">
        <v>0</v>
      </c>
      <c r="AI151" s="4">
        <v>0</v>
      </c>
    </row>
    <row r="152" spans="1:36" x14ac:dyDescent="0.2">
      <c r="A152" s="80"/>
      <c r="B152" s="122"/>
      <c r="C152" s="122" t="s">
        <v>113</v>
      </c>
      <c r="D152" s="4">
        <v>0</v>
      </c>
      <c r="E152" s="4">
        <v>0</v>
      </c>
      <c r="F152" s="4">
        <v>0</v>
      </c>
      <c r="G152" s="4">
        <v>0</v>
      </c>
      <c r="H152" s="4">
        <v>0</v>
      </c>
      <c r="I152" s="4">
        <v>0</v>
      </c>
      <c r="J152" s="4">
        <v>0</v>
      </c>
      <c r="K152" s="4">
        <v>0</v>
      </c>
      <c r="L152" s="4">
        <v>0</v>
      </c>
      <c r="M152" s="4">
        <v>0</v>
      </c>
      <c r="N152" s="4">
        <v>0</v>
      </c>
      <c r="O152" s="4">
        <v>0</v>
      </c>
      <c r="P152" s="4">
        <v>0</v>
      </c>
      <c r="Q152" s="4">
        <v>0</v>
      </c>
      <c r="R152" s="4">
        <v>0</v>
      </c>
      <c r="S152" s="4">
        <v>0</v>
      </c>
      <c r="T152" s="4">
        <v>0</v>
      </c>
      <c r="U152" s="4">
        <v>0</v>
      </c>
      <c r="V152" s="4">
        <v>0</v>
      </c>
      <c r="W152" s="4">
        <v>0</v>
      </c>
      <c r="X152" s="4">
        <v>0</v>
      </c>
      <c r="Y152" s="4">
        <v>0</v>
      </c>
      <c r="Z152" s="4">
        <v>0</v>
      </c>
      <c r="AA152" s="4">
        <v>0</v>
      </c>
      <c r="AB152" s="4">
        <v>0</v>
      </c>
      <c r="AC152" s="4">
        <v>0</v>
      </c>
      <c r="AD152" s="4">
        <v>0</v>
      </c>
      <c r="AE152" s="4">
        <v>0</v>
      </c>
      <c r="AF152" s="4">
        <v>0</v>
      </c>
      <c r="AG152" s="4">
        <v>0</v>
      </c>
      <c r="AH152" s="4">
        <v>0</v>
      </c>
      <c r="AI152" s="4">
        <v>0</v>
      </c>
    </row>
    <row r="153" spans="1:36" x14ac:dyDescent="0.2">
      <c r="A153" s="80"/>
      <c r="B153" s="122"/>
      <c r="C153" s="122" t="s">
        <v>114</v>
      </c>
      <c r="D153" s="4">
        <v>0</v>
      </c>
      <c r="E153" s="4">
        <v>0</v>
      </c>
      <c r="F153" s="4">
        <v>0</v>
      </c>
      <c r="G153" s="4">
        <v>0</v>
      </c>
      <c r="H153" s="4">
        <v>0</v>
      </c>
      <c r="I153" s="4">
        <v>0</v>
      </c>
      <c r="J153" s="4">
        <v>0</v>
      </c>
      <c r="K153" s="4">
        <v>0</v>
      </c>
      <c r="L153" s="4">
        <v>0</v>
      </c>
      <c r="M153" s="4">
        <v>0</v>
      </c>
      <c r="N153" s="4">
        <v>0</v>
      </c>
      <c r="O153" s="4">
        <v>0</v>
      </c>
      <c r="P153" s="4">
        <v>0</v>
      </c>
      <c r="Q153" s="4">
        <v>0</v>
      </c>
      <c r="R153" s="4">
        <v>0</v>
      </c>
      <c r="S153" s="4">
        <v>0</v>
      </c>
      <c r="T153" s="4">
        <v>0</v>
      </c>
      <c r="U153" s="4">
        <v>0</v>
      </c>
      <c r="V153" s="4">
        <v>0</v>
      </c>
      <c r="W153" s="4">
        <v>0</v>
      </c>
      <c r="X153" s="4">
        <v>0</v>
      </c>
      <c r="Y153" s="4">
        <v>0</v>
      </c>
      <c r="Z153" s="4">
        <v>0</v>
      </c>
      <c r="AA153" s="4">
        <v>0</v>
      </c>
      <c r="AB153" s="4">
        <v>0</v>
      </c>
      <c r="AC153" s="4">
        <v>0</v>
      </c>
      <c r="AD153" s="4">
        <v>0</v>
      </c>
      <c r="AE153" s="4">
        <v>0</v>
      </c>
      <c r="AF153" s="4">
        <v>0</v>
      </c>
      <c r="AG153" s="4">
        <v>0</v>
      </c>
      <c r="AH153" s="4">
        <v>0</v>
      </c>
      <c r="AI153" s="4">
        <v>0</v>
      </c>
    </row>
    <row r="154" spans="1:36" x14ac:dyDescent="0.2">
      <c r="A154" s="80"/>
      <c r="B154" s="122"/>
      <c r="C154" s="122" t="s">
        <v>115</v>
      </c>
      <c r="D154" s="4">
        <v>0</v>
      </c>
      <c r="E154" s="4">
        <v>0</v>
      </c>
      <c r="F154" s="4">
        <v>0</v>
      </c>
      <c r="G154" s="4">
        <v>0</v>
      </c>
      <c r="H154" s="4">
        <v>0</v>
      </c>
      <c r="I154" s="4">
        <v>0</v>
      </c>
      <c r="J154" s="4">
        <v>0</v>
      </c>
      <c r="K154" s="4">
        <v>0</v>
      </c>
      <c r="L154" s="4">
        <v>0</v>
      </c>
      <c r="M154" s="4">
        <v>0</v>
      </c>
      <c r="N154" s="4">
        <v>0</v>
      </c>
      <c r="O154" s="4">
        <v>0</v>
      </c>
      <c r="P154" s="4">
        <v>0</v>
      </c>
      <c r="Q154" s="4">
        <v>0</v>
      </c>
      <c r="R154" s="4">
        <v>0</v>
      </c>
      <c r="S154" s="4">
        <v>0</v>
      </c>
      <c r="T154" s="4">
        <v>0</v>
      </c>
      <c r="U154" s="4">
        <v>0</v>
      </c>
      <c r="V154" s="4">
        <v>0</v>
      </c>
      <c r="W154" s="4">
        <v>0</v>
      </c>
      <c r="X154" s="4">
        <v>0</v>
      </c>
      <c r="Y154" s="4">
        <v>0</v>
      </c>
      <c r="Z154" s="4">
        <v>0</v>
      </c>
      <c r="AA154" s="4">
        <v>0</v>
      </c>
      <c r="AB154" s="4">
        <v>0</v>
      </c>
      <c r="AC154" s="4">
        <v>0</v>
      </c>
      <c r="AD154" s="4">
        <v>0</v>
      </c>
      <c r="AE154" s="4">
        <v>0</v>
      </c>
      <c r="AF154" s="4">
        <v>0</v>
      </c>
      <c r="AG154" s="4">
        <v>0</v>
      </c>
      <c r="AH154" s="4">
        <v>0</v>
      </c>
      <c r="AI154" s="4">
        <v>0</v>
      </c>
    </row>
    <row r="155" spans="1:36" x14ac:dyDescent="0.2">
      <c r="A155" s="80"/>
      <c r="B155" s="122"/>
      <c r="C155" s="122" t="s">
        <v>116</v>
      </c>
      <c r="D155" s="4">
        <v>0</v>
      </c>
      <c r="E155" s="4">
        <v>0</v>
      </c>
      <c r="F155" s="4">
        <v>0</v>
      </c>
      <c r="G155" s="4">
        <v>0</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0</v>
      </c>
      <c r="AF155" s="4">
        <v>0</v>
      </c>
      <c r="AG155" s="4">
        <v>0</v>
      </c>
      <c r="AH155" s="4">
        <v>0</v>
      </c>
      <c r="AI155" s="4">
        <v>0</v>
      </c>
    </row>
    <row r="156" spans="1:36" x14ac:dyDescent="0.2">
      <c r="A156" s="80"/>
      <c r="B156" s="122"/>
      <c r="C156" s="122" t="s">
        <v>117</v>
      </c>
      <c r="D156" s="4">
        <v>0</v>
      </c>
      <c r="E156" s="4">
        <v>0</v>
      </c>
      <c r="F156" s="4">
        <v>0</v>
      </c>
      <c r="G156" s="4">
        <v>0</v>
      </c>
      <c r="H156" s="4">
        <v>0</v>
      </c>
      <c r="I156" s="4">
        <v>0</v>
      </c>
      <c r="J156" s="4">
        <v>0</v>
      </c>
      <c r="K156" s="4">
        <v>0</v>
      </c>
      <c r="L156" s="4">
        <v>0</v>
      </c>
      <c r="M156" s="4">
        <v>0</v>
      </c>
      <c r="N156" s="4">
        <v>0</v>
      </c>
      <c r="O156" s="4">
        <v>0</v>
      </c>
      <c r="P156" s="4">
        <v>0</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0</v>
      </c>
      <c r="AH156" s="4">
        <v>0</v>
      </c>
      <c r="AI156" s="4">
        <v>0</v>
      </c>
    </row>
    <row r="157" spans="1:36" x14ac:dyDescent="0.2">
      <c r="A157" s="80"/>
      <c r="B157" s="80"/>
      <c r="C157" s="80"/>
    </row>
    <row r="158" spans="1:36" x14ac:dyDescent="0.2">
      <c r="A158" s="122" t="s">
        <v>239</v>
      </c>
      <c r="B158" s="80"/>
      <c r="C158" s="80"/>
    </row>
    <row r="159" spans="1:36" x14ac:dyDescent="0.2">
      <c r="A159" s="80"/>
      <c r="B159" s="122"/>
      <c r="C159" s="122" t="s">
        <v>100</v>
      </c>
      <c r="D159" s="123">
        <v>2019</v>
      </c>
      <c r="E159" s="123">
        <v>2020</v>
      </c>
      <c r="F159" s="123">
        <v>2021</v>
      </c>
      <c r="G159" s="123">
        <v>2022</v>
      </c>
      <c r="H159" s="123">
        <v>2023</v>
      </c>
      <c r="I159" s="123">
        <v>2024</v>
      </c>
      <c r="J159" s="123">
        <v>2025</v>
      </c>
      <c r="K159" s="123">
        <v>2026</v>
      </c>
      <c r="L159" s="123">
        <v>2027</v>
      </c>
      <c r="M159" s="123">
        <v>2028</v>
      </c>
      <c r="N159" s="123">
        <v>2029</v>
      </c>
      <c r="O159" s="123">
        <v>2030</v>
      </c>
      <c r="P159" s="123">
        <v>2031</v>
      </c>
      <c r="Q159" s="123">
        <v>2032</v>
      </c>
      <c r="R159" s="123">
        <v>2033</v>
      </c>
      <c r="S159" s="123">
        <v>2034</v>
      </c>
      <c r="T159" s="123">
        <v>2035</v>
      </c>
      <c r="U159" s="123">
        <v>2036</v>
      </c>
      <c r="V159" s="123">
        <v>2037</v>
      </c>
      <c r="W159" s="123">
        <v>2038</v>
      </c>
      <c r="X159" s="123">
        <v>2039</v>
      </c>
      <c r="Y159" s="123">
        <v>2040</v>
      </c>
      <c r="Z159" s="123">
        <v>2041</v>
      </c>
      <c r="AA159" s="123">
        <v>2042</v>
      </c>
      <c r="AB159" s="123">
        <v>2043</v>
      </c>
      <c r="AC159" s="123">
        <v>2044</v>
      </c>
      <c r="AD159" s="123">
        <v>2045</v>
      </c>
      <c r="AE159" s="123">
        <v>2046</v>
      </c>
      <c r="AF159" s="123">
        <v>2047</v>
      </c>
      <c r="AG159" s="123">
        <v>2048</v>
      </c>
      <c r="AH159" s="123">
        <v>2049</v>
      </c>
      <c r="AI159" s="123">
        <v>2050</v>
      </c>
    </row>
    <row r="160" spans="1:36" x14ac:dyDescent="0.2">
      <c r="A160" s="124" t="s">
        <v>240</v>
      </c>
      <c r="B160" s="80"/>
      <c r="C160" s="122" t="s">
        <v>104</v>
      </c>
      <c r="D160" s="104">
        <f>SYCEU!E29</f>
        <v>40344237367394.477</v>
      </c>
      <c r="E160" s="104">
        <f>D160*demand_calculations_commercial!C$3</f>
        <v>42361449235764.203</v>
      </c>
      <c r="F160" s="104">
        <f>E160*demand_calculations_commercial!D$3</f>
        <v>44479521697552.414</v>
      </c>
      <c r="G160" s="104">
        <f>F160*demand_calculations_commercial!E$3</f>
        <v>47362453659430.812</v>
      </c>
      <c r="H160" s="104">
        <f>G160*demand_calculations_commercial!F$3</f>
        <v>50245385621309.211</v>
      </c>
      <c r="I160" s="104">
        <f>H160*demand_calculations_commercial!G$3</f>
        <v>53128317583187.609</v>
      </c>
      <c r="J160" s="104">
        <f>I160*demand_calculations_commercial!H$3</f>
        <v>56011249545066.016</v>
      </c>
      <c r="K160" s="104">
        <f>J160*demand_calculations_commercial!I$3</f>
        <v>58894181506944.414</v>
      </c>
      <c r="L160" s="104">
        <f>K160*demand_calculations_commercial!J$3</f>
        <v>61777113468822.812</v>
      </c>
      <c r="M160" s="104">
        <f>L160*demand_calculations_commercial!K$3</f>
        <v>64660045430701.211</v>
      </c>
      <c r="N160" s="104">
        <f>M160*demand_calculations_commercial!L$3</f>
        <v>67542977392579.609</v>
      </c>
      <c r="O160" s="104">
        <f>N160*demand_calculations_commercial!M$3</f>
        <v>70425909354458</v>
      </c>
      <c r="P160" s="104">
        <f>O160*demand_calculations_commercial!N$3</f>
        <v>73576542141367.969</v>
      </c>
      <c r="Q160" s="104">
        <f>P160*demand_calculations_commercial!O$3</f>
        <v>76727174928277.938</v>
      </c>
      <c r="R160" s="104">
        <f>Q160*demand_calculations_commercial!P$3</f>
        <v>79877807715187.891</v>
      </c>
      <c r="S160" s="104">
        <f>R160*demand_calculations_commercial!Q$3</f>
        <v>83028440502097.844</v>
      </c>
      <c r="T160" s="104">
        <f>S160*demand_calculations_commercial!R$3</f>
        <v>86179073289007.812</v>
      </c>
      <c r="U160" s="104">
        <f>T160*demand_calculations_commercial!S$3</f>
        <v>89329706075917.781</v>
      </c>
      <c r="V160" s="104">
        <f>U160*demand_calculations_commercial!T$3</f>
        <v>92480338862827.75</v>
      </c>
      <c r="W160" s="104">
        <f>V160*demand_calculations_commercial!U$3</f>
        <v>95630971649737.703</v>
      </c>
      <c r="X160" s="104">
        <f>W160*demand_calculations_commercial!V$3</f>
        <v>98781604436647.672</v>
      </c>
      <c r="Y160" s="104">
        <f>X160*demand_calculations_commercial!W$3</f>
        <v>101932237223557.64</v>
      </c>
      <c r="Z160" s="104">
        <f>Y160*demand_calculations_commercial!X$3</f>
        <v>105082870010467.61</v>
      </c>
      <c r="AA160" s="104">
        <f>Z160*demand_calculations_commercial!Y$3</f>
        <v>108233502797377.56</v>
      </c>
      <c r="AB160" s="104">
        <f>AA160*demand_calculations_commercial!Z$3</f>
        <v>111384135584287.53</v>
      </c>
      <c r="AC160" s="104">
        <f>AB160*demand_calculations_commercial!AA$3</f>
        <v>114534768371197.48</v>
      </c>
      <c r="AD160" s="104">
        <f>AC160*demand_calculations_commercial!AB$3</f>
        <v>117685401158107.45</v>
      </c>
      <c r="AE160" s="104">
        <f>AD160*demand_calculations_commercial!AC$3</f>
        <v>120836033945017.42</v>
      </c>
      <c r="AF160" s="104">
        <f>AE160*demand_calculations_commercial!AD$3</f>
        <v>123986666731927.38</v>
      </c>
      <c r="AG160" s="104">
        <f>AF160*demand_calculations_commercial!AE$3</f>
        <v>127137299518837.34</v>
      </c>
      <c r="AH160" s="104">
        <f>AG160*demand_calculations_commercial!AF$3</f>
        <v>130287932305747.3</v>
      </c>
      <c r="AI160" s="104">
        <f>AH160*demand_calculations_commercial!AG$3</f>
        <v>133438565092657.27</v>
      </c>
      <c r="AJ160" s="104"/>
    </row>
    <row r="161" spans="1:36" x14ac:dyDescent="0.2">
      <c r="A161" s="80"/>
      <c r="B161" s="122"/>
      <c r="C161" s="122" t="s">
        <v>106</v>
      </c>
      <c r="D161" s="4">
        <v>0</v>
      </c>
      <c r="E161" s="4">
        <v>0</v>
      </c>
      <c r="F161" s="4">
        <v>0</v>
      </c>
      <c r="G161" s="4">
        <v>0</v>
      </c>
      <c r="H161" s="4">
        <v>0</v>
      </c>
      <c r="I161" s="4">
        <v>0</v>
      </c>
      <c r="J161" s="4">
        <v>0</v>
      </c>
      <c r="K161" s="4">
        <v>0</v>
      </c>
      <c r="L161" s="4">
        <v>0</v>
      </c>
      <c r="M161" s="4">
        <v>0</v>
      </c>
      <c r="N161" s="4">
        <v>0</v>
      </c>
      <c r="O161" s="4">
        <v>0</v>
      </c>
      <c r="P161" s="4">
        <v>0</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row>
    <row r="162" spans="1:36" x14ac:dyDescent="0.2">
      <c r="A162" s="80"/>
      <c r="B162" s="122"/>
      <c r="C162" s="122" t="s">
        <v>108</v>
      </c>
      <c r="D162" s="4">
        <v>0</v>
      </c>
      <c r="E162" s="4">
        <v>0</v>
      </c>
      <c r="F162" s="4">
        <v>0</v>
      </c>
      <c r="G162" s="4">
        <v>0</v>
      </c>
      <c r="H162" s="4">
        <v>0</v>
      </c>
      <c r="I162" s="4">
        <v>0</v>
      </c>
      <c r="J162" s="4">
        <v>0</v>
      </c>
      <c r="K162" s="4">
        <v>0</v>
      </c>
      <c r="L162" s="4">
        <v>0</v>
      </c>
      <c r="M162" s="4">
        <v>0</v>
      </c>
      <c r="N162" s="4">
        <v>0</v>
      </c>
      <c r="O162" s="4">
        <v>0</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0</v>
      </c>
    </row>
    <row r="163" spans="1:36" x14ac:dyDescent="0.2">
      <c r="A163" s="80"/>
      <c r="B163" s="122"/>
      <c r="C163" s="122" t="s">
        <v>110</v>
      </c>
      <c r="D163" s="4">
        <v>0</v>
      </c>
      <c r="E163" s="4">
        <v>0</v>
      </c>
      <c r="F163" s="4">
        <v>0</v>
      </c>
      <c r="G163" s="4">
        <v>0</v>
      </c>
      <c r="H163" s="4">
        <v>0</v>
      </c>
      <c r="I163" s="4">
        <v>0</v>
      </c>
      <c r="J163" s="4">
        <v>0</v>
      </c>
      <c r="K163" s="4">
        <v>0</v>
      </c>
      <c r="L163" s="4">
        <v>0</v>
      </c>
      <c r="M163" s="4">
        <v>0</v>
      </c>
      <c r="N163" s="4">
        <v>0</v>
      </c>
      <c r="O163" s="4">
        <v>0</v>
      </c>
      <c r="P163" s="4">
        <v>0</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row>
    <row r="164" spans="1:36" x14ac:dyDescent="0.2">
      <c r="A164" s="80"/>
      <c r="B164" s="122"/>
      <c r="C164" s="122" t="s">
        <v>111</v>
      </c>
      <c r="D164" s="4">
        <v>0</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row>
    <row r="165" spans="1:36" x14ac:dyDescent="0.2">
      <c r="A165" s="80"/>
      <c r="B165" s="122"/>
      <c r="C165" s="122" t="s">
        <v>113</v>
      </c>
      <c r="D165" s="4">
        <v>0</v>
      </c>
      <c r="E165" s="4">
        <v>0</v>
      </c>
      <c r="F165" s="4">
        <v>0</v>
      </c>
      <c r="G165" s="4">
        <v>0</v>
      </c>
      <c r="H165" s="4">
        <v>0</v>
      </c>
      <c r="I165" s="4">
        <v>0</v>
      </c>
      <c r="J165" s="4">
        <v>0</v>
      </c>
      <c r="K165" s="4">
        <v>0</v>
      </c>
      <c r="L165" s="4">
        <v>0</v>
      </c>
      <c r="M165" s="4">
        <v>0</v>
      </c>
      <c r="N165" s="4">
        <v>0</v>
      </c>
      <c r="O165" s="4">
        <v>0</v>
      </c>
      <c r="P165" s="4">
        <v>0</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0</v>
      </c>
      <c r="AH165" s="4">
        <v>0</v>
      </c>
      <c r="AI165" s="4">
        <v>0</v>
      </c>
    </row>
    <row r="166" spans="1:36" x14ac:dyDescent="0.2">
      <c r="A166" s="80"/>
      <c r="B166" s="122"/>
      <c r="C166" s="122" t="s">
        <v>114</v>
      </c>
      <c r="D166" s="4">
        <v>0</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c r="AA166" s="4">
        <v>0</v>
      </c>
      <c r="AB166" s="4">
        <v>0</v>
      </c>
      <c r="AC166" s="4">
        <v>0</v>
      </c>
      <c r="AD166" s="4">
        <v>0</v>
      </c>
      <c r="AE166" s="4">
        <v>0</v>
      </c>
      <c r="AF166" s="4">
        <v>0</v>
      </c>
      <c r="AG166" s="4">
        <v>0</v>
      </c>
      <c r="AH166" s="4">
        <v>0</v>
      </c>
      <c r="AI166" s="4">
        <v>0</v>
      </c>
    </row>
    <row r="167" spans="1:36" x14ac:dyDescent="0.2">
      <c r="A167" s="80"/>
      <c r="B167" s="122"/>
      <c r="C167" s="122" t="s">
        <v>115</v>
      </c>
      <c r="D167" s="4">
        <v>0</v>
      </c>
      <c r="E167" s="4">
        <v>0</v>
      </c>
      <c r="F167" s="4">
        <v>0</v>
      </c>
      <c r="G167" s="4">
        <v>0</v>
      </c>
      <c r="H167" s="4">
        <v>0</v>
      </c>
      <c r="I167" s="4">
        <v>0</v>
      </c>
      <c r="J167" s="4">
        <v>0</v>
      </c>
      <c r="K167" s="4">
        <v>0</v>
      </c>
      <c r="L167" s="4">
        <v>0</v>
      </c>
      <c r="M167" s="4">
        <v>0</v>
      </c>
      <c r="N167" s="4">
        <v>0</v>
      </c>
      <c r="O167" s="4">
        <v>0</v>
      </c>
      <c r="P167" s="4">
        <v>0</v>
      </c>
      <c r="Q167" s="4">
        <v>0</v>
      </c>
      <c r="R167" s="4">
        <v>0</v>
      </c>
      <c r="S167" s="4">
        <v>0</v>
      </c>
      <c r="T167" s="4">
        <v>0</v>
      </c>
      <c r="U167" s="4">
        <v>0</v>
      </c>
      <c r="V167" s="4">
        <v>0</v>
      </c>
      <c r="W167" s="4">
        <v>0</v>
      </c>
      <c r="X167" s="4">
        <v>0</v>
      </c>
      <c r="Y167" s="4">
        <v>0</v>
      </c>
      <c r="Z167" s="4">
        <v>0</v>
      </c>
      <c r="AA167" s="4">
        <v>0</v>
      </c>
      <c r="AB167" s="4">
        <v>0</v>
      </c>
      <c r="AC167" s="4">
        <v>0</v>
      </c>
      <c r="AD167" s="4">
        <v>0</v>
      </c>
      <c r="AE167" s="4">
        <v>0</v>
      </c>
      <c r="AF167" s="4">
        <v>0</v>
      </c>
      <c r="AG167" s="4">
        <v>0</v>
      </c>
      <c r="AH167" s="4">
        <v>0</v>
      </c>
      <c r="AI167" s="4">
        <v>0</v>
      </c>
    </row>
    <row r="168" spans="1:36" x14ac:dyDescent="0.2">
      <c r="A168" s="80"/>
      <c r="B168" s="122"/>
      <c r="C168" s="122" t="s">
        <v>116</v>
      </c>
      <c r="D168" s="4">
        <v>0</v>
      </c>
      <c r="E168" s="4">
        <v>0</v>
      </c>
      <c r="F168" s="4">
        <v>0</v>
      </c>
      <c r="G168" s="4">
        <v>0</v>
      </c>
      <c r="H168" s="4">
        <v>0</v>
      </c>
      <c r="I168" s="4">
        <v>0</v>
      </c>
      <c r="J168" s="4">
        <v>0</v>
      </c>
      <c r="K168" s="4">
        <v>0</v>
      </c>
      <c r="L168" s="4">
        <v>0</v>
      </c>
      <c r="M168" s="4">
        <v>0</v>
      </c>
      <c r="N168" s="4">
        <v>0</v>
      </c>
      <c r="O168" s="4">
        <v>0</v>
      </c>
      <c r="P168" s="4">
        <v>0</v>
      </c>
      <c r="Q168" s="4">
        <v>0</v>
      </c>
      <c r="R168" s="4">
        <v>0</v>
      </c>
      <c r="S168" s="4">
        <v>0</v>
      </c>
      <c r="T168" s="4">
        <v>0</v>
      </c>
      <c r="U168" s="4">
        <v>0</v>
      </c>
      <c r="V168" s="4">
        <v>0</v>
      </c>
      <c r="W168" s="4">
        <v>0</v>
      </c>
      <c r="X168" s="4">
        <v>0</v>
      </c>
      <c r="Y168" s="4">
        <v>0</v>
      </c>
      <c r="Z168" s="4">
        <v>0</v>
      </c>
      <c r="AA168" s="4">
        <v>0</v>
      </c>
      <c r="AB168" s="4">
        <v>0</v>
      </c>
      <c r="AC168" s="4">
        <v>0</v>
      </c>
      <c r="AD168" s="4">
        <v>0</v>
      </c>
      <c r="AE168" s="4">
        <v>0</v>
      </c>
      <c r="AF168" s="4">
        <v>0</v>
      </c>
      <c r="AG168" s="4">
        <v>0</v>
      </c>
      <c r="AH168" s="4">
        <v>0</v>
      </c>
      <c r="AI168" s="4">
        <v>0</v>
      </c>
    </row>
    <row r="169" spans="1:36" x14ac:dyDescent="0.2">
      <c r="A169" s="80"/>
      <c r="B169" s="122"/>
      <c r="C169" s="122" t="s">
        <v>117</v>
      </c>
      <c r="D169" s="4">
        <v>0</v>
      </c>
      <c r="E169" s="4">
        <v>0</v>
      </c>
      <c r="F169" s="4">
        <v>0</v>
      </c>
      <c r="G169" s="4">
        <v>0</v>
      </c>
      <c r="H169" s="4">
        <v>0</v>
      </c>
      <c r="I169" s="4">
        <v>0</v>
      </c>
      <c r="J169" s="4">
        <v>0</v>
      </c>
      <c r="K169" s="4">
        <v>0</v>
      </c>
      <c r="L169" s="4">
        <v>0</v>
      </c>
      <c r="M169" s="4">
        <v>0</v>
      </c>
      <c r="N169" s="4">
        <v>0</v>
      </c>
      <c r="O169" s="4">
        <v>0</v>
      </c>
      <c r="P169" s="4">
        <v>0</v>
      </c>
      <c r="Q169" s="4">
        <v>0</v>
      </c>
      <c r="R169" s="4">
        <v>0</v>
      </c>
      <c r="S169" s="4">
        <v>0</v>
      </c>
      <c r="T169" s="4">
        <v>0</v>
      </c>
      <c r="U169" s="4">
        <v>0</v>
      </c>
      <c r="V169" s="4">
        <v>0</v>
      </c>
      <c r="W169" s="4">
        <v>0</v>
      </c>
      <c r="X169" s="4">
        <v>0</v>
      </c>
      <c r="Y169" s="4">
        <v>0</v>
      </c>
      <c r="Z169" s="4">
        <v>0</v>
      </c>
      <c r="AA169" s="4">
        <v>0</v>
      </c>
      <c r="AB169" s="4">
        <v>0</v>
      </c>
      <c r="AC169" s="4">
        <v>0</v>
      </c>
      <c r="AD169" s="4">
        <v>0</v>
      </c>
      <c r="AE169" s="4">
        <v>0</v>
      </c>
      <c r="AF169" s="4">
        <v>0</v>
      </c>
      <c r="AG169" s="4">
        <v>0</v>
      </c>
      <c r="AH169" s="4">
        <v>0</v>
      </c>
      <c r="AI169" s="4">
        <v>0</v>
      </c>
    </row>
    <row r="170" spans="1:36" x14ac:dyDescent="0.2">
      <c r="A170" s="80"/>
      <c r="B170" s="80"/>
      <c r="C170" s="80"/>
    </row>
    <row r="171" spans="1:36" x14ac:dyDescent="0.2">
      <c r="A171" s="122" t="s">
        <v>241</v>
      </c>
      <c r="B171" s="80"/>
      <c r="C171" s="80"/>
    </row>
    <row r="172" spans="1:36" x14ac:dyDescent="0.2">
      <c r="A172" s="80"/>
      <c r="B172" s="122"/>
      <c r="C172" s="122" t="s">
        <v>100</v>
      </c>
      <c r="D172" s="123">
        <v>2019</v>
      </c>
      <c r="E172" s="123">
        <v>2020</v>
      </c>
      <c r="F172" s="123">
        <v>2021</v>
      </c>
      <c r="G172" s="123">
        <v>2022</v>
      </c>
      <c r="H172" s="123">
        <v>2023</v>
      </c>
      <c r="I172" s="123">
        <v>2024</v>
      </c>
      <c r="J172" s="123">
        <v>2025</v>
      </c>
      <c r="K172" s="123">
        <v>2026</v>
      </c>
      <c r="L172" s="123">
        <v>2027</v>
      </c>
      <c r="M172" s="123">
        <v>2028</v>
      </c>
      <c r="N172" s="123">
        <v>2029</v>
      </c>
      <c r="O172" s="123">
        <v>2030</v>
      </c>
      <c r="P172" s="123">
        <v>2031</v>
      </c>
      <c r="Q172" s="123">
        <v>2032</v>
      </c>
      <c r="R172" s="123">
        <v>2033</v>
      </c>
      <c r="S172" s="123">
        <v>2034</v>
      </c>
      <c r="T172" s="123">
        <v>2035</v>
      </c>
      <c r="U172" s="123">
        <v>2036</v>
      </c>
      <c r="V172" s="123">
        <v>2037</v>
      </c>
      <c r="W172" s="123">
        <v>2038</v>
      </c>
      <c r="X172" s="123">
        <v>2039</v>
      </c>
      <c r="Y172" s="123">
        <v>2040</v>
      </c>
      <c r="Z172" s="123">
        <v>2041</v>
      </c>
      <c r="AA172" s="123">
        <v>2042</v>
      </c>
      <c r="AB172" s="123">
        <v>2043</v>
      </c>
      <c r="AC172" s="123">
        <v>2044</v>
      </c>
      <c r="AD172" s="123">
        <v>2045</v>
      </c>
      <c r="AE172" s="123">
        <v>2046</v>
      </c>
      <c r="AF172" s="123">
        <v>2047</v>
      </c>
      <c r="AG172" s="123">
        <v>2048</v>
      </c>
      <c r="AH172" s="123">
        <v>2049</v>
      </c>
      <c r="AI172" s="123">
        <v>2050</v>
      </c>
    </row>
    <row r="173" spans="1:36" x14ac:dyDescent="0.2">
      <c r="A173" s="124" t="s">
        <v>242</v>
      </c>
      <c r="B173" s="122"/>
      <c r="C173" s="122" t="s">
        <v>104</v>
      </c>
      <c r="D173" s="104">
        <f>SYCEU!F29</f>
        <v>15867519352622.852</v>
      </c>
      <c r="E173" s="104">
        <f>D173*demand_calculations_commercial!C$3</f>
        <v>16660895320253.994</v>
      </c>
      <c r="F173" s="104">
        <f>E173*demand_calculations_commercial!D$3</f>
        <v>17493940086266.695</v>
      </c>
      <c r="G173" s="104">
        <f>F173*demand_calculations_commercial!E$3</f>
        <v>18627806573339.539</v>
      </c>
      <c r="H173" s="104">
        <f>G173*demand_calculations_commercial!F$3</f>
        <v>19761673060412.383</v>
      </c>
      <c r="I173" s="104">
        <f>H173*demand_calculations_commercial!G$3</f>
        <v>20895539547485.223</v>
      </c>
      <c r="J173" s="104">
        <f>I173*demand_calculations_commercial!H$3</f>
        <v>22029406034558.066</v>
      </c>
      <c r="K173" s="104">
        <f>J173*demand_calculations_commercial!I$3</f>
        <v>23163272521630.91</v>
      </c>
      <c r="L173" s="104">
        <f>K173*demand_calculations_commercial!J$3</f>
        <v>24297139008703.754</v>
      </c>
      <c r="M173" s="104">
        <f>L173*demand_calculations_commercial!K$3</f>
        <v>25431005495776.594</v>
      </c>
      <c r="N173" s="104">
        <f>M173*demand_calculations_commercial!L$3</f>
        <v>26564871982849.434</v>
      </c>
      <c r="O173" s="104">
        <f>N173*demand_calculations_commercial!M$3</f>
        <v>27698738469922.27</v>
      </c>
      <c r="P173" s="104">
        <f>O173*demand_calculations_commercial!N$3</f>
        <v>28937892559366.16</v>
      </c>
      <c r="Q173" s="104">
        <f>P173*demand_calculations_commercial!O$3</f>
        <v>30177046648810.051</v>
      </c>
      <c r="R173" s="104">
        <f>Q173*demand_calculations_commercial!P$3</f>
        <v>31416200738253.941</v>
      </c>
      <c r="S173" s="104">
        <f>R173*demand_calculations_commercial!Q$3</f>
        <v>32655354827697.832</v>
      </c>
      <c r="T173" s="104">
        <f>S173*demand_calculations_commercial!R$3</f>
        <v>33894508917141.723</v>
      </c>
      <c r="U173" s="104">
        <f>T173*demand_calculations_commercial!S$3</f>
        <v>35133663006585.617</v>
      </c>
      <c r="V173" s="104">
        <f>U173*demand_calculations_commercial!T$3</f>
        <v>36372817096029.508</v>
      </c>
      <c r="W173" s="104">
        <f>V173*demand_calculations_commercial!U$3</f>
        <v>37611971185473.398</v>
      </c>
      <c r="X173" s="104">
        <f>W173*demand_calculations_commercial!V$3</f>
        <v>38851125274917.289</v>
      </c>
      <c r="Y173" s="104">
        <f>X173*demand_calculations_commercial!W$3</f>
        <v>40090279364361.18</v>
      </c>
      <c r="Z173" s="104">
        <f>Y173*demand_calculations_commercial!X$3</f>
        <v>41329433453805.078</v>
      </c>
      <c r="AA173" s="104">
        <f>Z173*demand_calculations_commercial!Y$3</f>
        <v>42568587543248.969</v>
      </c>
      <c r="AB173" s="104">
        <f>AA173*demand_calculations_commercial!Z$3</f>
        <v>43807741632692.859</v>
      </c>
      <c r="AC173" s="104">
        <f>AB173*demand_calculations_commercial!AA$3</f>
        <v>45046895722136.75</v>
      </c>
      <c r="AD173" s="104">
        <f>AC173*demand_calculations_commercial!AB$3</f>
        <v>46286049811580.641</v>
      </c>
      <c r="AE173" s="104">
        <f>AD173*demand_calculations_commercial!AC$3</f>
        <v>47525203901024.531</v>
      </c>
      <c r="AF173" s="104">
        <f>AE173*demand_calculations_commercial!AD$3</f>
        <v>48764357990468.422</v>
      </c>
      <c r="AG173" s="104">
        <f>AF173*demand_calculations_commercial!AE$3</f>
        <v>50003512079912.312</v>
      </c>
      <c r="AH173" s="104">
        <f>AG173*demand_calculations_commercial!AF$3</f>
        <v>51242666169356.203</v>
      </c>
      <c r="AI173" s="104">
        <f>AH173*demand_calculations_commercial!AG$3</f>
        <v>52481820258800.094</v>
      </c>
      <c r="AJ173" s="104"/>
    </row>
    <row r="174" spans="1:36" x14ac:dyDescent="0.2">
      <c r="A174" s="80"/>
      <c r="B174" s="122"/>
      <c r="C174" s="122" t="s">
        <v>106</v>
      </c>
      <c r="D174" s="4">
        <v>0</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c r="AA174" s="4">
        <v>0</v>
      </c>
      <c r="AB174" s="4">
        <v>0</v>
      </c>
      <c r="AC174" s="4">
        <v>0</v>
      </c>
      <c r="AD174" s="4">
        <v>0</v>
      </c>
      <c r="AE174" s="4">
        <v>0</v>
      </c>
      <c r="AF174" s="4">
        <v>0</v>
      </c>
      <c r="AG174" s="4">
        <v>0</v>
      </c>
      <c r="AH174" s="4">
        <v>0</v>
      </c>
      <c r="AI174" s="4">
        <v>0</v>
      </c>
    </row>
    <row r="175" spans="1:36" x14ac:dyDescent="0.2">
      <c r="A175" s="124" t="s">
        <v>243</v>
      </c>
      <c r="B175" s="122"/>
      <c r="C175" s="122" t="s">
        <v>108</v>
      </c>
      <c r="D175" s="104">
        <f>SYCEU!F31</f>
        <v>179800000000</v>
      </c>
      <c r="E175" s="104">
        <f>D175*demand_calculations_commercial!C$5</f>
        <v>176204000000</v>
      </c>
      <c r="F175" s="104">
        <f>E175*demand_calculations_commercial!D$5</f>
        <v>172679920000</v>
      </c>
      <c r="G175" s="104">
        <f>F175*demand_calculations_commercial!E$5</f>
        <v>169322254888.88892</v>
      </c>
      <c r="H175" s="104">
        <f>G175*demand_calculations_commercial!F$5</f>
        <v>165964589777.7778</v>
      </c>
      <c r="I175" s="104">
        <f>H175*demand_calculations_commercial!G$5</f>
        <v>162606924666.66669</v>
      </c>
      <c r="J175" s="104">
        <f>I175*demand_calculations_commercial!H$5</f>
        <v>159249259555.55557</v>
      </c>
      <c r="K175" s="104">
        <f>J175*demand_calculations_commercial!I$5</f>
        <v>155891594444.44446</v>
      </c>
      <c r="L175" s="104">
        <f>K175*demand_calculations_commercial!J$5</f>
        <v>152533929333.33334</v>
      </c>
      <c r="M175" s="104">
        <f>L175*demand_calculations_commercial!K$5</f>
        <v>149176264222.22223</v>
      </c>
      <c r="N175" s="104">
        <f>M175*demand_calculations_commercial!L$5</f>
        <v>145818599111.11111</v>
      </c>
      <c r="O175" s="104">
        <f>N175*demand_calculations_commercial!M$5</f>
        <v>142460934000</v>
      </c>
      <c r="P175" s="104">
        <f>O175*demand_calculations_commercial!N$5</f>
        <v>136848836600</v>
      </c>
      <c r="Q175" s="104">
        <f>P175*demand_calculations_commercial!O$5</f>
        <v>131236739200</v>
      </c>
      <c r="R175" s="104">
        <f>Q175*demand_calculations_commercial!P$5</f>
        <v>125624641800</v>
      </c>
      <c r="S175" s="104">
        <f>R175*demand_calculations_commercial!Q$5</f>
        <v>120012544400</v>
      </c>
      <c r="T175" s="104">
        <f>S175*demand_calculations_commercial!R$5</f>
        <v>114400447000</v>
      </c>
      <c r="U175" s="104">
        <f>T175*demand_calculations_commercial!S$5</f>
        <v>108788349600</v>
      </c>
      <c r="V175" s="104">
        <f>U175*demand_calculations_commercial!T$5</f>
        <v>103176252200</v>
      </c>
      <c r="W175" s="104">
        <f>V175*demand_calculations_commercial!U$5</f>
        <v>97564154800</v>
      </c>
      <c r="X175" s="104">
        <f>W175*demand_calculations_commercial!V$5</f>
        <v>91952057400</v>
      </c>
      <c r="Y175" s="104">
        <f>X175*demand_calculations_commercial!W$5</f>
        <v>86339960000</v>
      </c>
      <c r="Z175" s="104">
        <f>Y175*demand_calculations_commercial!X$5</f>
        <v>80727862600</v>
      </c>
      <c r="AA175" s="104">
        <f>Z175*demand_calculations_commercial!Y$5</f>
        <v>75115765200</v>
      </c>
      <c r="AB175" s="104">
        <f>AA175*demand_calculations_commercial!Z$5</f>
        <v>69503667800</v>
      </c>
      <c r="AC175" s="104">
        <f>AB175*demand_calculations_commercial!AA$5</f>
        <v>63891570400</v>
      </c>
      <c r="AD175" s="104">
        <f>AC175*demand_calculations_commercial!AB$5</f>
        <v>58279473000</v>
      </c>
      <c r="AE175" s="104">
        <f>AD175*demand_calculations_commercial!AC$5</f>
        <v>52667375600</v>
      </c>
      <c r="AF175" s="104">
        <f>AE175*demand_calculations_commercial!AD$5</f>
        <v>47055278200</v>
      </c>
      <c r="AG175" s="104">
        <f>AF175*demand_calculations_commercial!AE$5</f>
        <v>41443180800</v>
      </c>
      <c r="AH175" s="104">
        <f>AG175*demand_calculations_commercial!AF$5</f>
        <v>35831083400</v>
      </c>
      <c r="AI175" s="104">
        <f>AH175*demand_calculations_commercial!AG$5</f>
        <v>30218986000</v>
      </c>
    </row>
    <row r="176" spans="1:36" x14ac:dyDescent="0.2">
      <c r="A176" s="124" t="s">
        <v>244</v>
      </c>
      <c r="B176" s="122"/>
      <c r="C176" s="122" t="s">
        <v>110</v>
      </c>
      <c r="D176" s="104">
        <f>SYCEU!F32</f>
        <v>11600000000</v>
      </c>
      <c r="E176" s="104">
        <f>D176*demand_calculations_commercial!C$5</f>
        <v>11368000000</v>
      </c>
      <c r="F176" s="104">
        <f>E176*demand_calculations_commercial!D$5</f>
        <v>11140640000</v>
      </c>
      <c r="G176" s="104">
        <f>F176*demand_calculations_commercial!E$5</f>
        <v>10924016444.444445</v>
      </c>
      <c r="H176" s="104">
        <f>G176*demand_calculations_commercial!F$5</f>
        <v>10707392888.888889</v>
      </c>
      <c r="I176" s="104">
        <f>H176*demand_calculations_commercial!G$5</f>
        <v>10490769333.333334</v>
      </c>
      <c r="J176" s="104">
        <f>I176*demand_calculations_commercial!H$5</f>
        <v>10274145777.777779</v>
      </c>
      <c r="K176" s="104">
        <f>J176*demand_calculations_commercial!I$5</f>
        <v>10057522222.222223</v>
      </c>
      <c r="L176" s="104">
        <f>K176*demand_calculations_commercial!J$5</f>
        <v>9840898666.6666679</v>
      </c>
      <c r="M176" s="104">
        <f>L176*demand_calculations_commercial!K$5</f>
        <v>9624275111.1111126</v>
      </c>
      <c r="N176" s="104">
        <f>M176*demand_calculations_commercial!L$5</f>
        <v>9407651555.5555573</v>
      </c>
      <c r="O176" s="104">
        <f>N176*demand_calculations_commercial!M$5</f>
        <v>9191028000</v>
      </c>
      <c r="P176" s="104">
        <f>O176*demand_calculations_commercial!N$5</f>
        <v>8828957200</v>
      </c>
      <c r="Q176" s="104">
        <f>P176*demand_calculations_commercial!O$5</f>
        <v>8466886400</v>
      </c>
      <c r="R176" s="104">
        <f>Q176*demand_calculations_commercial!P$5</f>
        <v>8104815600</v>
      </c>
      <c r="S176" s="104">
        <f>R176*demand_calculations_commercial!Q$5</f>
        <v>7742744800</v>
      </c>
      <c r="T176" s="104">
        <f>S176*demand_calculations_commercial!R$5</f>
        <v>7380674000</v>
      </c>
      <c r="U176" s="104">
        <f>T176*demand_calculations_commercial!S$5</f>
        <v>7018603200</v>
      </c>
      <c r="V176" s="104">
        <f>U176*demand_calculations_commercial!T$5</f>
        <v>6656532400</v>
      </c>
      <c r="W176" s="104">
        <f>V176*demand_calculations_commercial!U$5</f>
        <v>6294461600</v>
      </c>
      <c r="X176" s="104">
        <f>W176*demand_calculations_commercial!V$5</f>
        <v>5932390800</v>
      </c>
      <c r="Y176" s="104">
        <f>X176*demand_calculations_commercial!W$5</f>
        <v>5570320000</v>
      </c>
      <c r="Z176" s="104">
        <f>Y176*demand_calculations_commercial!X$5</f>
        <v>5208249200</v>
      </c>
      <c r="AA176" s="104">
        <f>Z176*demand_calculations_commercial!Y$5</f>
        <v>4846178400</v>
      </c>
      <c r="AB176" s="104">
        <f>AA176*demand_calculations_commercial!Z$5</f>
        <v>4484107600</v>
      </c>
      <c r="AC176" s="104">
        <f>AB176*demand_calculations_commercial!AA$5</f>
        <v>4122036800</v>
      </c>
      <c r="AD176" s="104">
        <f>AC176*demand_calculations_commercial!AB$5</f>
        <v>3759966000</v>
      </c>
      <c r="AE176" s="104">
        <f>AD176*demand_calculations_commercial!AC$5</f>
        <v>3397895200</v>
      </c>
      <c r="AF176" s="104">
        <f>AE176*demand_calculations_commercial!AD$5</f>
        <v>3035824400</v>
      </c>
      <c r="AG176" s="104">
        <f>AF176*demand_calculations_commercial!AE$5</f>
        <v>2673753600</v>
      </c>
      <c r="AH176" s="104">
        <f>AG176*demand_calculations_commercial!AF$5</f>
        <v>2311682800</v>
      </c>
      <c r="AI176" s="104">
        <f>AH176*demand_calculations_commercial!AG$5</f>
        <v>1949612000</v>
      </c>
      <c r="AJ176" s="104">
        <f>'LEAP projection'!AH43</f>
        <v>0</v>
      </c>
    </row>
    <row r="177" spans="1:36" x14ac:dyDescent="0.2">
      <c r="A177" s="80"/>
      <c r="B177" s="122"/>
      <c r="C177" s="122" t="s">
        <v>111</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row>
    <row r="178" spans="1:36" x14ac:dyDescent="0.2">
      <c r="A178" s="80"/>
      <c r="B178" s="122"/>
      <c r="C178" s="122" t="s">
        <v>113</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row>
    <row r="179" spans="1:36" x14ac:dyDescent="0.2">
      <c r="A179" s="80"/>
      <c r="B179" s="122"/>
      <c r="C179" s="122" t="s">
        <v>114</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row>
    <row r="180" spans="1:36" x14ac:dyDescent="0.2">
      <c r="A180" s="80"/>
      <c r="B180" s="122"/>
      <c r="C180" s="122" t="s">
        <v>115</v>
      </c>
      <c r="D180" s="4">
        <v>0</v>
      </c>
      <c r="E180" s="4">
        <v>0</v>
      </c>
      <c r="F180" s="4">
        <v>0</v>
      </c>
      <c r="G180" s="4">
        <v>0</v>
      </c>
      <c r="H180" s="4">
        <v>0</v>
      </c>
      <c r="I180" s="4">
        <v>0</v>
      </c>
      <c r="J180" s="4">
        <v>0</v>
      </c>
      <c r="K180" s="4">
        <v>0</v>
      </c>
      <c r="L180" s="4">
        <v>0</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E180" s="4">
        <v>0</v>
      </c>
      <c r="AF180" s="4">
        <v>0</v>
      </c>
      <c r="AG180" s="4">
        <v>0</v>
      </c>
      <c r="AH180" s="4">
        <v>0</v>
      </c>
      <c r="AI180" s="4">
        <v>0</v>
      </c>
    </row>
    <row r="181" spans="1:36" x14ac:dyDescent="0.2">
      <c r="A181" s="124" t="s">
        <v>235</v>
      </c>
      <c r="B181" s="122"/>
      <c r="C181" s="122" t="s">
        <v>116</v>
      </c>
      <c r="D181" s="104">
        <f>SYCEU!F37</f>
        <v>10196400000000</v>
      </c>
      <c r="E181" s="104">
        <f>D181*demand_calculations_commercial!C$5</f>
        <v>9992472000000</v>
      </c>
      <c r="F181" s="104">
        <f>E181*demand_calculations_commercial!D$5</f>
        <v>9792622560000</v>
      </c>
      <c r="G181" s="104">
        <f>F181*demand_calculations_commercial!E$5</f>
        <v>9602210454666.668</v>
      </c>
      <c r="H181" s="104">
        <f>G181*demand_calculations_commercial!F$5</f>
        <v>9411798349333.334</v>
      </c>
      <c r="I181" s="104">
        <f>H181*demand_calculations_commercial!G$5</f>
        <v>9221386244000.002</v>
      </c>
      <c r="J181" s="104">
        <f>I181*demand_calculations_commercial!H$5</f>
        <v>9030974138666.6699</v>
      </c>
      <c r="K181" s="104">
        <f>J181*demand_calculations_commercial!I$5</f>
        <v>8840562033333.3379</v>
      </c>
      <c r="L181" s="104">
        <f>K181*demand_calculations_commercial!J$5</f>
        <v>8650149928000.0049</v>
      </c>
      <c r="M181" s="104">
        <f>L181*demand_calculations_commercial!K$5</f>
        <v>8459737822666.6719</v>
      </c>
      <c r="N181" s="104">
        <f>M181*demand_calculations_commercial!L$5</f>
        <v>8269325717333.3389</v>
      </c>
      <c r="O181" s="104">
        <f>N181*demand_calculations_commercial!M$5</f>
        <v>8078913612000.0049</v>
      </c>
      <c r="P181" s="104">
        <f>O181*demand_calculations_commercial!N$5</f>
        <v>7760653378800.0049</v>
      </c>
      <c r="Q181" s="104">
        <f>P181*demand_calculations_commercial!O$5</f>
        <v>7442393145600.0049</v>
      </c>
      <c r="R181" s="104">
        <f>Q181*demand_calculations_commercial!P$5</f>
        <v>7124132912400.0049</v>
      </c>
      <c r="S181" s="104">
        <f>R181*demand_calculations_commercial!Q$5</f>
        <v>6805872679200.0049</v>
      </c>
      <c r="T181" s="104">
        <f>S181*demand_calculations_commercial!R$5</f>
        <v>6487612446000.0039</v>
      </c>
      <c r="U181" s="104">
        <f>T181*demand_calculations_commercial!S$5</f>
        <v>6169352212800.0039</v>
      </c>
      <c r="V181" s="104">
        <f>U181*demand_calculations_commercial!T$5</f>
        <v>5851091979600.0039</v>
      </c>
      <c r="W181" s="104">
        <f>V181*demand_calculations_commercial!U$5</f>
        <v>5532831746400.0039</v>
      </c>
      <c r="X181" s="104">
        <f>W181*demand_calculations_commercial!V$5</f>
        <v>5214571513200.0039</v>
      </c>
      <c r="Y181" s="104">
        <f>X181*demand_calculations_commercial!W$5</f>
        <v>4896311280000.0039</v>
      </c>
      <c r="Z181" s="104">
        <f>Y181*demand_calculations_commercial!X$5</f>
        <v>4578051046800.0039</v>
      </c>
      <c r="AA181" s="104">
        <f>Z181*demand_calculations_commercial!Y$5</f>
        <v>4259790813600.0039</v>
      </c>
      <c r="AB181" s="104">
        <f>AA181*demand_calculations_commercial!Z$5</f>
        <v>3941530580400.0039</v>
      </c>
      <c r="AC181" s="104">
        <f>AB181*demand_calculations_commercial!AA$5</f>
        <v>3623270347200.0034</v>
      </c>
      <c r="AD181" s="104">
        <f>AC181*demand_calculations_commercial!AB$5</f>
        <v>3305010114000.0029</v>
      </c>
      <c r="AE181" s="104">
        <f>AD181*demand_calculations_commercial!AC$5</f>
        <v>2986749880800.0024</v>
      </c>
      <c r="AF181" s="104">
        <f>AE181*demand_calculations_commercial!AD$5</f>
        <v>2668489647600.002</v>
      </c>
      <c r="AG181" s="104">
        <f>AF181*demand_calculations_commercial!AE$5</f>
        <v>2350229414400.002</v>
      </c>
      <c r="AH181" s="104">
        <f>AG181*demand_calculations_commercial!AF$5</f>
        <v>2031969181200.0017</v>
      </c>
      <c r="AI181" s="104">
        <f>AH181*demand_calculations_commercial!AG$5</f>
        <v>1713708948000.0015</v>
      </c>
    </row>
    <row r="182" spans="1:36" x14ac:dyDescent="0.2">
      <c r="A182" s="80"/>
      <c r="B182" s="122"/>
      <c r="C182" s="122" t="s">
        <v>117</v>
      </c>
      <c r="D182" s="4">
        <v>0</v>
      </c>
      <c r="E182" s="4">
        <v>0</v>
      </c>
      <c r="F182" s="4">
        <v>0</v>
      </c>
      <c r="G182" s="4">
        <v>0</v>
      </c>
      <c r="H182" s="4">
        <v>0</v>
      </c>
      <c r="I182" s="4">
        <v>0</v>
      </c>
      <c r="J182" s="4">
        <v>0</v>
      </c>
      <c r="K182" s="4">
        <v>0</v>
      </c>
      <c r="L182" s="4">
        <v>0</v>
      </c>
      <c r="M182" s="4">
        <v>0</v>
      </c>
      <c r="N182" s="4">
        <v>0</v>
      </c>
      <c r="O182" s="4">
        <v>0</v>
      </c>
      <c r="P182" s="4">
        <v>0</v>
      </c>
      <c r="Q182" s="4">
        <v>0</v>
      </c>
      <c r="R182" s="4">
        <v>0</v>
      </c>
      <c r="S182" s="4">
        <v>0</v>
      </c>
      <c r="T182" s="4">
        <v>0</v>
      </c>
      <c r="U182" s="4">
        <v>0</v>
      </c>
      <c r="V182" s="4">
        <v>0</v>
      </c>
      <c r="W182" s="4">
        <v>0</v>
      </c>
      <c r="X182" s="4">
        <v>0</v>
      </c>
      <c r="Y182" s="4">
        <v>0</v>
      </c>
      <c r="Z182" s="4">
        <v>0</v>
      </c>
      <c r="AA182" s="4">
        <v>0</v>
      </c>
      <c r="AB182" s="4">
        <v>0</v>
      </c>
      <c r="AC182" s="4">
        <v>0</v>
      </c>
      <c r="AD182" s="4">
        <v>0</v>
      </c>
      <c r="AE182" s="4">
        <v>0</v>
      </c>
      <c r="AF182" s="4">
        <v>0</v>
      </c>
      <c r="AG182" s="4">
        <v>0</v>
      </c>
      <c r="AH182" s="4">
        <v>0</v>
      </c>
      <c r="AI182" s="4">
        <v>0</v>
      </c>
    </row>
    <row r="183" spans="1:36" x14ac:dyDescent="0.2">
      <c r="A183" s="80"/>
      <c r="B183" s="80"/>
      <c r="C183" s="80"/>
    </row>
    <row r="184" spans="1:36" x14ac:dyDescent="0.2">
      <c r="A184" s="122" t="s">
        <v>245</v>
      </c>
      <c r="B184" s="80"/>
      <c r="C184" s="80"/>
    </row>
    <row r="185" spans="1:36" x14ac:dyDescent="0.2">
      <c r="A185" s="80"/>
      <c r="B185" s="122"/>
      <c r="C185" s="122" t="s">
        <v>100</v>
      </c>
      <c r="D185" s="123">
        <v>2019</v>
      </c>
      <c r="E185" s="123">
        <v>2020</v>
      </c>
      <c r="F185" s="123">
        <v>2021</v>
      </c>
      <c r="G185" s="123">
        <v>2022</v>
      </c>
      <c r="H185" s="123">
        <v>2023</v>
      </c>
      <c r="I185" s="123">
        <v>2024</v>
      </c>
      <c r="J185" s="123">
        <v>2025</v>
      </c>
      <c r="K185" s="123">
        <v>2026</v>
      </c>
      <c r="L185" s="123">
        <v>2027</v>
      </c>
      <c r="M185" s="123">
        <v>2028</v>
      </c>
      <c r="N185" s="123">
        <v>2029</v>
      </c>
      <c r="O185" s="123">
        <v>2030</v>
      </c>
      <c r="P185" s="123">
        <v>2031</v>
      </c>
      <c r="Q185" s="123">
        <v>2032</v>
      </c>
      <c r="R185" s="123">
        <v>2033</v>
      </c>
      <c r="S185" s="123">
        <v>2034</v>
      </c>
      <c r="T185" s="123">
        <v>2035</v>
      </c>
      <c r="U185" s="123">
        <v>2036</v>
      </c>
      <c r="V185" s="123">
        <v>2037</v>
      </c>
      <c r="W185" s="123">
        <v>2038</v>
      </c>
      <c r="X185" s="123">
        <v>2039</v>
      </c>
      <c r="Y185" s="123">
        <v>2040</v>
      </c>
      <c r="Z185" s="123">
        <v>2041</v>
      </c>
      <c r="AA185" s="123">
        <v>2042</v>
      </c>
      <c r="AB185" s="123">
        <v>2043</v>
      </c>
      <c r="AC185" s="123">
        <v>2044</v>
      </c>
      <c r="AD185" s="123">
        <v>2045</v>
      </c>
      <c r="AE185" s="123">
        <v>2046</v>
      </c>
      <c r="AF185" s="123">
        <v>2047</v>
      </c>
      <c r="AG185" s="123">
        <v>2048</v>
      </c>
      <c r="AH185" s="123">
        <v>2049</v>
      </c>
      <c r="AI185" s="123">
        <v>2050</v>
      </c>
    </row>
    <row r="186" spans="1:36" x14ac:dyDescent="0.2">
      <c r="A186" s="124" t="s">
        <v>246</v>
      </c>
      <c r="B186" s="122"/>
      <c r="C186" s="122" t="s">
        <v>104</v>
      </c>
      <c r="D186" s="104">
        <f>SYCEU!G29</f>
        <v>65868049861496.508</v>
      </c>
      <c r="E186" s="104">
        <f>D186*demand_calculations_commercial!C$3</f>
        <v>69161452354571.336</v>
      </c>
      <c r="F186" s="104">
        <f>E186*demand_calculations_commercial!D$3</f>
        <v>72619524972299.906</v>
      </c>
      <c r="G186" s="104">
        <f>F186*demand_calculations_commercial!E$3</f>
        <v>77326346035319.344</v>
      </c>
      <c r="H186" s="104">
        <f>G186*demand_calculations_commercial!F$3</f>
        <v>82033167098338.797</v>
      </c>
      <c r="I186" s="104">
        <f>H186*demand_calculations_commercial!G$3</f>
        <v>86739988161358.234</v>
      </c>
      <c r="J186" s="104">
        <f>I186*demand_calculations_commercial!H$3</f>
        <v>91446809224377.688</v>
      </c>
      <c r="K186" s="104">
        <f>J186*demand_calculations_commercial!I$3</f>
        <v>96153630287397.125</v>
      </c>
      <c r="L186" s="104">
        <f>K186*demand_calculations_commercial!J$3</f>
        <v>100860451350416.56</v>
      </c>
      <c r="M186" s="104">
        <f>L186*demand_calculations_commercial!K$3</f>
        <v>105567272413436</v>
      </c>
      <c r="N186" s="104">
        <f>M186*demand_calculations_commercial!L$3</f>
        <v>110274093476455.44</v>
      </c>
      <c r="O186" s="104">
        <f>N186*demand_calculations_commercial!M$3</f>
        <v>114980914539474.86</v>
      </c>
      <c r="P186" s="104">
        <f>O186*demand_calculations_commercial!N$3</f>
        <v>120124797558346.11</v>
      </c>
      <c r="Q186" s="104">
        <f>P186*demand_calculations_commercial!O$3</f>
        <v>125268680577217.36</v>
      </c>
      <c r="R186" s="104">
        <f>Q186*demand_calculations_commercial!P$3</f>
        <v>130412563596088.59</v>
      </c>
      <c r="S186" s="104">
        <f>R186*demand_calculations_commercial!Q$3</f>
        <v>135556446614959.83</v>
      </c>
      <c r="T186" s="104">
        <f>S186*demand_calculations_commercial!R$3</f>
        <v>140700329633831.08</v>
      </c>
      <c r="U186" s="104">
        <f>T186*demand_calculations_commercial!S$3</f>
        <v>145844212652702.34</v>
      </c>
      <c r="V186" s="104">
        <f>U186*demand_calculations_commercial!T$3</f>
        <v>150988095671573.59</v>
      </c>
      <c r="W186" s="104">
        <f>V186*demand_calculations_commercial!U$3</f>
        <v>156131978690444.81</v>
      </c>
      <c r="X186" s="104">
        <f>W186*demand_calculations_commercial!V$3</f>
        <v>161275861709316.06</v>
      </c>
      <c r="Y186" s="104">
        <f>X186*demand_calculations_commercial!W$3</f>
        <v>166419744728187.31</v>
      </c>
      <c r="Z186" s="104">
        <f>Y186*demand_calculations_commercial!X$3</f>
        <v>171563627747058.56</v>
      </c>
      <c r="AA186" s="104">
        <f>Z186*demand_calculations_commercial!Y$3</f>
        <v>176707510765929.81</v>
      </c>
      <c r="AB186" s="104">
        <f>AA186*demand_calculations_commercial!Z$3</f>
        <v>181851393784801.06</v>
      </c>
      <c r="AC186" s="104">
        <f>AB186*demand_calculations_commercial!AA$3</f>
        <v>186995276803672.31</v>
      </c>
      <c r="AD186" s="104">
        <f>AC186*demand_calculations_commercial!AB$3</f>
        <v>192139159822543.56</v>
      </c>
      <c r="AE186" s="104">
        <f>AD186*demand_calculations_commercial!AC$3</f>
        <v>197283042841414.81</v>
      </c>
      <c r="AF186" s="104">
        <f>AE186*demand_calculations_commercial!AD$3</f>
        <v>202426925860286.06</v>
      </c>
      <c r="AG186" s="104">
        <f>AF186*demand_calculations_commercial!AE$3</f>
        <v>207570808879157.31</v>
      </c>
      <c r="AH186" s="104">
        <f>AG186*demand_calculations_commercial!AF$3</f>
        <v>212714691898028.56</v>
      </c>
      <c r="AI186" s="104">
        <f>AH186*demand_calculations_commercial!AG$3</f>
        <v>217858574916899.81</v>
      </c>
      <c r="AJ186" s="104"/>
    </row>
    <row r="187" spans="1:36" x14ac:dyDescent="0.2">
      <c r="A187" s="124" t="s">
        <v>235</v>
      </c>
      <c r="B187" s="122"/>
      <c r="C187" s="122" t="s">
        <v>106</v>
      </c>
      <c r="D187" s="4">
        <v>0</v>
      </c>
      <c r="E187" s="4">
        <v>0</v>
      </c>
      <c r="F187" s="4">
        <v>0</v>
      </c>
      <c r="G187" s="4">
        <v>0</v>
      </c>
      <c r="H187" s="4">
        <v>0</v>
      </c>
      <c r="I187" s="4">
        <v>0</v>
      </c>
      <c r="J187" s="4">
        <v>0</v>
      </c>
      <c r="K187" s="4">
        <v>0</v>
      </c>
      <c r="L187" s="4">
        <v>0</v>
      </c>
      <c r="M187" s="4">
        <v>0</v>
      </c>
      <c r="N187" s="4">
        <v>0</v>
      </c>
      <c r="O187" s="4">
        <v>0</v>
      </c>
      <c r="P187" s="4">
        <v>0</v>
      </c>
      <c r="Q187" s="4">
        <v>0</v>
      </c>
      <c r="R187" s="4">
        <v>0</v>
      </c>
      <c r="S187" s="4">
        <v>0</v>
      </c>
      <c r="T187" s="4">
        <v>0</v>
      </c>
      <c r="U187" s="4">
        <v>0</v>
      </c>
      <c r="V187" s="4">
        <v>0</v>
      </c>
      <c r="W187" s="4">
        <v>0</v>
      </c>
      <c r="X187" s="4">
        <v>0</v>
      </c>
      <c r="Y187" s="4">
        <v>0</v>
      </c>
      <c r="Z187" s="4">
        <v>0</v>
      </c>
      <c r="AA187" s="4">
        <v>0</v>
      </c>
      <c r="AB187" s="4">
        <v>0</v>
      </c>
      <c r="AC187" s="4">
        <v>0</v>
      </c>
      <c r="AD187" s="4">
        <v>0</v>
      </c>
      <c r="AE187" s="4">
        <v>0</v>
      </c>
      <c r="AF187" s="4">
        <v>0</v>
      </c>
      <c r="AG187" s="4">
        <v>0</v>
      </c>
      <c r="AH187" s="4">
        <v>0</v>
      </c>
      <c r="AI187" s="4">
        <v>0</v>
      </c>
    </row>
    <row r="188" spans="1:36" x14ac:dyDescent="0.2">
      <c r="A188" s="124" t="s">
        <v>247</v>
      </c>
      <c r="B188" s="122"/>
      <c r="C188" s="122" t="s">
        <v>108</v>
      </c>
      <c r="D188" s="4">
        <v>0</v>
      </c>
      <c r="E188" s="4">
        <v>0</v>
      </c>
      <c r="F188" s="4">
        <v>0</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c r="AA188" s="4">
        <v>0</v>
      </c>
      <c r="AB188" s="4">
        <v>0</v>
      </c>
      <c r="AC188" s="4">
        <v>0</v>
      </c>
      <c r="AD188" s="4">
        <v>0</v>
      </c>
      <c r="AE188" s="4">
        <v>0</v>
      </c>
      <c r="AF188" s="4">
        <v>0</v>
      </c>
      <c r="AG188" s="4">
        <v>0</v>
      </c>
      <c r="AH188" s="4">
        <v>0</v>
      </c>
      <c r="AI188" s="4">
        <v>0</v>
      </c>
    </row>
    <row r="189" spans="1:36" x14ac:dyDescent="0.2">
      <c r="A189" s="124" t="s">
        <v>248</v>
      </c>
      <c r="B189" s="122"/>
      <c r="C189" s="122" t="s">
        <v>110</v>
      </c>
      <c r="D189" s="4">
        <v>0</v>
      </c>
      <c r="E189" s="4">
        <v>0</v>
      </c>
      <c r="F189" s="4">
        <v>0</v>
      </c>
      <c r="G189" s="4">
        <v>0</v>
      </c>
      <c r="H189" s="4">
        <v>0</v>
      </c>
      <c r="I189" s="4">
        <v>0</v>
      </c>
      <c r="J189" s="4">
        <v>0</v>
      </c>
      <c r="K189" s="4">
        <v>0</v>
      </c>
      <c r="L189" s="4">
        <v>0</v>
      </c>
      <c r="M189" s="4">
        <v>0</v>
      </c>
      <c r="N189" s="4">
        <v>0</v>
      </c>
      <c r="O189" s="4">
        <v>0</v>
      </c>
      <c r="P189" s="4">
        <v>0</v>
      </c>
      <c r="Q189" s="4">
        <v>0</v>
      </c>
      <c r="R189" s="4">
        <v>0</v>
      </c>
      <c r="S189" s="4">
        <v>0</v>
      </c>
      <c r="T189" s="4">
        <v>0</v>
      </c>
      <c r="U189" s="4">
        <v>0</v>
      </c>
      <c r="V189" s="4">
        <v>0</v>
      </c>
      <c r="W189" s="4">
        <v>0</v>
      </c>
      <c r="X189" s="4">
        <v>0</v>
      </c>
      <c r="Y189" s="4">
        <v>0</v>
      </c>
      <c r="Z189" s="4">
        <v>0</v>
      </c>
      <c r="AA189" s="4">
        <v>0</v>
      </c>
      <c r="AB189" s="4">
        <v>0</v>
      </c>
      <c r="AC189" s="4">
        <v>0</v>
      </c>
      <c r="AD189" s="4">
        <v>0</v>
      </c>
      <c r="AE189" s="4">
        <v>0</v>
      </c>
      <c r="AF189" s="4">
        <v>0</v>
      </c>
      <c r="AG189" s="4">
        <v>0</v>
      </c>
      <c r="AH189" s="4">
        <v>0</v>
      </c>
      <c r="AI189" s="4">
        <v>0</v>
      </c>
    </row>
    <row r="190" spans="1:36" x14ac:dyDescent="0.2">
      <c r="A190" s="80"/>
      <c r="B190" s="122"/>
      <c r="C190" s="122" t="s">
        <v>111</v>
      </c>
      <c r="D190" s="4">
        <v>0</v>
      </c>
      <c r="E190" s="4">
        <v>0</v>
      </c>
      <c r="F190" s="4">
        <v>0</v>
      </c>
      <c r="G190" s="4">
        <v>0</v>
      </c>
      <c r="H190" s="4">
        <v>0</v>
      </c>
      <c r="I190" s="4">
        <v>0</v>
      </c>
      <c r="J190" s="4">
        <v>0</v>
      </c>
      <c r="K190" s="4">
        <v>0</v>
      </c>
      <c r="L190" s="4">
        <v>0</v>
      </c>
      <c r="M190" s="4">
        <v>0</v>
      </c>
      <c r="N190" s="4">
        <v>0</v>
      </c>
      <c r="O190" s="4">
        <v>0</v>
      </c>
      <c r="P190" s="4">
        <v>0</v>
      </c>
      <c r="Q190" s="4">
        <v>0</v>
      </c>
      <c r="R190" s="4">
        <v>0</v>
      </c>
      <c r="S190" s="4">
        <v>0</v>
      </c>
      <c r="T190" s="4">
        <v>0</v>
      </c>
      <c r="U190" s="4">
        <v>0</v>
      </c>
      <c r="V190" s="4">
        <v>0</v>
      </c>
      <c r="W190" s="4">
        <v>0</v>
      </c>
      <c r="X190" s="4">
        <v>0</v>
      </c>
      <c r="Y190" s="4">
        <v>0</v>
      </c>
      <c r="Z190" s="4">
        <v>0</v>
      </c>
      <c r="AA190" s="4">
        <v>0</v>
      </c>
      <c r="AB190" s="4">
        <v>0</v>
      </c>
      <c r="AC190" s="4">
        <v>0</v>
      </c>
      <c r="AD190" s="4">
        <v>0</v>
      </c>
      <c r="AE190" s="4">
        <v>0</v>
      </c>
      <c r="AF190" s="4">
        <v>0</v>
      </c>
      <c r="AG190" s="4">
        <v>0</v>
      </c>
      <c r="AH190" s="4">
        <v>0</v>
      </c>
      <c r="AI190" s="4">
        <v>0</v>
      </c>
    </row>
    <row r="191" spans="1:36" x14ac:dyDescent="0.2">
      <c r="A191" s="80"/>
      <c r="B191" s="122"/>
      <c r="C191" s="122" t="s">
        <v>113</v>
      </c>
      <c r="D191" s="4">
        <v>0</v>
      </c>
      <c r="E191" s="4">
        <v>0</v>
      </c>
      <c r="F191" s="4">
        <v>0</v>
      </c>
      <c r="G191" s="4">
        <v>0</v>
      </c>
      <c r="H191" s="4">
        <v>0</v>
      </c>
      <c r="I191" s="4">
        <v>0</v>
      </c>
      <c r="J191" s="4">
        <v>0</v>
      </c>
      <c r="K191" s="4">
        <v>0</v>
      </c>
      <c r="L191" s="4">
        <v>0</v>
      </c>
      <c r="M191" s="4">
        <v>0</v>
      </c>
      <c r="N191" s="4">
        <v>0</v>
      </c>
      <c r="O191" s="4">
        <v>0</v>
      </c>
      <c r="P191" s="4">
        <v>0</v>
      </c>
      <c r="Q191" s="4">
        <v>0</v>
      </c>
      <c r="R191" s="4">
        <v>0</v>
      </c>
      <c r="S191" s="4">
        <v>0</v>
      </c>
      <c r="T191" s="4">
        <v>0</v>
      </c>
      <c r="U191" s="4">
        <v>0</v>
      </c>
      <c r="V191" s="4">
        <v>0</v>
      </c>
      <c r="W191" s="4">
        <v>0</v>
      </c>
      <c r="X191" s="4">
        <v>0</v>
      </c>
      <c r="Y191" s="4">
        <v>0</v>
      </c>
      <c r="Z191" s="4">
        <v>0</v>
      </c>
      <c r="AA191" s="4">
        <v>0</v>
      </c>
      <c r="AB191" s="4">
        <v>0</v>
      </c>
      <c r="AC191" s="4">
        <v>0</v>
      </c>
      <c r="AD191" s="4">
        <v>0</v>
      </c>
      <c r="AE191" s="4">
        <v>0</v>
      </c>
      <c r="AF191" s="4">
        <v>0</v>
      </c>
      <c r="AG191" s="4">
        <v>0</v>
      </c>
      <c r="AH191" s="4">
        <v>0</v>
      </c>
      <c r="AI191" s="4">
        <v>0</v>
      </c>
    </row>
    <row r="192" spans="1:36" x14ac:dyDescent="0.2">
      <c r="A192" s="80"/>
      <c r="B192" s="122"/>
      <c r="C192" s="122" t="s">
        <v>114</v>
      </c>
      <c r="D192" s="4">
        <v>0</v>
      </c>
      <c r="E192" s="4">
        <v>0</v>
      </c>
      <c r="F192" s="4">
        <v>0</v>
      </c>
      <c r="G192" s="4">
        <v>0</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c r="AA192" s="4">
        <v>0</v>
      </c>
      <c r="AB192" s="4">
        <v>0</v>
      </c>
      <c r="AC192" s="4">
        <v>0</v>
      </c>
      <c r="AD192" s="4">
        <v>0</v>
      </c>
      <c r="AE192" s="4">
        <v>0</v>
      </c>
      <c r="AF192" s="4">
        <v>0</v>
      </c>
      <c r="AG192" s="4">
        <v>0</v>
      </c>
      <c r="AH192" s="4">
        <v>0</v>
      </c>
      <c r="AI192" s="4">
        <v>0</v>
      </c>
    </row>
    <row r="193" spans="1:35" x14ac:dyDescent="0.2">
      <c r="A193" s="80"/>
      <c r="B193" s="122"/>
      <c r="C193" s="122" t="s">
        <v>115</v>
      </c>
      <c r="D193" s="4">
        <v>0</v>
      </c>
      <c r="E193" s="4">
        <v>0</v>
      </c>
      <c r="F193" s="4">
        <v>0</v>
      </c>
      <c r="G193" s="4">
        <v>0</v>
      </c>
      <c r="H193" s="4">
        <v>0</v>
      </c>
      <c r="I193" s="4">
        <v>0</v>
      </c>
      <c r="J193" s="4">
        <v>0</v>
      </c>
      <c r="K193" s="4">
        <v>0</v>
      </c>
      <c r="L193" s="4">
        <v>0</v>
      </c>
      <c r="M193" s="4">
        <v>0</v>
      </c>
      <c r="N193" s="4">
        <v>0</v>
      </c>
      <c r="O193" s="4">
        <v>0</v>
      </c>
      <c r="P193" s="4">
        <v>0</v>
      </c>
      <c r="Q193" s="4">
        <v>0</v>
      </c>
      <c r="R193" s="4">
        <v>0</v>
      </c>
      <c r="S193" s="4">
        <v>0</v>
      </c>
      <c r="T193" s="4">
        <v>0</v>
      </c>
      <c r="U193" s="4">
        <v>0</v>
      </c>
      <c r="V193" s="4">
        <v>0</v>
      </c>
      <c r="W193" s="4">
        <v>0</v>
      </c>
      <c r="X193" s="4">
        <v>0</v>
      </c>
      <c r="Y193" s="4">
        <v>0</v>
      </c>
      <c r="Z193" s="4">
        <v>0</v>
      </c>
      <c r="AA193" s="4">
        <v>0</v>
      </c>
      <c r="AB193" s="4">
        <v>0</v>
      </c>
      <c r="AC193" s="4">
        <v>0</v>
      </c>
      <c r="AD193" s="4">
        <v>0</v>
      </c>
      <c r="AE193" s="4">
        <v>0</v>
      </c>
      <c r="AF193" s="4">
        <v>0</v>
      </c>
      <c r="AG193" s="4">
        <v>0</v>
      </c>
      <c r="AH193" s="4">
        <v>0</v>
      </c>
      <c r="AI193" s="4">
        <v>0</v>
      </c>
    </row>
    <row r="194" spans="1:35" x14ac:dyDescent="0.2">
      <c r="A194" s="124" t="s">
        <v>235</v>
      </c>
      <c r="B194" s="122"/>
      <c r="C194" s="122" t="s">
        <v>116</v>
      </c>
      <c r="D194" s="4">
        <v>0</v>
      </c>
      <c r="E194" s="4">
        <v>0</v>
      </c>
      <c r="F194" s="4">
        <v>0</v>
      </c>
      <c r="G194" s="4">
        <v>0</v>
      </c>
      <c r="H194" s="4">
        <v>0</v>
      </c>
      <c r="I194" s="4">
        <v>0</v>
      </c>
      <c r="J194" s="4">
        <v>0</v>
      </c>
      <c r="K194" s="4">
        <v>0</v>
      </c>
      <c r="L194" s="4">
        <v>0</v>
      </c>
      <c r="M194" s="4">
        <v>0</v>
      </c>
      <c r="N194" s="4">
        <v>0</v>
      </c>
      <c r="O194" s="4">
        <v>0</v>
      </c>
      <c r="P194" s="4">
        <v>0</v>
      </c>
      <c r="Q194" s="4">
        <v>0</v>
      </c>
      <c r="R194" s="4">
        <v>0</v>
      </c>
      <c r="S194" s="4">
        <v>0</v>
      </c>
      <c r="T194" s="4">
        <v>0</v>
      </c>
      <c r="U194" s="4">
        <v>0</v>
      </c>
      <c r="V194" s="4">
        <v>0</v>
      </c>
      <c r="W194" s="4">
        <v>0</v>
      </c>
      <c r="X194" s="4">
        <v>0</v>
      </c>
      <c r="Y194" s="4">
        <v>0</v>
      </c>
      <c r="Z194" s="4">
        <v>0</v>
      </c>
      <c r="AA194" s="4">
        <v>0</v>
      </c>
      <c r="AB194" s="4">
        <v>0</v>
      </c>
      <c r="AC194" s="4">
        <v>0</v>
      </c>
      <c r="AD194" s="4">
        <v>0</v>
      </c>
      <c r="AE194" s="4">
        <v>0</v>
      </c>
      <c r="AF194" s="4">
        <v>0</v>
      </c>
      <c r="AG194" s="4">
        <v>0</v>
      </c>
      <c r="AH194" s="4">
        <v>0</v>
      </c>
      <c r="AI194" s="4">
        <v>0</v>
      </c>
    </row>
    <row r="195" spans="1:35" x14ac:dyDescent="0.2">
      <c r="A195" s="80"/>
      <c r="B195" s="122"/>
      <c r="C195" s="122" t="s">
        <v>117</v>
      </c>
      <c r="D195" s="4">
        <v>0</v>
      </c>
      <c r="E195" s="4">
        <v>0</v>
      </c>
      <c r="F195" s="4">
        <v>0</v>
      </c>
      <c r="G195" s="4">
        <v>0</v>
      </c>
      <c r="H195" s="4">
        <v>0</v>
      </c>
      <c r="I195" s="4">
        <v>0</v>
      </c>
      <c r="J195" s="4">
        <v>0</v>
      </c>
      <c r="K195" s="4">
        <v>0</v>
      </c>
      <c r="L195" s="4">
        <v>0</v>
      </c>
      <c r="M195" s="4">
        <v>0</v>
      </c>
      <c r="N195" s="4">
        <v>0</v>
      </c>
      <c r="O195" s="4">
        <v>0</v>
      </c>
      <c r="P195" s="4">
        <v>0</v>
      </c>
      <c r="Q195" s="4">
        <v>0</v>
      </c>
      <c r="R195" s="4">
        <v>0</v>
      </c>
      <c r="S195" s="4">
        <v>0</v>
      </c>
      <c r="T195" s="4">
        <v>0</v>
      </c>
      <c r="U195" s="4">
        <v>0</v>
      </c>
      <c r="V195" s="4">
        <v>0</v>
      </c>
      <c r="W195" s="4">
        <v>0</v>
      </c>
      <c r="X195" s="4">
        <v>0</v>
      </c>
      <c r="Y195" s="4">
        <v>0</v>
      </c>
      <c r="Z195" s="4">
        <v>0</v>
      </c>
      <c r="AA195" s="4">
        <v>0</v>
      </c>
      <c r="AB195" s="4">
        <v>0</v>
      </c>
      <c r="AC195" s="4">
        <v>0</v>
      </c>
      <c r="AD195" s="4">
        <v>0</v>
      </c>
      <c r="AE195" s="4">
        <v>0</v>
      </c>
      <c r="AF195" s="4">
        <v>0</v>
      </c>
      <c r="AG195" s="4">
        <v>0</v>
      </c>
      <c r="AH195" s="4">
        <v>0</v>
      </c>
      <c r="AI195" s="4">
        <v>0</v>
      </c>
    </row>
    <row r="196" spans="1:35" x14ac:dyDescent="0.2">
      <c r="A196" s="80"/>
      <c r="B196" s="80"/>
      <c r="C196" s="80"/>
    </row>
    <row r="197" spans="1:35" x14ac:dyDescent="0.2">
      <c r="A197" s="80" t="s">
        <v>249</v>
      </c>
      <c r="B197" s="80"/>
      <c r="C197" s="80"/>
    </row>
    <row r="198" spans="1:35" x14ac:dyDescent="0.2">
      <c r="A198" s="80"/>
      <c r="B198" s="122"/>
      <c r="C198" s="122" t="s">
        <v>250</v>
      </c>
    </row>
    <row r="199" spans="1:35" x14ac:dyDescent="0.2">
      <c r="A199" s="80"/>
      <c r="B199" s="122"/>
      <c r="C199" s="122" t="s">
        <v>77</v>
      </c>
    </row>
    <row r="200" spans="1:35" x14ac:dyDescent="0.2">
      <c r="A200" s="80"/>
      <c r="B200" s="80"/>
      <c r="C200" s="80"/>
    </row>
    <row r="201" spans="1:35" x14ac:dyDescent="0.2">
      <c r="A201" s="80"/>
      <c r="B201" s="80"/>
      <c r="C201" s="80" t="s">
        <v>251</v>
      </c>
    </row>
    <row r="202" spans="1:35" x14ac:dyDescent="0.2">
      <c r="A202" s="80"/>
      <c r="B202" s="80"/>
      <c r="C202" s="80" t="s">
        <v>77</v>
      </c>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4"/>
  <sheetViews>
    <sheetView workbookViewId="0">
      <selection activeCell="K9" sqref="A1:AG11"/>
    </sheetView>
  </sheetViews>
  <sheetFormatPr baseColWidth="10" defaultColWidth="14.5" defaultRowHeight="15" customHeight="1" x14ac:dyDescent="0.2"/>
  <cols>
    <col min="1" max="1" width="29" customWidth="1"/>
    <col min="2" max="2" width="11.6640625" customWidth="1"/>
    <col min="3" max="23" width="9.33203125" customWidth="1"/>
    <col min="24" max="24" width="11.1640625" customWidth="1"/>
    <col min="25" max="33" width="9.33203125" customWidth="1"/>
    <col min="34" max="35" width="8.5" customWidth="1"/>
  </cols>
  <sheetData>
    <row r="1" spans="1:35" x14ac:dyDescent="0.2">
      <c r="A1" s="122" t="s">
        <v>100</v>
      </c>
      <c r="B1" s="123">
        <v>2019</v>
      </c>
      <c r="C1" s="123">
        <v>2020</v>
      </c>
      <c r="D1" s="123">
        <v>2021</v>
      </c>
      <c r="E1" s="123">
        <v>2022</v>
      </c>
      <c r="F1" s="123">
        <v>2023</v>
      </c>
      <c r="G1" s="123">
        <v>2024</v>
      </c>
      <c r="H1" s="123">
        <v>2025</v>
      </c>
      <c r="I1" s="123">
        <v>2026</v>
      </c>
      <c r="J1" s="123">
        <v>2027</v>
      </c>
      <c r="K1" s="123">
        <v>2028</v>
      </c>
      <c r="L1" s="123">
        <v>2029</v>
      </c>
      <c r="M1" s="123">
        <v>2030</v>
      </c>
      <c r="N1" s="123">
        <v>2031</v>
      </c>
      <c r="O1" s="123">
        <v>2032</v>
      </c>
      <c r="P1" s="123">
        <v>2033</v>
      </c>
      <c r="Q1" s="123">
        <v>2034</v>
      </c>
      <c r="R1" s="123">
        <v>2035</v>
      </c>
      <c r="S1" s="123">
        <v>2036</v>
      </c>
      <c r="T1" s="123">
        <v>2037</v>
      </c>
      <c r="U1" s="123">
        <v>2038</v>
      </c>
      <c r="V1" s="123">
        <v>2039</v>
      </c>
      <c r="W1" s="123">
        <v>2040</v>
      </c>
      <c r="X1" s="123">
        <v>2041</v>
      </c>
      <c r="Y1" s="123">
        <v>2042</v>
      </c>
      <c r="Z1" s="123">
        <v>2043</v>
      </c>
      <c r="AA1" s="123">
        <v>2044</v>
      </c>
      <c r="AB1" s="123">
        <v>2045</v>
      </c>
      <c r="AC1" s="123">
        <v>2046</v>
      </c>
      <c r="AD1" s="123">
        <v>2047</v>
      </c>
      <c r="AE1" s="123">
        <v>2048</v>
      </c>
      <c r="AF1" s="123">
        <v>2049</v>
      </c>
      <c r="AG1" s="123">
        <v>2050</v>
      </c>
      <c r="AH1" s="1"/>
      <c r="AI1" s="1"/>
    </row>
    <row r="2" spans="1:35" x14ac:dyDescent="0.2">
      <c r="A2" s="122" t="s">
        <v>104</v>
      </c>
      <c r="B2" s="4">
        <f>Calculations!D4</f>
        <v>0</v>
      </c>
      <c r="C2" s="4">
        <f>Calculations!E4</f>
        <v>0</v>
      </c>
      <c r="D2" s="4">
        <f>Calculations!F4</f>
        <v>0</v>
      </c>
      <c r="E2" s="4">
        <f>Calculations!G4</f>
        <v>0</v>
      </c>
      <c r="F2" s="4">
        <f>Calculations!H4</f>
        <v>0</v>
      </c>
      <c r="G2" s="4">
        <f>Calculations!I4</f>
        <v>0</v>
      </c>
      <c r="H2" s="4">
        <f>Calculations!J4</f>
        <v>0</v>
      </c>
      <c r="I2" s="4">
        <f>Calculations!K4</f>
        <v>0</v>
      </c>
      <c r="J2" s="4">
        <f>Calculations!L4</f>
        <v>0</v>
      </c>
      <c r="K2" s="4">
        <f>Calculations!M4</f>
        <v>0</v>
      </c>
      <c r="L2" s="4">
        <f>Calculations!N4</f>
        <v>0</v>
      </c>
      <c r="M2" s="4">
        <f>Calculations!O4</f>
        <v>0</v>
      </c>
      <c r="N2" s="4">
        <f>Calculations!P4</f>
        <v>0</v>
      </c>
      <c r="O2" s="4">
        <f>Calculations!Q4</f>
        <v>0</v>
      </c>
      <c r="P2" s="4">
        <f>Calculations!R4</f>
        <v>0</v>
      </c>
      <c r="Q2" s="4">
        <f>Calculations!S4</f>
        <v>0</v>
      </c>
      <c r="R2" s="4">
        <f>Calculations!T4</f>
        <v>0</v>
      </c>
      <c r="S2" s="4">
        <f>Calculations!U4</f>
        <v>0</v>
      </c>
      <c r="T2" s="4">
        <f>Calculations!V4</f>
        <v>0</v>
      </c>
      <c r="U2" s="4">
        <f>Calculations!W4</f>
        <v>0</v>
      </c>
      <c r="V2" s="4">
        <f>Calculations!X4</f>
        <v>0</v>
      </c>
      <c r="W2" s="4">
        <f>Calculations!Y4</f>
        <v>0</v>
      </c>
      <c r="X2" s="4">
        <f>Calculations!Z4</f>
        <v>0</v>
      </c>
      <c r="Y2" s="4">
        <f>Calculations!AA4</f>
        <v>0</v>
      </c>
      <c r="Z2" s="4">
        <f>Calculations!AB4</f>
        <v>0</v>
      </c>
      <c r="AA2" s="4">
        <f>Calculations!AC4</f>
        <v>0</v>
      </c>
      <c r="AB2" s="4">
        <f>Calculations!AD4</f>
        <v>0</v>
      </c>
      <c r="AC2" s="4">
        <f>Calculations!AE4</f>
        <v>0</v>
      </c>
      <c r="AD2" s="4">
        <f>Calculations!AF4</f>
        <v>0</v>
      </c>
      <c r="AE2" s="4">
        <f>Calculations!AG4</f>
        <v>0</v>
      </c>
      <c r="AF2" s="4">
        <f>Calculations!AH4</f>
        <v>0</v>
      </c>
      <c r="AG2" s="4">
        <f>Calculations!AI4</f>
        <v>0</v>
      </c>
      <c r="AH2" s="20"/>
      <c r="AI2" s="20"/>
    </row>
    <row r="3" spans="1:35" x14ac:dyDescent="0.2">
      <c r="A3" s="122" t="s">
        <v>106</v>
      </c>
      <c r="B3" s="4">
        <f>Calculations!D5</f>
        <v>0</v>
      </c>
      <c r="C3" s="4">
        <f>Calculations!E5</f>
        <v>0</v>
      </c>
      <c r="D3" s="4">
        <f>Calculations!F5</f>
        <v>0</v>
      </c>
      <c r="E3" s="4">
        <f>Calculations!G5</f>
        <v>0</v>
      </c>
      <c r="F3" s="4">
        <f>Calculations!H5</f>
        <v>0</v>
      </c>
      <c r="G3" s="4">
        <f>Calculations!I5</f>
        <v>0</v>
      </c>
      <c r="H3" s="4">
        <f>Calculations!J5</f>
        <v>0</v>
      </c>
      <c r="I3" s="4">
        <f>Calculations!K5</f>
        <v>0</v>
      </c>
      <c r="J3" s="4">
        <f>Calculations!L5</f>
        <v>0</v>
      </c>
      <c r="K3" s="4">
        <f>Calculations!M5</f>
        <v>0</v>
      </c>
      <c r="L3" s="4">
        <f>Calculations!N5</f>
        <v>0</v>
      </c>
      <c r="M3" s="4">
        <f>Calculations!O5</f>
        <v>0</v>
      </c>
      <c r="N3" s="4">
        <f>Calculations!P5</f>
        <v>0</v>
      </c>
      <c r="O3" s="4">
        <f>Calculations!Q5</f>
        <v>0</v>
      </c>
      <c r="P3" s="4">
        <f>Calculations!R5</f>
        <v>0</v>
      </c>
      <c r="Q3" s="4">
        <f>Calculations!S5</f>
        <v>0</v>
      </c>
      <c r="R3" s="4">
        <f>Calculations!T5</f>
        <v>0</v>
      </c>
      <c r="S3" s="4">
        <f>Calculations!U5</f>
        <v>0</v>
      </c>
      <c r="T3" s="4">
        <f>Calculations!V5</f>
        <v>0</v>
      </c>
      <c r="U3" s="4">
        <f>Calculations!W5</f>
        <v>0</v>
      </c>
      <c r="V3" s="4">
        <f>Calculations!X5</f>
        <v>0</v>
      </c>
      <c r="W3" s="4">
        <f>Calculations!Y5</f>
        <v>0</v>
      </c>
      <c r="X3" s="4">
        <f>Calculations!Z5</f>
        <v>0</v>
      </c>
      <c r="Y3" s="4">
        <f>Calculations!AA5</f>
        <v>0</v>
      </c>
      <c r="Z3" s="4">
        <f>Calculations!AB5</f>
        <v>0</v>
      </c>
      <c r="AA3" s="4">
        <f>Calculations!AC5</f>
        <v>0</v>
      </c>
      <c r="AB3" s="4">
        <f>Calculations!AD5</f>
        <v>0</v>
      </c>
      <c r="AC3" s="4">
        <f>Calculations!AE5</f>
        <v>0</v>
      </c>
      <c r="AD3" s="4">
        <f>Calculations!AF5</f>
        <v>0</v>
      </c>
      <c r="AE3" s="4">
        <f>Calculations!AG5</f>
        <v>0</v>
      </c>
      <c r="AF3" s="4">
        <f>Calculations!AH5</f>
        <v>0</v>
      </c>
      <c r="AG3" s="4">
        <f>Calculations!AI5</f>
        <v>0</v>
      </c>
      <c r="AH3" s="20"/>
      <c r="AI3" s="126"/>
    </row>
    <row r="4" spans="1:35" x14ac:dyDescent="0.2">
      <c r="A4" s="122" t="s">
        <v>108</v>
      </c>
      <c r="B4" s="4">
        <f>Calculations!D6</f>
        <v>0</v>
      </c>
      <c r="C4" s="4">
        <f>Calculations!E6</f>
        <v>0</v>
      </c>
      <c r="D4" s="4">
        <f>Calculations!F6</f>
        <v>0</v>
      </c>
      <c r="E4" s="4">
        <f>Calculations!G6</f>
        <v>0</v>
      </c>
      <c r="F4" s="4">
        <f>Calculations!H6</f>
        <v>0</v>
      </c>
      <c r="G4" s="4">
        <f>Calculations!I6</f>
        <v>0</v>
      </c>
      <c r="H4" s="4">
        <f>Calculations!J6</f>
        <v>0</v>
      </c>
      <c r="I4" s="4">
        <f>Calculations!K6</f>
        <v>0</v>
      </c>
      <c r="J4" s="4">
        <f>Calculations!L6</f>
        <v>0</v>
      </c>
      <c r="K4" s="4">
        <f>Calculations!M6</f>
        <v>0</v>
      </c>
      <c r="L4" s="4">
        <f>Calculations!N6</f>
        <v>0</v>
      </c>
      <c r="M4" s="4">
        <f>Calculations!O6</f>
        <v>0</v>
      </c>
      <c r="N4" s="4">
        <f>Calculations!P6</f>
        <v>0</v>
      </c>
      <c r="O4" s="4">
        <f>Calculations!Q6</f>
        <v>0</v>
      </c>
      <c r="P4" s="4">
        <f>Calculations!R6</f>
        <v>0</v>
      </c>
      <c r="Q4" s="4">
        <f>Calculations!S6</f>
        <v>0</v>
      </c>
      <c r="R4" s="4">
        <f>Calculations!T6</f>
        <v>0</v>
      </c>
      <c r="S4" s="4">
        <f>Calculations!U6</f>
        <v>0</v>
      </c>
      <c r="T4" s="4">
        <f>Calculations!V6</f>
        <v>0</v>
      </c>
      <c r="U4" s="4">
        <f>Calculations!W6</f>
        <v>0</v>
      </c>
      <c r="V4" s="4">
        <f>Calculations!X6</f>
        <v>0</v>
      </c>
      <c r="W4" s="4">
        <f>Calculations!Y6</f>
        <v>0</v>
      </c>
      <c r="X4" s="4">
        <f>Calculations!Z6</f>
        <v>0</v>
      </c>
      <c r="Y4" s="4">
        <f>Calculations!AA6</f>
        <v>0</v>
      </c>
      <c r="Z4" s="4">
        <f>Calculations!AB6</f>
        <v>0</v>
      </c>
      <c r="AA4" s="4">
        <f>Calculations!AC6</f>
        <v>0</v>
      </c>
      <c r="AB4" s="4">
        <f>Calculations!AD6</f>
        <v>0</v>
      </c>
      <c r="AC4" s="4">
        <f>Calculations!AE6</f>
        <v>0</v>
      </c>
      <c r="AD4" s="4">
        <f>Calculations!AF6</f>
        <v>0</v>
      </c>
      <c r="AE4" s="4">
        <f>Calculations!AG6</f>
        <v>0</v>
      </c>
      <c r="AF4" s="4">
        <f>Calculations!AH6</f>
        <v>0</v>
      </c>
      <c r="AG4" s="4">
        <f>Calculations!AI6</f>
        <v>0</v>
      </c>
      <c r="AH4" s="20"/>
      <c r="AI4" s="20"/>
    </row>
    <row r="5" spans="1:35" x14ac:dyDescent="0.2">
      <c r="A5" s="122" t="s">
        <v>110</v>
      </c>
      <c r="B5" s="4">
        <f>Calculations!D7</f>
        <v>0</v>
      </c>
      <c r="C5" s="4">
        <f>Calculations!E7</f>
        <v>0</v>
      </c>
      <c r="D5" s="4">
        <f>Calculations!F7</f>
        <v>0</v>
      </c>
      <c r="E5" s="4">
        <f>Calculations!G7</f>
        <v>0</v>
      </c>
      <c r="F5" s="4">
        <f>Calculations!H7</f>
        <v>0</v>
      </c>
      <c r="G5" s="4">
        <f>Calculations!I7</f>
        <v>0</v>
      </c>
      <c r="H5" s="4">
        <f>Calculations!J7</f>
        <v>0</v>
      </c>
      <c r="I5" s="4">
        <f>Calculations!K7</f>
        <v>0</v>
      </c>
      <c r="J5" s="4">
        <f>Calculations!L7</f>
        <v>0</v>
      </c>
      <c r="K5" s="4">
        <f>Calculations!M7</f>
        <v>0</v>
      </c>
      <c r="L5" s="4">
        <f>Calculations!N7</f>
        <v>0</v>
      </c>
      <c r="M5" s="4">
        <f>Calculations!O7</f>
        <v>0</v>
      </c>
      <c r="N5" s="4">
        <f>Calculations!P7</f>
        <v>0</v>
      </c>
      <c r="O5" s="4">
        <f>Calculations!Q7</f>
        <v>0</v>
      </c>
      <c r="P5" s="4">
        <f>Calculations!R7</f>
        <v>0</v>
      </c>
      <c r="Q5" s="4">
        <f>Calculations!S7</f>
        <v>0</v>
      </c>
      <c r="R5" s="4">
        <f>Calculations!T7</f>
        <v>0</v>
      </c>
      <c r="S5" s="4">
        <f>Calculations!U7</f>
        <v>0</v>
      </c>
      <c r="T5" s="4">
        <f>Calculations!V7</f>
        <v>0</v>
      </c>
      <c r="U5" s="4">
        <f>Calculations!W7</f>
        <v>0</v>
      </c>
      <c r="V5" s="4">
        <f>Calculations!X7</f>
        <v>0</v>
      </c>
      <c r="W5" s="4">
        <f>Calculations!Y7</f>
        <v>0</v>
      </c>
      <c r="X5" s="4">
        <f>Calculations!Z7</f>
        <v>0</v>
      </c>
      <c r="Y5" s="4">
        <f>Calculations!AA7</f>
        <v>0</v>
      </c>
      <c r="Z5" s="4">
        <f>Calculations!AB7</f>
        <v>0</v>
      </c>
      <c r="AA5" s="4">
        <f>Calculations!AC7</f>
        <v>0</v>
      </c>
      <c r="AB5" s="4">
        <f>Calculations!AD7</f>
        <v>0</v>
      </c>
      <c r="AC5" s="4">
        <f>Calculations!AE7</f>
        <v>0</v>
      </c>
      <c r="AD5" s="4">
        <f>Calculations!AF7</f>
        <v>0</v>
      </c>
      <c r="AE5" s="4">
        <f>Calculations!AG7</f>
        <v>0</v>
      </c>
      <c r="AF5" s="4">
        <f>Calculations!AH7</f>
        <v>0</v>
      </c>
      <c r="AG5" s="4">
        <f>Calculations!AI7</f>
        <v>0</v>
      </c>
      <c r="AH5" s="20"/>
      <c r="AI5" s="126"/>
    </row>
    <row r="6" spans="1:35" x14ac:dyDescent="0.2">
      <c r="A6" s="122" t="s">
        <v>111</v>
      </c>
      <c r="B6" s="4">
        <f>Calculations!D8</f>
        <v>0</v>
      </c>
      <c r="C6" s="4">
        <f>Calculations!E8</f>
        <v>0</v>
      </c>
      <c r="D6" s="4">
        <f>Calculations!F8</f>
        <v>0</v>
      </c>
      <c r="E6" s="4">
        <f>Calculations!G8</f>
        <v>0</v>
      </c>
      <c r="F6" s="4">
        <f>Calculations!H8</f>
        <v>0</v>
      </c>
      <c r="G6" s="4">
        <f>Calculations!I8</f>
        <v>0</v>
      </c>
      <c r="H6" s="4">
        <f>Calculations!J8</f>
        <v>0</v>
      </c>
      <c r="I6" s="4">
        <f>Calculations!K8</f>
        <v>0</v>
      </c>
      <c r="J6" s="4">
        <f>Calculations!L8</f>
        <v>0</v>
      </c>
      <c r="K6" s="4">
        <f>Calculations!M8</f>
        <v>0</v>
      </c>
      <c r="L6" s="4">
        <f>Calculations!N8</f>
        <v>0</v>
      </c>
      <c r="M6" s="4">
        <f>Calculations!O8</f>
        <v>0</v>
      </c>
      <c r="N6" s="4">
        <f>Calculations!P8</f>
        <v>0</v>
      </c>
      <c r="O6" s="4">
        <f>Calculations!Q8</f>
        <v>0</v>
      </c>
      <c r="P6" s="4">
        <f>Calculations!R8</f>
        <v>0</v>
      </c>
      <c r="Q6" s="4">
        <f>Calculations!S8</f>
        <v>0</v>
      </c>
      <c r="R6" s="4">
        <f>Calculations!T8</f>
        <v>0</v>
      </c>
      <c r="S6" s="4">
        <f>Calculations!U8</f>
        <v>0</v>
      </c>
      <c r="T6" s="4">
        <f>Calculations!V8</f>
        <v>0</v>
      </c>
      <c r="U6" s="4">
        <f>Calculations!W8</f>
        <v>0</v>
      </c>
      <c r="V6" s="4">
        <f>Calculations!X8</f>
        <v>0</v>
      </c>
      <c r="W6" s="4">
        <f>Calculations!Y8</f>
        <v>0</v>
      </c>
      <c r="X6" s="4">
        <f>Calculations!Z8</f>
        <v>0</v>
      </c>
      <c r="Y6" s="4">
        <f>Calculations!AA8</f>
        <v>0</v>
      </c>
      <c r="Z6" s="4">
        <f>Calculations!AB8</f>
        <v>0</v>
      </c>
      <c r="AA6" s="4">
        <f>Calculations!AC8</f>
        <v>0</v>
      </c>
      <c r="AB6" s="4">
        <f>Calculations!AD8</f>
        <v>0</v>
      </c>
      <c r="AC6" s="4">
        <f>Calculations!AE8</f>
        <v>0</v>
      </c>
      <c r="AD6" s="4">
        <f>Calculations!AF8</f>
        <v>0</v>
      </c>
      <c r="AE6" s="4">
        <f>Calculations!AG8</f>
        <v>0</v>
      </c>
      <c r="AF6" s="4">
        <f>Calculations!AH8</f>
        <v>0</v>
      </c>
      <c r="AG6" s="4">
        <f>Calculations!AI8</f>
        <v>0</v>
      </c>
      <c r="AH6" s="20"/>
      <c r="AI6" s="126"/>
    </row>
    <row r="7" spans="1:35" x14ac:dyDescent="0.2">
      <c r="A7" s="122" t="s">
        <v>113</v>
      </c>
      <c r="B7" s="4">
        <f>Calculations!D9</f>
        <v>0</v>
      </c>
      <c r="C7" s="4">
        <f>Calculations!E9</f>
        <v>0</v>
      </c>
      <c r="D7" s="4">
        <f>Calculations!F9</f>
        <v>0</v>
      </c>
      <c r="E7" s="4">
        <f>Calculations!G9</f>
        <v>0</v>
      </c>
      <c r="F7" s="4">
        <f>Calculations!H9</f>
        <v>0</v>
      </c>
      <c r="G7" s="4">
        <f>Calculations!I9</f>
        <v>0</v>
      </c>
      <c r="H7" s="4">
        <f>Calculations!J9</f>
        <v>0</v>
      </c>
      <c r="I7" s="4">
        <f>Calculations!K9</f>
        <v>0</v>
      </c>
      <c r="J7" s="4">
        <f>Calculations!L9</f>
        <v>0</v>
      </c>
      <c r="K7" s="4">
        <f>Calculations!M9</f>
        <v>0</v>
      </c>
      <c r="L7" s="4">
        <f>Calculations!N9</f>
        <v>0</v>
      </c>
      <c r="M7" s="4">
        <f>Calculations!O9</f>
        <v>0</v>
      </c>
      <c r="N7" s="4">
        <f>Calculations!P9</f>
        <v>0</v>
      </c>
      <c r="O7" s="4">
        <f>Calculations!Q9</f>
        <v>0</v>
      </c>
      <c r="P7" s="4">
        <f>Calculations!R9</f>
        <v>0</v>
      </c>
      <c r="Q7" s="4">
        <f>Calculations!S9</f>
        <v>0</v>
      </c>
      <c r="R7" s="4">
        <f>Calculations!T9</f>
        <v>0</v>
      </c>
      <c r="S7" s="4">
        <f>Calculations!U9</f>
        <v>0</v>
      </c>
      <c r="T7" s="4">
        <f>Calculations!V9</f>
        <v>0</v>
      </c>
      <c r="U7" s="4">
        <f>Calculations!W9</f>
        <v>0</v>
      </c>
      <c r="V7" s="4">
        <f>Calculations!X9</f>
        <v>0</v>
      </c>
      <c r="W7" s="4">
        <f>Calculations!Y9</f>
        <v>0</v>
      </c>
      <c r="X7" s="4">
        <f>Calculations!Z9</f>
        <v>0</v>
      </c>
      <c r="Y7" s="4">
        <f>Calculations!AA9</f>
        <v>0</v>
      </c>
      <c r="Z7" s="4">
        <f>Calculations!AB9</f>
        <v>0</v>
      </c>
      <c r="AA7" s="4">
        <f>Calculations!AC9</f>
        <v>0</v>
      </c>
      <c r="AB7" s="4">
        <f>Calculations!AD9</f>
        <v>0</v>
      </c>
      <c r="AC7" s="4">
        <f>Calculations!AE9</f>
        <v>0</v>
      </c>
      <c r="AD7" s="4">
        <f>Calculations!AF9</f>
        <v>0</v>
      </c>
      <c r="AE7" s="4">
        <f>Calculations!AG9</f>
        <v>0</v>
      </c>
      <c r="AF7" s="4">
        <f>Calculations!AH9</f>
        <v>0</v>
      </c>
      <c r="AG7" s="4">
        <f>Calculations!AI9</f>
        <v>0</v>
      </c>
      <c r="AH7" s="20"/>
      <c r="AI7" s="126"/>
    </row>
    <row r="8" spans="1:35" x14ac:dyDescent="0.2">
      <c r="A8" s="122" t="s">
        <v>114</v>
      </c>
      <c r="B8" s="4">
        <f>Calculations!D10</f>
        <v>0</v>
      </c>
      <c r="C8" s="4">
        <f>Calculations!E10</f>
        <v>0</v>
      </c>
      <c r="D8" s="4">
        <f>Calculations!F10</f>
        <v>0</v>
      </c>
      <c r="E8" s="4">
        <f>Calculations!G10</f>
        <v>0</v>
      </c>
      <c r="F8" s="4">
        <f>Calculations!H10</f>
        <v>0</v>
      </c>
      <c r="G8" s="4">
        <f>Calculations!I10</f>
        <v>0</v>
      </c>
      <c r="H8" s="4">
        <f>Calculations!J10</f>
        <v>0</v>
      </c>
      <c r="I8" s="4">
        <f>Calculations!K10</f>
        <v>0</v>
      </c>
      <c r="J8" s="4">
        <f>Calculations!L10</f>
        <v>0</v>
      </c>
      <c r="K8" s="4">
        <f>Calculations!M10</f>
        <v>0</v>
      </c>
      <c r="L8" s="4">
        <f>Calculations!N10</f>
        <v>0</v>
      </c>
      <c r="M8" s="4">
        <f>Calculations!O10</f>
        <v>0</v>
      </c>
      <c r="N8" s="4">
        <f>Calculations!P10</f>
        <v>0</v>
      </c>
      <c r="O8" s="4">
        <f>Calculations!Q10</f>
        <v>0</v>
      </c>
      <c r="P8" s="4">
        <f>Calculations!R10</f>
        <v>0</v>
      </c>
      <c r="Q8" s="4">
        <f>Calculations!S10</f>
        <v>0</v>
      </c>
      <c r="R8" s="4">
        <f>Calculations!T10</f>
        <v>0</v>
      </c>
      <c r="S8" s="4">
        <f>Calculations!U10</f>
        <v>0</v>
      </c>
      <c r="T8" s="4">
        <f>Calculations!V10</f>
        <v>0</v>
      </c>
      <c r="U8" s="4">
        <f>Calculations!W10</f>
        <v>0</v>
      </c>
      <c r="V8" s="4">
        <f>Calculations!X10</f>
        <v>0</v>
      </c>
      <c r="W8" s="4">
        <f>Calculations!Y10</f>
        <v>0</v>
      </c>
      <c r="X8" s="4">
        <f>Calculations!Z10</f>
        <v>0</v>
      </c>
      <c r="Y8" s="4">
        <f>Calculations!AA10</f>
        <v>0</v>
      </c>
      <c r="Z8" s="4">
        <f>Calculations!AB10</f>
        <v>0</v>
      </c>
      <c r="AA8" s="4">
        <f>Calculations!AC10</f>
        <v>0</v>
      </c>
      <c r="AB8" s="4">
        <f>Calculations!AD10</f>
        <v>0</v>
      </c>
      <c r="AC8" s="4">
        <f>Calculations!AE10</f>
        <v>0</v>
      </c>
      <c r="AD8" s="4">
        <f>Calculations!AF10</f>
        <v>0</v>
      </c>
      <c r="AE8" s="4">
        <f>Calculations!AG10</f>
        <v>0</v>
      </c>
      <c r="AF8" s="4">
        <f>Calculations!AH10</f>
        <v>0</v>
      </c>
      <c r="AG8" s="4">
        <f>Calculations!AI10</f>
        <v>0</v>
      </c>
      <c r="AH8" s="20"/>
      <c r="AI8" s="20"/>
    </row>
    <row r="9" spans="1:35" x14ac:dyDescent="0.2">
      <c r="A9" s="122" t="s">
        <v>115</v>
      </c>
      <c r="B9" s="4">
        <f>Calculations!D11</f>
        <v>0</v>
      </c>
      <c r="C9" s="4">
        <f>Calculations!E11</f>
        <v>0</v>
      </c>
      <c r="D9" s="4">
        <f>Calculations!F11</f>
        <v>0</v>
      </c>
      <c r="E9" s="4">
        <f>Calculations!G11</f>
        <v>0</v>
      </c>
      <c r="F9" s="4">
        <f>Calculations!H11</f>
        <v>0</v>
      </c>
      <c r="G9" s="4">
        <f>Calculations!I11</f>
        <v>0</v>
      </c>
      <c r="H9" s="4">
        <f>Calculations!J11</f>
        <v>0</v>
      </c>
      <c r="I9" s="4">
        <f>Calculations!K11</f>
        <v>0</v>
      </c>
      <c r="J9" s="4">
        <f>Calculations!L11</f>
        <v>0</v>
      </c>
      <c r="K9" s="4">
        <f>Calculations!M11</f>
        <v>0</v>
      </c>
      <c r="L9" s="4">
        <f>Calculations!N11</f>
        <v>0</v>
      </c>
      <c r="M9" s="4">
        <f>Calculations!O11</f>
        <v>0</v>
      </c>
      <c r="N9" s="4">
        <f>Calculations!P11</f>
        <v>0</v>
      </c>
      <c r="O9" s="4">
        <f>Calculations!Q11</f>
        <v>0</v>
      </c>
      <c r="P9" s="4">
        <f>Calculations!R11</f>
        <v>0</v>
      </c>
      <c r="Q9" s="4">
        <f>Calculations!S11</f>
        <v>0</v>
      </c>
      <c r="R9" s="4">
        <f>Calculations!T11</f>
        <v>0</v>
      </c>
      <c r="S9" s="4">
        <f>Calculations!U11</f>
        <v>0</v>
      </c>
      <c r="T9" s="4">
        <f>Calculations!V11</f>
        <v>0</v>
      </c>
      <c r="U9" s="4">
        <f>Calculations!W11</f>
        <v>0</v>
      </c>
      <c r="V9" s="4">
        <f>Calculations!X11</f>
        <v>0</v>
      </c>
      <c r="W9" s="4">
        <f>Calculations!Y11</f>
        <v>0</v>
      </c>
      <c r="X9" s="4">
        <f>Calculations!Z11</f>
        <v>0</v>
      </c>
      <c r="Y9" s="4">
        <f>Calculations!AA11</f>
        <v>0</v>
      </c>
      <c r="Z9" s="4">
        <f>Calculations!AB11</f>
        <v>0</v>
      </c>
      <c r="AA9" s="4">
        <f>Calculations!AC11</f>
        <v>0</v>
      </c>
      <c r="AB9" s="4">
        <f>Calculations!AD11</f>
        <v>0</v>
      </c>
      <c r="AC9" s="4">
        <f>Calculations!AE11</f>
        <v>0</v>
      </c>
      <c r="AD9" s="4">
        <f>Calculations!AF11</f>
        <v>0</v>
      </c>
      <c r="AE9" s="4">
        <f>Calculations!AG11</f>
        <v>0</v>
      </c>
      <c r="AF9" s="4">
        <f>Calculations!AH11</f>
        <v>0</v>
      </c>
      <c r="AG9" s="4">
        <f>Calculations!AI11</f>
        <v>0</v>
      </c>
      <c r="AH9" s="20"/>
      <c r="AI9" s="20"/>
    </row>
    <row r="10" spans="1:35" x14ac:dyDescent="0.2">
      <c r="A10" s="122" t="s">
        <v>116</v>
      </c>
      <c r="B10" s="4">
        <f>Calculations!D12</f>
        <v>0</v>
      </c>
      <c r="C10" s="4">
        <f>Calculations!E12</f>
        <v>0</v>
      </c>
      <c r="D10" s="4">
        <f>Calculations!F12</f>
        <v>0</v>
      </c>
      <c r="E10" s="4">
        <f>Calculations!G12</f>
        <v>0</v>
      </c>
      <c r="F10" s="4">
        <f>Calculations!H12</f>
        <v>0</v>
      </c>
      <c r="G10" s="4">
        <f>Calculations!I12</f>
        <v>0</v>
      </c>
      <c r="H10" s="4">
        <f>Calculations!J12</f>
        <v>0</v>
      </c>
      <c r="I10" s="4">
        <f>Calculations!K12</f>
        <v>0</v>
      </c>
      <c r="J10" s="4">
        <f>Calculations!L12</f>
        <v>0</v>
      </c>
      <c r="K10" s="4">
        <f>Calculations!M12</f>
        <v>0</v>
      </c>
      <c r="L10" s="4">
        <f>Calculations!N12</f>
        <v>0</v>
      </c>
      <c r="M10" s="4">
        <f>Calculations!O12</f>
        <v>0</v>
      </c>
      <c r="N10" s="4">
        <f>Calculations!P12</f>
        <v>0</v>
      </c>
      <c r="O10" s="4">
        <f>Calculations!Q12</f>
        <v>0</v>
      </c>
      <c r="P10" s="4">
        <f>Calculations!R12</f>
        <v>0</v>
      </c>
      <c r="Q10" s="4">
        <f>Calculations!S12</f>
        <v>0</v>
      </c>
      <c r="R10" s="4">
        <f>Calculations!T12</f>
        <v>0</v>
      </c>
      <c r="S10" s="4">
        <f>Calculations!U12</f>
        <v>0</v>
      </c>
      <c r="T10" s="4">
        <f>Calculations!V12</f>
        <v>0</v>
      </c>
      <c r="U10" s="4">
        <f>Calculations!W12</f>
        <v>0</v>
      </c>
      <c r="V10" s="4">
        <f>Calculations!X12</f>
        <v>0</v>
      </c>
      <c r="W10" s="4">
        <f>Calculations!Y12</f>
        <v>0</v>
      </c>
      <c r="X10" s="4">
        <f>Calculations!Z12</f>
        <v>0</v>
      </c>
      <c r="Y10" s="4">
        <f>Calculations!AA12</f>
        <v>0</v>
      </c>
      <c r="Z10" s="4">
        <f>Calculations!AB12</f>
        <v>0</v>
      </c>
      <c r="AA10" s="4">
        <f>Calculations!AC12</f>
        <v>0</v>
      </c>
      <c r="AB10" s="4">
        <f>Calculations!AD12</f>
        <v>0</v>
      </c>
      <c r="AC10" s="4">
        <f>Calculations!AE12</f>
        <v>0</v>
      </c>
      <c r="AD10" s="4">
        <f>Calculations!AF12</f>
        <v>0</v>
      </c>
      <c r="AE10" s="4">
        <f>Calculations!AG12</f>
        <v>0</v>
      </c>
      <c r="AF10" s="4">
        <f>Calculations!AH12</f>
        <v>0</v>
      </c>
      <c r="AG10" s="4">
        <f>Calculations!AI12</f>
        <v>0</v>
      </c>
      <c r="AH10" s="20"/>
      <c r="AI10" s="20"/>
    </row>
    <row r="11" spans="1:35" x14ac:dyDescent="0.2">
      <c r="A11" s="122" t="s">
        <v>117</v>
      </c>
      <c r="B11" s="4">
        <f>Calculations!D13</f>
        <v>0</v>
      </c>
      <c r="C11" s="4">
        <f>Calculations!E13</f>
        <v>0</v>
      </c>
      <c r="D11" s="4">
        <f>Calculations!F13</f>
        <v>0</v>
      </c>
      <c r="E11" s="4">
        <f>Calculations!G13</f>
        <v>0</v>
      </c>
      <c r="F11" s="4">
        <f>Calculations!H13</f>
        <v>0</v>
      </c>
      <c r="G11" s="4">
        <f>Calculations!I13</f>
        <v>0</v>
      </c>
      <c r="H11" s="4">
        <f>Calculations!J13</f>
        <v>0</v>
      </c>
      <c r="I11" s="4">
        <f>Calculations!K13</f>
        <v>0</v>
      </c>
      <c r="J11" s="4">
        <f>Calculations!L13</f>
        <v>0</v>
      </c>
      <c r="K11" s="4">
        <f>Calculations!M13</f>
        <v>0</v>
      </c>
      <c r="L11" s="4">
        <f>Calculations!N13</f>
        <v>0</v>
      </c>
      <c r="M11" s="4">
        <f>Calculations!O13</f>
        <v>0</v>
      </c>
      <c r="N11" s="4">
        <f>Calculations!P13</f>
        <v>0</v>
      </c>
      <c r="O11" s="4">
        <f>Calculations!Q13</f>
        <v>0</v>
      </c>
      <c r="P11" s="4">
        <f>Calculations!R13</f>
        <v>0</v>
      </c>
      <c r="Q11" s="4">
        <f>Calculations!S13</f>
        <v>0</v>
      </c>
      <c r="R11" s="4">
        <f>Calculations!T13</f>
        <v>0</v>
      </c>
      <c r="S11" s="4">
        <f>Calculations!U13</f>
        <v>0</v>
      </c>
      <c r="T11" s="4">
        <f>Calculations!V13</f>
        <v>0</v>
      </c>
      <c r="U11" s="4">
        <f>Calculations!W13</f>
        <v>0</v>
      </c>
      <c r="V11" s="4">
        <f>Calculations!X13</f>
        <v>0</v>
      </c>
      <c r="W11" s="4">
        <f>Calculations!Y13</f>
        <v>0</v>
      </c>
      <c r="X11" s="4">
        <f>Calculations!Z13</f>
        <v>0</v>
      </c>
      <c r="Y11" s="4">
        <f>Calculations!AA13</f>
        <v>0</v>
      </c>
      <c r="Z11" s="4">
        <f>Calculations!AB13</f>
        <v>0</v>
      </c>
      <c r="AA11" s="4">
        <f>Calculations!AC13</f>
        <v>0</v>
      </c>
      <c r="AB11" s="4">
        <f>Calculations!AD13</f>
        <v>0</v>
      </c>
      <c r="AC11" s="4">
        <f>Calculations!AE13</f>
        <v>0</v>
      </c>
      <c r="AD11" s="4">
        <f>Calculations!AF13</f>
        <v>0</v>
      </c>
      <c r="AE11" s="4">
        <f>Calculations!AG13</f>
        <v>0</v>
      </c>
      <c r="AF11" s="4">
        <f>Calculations!AH13</f>
        <v>0</v>
      </c>
      <c r="AG11" s="4">
        <f>Calculations!AI13</f>
        <v>0</v>
      </c>
      <c r="AH11" s="20"/>
      <c r="AI11" s="20"/>
    </row>
    <row r="12" spans="1:35" x14ac:dyDescent="0.2">
      <c r="A12" s="1"/>
      <c r="B12" s="127"/>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20"/>
      <c r="AI12" s="20"/>
    </row>
    <row r="13" spans="1:35" x14ac:dyDescent="0.2">
      <c r="A13" s="1"/>
      <c r="B13" s="127"/>
      <c r="C13" s="127"/>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20"/>
      <c r="AI13" s="20"/>
    </row>
    <row r="14" spans="1:35" x14ac:dyDescent="0.2">
      <c r="A14" s="1"/>
      <c r="B14" s="127"/>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20"/>
      <c r="AI14" s="20"/>
    </row>
    <row r="15" spans="1:35" x14ac:dyDescent="0.2">
      <c r="A15" s="1"/>
      <c r="B15" s="127"/>
      <c r="C15" s="127"/>
      <c r="D15" s="127"/>
      <c r="E15" s="127"/>
      <c r="F15" s="127"/>
      <c r="G15" s="127"/>
      <c r="H15" s="127"/>
      <c r="I15" s="127"/>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row r="1001" spans="1:35" ht="15.75" customHeight="1" x14ac:dyDescent="0.2">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row>
    <row r="1002" spans="1:35" ht="15.75" customHeight="1" x14ac:dyDescent="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row>
    <row r="1003" spans="1:35" ht="15.75" customHeight="1" x14ac:dyDescent="0.2">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row>
    <row r="1004" spans="1:35" ht="15.75" customHeight="1" x14ac:dyDescent="0.2">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995"/>
  <sheetViews>
    <sheetView workbookViewId="0">
      <selection activeCell="K8" sqref="A1:AG11"/>
    </sheetView>
  </sheetViews>
  <sheetFormatPr baseColWidth="10" defaultColWidth="14.5" defaultRowHeight="15" customHeight="1" x14ac:dyDescent="0.2"/>
  <cols>
    <col min="1" max="1" width="29" customWidth="1"/>
    <col min="2" max="33" width="12.6640625" customWidth="1"/>
    <col min="34" max="35" width="8.5" customWidth="1"/>
  </cols>
  <sheetData>
    <row r="1" spans="1:35" x14ac:dyDescent="0.2">
      <c r="A1" s="146" t="s">
        <v>100</v>
      </c>
      <c r="B1" s="147">
        <v>2019</v>
      </c>
      <c r="C1" s="147">
        <v>2020</v>
      </c>
      <c r="D1" s="147">
        <v>2021</v>
      </c>
      <c r="E1" s="147">
        <v>2022</v>
      </c>
      <c r="F1" s="147">
        <v>2023</v>
      </c>
      <c r="G1" s="147">
        <v>2024</v>
      </c>
      <c r="H1" s="147">
        <v>2025</v>
      </c>
      <c r="I1" s="147">
        <v>2026</v>
      </c>
      <c r="J1" s="147">
        <v>2027</v>
      </c>
      <c r="K1" s="147">
        <v>2028</v>
      </c>
      <c r="L1" s="147">
        <v>2029</v>
      </c>
      <c r="M1" s="147">
        <v>2030</v>
      </c>
      <c r="N1" s="147">
        <v>2031</v>
      </c>
      <c r="O1" s="147">
        <v>2032</v>
      </c>
      <c r="P1" s="147">
        <v>2033</v>
      </c>
      <c r="Q1" s="147">
        <v>2034</v>
      </c>
      <c r="R1" s="147">
        <v>2035</v>
      </c>
      <c r="S1" s="147">
        <v>2036</v>
      </c>
      <c r="T1" s="147">
        <v>2037</v>
      </c>
      <c r="U1" s="147">
        <v>2038</v>
      </c>
      <c r="V1" s="147">
        <v>2039</v>
      </c>
      <c r="W1" s="147">
        <v>2040</v>
      </c>
      <c r="X1" s="147">
        <v>2041</v>
      </c>
      <c r="Y1" s="147">
        <v>2042</v>
      </c>
      <c r="Z1" s="147">
        <v>2043</v>
      </c>
      <c r="AA1" s="147">
        <v>2044</v>
      </c>
      <c r="AB1" s="147">
        <v>2045</v>
      </c>
      <c r="AC1" s="147">
        <v>2046</v>
      </c>
      <c r="AD1" s="147">
        <v>2047</v>
      </c>
      <c r="AE1" s="147">
        <v>2048</v>
      </c>
      <c r="AF1" s="147">
        <v>2049</v>
      </c>
      <c r="AG1" s="147">
        <v>2050</v>
      </c>
      <c r="AH1" s="1"/>
      <c r="AI1" s="1"/>
    </row>
    <row r="2" spans="1:35" x14ac:dyDescent="0.2">
      <c r="A2" s="146" t="s">
        <v>104</v>
      </c>
      <c r="B2" s="148">
        <f>Calculations!D17</f>
        <v>12570270656130.162</v>
      </c>
      <c r="C2" s="148">
        <f>Calculations!E17</f>
        <v>12718647869114.205</v>
      </c>
      <c r="D2" s="148">
        <f>Calculations!F17</f>
        <v>12867025082098.248</v>
      </c>
      <c r="E2" s="148">
        <f>Calculations!G17</f>
        <v>13015402295082.291</v>
      </c>
      <c r="F2" s="148">
        <f>Calculations!H17</f>
        <v>13163779508066.332</v>
      </c>
      <c r="G2" s="148">
        <f>Calculations!I17</f>
        <v>13312156721050.375</v>
      </c>
      <c r="H2" s="148">
        <f>Calculations!J17</f>
        <v>13460533934034.42</v>
      </c>
      <c r="I2" s="148">
        <f>Calculations!K17</f>
        <v>13608911147018.461</v>
      </c>
      <c r="J2" s="148">
        <f>Calculations!L17</f>
        <v>13757288360002.504</v>
      </c>
      <c r="K2" s="148">
        <f>Calculations!M17</f>
        <v>13905665572986.547</v>
      </c>
      <c r="L2" s="148">
        <f>Calculations!N17</f>
        <v>14054042785970.586</v>
      </c>
      <c r="M2" s="148">
        <f>Calculations!O17</f>
        <v>14202419998954.629</v>
      </c>
      <c r="N2" s="148">
        <f>Calculations!P17</f>
        <v>14350797211938.672</v>
      </c>
      <c r="O2" s="148">
        <f>Calculations!Q17</f>
        <v>14499174424922.717</v>
      </c>
      <c r="P2" s="148">
        <f>Calculations!R17</f>
        <v>14647551637906.76</v>
      </c>
      <c r="Q2" s="148">
        <f>Calculations!S17</f>
        <v>14795928850890.801</v>
      </c>
      <c r="R2" s="148">
        <f>Calculations!T17</f>
        <v>14944306063874.846</v>
      </c>
      <c r="S2" s="148">
        <f>Calculations!U17</f>
        <v>14995167565994.139</v>
      </c>
      <c r="T2" s="148">
        <f>Calculations!V17</f>
        <v>15046029068113.43</v>
      </c>
      <c r="U2" s="148">
        <f>Calculations!W17</f>
        <v>15096890570232.725</v>
      </c>
      <c r="V2" s="148">
        <f>Calculations!X17</f>
        <v>15147752072352.018</v>
      </c>
      <c r="W2" s="148">
        <f>Calculations!Y17</f>
        <v>15198613574471.311</v>
      </c>
      <c r="X2" s="148">
        <f>Calculations!Z17</f>
        <v>15249475076590.607</v>
      </c>
      <c r="Y2" s="148">
        <f>Calculations!AA17</f>
        <v>15300336578709.9</v>
      </c>
      <c r="Z2" s="148">
        <f>Calculations!AB17</f>
        <v>15351198080829.193</v>
      </c>
      <c r="AA2" s="148">
        <f>Calculations!AC17</f>
        <v>15402059582948.486</v>
      </c>
      <c r="AB2" s="148">
        <f>Calculations!AD17</f>
        <v>15452921085067.775</v>
      </c>
      <c r="AC2" s="148">
        <f>Calculations!AE17</f>
        <v>15503782587187.068</v>
      </c>
      <c r="AD2" s="148">
        <f>Calculations!AF17</f>
        <v>15554644089306.369</v>
      </c>
      <c r="AE2" s="148">
        <f>Calculations!AG17</f>
        <v>15605505591425.664</v>
      </c>
      <c r="AF2" s="148">
        <f>Calculations!AH17</f>
        <v>15656367093544.957</v>
      </c>
      <c r="AG2" s="148">
        <f>Calculations!AI17</f>
        <v>15707228595664.252</v>
      </c>
      <c r="AH2" s="20"/>
      <c r="AI2" s="20"/>
    </row>
    <row r="3" spans="1:35" x14ac:dyDescent="0.2">
      <c r="A3" s="146" t="s">
        <v>106</v>
      </c>
      <c r="B3" s="148">
        <f>Calculations!D18</f>
        <v>0</v>
      </c>
      <c r="C3" s="148">
        <f>Calculations!E18</f>
        <v>0</v>
      </c>
      <c r="D3" s="148">
        <f>Calculations!F18</f>
        <v>0</v>
      </c>
      <c r="E3" s="148">
        <f>Calculations!G18</f>
        <v>0</v>
      </c>
      <c r="F3" s="148">
        <f>Calculations!H18</f>
        <v>0</v>
      </c>
      <c r="G3" s="148">
        <f>Calculations!I18</f>
        <v>0</v>
      </c>
      <c r="H3" s="148">
        <f>Calculations!J18</f>
        <v>0</v>
      </c>
      <c r="I3" s="148">
        <f>Calculations!K18</f>
        <v>0</v>
      </c>
      <c r="J3" s="148">
        <f>Calculations!L18</f>
        <v>0</v>
      </c>
      <c r="K3" s="148">
        <f>Calculations!M18</f>
        <v>0</v>
      </c>
      <c r="L3" s="148">
        <f>Calculations!N18</f>
        <v>0</v>
      </c>
      <c r="M3" s="148">
        <f>Calculations!O18</f>
        <v>0</v>
      </c>
      <c r="N3" s="148">
        <f>Calculations!P18</f>
        <v>0</v>
      </c>
      <c r="O3" s="148">
        <f>Calculations!Q18</f>
        <v>0</v>
      </c>
      <c r="P3" s="148">
        <f>Calculations!R18</f>
        <v>0</v>
      </c>
      <c r="Q3" s="148">
        <f>Calculations!S18</f>
        <v>0</v>
      </c>
      <c r="R3" s="148">
        <f>Calculations!T18</f>
        <v>0</v>
      </c>
      <c r="S3" s="148">
        <f>Calculations!U18</f>
        <v>0</v>
      </c>
      <c r="T3" s="148">
        <f>Calculations!V18</f>
        <v>0</v>
      </c>
      <c r="U3" s="148">
        <f>Calculations!W18</f>
        <v>0</v>
      </c>
      <c r="V3" s="148">
        <f>Calculations!X18</f>
        <v>0</v>
      </c>
      <c r="W3" s="148">
        <f>Calculations!Y18</f>
        <v>0</v>
      </c>
      <c r="X3" s="148">
        <f>Calculations!Z18</f>
        <v>0</v>
      </c>
      <c r="Y3" s="148">
        <f>Calculations!AA18</f>
        <v>0</v>
      </c>
      <c r="Z3" s="148">
        <f>Calculations!AB18</f>
        <v>0</v>
      </c>
      <c r="AA3" s="148">
        <f>Calculations!AC18</f>
        <v>0</v>
      </c>
      <c r="AB3" s="148">
        <f>Calculations!AD18</f>
        <v>0</v>
      </c>
      <c r="AC3" s="148">
        <f>Calculations!AE18</f>
        <v>0</v>
      </c>
      <c r="AD3" s="148">
        <f>Calculations!AF18</f>
        <v>0</v>
      </c>
      <c r="AE3" s="148">
        <f>Calculations!AG18</f>
        <v>0</v>
      </c>
      <c r="AF3" s="148">
        <f>Calculations!AH18</f>
        <v>0</v>
      </c>
      <c r="AG3" s="148">
        <f>Calculations!AI18</f>
        <v>0</v>
      </c>
      <c r="AH3" s="20"/>
      <c r="AI3" s="20"/>
    </row>
    <row r="4" spans="1:35" x14ac:dyDescent="0.2">
      <c r="A4" s="146" t="s">
        <v>108</v>
      </c>
      <c r="B4" s="148">
        <f>Calculations!D19</f>
        <v>0</v>
      </c>
      <c r="C4" s="148">
        <f>Calculations!E19</f>
        <v>0</v>
      </c>
      <c r="D4" s="148">
        <f>Calculations!F19</f>
        <v>0</v>
      </c>
      <c r="E4" s="148">
        <f>Calculations!G19</f>
        <v>0</v>
      </c>
      <c r="F4" s="148">
        <f>Calculations!H19</f>
        <v>0</v>
      </c>
      <c r="G4" s="148">
        <f>Calculations!I19</f>
        <v>0</v>
      </c>
      <c r="H4" s="148">
        <f>Calculations!J19</f>
        <v>0</v>
      </c>
      <c r="I4" s="148">
        <f>Calculations!K19</f>
        <v>0</v>
      </c>
      <c r="J4" s="148">
        <f>Calculations!L19</f>
        <v>0</v>
      </c>
      <c r="K4" s="148">
        <f>Calculations!M19</f>
        <v>0</v>
      </c>
      <c r="L4" s="148">
        <f>Calculations!N19</f>
        <v>0</v>
      </c>
      <c r="M4" s="148">
        <f>Calculations!O19</f>
        <v>0</v>
      </c>
      <c r="N4" s="148">
        <f>Calculations!P19</f>
        <v>0</v>
      </c>
      <c r="O4" s="148">
        <f>Calculations!Q19</f>
        <v>0</v>
      </c>
      <c r="P4" s="148">
        <f>Calculations!R19</f>
        <v>0</v>
      </c>
      <c r="Q4" s="148">
        <f>Calculations!S19</f>
        <v>0</v>
      </c>
      <c r="R4" s="148">
        <f>Calculations!T19</f>
        <v>0</v>
      </c>
      <c r="S4" s="148">
        <f>Calculations!U19</f>
        <v>0</v>
      </c>
      <c r="T4" s="148">
        <f>Calculations!V19</f>
        <v>0</v>
      </c>
      <c r="U4" s="148">
        <f>Calculations!W19</f>
        <v>0</v>
      </c>
      <c r="V4" s="148">
        <f>Calculations!X19</f>
        <v>0</v>
      </c>
      <c r="W4" s="148">
        <f>Calculations!Y19</f>
        <v>0</v>
      </c>
      <c r="X4" s="148">
        <f>Calculations!Z19</f>
        <v>0</v>
      </c>
      <c r="Y4" s="148">
        <f>Calculations!AA19</f>
        <v>0</v>
      </c>
      <c r="Z4" s="148">
        <f>Calculations!AB19</f>
        <v>0</v>
      </c>
      <c r="AA4" s="148">
        <f>Calculations!AC19</f>
        <v>0</v>
      </c>
      <c r="AB4" s="148">
        <f>Calculations!AD19</f>
        <v>0</v>
      </c>
      <c r="AC4" s="148">
        <f>Calculations!AE19</f>
        <v>0</v>
      </c>
      <c r="AD4" s="148">
        <f>Calculations!AF19</f>
        <v>0</v>
      </c>
      <c r="AE4" s="148">
        <f>Calculations!AG19</f>
        <v>0</v>
      </c>
      <c r="AF4" s="148">
        <f>Calculations!AH19</f>
        <v>0</v>
      </c>
      <c r="AG4" s="148">
        <f>Calculations!AI19</f>
        <v>0</v>
      </c>
      <c r="AH4" s="20"/>
      <c r="AI4" s="20"/>
    </row>
    <row r="5" spans="1:35" x14ac:dyDescent="0.2">
      <c r="A5" s="146" t="s">
        <v>110</v>
      </c>
      <c r="B5" s="148">
        <f>Calculations!D20</f>
        <v>0</v>
      </c>
      <c r="C5" s="148">
        <f>Calculations!E20</f>
        <v>0</v>
      </c>
      <c r="D5" s="148">
        <f>Calculations!F20</f>
        <v>0</v>
      </c>
      <c r="E5" s="148">
        <f>Calculations!G20</f>
        <v>0</v>
      </c>
      <c r="F5" s="148">
        <f>Calculations!H20</f>
        <v>0</v>
      </c>
      <c r="G5" s="148">
        <f>Calculations!I20</f>
        <v>0</v>
      </c>
      <c r="H5" s="148">
        <f>Calculations!J20</f>
        <v>0</v>
      </c>
      <c r="I5" s="148">
        <f>Calculations!K20</f>
        <v>0</v>
      </c>
      <c r="J5" s="148">
        <f>Calculations!L20</f>
        <v>0</v>
      </c>
      <c r="K5" s="148">
        <f>Calculations!M20</f>
        <v>0</v>
      </c>
      <c r="L5" s="148">
        <f>Calculations!N20</f>
        <v>0</v>
      </c>
      <c r="M5" s="148">
        <f>Calculations!O20</f>
        <v>0</v>
      </c>
      <c r="N5" s="148">
        <f>Calculations!P20</f>
        <v>0</v>
      </c>
      <c r="O5" s="148">
        <f>Calculations!Q20</f>
        <v>0</v>
      </c>
      <c r="P5" s="148">
        <f>Calculations!R20</f>
        <v>0</v>
      </c>
      <c r="Q5" s="148">
        <f>Calculations!S20</f>
        <v>0</v>
      </c>
      <c r="R5" s="148">
        <f>Calculations!T20</f>
        <v>0</v>
      </c>
      <c r="S5" s="148">
        <f>Calculations!U20</f>
        <v>0</v>
      </c>
      <c r="T5" s="148">
        <f>Calculations!V20</f>
        <v>0</v>
      </c>
      <c r="U5" s="148">
        <f>Calculations!W20</f>
        <v>0</v>
      </c>
      <c r="V5" s="148">
        <f>Calculations!X20</f>
        <v>0</v>
      </c>
      <c r="W5" s="148">
        <f>Calculations!Y20</f>
        <v>0</v>
      </c>
      <c r="X5" s="148">
        <f>Calculations!Z20</f>
        <v>0</v>
      </c>
      <c r="Y5" s="148">
        <f>Calculations!AA20</f>
        <v>0</v>
      </c>
      <c r="Z5" s="148">
        <f>Calculations!AB20</f>
        <v>0</v>
      </c>
      <c r="AA5" s="148">
        <f>Calculations!AC20</f>
        <v>0</v>
      </c>
      <c r="AB5" s="148">
        <f>Calculations!AD20</f>
        <v>0</v>
      </c>
      <c r="AC5" s="148">
        <f>Calculations!AE20</f>
        <v>0</v>
      </c>
      <c r="AD5" s="148">
        <f>Calculations!AF20</f>
        <v>0</v>
      </c>
      <c r="AE5" s="148">
        <f>Calculations!AG20</f>
        <v>0</v>
      </c>
      <c r="AF5" s="148">
        <f>Calculations!AH20</f>
        <v>0</v>
      </c>
      <c r="AG5" s="148">
        <f>Calculations!AI20</f>
        <v>0</v>
      </c>
      <c r="AH5" s="20"/>
      <c r="AI5" s="20"/>
    </row>
    <row r="6" spans="1:35" x14ac:dyDescent="0.2">
      <c r="A6" s="146" t="s">
        <v>111</v>
      </c>
      <c r="B6" s="148">
        <f>Calculations!D21</f>
        <v>0</v>
      </c>
      <c r="C6" s="148">
        <f>Calculations!E21</f>
        <v>0</v>
      </c>
      <c r="D6" s="148">
        <f>Calculations!F21</f>
        <v>0</v>
      </c>
      <c r="E6" s="148">
        <f>Calculations!G21</f>
        <v>0</v>
      </c>
      <c r="F6" s="148">
        <f>Calculations!H21</f>
        <v>0</v>
      </c>
      <c r="G6" s="148">
        <f>Calculations!I21</f>
        <v>0</v>
      </c>
      <c r="H6" s="148">
        <f>Calculations!J21</f>
        <v>0</v>
      </c>
      <c r="I6" s="148">
        <f>Calculations!K21</f>
        <v>0</v>
      </c>
      <c r="J6" s="148">
        <f>Calculations!L21</f>
        <v>0</v>
      </c>
      <c r="K6" s="148">
        <f>Calculations!M21</f>
        <v>0</v>
      </c>
      <c r="L6" s="148">
        <f>Calculations!N21</f>
        <v>0</v>
      </c>
      <c r="M6" s="148">
        <f>Calculations!O21</f>
        <v>0</v>
      </c>
      <c r="N6" s="148">
        <f>Calculations!P21</f>
        <v>0</v>
      </c>
      <c r="O6" s="148">
        <f>Calculations!Q21</f>
        <v>0</v>
      </c>
      <c r="P6" s="148">
        <f>Calculations!R21</f>
        <v>0</v>
      </c>
      <c r="Q6" s="148">
        <f>Calculations!S21</f>
        <v>0</v>
      </c>
      <c r="R6" s="148">
        <f>Calculations!T21</f>
        <v>0</v>
      </c>
      <c r="S6" s="148">
        <f>Calculations!U21</f>
        <v>0</v>
      </c>
      <c r="T6" s="148">
        <f>Calculations!V21</f>
        <v>0</v>
      </c>
      <c r="U6" s="148">
        <f>Calculations!W21</f>
        <v>0</v>
      </c>
      <c r="V6" s="148">
        <f>Calculations!X21</f>
        <v>0</v>
      </c>
      <c r="W6" s="148">
        <f>Calculations!Y21</f>
        <v>0</v>
      </c>
      <c r="X6" s="148">
        <f>Calculations!Z21</f>
        <v>0</v>
      </c>
      <c r="Y6" s="148">
        <f>Calculations!AA21</f>
        <v>0</v>
      </c>
      <c r="Z6" s="148">
        <f>Calculations!AB21</f>
        <v>0</v>
      </c>
      <c r="AA6" s="148">
        <f>Calculations!AC21</f>
        <v>0</v>
      </c>
      <c r="AB6" s="148">
        <f>Calculations!AD21</f>
        <v>0</v>
      </c>
      <c r="AC6" s="148">
        <f>Calculations!AE21</f>
        <v>0</v>
      </c>
      <c r="AD6" s="148">
        <f>Calculations!AF21</f>
        <v>0</v>
      </c>
      <c r="AE6" s="148">
        <f>Calculations!AG21</f>
        <v>0</v>
      </c>
      <c r="AF6" s="148">
        <f>Calculations!AH21</f>
        <v>0</v>
      </c>
      <c r="AG6" s="148">
        <f>Calculations!AI21</f>
        <v>0</v>
      </c>
      <c r="AH6" s="20"/>
      <c r="AI6" s="20"/>
    </row>
    <row r="7" spans="1:35" x14ac:dyDescent="0.2">
      <c r="A7" s="146" t="s">
        <v>113</v>
      </c>
      <c r="B7" s="148">
        <f>Calculations!D22</f>
        <v>0</v>
      </c>
      <c r="C7" s="148">
        <f>Calculations!E22</f>
        <v>0</v>
      </c>
      <c r="D7" s="148">
        <f>Calculations!F22</f>
        <v>0</v>
      </c>
      <c r="E7" s="148">
        <f>Calculations!G22</f>
        <v>0</v>
      </c>
      <c r="F7" s="148">
        <f>Calculations!H22</f>
        <v>0</v>
      </c>
      <c r="G7" s="148">
        <f>Calculations!I22</f>
        <v>0</v>
      </c>
      <c r="H7" s="148">
        <f>Calculations!J22</f>
        <v>0</v>
      </c>
      <c r="I7" s="148">
        <f>Calculations!K22</f>
        <v>0</v>
      </c>
      <c r="J7" s="148">
        <f>Calculations!L22</f>
        <v>0</v>
      </c>
      <c r="K7" s="148">
        <f>Calculations!M22</f>
        <v>0</v>
      </c>
      <c r="L7" s="148">
        <f>Calculations!N22</f>
        <v>0</v>
      </c>
      <c r="M7" s="148">
        <f>Calculations!O22</f>
        <v>0</v>
      </c>
      <c r="N7" s="148">
        <f>Calculations!P22</f>
        <v>0</v>
      </c>
      <c r="O7" s="148">
        <f>Calculations!Q22</f>
        <v>0</v>
      </c>
      <c r="P7" s="148">
        <f>Calculations!R22</f>
        <v>0</v>
      </c>
      <c r="Q7" s="148">
        <f>Calculations!S22</f>
        <v>0</v>
      </c>
      <c r="R7" s="148">
        <f>Calculations!T22</f>
        <v>0</v>
      </c>
      <c r="S7" s="148">
        <f>Calculations!U22</f>
        <v>0</v>
      </c>
      <c r="T7" s="148">
        <f>Calculations!V22</f>
        <v>0</v>
      </c>
      <c r="U7" s="148">
        <f>Calculations!W22</f>
        <v>0</v>
      </c>
      <c r="V7" s="148">
        <f>Calculations!X22</f>
        <v>0</v>
      </c>
      <c r="W7" s="148">
        <f>Calculations!Y22</f>
        <v>0</v>
      </c>
      <c r="X7" s="148">
        <f>Calculations!Z22</f>
        <v>0</v>
      </c>
      <c r="Y7" s="148">
        <f>Calculations!AA22</f>
        <v>0</v>
      </c>
      <c r="Z7" s="148">
        <f>Calculations!AB22</f>
        <v>0</v>
      </c>
      <c r="AA7" s="148">
        <f>Calculations!AC22</f>
        <v>0</v>
      </c>
      <c r="AB7" s="148">
        <f>Calculations!AD22</f>
        <v>0</v>
      </c>
      <c r="AC7" s="148">
        <f>Calculations!AE22</f>
        <v>0</v>
      </c>
      <c r="AD7" s="148">
        <f>Calculations!AF22</f>
        <v>0</v>
      </c>
      <c r="AE7" s="148">
        <f>Calculations!AG22</f>
        <v>0</v>
      </c>
      <c r="AF7" s="148">
        <f>Calculations!AH22</f>
        <v>0</v>
      </c>
      <c r="AG7" s="148">
        <f>Calculations!AI22</f>
        <v>0</v>
      </c>
      <c r="AH7" s="20"/>
      <c r="AI7" s="20"/>
    </row>
    <row r="8" spans="1:35" x14ac:dyDescent="0.2">
      <c r="A8" s="146" t="s">
        <v>114</v>
      </c>
      <c r="B8" s="148">
        <f>Calculations!D23</f>
        <v>0</v>
      </c>
      <c r="C8" s="148">
        <f>Calculations!E23</f>
        <v>0</v>
      </c>
      <c r="D8" s="148">
        <f>Calculations!F23</f>
        <v>0</v>
      </c>
      <c r="E8" s="148">
        <f>Calculations!G23</f>
        <v>0</v>
      </c>
      <c r="F8" s="148">
        <f>Calculations!H23</f>
        <v>0</v>
      </c>
      <c r="G8" s="148">
        <f>Calculations!I23</f>
        <v>0</v>
      </c>
      <c r="H8" s="148">
        <f>Calculations!J23</f>
        <v>0</v>
      </c>
      <c r="I8" s="148">
        <f>Calculations!K23</f>
        <v>0</v>
      </c>
      <c r="J8" s="148">
        <f>Calculations!L23</f>
        <v>0</v>
      </c>
      <c r="K8" s="148">
        <f>Calculations!M23</f>
        <v>0</v>
      </c>
      <c r="L8" s="148">
        <f>Calculations!N23</f>
        <v>0</v>
      </c>
      <c r="M8" s="148">
        <f>Calculations!O23</f>
        <v>0</v>
      </c>
      <c r="N8" s="148">
        <f>Calculations!P23</f>
        <v>0</v>
      </c>
      <c r="O8" s="148">
        <f>Calculations!Q23</f>
        <v>0</v>
      </c>
      <c r="P8" s="148">
        <f>Calculations!R23</f>
        <v>0</v>
      </c>
      <c r="Q8" s="148">
        <f>Calculations!S23</f>
        <v>0</v>
      </c>
      <c r="R8" s="148">
        <f>Calculations!T23</f>
        <v>0</v>
      </c>
      <c r="S8" s="148">
        <f>Calculations!U23</f>
        <v>0</v>
      </c>
      <c r="T8" s="148">
        <f>Calculations!V23</f>
        <v>0</v>
      </c>
      <c r="U8" s="148">
        <f>Calculations!W23</f>
        <v>0</v>
      </c>
      <c r="V8" s="148">
        <f>Calculations!X23</f>
        <v>0</v>
      </c>
      <c r="W8" s="148">
        <f>Calculations!Y23</f>
        <v>0</v>
      </c>
      <c r="X8" s="148">
        <f>Calculations!Z23</f>
        <v>0</v>
      </c>
      <c r="Y8" s="148">
        <f>Calculations!AA23</f>
        <v>0</v>
      </c>
      <c r="Z8" s="148">
        <f>Calculations!AB23</f>
        <v>0</v>
      </c>
      <c r="AA8" s="148">
        <f>Calculations!AC23</f>
        <v>0</v>
      </c>
      <c r="AB8" s="148">
        <f>Calculations!AD23</f>
        <v>0</v>
      </c>
      <c r="AC8" s="148">
        <f>Calculations!AE23</f>
        <v>0</v>
      </c>
      <c r="AD8" s="148">
        <f>Calculations!AF23</f>
        <v>0</v>
      </c>
      <c r="AE8" s="148">
        <f>Calculations!AG23</f>
        <v>0</v>
      </c>
      <c r="AF8" s="148">
        <f>Calculations!AH23</f>
        <v>0</v>
      </c>
      <c r="AG8" s="148">
        <f>Calculations!AI23</f>
        <v>0</v>
      </c>
      <c r="AH8" s="20"/>
      <c r="AI8" s="20"/>
    </row>
    <row r="9" spans="1:35" x14ac:dyDescent="0.2">
      <c r="A9" s="146" t="s">
        <v>115</v>
      </c>
      <c r="B9" s="148">
        <f>Calculations!D24</f>
        <v>0</v>
      </c>
      <c r="C9" s="148">
        <f>Calculations!E24</f>
        <v>0</v>
      </c>
      <c r="D9" s="148">
        <f>Calculations!F24</f>
        <v>0</v>
      </c>
      <c r="E9" s="148">
        <f>Calculations!G24</f>
        <v>0</v>
      </c>
      <c r="F9" s="148">
        <f>Calculations!H24</f>
        <v>0</v>
      </c>
      <c r="G9" s="148">
        <f>Calculations!I24</f>
        <v>0</v>
      </c>
      <c r="H9" s="148">
        <f>Calculations!J24</f>
        <v>0</v>
      </c>
      <c r="I9" s="148">
        <f>Calculations!K24</f>
        <v>0</v>
      </c>
      <c r="J9" s="148">
        <f>Calculations!L24</f>
        <v>0</v>
      </c>
      <c r="K9" s="148">
        <f>Calculations!M24</f>
        <v>0</v>
      </c>
      <c r="L9" s="148">
        <f>Calculations!N24</f>
        <v>0</v>
      </c>
      <c r="M9" s="148">
        <f>Calculations!O24</f>
        <v>0</v>
      </c>
      <c r="N9" s="148">
        <f>Calculations!P24</f>
        <v>0</v>
      </c>
      <c r="O9" s="148">
        <f>Calculations!Q24</f>
        <v>0</v>
      </c>
      <c r="P9" s="148">
        <f>Calculations!R24</f>
        <v>0</v>
      </c>
      <c r="Q9" s="148">
        <f>Calculations!S24</f>
        <v>0</v>
      </c>
      <c r="R9" s="148">
        <f>Calculations!T24</f>
        <v>0</v>
      </c>
      <c r="S9" s="148">
        <f>Calculations!U24</f>
        <v>0</v>
      </c>
      <c r="T9" s="148">
        <f>Calculations!V24</f>
        <v>0</v>
      </c>
      <c r="U9" s="148">
        <f>Calculations!W24</f>
        <v>0</v>
      </c>
      <c r="V9" s="148">
        <f>Calculations!X24</f>
        <v>0</v>
      </c>
      <c r="W9" s="148">
        <f>Calculations!Y24</f>
        <v>0</v>
      </c>
      <c r="X9" s="148">
        <f>Calculations!Z24</f>
        <v>0</v>
      </c>
      <c r="Y9" s="148">
        <f>Calculations!AA24</f>
        <v>0</v>
      </c>
      <c r="Z9" s="148">
        <f>Calculations!AB24</f>
        <v>0</v>
      </c>
      <c r="AA9" s="148">
        <f>Calculations!AC24</f>
        <v>0</v>
      </c>
      <c r="AB9" s="148">
        <f>Calculations!AD24</f>
        <v>0</v>
      </c>
      <c r="AC9" s="148">
        <f>Calculations!AE24</f>
        <v>0</v>
      </c>
      <c r="AD9" s="148">
        <f>Calculations!AF24</f>
        <v>0</v>
      </c>
      <c r="AE9" s="148">
        <f>Calculations!AG24</f>
        <v>0</v>
      </c>
      <c r="AF9" s="148">
        <f>Calculations!AH24</f>
        <v>0</v>
      </c>
      <c r="AG9" s="148">
        <f>Calculations!AI24</f>
        <v>0</v>
      </c>
      <c r="AH9" s="20"/>
      <c r="AI9" s="20"/>
    </row>
    <row r="10" spans="1:35" x14ac:dyDescent="0.2">
      <c r="A10" s="146" t="s">
        <v>116</v>
      </c>
      <c r="B10" s="148">
        <f>Calculations!D25</f>
        <v>0</v>
      </c>
      <c r="C10" s="148">
        <f>Calculations!E25</f>
        <v>0</v>
      </c>
      <c r="D10" s="148">
        <f>Calculations!F25</f>
        <v>0</v>
      </c>
      <c r="E10" s="148">
        <f>Calculations!G25</f>
        <v>0</v>
      </c>
      <c r="F10" s="148">
        <f>Calculations!H25</f>
        <v>0</v>
      </c>
      <c r="G10" s="148">
        <f>Calculations!I25</f>
        <v>0</v>
      </c>
      <c r="H10" s="148">
        <f>Calculations!J25</f>
        <v>0</v>
      </c>
      <c r="I10" s="148">
        <f>Calculations!K25</f>
        <v>0</v>
      </c>
      <c r="J10" s="148">
        <f>Calculations!L25</f>
        <v>0</v>
      </c>
      <c r="K10" s="148">
        <f>Calculations!M25</f>
        <v>0</v>
      </c>
      <c r="L10" s="148">
        <f>Calculations!N25</f>
        <v>0</v>
      </c>
      <c r="M10" s="148">
        <f>Calculations!O25</f>
        <v>0</v>
      </c>
      <c r="N10" s="148">
        <f>Calculations!P25</f>
        <v>0</v>
      </c>
      <c r="O10" s="148">
        <f>Calculations!Q25</f>
        <v>0</v>
      </c>
      <c r="P10" s="148">
        <f>Calculations!R25</f>
        <v>0</v>
      </c>
      <c r="Q10" s="148">
        <f>Calculations!S25</f>
        <v>0</v>
      </c>
      <c r="R10" s="148">
        <f>Calculations!T25</f>
        <v>0</v>
      </c>
      <c r="S10" s="148">
        <f>Calculations!U25</f>
        <v>0</v>
      </c>
      <c r="T10" s="148">
        <f>Calculations!V25</f>
        <v>0</v>
      </c>
      <c r="U10" s="148">
        <f>Calculations!W25</f>
        <v>0</v>
      </c>
      <c r="V10" s="148">
        <f>Calculations!X25</f>
        <v>0</v>
      </c>
      <c r="W10" s="148">
        <f>Calculations!Y25</f>
        <v>0</v>
      </c>
      <c r="X10" s="148">
        <f>Calculations!Z25</f>
        <v>0</v>
      </c>
      <c r="Y10" s="148">
        <f>Calculations!AA25</f>
        <v>0</v>
      </c>
      <c r="Z10" s="148">
        <f>Calculations!AB25</f>
        <v>0</v>
      </c>
      <c r="AA10" s="148">
        <f>Calculations!AC25</f>
        <v>0</v>
      </c>
      <c r="AB10" s="148">
        <f>Calculations!AD25</f>
        <v>0</v>
      </c>
      <c r="AC10" s="148">
        <f>Calculations!AE25</f>
        <v>0</v>
      </c>
      <c r="AD10" s="148">
        <f>Calculations!AF25</f>
        <v>0</v>
      </c>
      <c r="AE10" s="148">
        <f>Calculations!AG25</f>
        <v>0</v>
      </c>
      <c r="AF10" s="148">
        <f>Calculations!AH25</f>
        <v>0</v>
      </c>
      <c r="AG10" s="148">
        <f>Calculations!AI25</f>
        <v>0</v>
      </c>
      <c r="AH10" s="20"/>
      <c r="AI10" s="20"/>
    </row>
    <row r="11" spans="1:35" x14ac:dyDescent="0.2">
      <c r="A11" s="146" t="s">
        <v>117</v>
      </c>
      <c r="B11" s="148">
        <f>Calculations!D26</f>
        <v>0</v>
      </c>
      <c r="C11" s="148">
        <f>Calculations!E26</f>
        <v>0</v>
      </c>
      <c r="D11" s="148">
        <f>Calculations!F26</f>
        <v>0</v>
      </c>
      <c r="E11" s="148">
        <f>Calculations!G26</f>
        <v>0</v>
      </c>
      <c r="F11" s="148">
        <f>Calculations!H26</f>
        <v>0</v>
      </c>
      <c r="G11" s="148">
        <f>Calculations!I26</f>
        <v>0</v>
      </c>
      <c r="H11" s="148">
        <f>Calculations!J26</f>
        <v>0</v>
      </c>
      <c r="I11" s="148">
        <f>Calculations!K26</f>
        <v>0</v>
      </c>
      <c r="J11" s="148">
        <f>Calculations!L26</f>
        <v>0</v>
      </c>
      <c r="K11" s="148">
        <f>Calculations!M26</f>
        <v>0</v>
      </c>
      <c r="L11" s="148">
        <f>Calculations!N26</f>
        <v>0</v>
      </c>
      <c r="M11" s="148">
        <f>Calculations!O26</f>
        <v>0</v>
      </c>
      <c r="N11" s="148">
        <f>Calculations!P26</f>
        <v>0</v>
      </c>
      <c r="O11" s="148">
        <f>Calculations!Q26</f>
        <v>0</v>
      </c>
      <c r="P11" s="148">
        <f>Calculations!R26</f>
        <v>0</v>
      </c>
      <c r="Q11" s="148">
        <f>Calculations!S26</f>
        <v>0</v>
      </c>
      <c r="R11" s="148">
        <f>Calculations!T26</f>
        <v>0</v>
      </c>
      <c r="S11" s="148">
        <f>Calculations!U26</f>
        <v>0</v>
      </c>
      <c r="T11" s="148">
        <f>Calculations!V26</f>
        <v>0</v>
      </c>
      <c r="U11" s="148">
        <f>Calculations!W26</f>
        <v>0</v>
      </c>
      <c r="V11" s="148">
        <f>Calculations!X26</f>
        <v>0</v>
      </c>
      <c r="W11" s="148">
        <f>Calculations!Y26</f>
        <v>0</v>
      </c>
      <c r="X11" s="148">
        <f>Calculations!Z26</f>
        <v>0</v>
      </c>
      <c r="Y11" s="148">
        <f>Calculations!AA26</f>
        <v>0</v>
      </c>
      <c r="Z11" s="148">
        <f>Calculations!AB26</f>
        <v>0</v>
      </c>
      <c r="AA11" s="148">
        <f>Calculations!AC26</f>
        <v>0</v>
      </c>
      <c r="AB11" s="148">
        <f>Calculations!AD26</f>
        <v>0</v>
      </c>
      <c r="AC11" s="148">
        <f>Calculations!AE26</f>
        <v>0</v>
      </c>
      <c r="AD11" s="148">
        <f>Calculations!AF26</f>
        <v>0</v>
      </c>
      <c r="AE11" s="148">
        <f>Calculations!AG26</f>
        <v>0</v>
      </c>
      <c r="AF11" s="148">
        <f>Calculations!AH26</f>
        <v>0</v>
      </c>
      <c r="AG11" s="148">
        <f>Calculations!AI26</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ht="15.75" customHeight="1"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ht="15.75" customHeight="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ht="15.7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ht="15.75" customHeight="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ht="15.75" customHeight="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995"/>
  <sheetViews>
    <sheetView workbookViewId="0">
      <selection activeCell="L7" sqref="A1:AG11"/>
    </sheetView>
  </sheetViews>
  <sheetFormatPr baseColWidth="10" defaultColWidth="14.5" defaultRowHeight="15" customHeight="1" x14ac:dyDescent="0.2"/>
  <cols>
    <col min="1" max="1" width="29" customWidth="1"/>
    <col min="2" max="2" width="11.33203125" customWidth="1"/>
    <col min="3" max="33" width="10.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Calculations!D30</f>
        <v>14040459404685.037</v>
      </c>
      <c r="C2" s="148">
        <f>Calculations!E30</f>
        <v>14206190461117.527</v>
      </c>
      <c r="D2" s="148">
        <f>Calculations!F30</f>
        <v>14371921517550.014</v>
      </c>
      <c r="E2" s="148">
        <f>Calculations!G30</f>
        <v>14537652573982.502</v>
      </c>
      <c r="F2" s="148">
        <f>Calculations!H30</f>
        <v>14703383630414.988</v>
      </c>
      <c r="G2" s="148">
        <f>Calculations!I30</f>
        <v>14869114686847.479</v>
      </c>
      <c r="H2" s="148">
        <f>Calculations!J30</f>
        <v>15034845743279.967</v>
      </c>
      <c r="I2" s="148">
        <f>Calculations!K30</f>
        <v>15200576799712.451</v>
      </c>
      <c r="J2" s="148">
        <f>Calculations!L30</f>
        <v>15366307856144.943</v>
      </c>
      <c r="K2" s="148">
        <f>Calculations!M30</f>
        <v>15532038912577.432</v>
      </c>
      <c r="L2" s="148">
        <f>Calculations!N30</f>
        <v>15697769969009.918</v>
      </c>
      <c r="M2" s="148">
        <f>Calculations!O30</f>
        <v>15863501025442.402</v>
      </c>
      <c r="N2" s="148">
        <f>Calculations!P30</f>
        <v>16029232081874.893</v>
      </c>
      <c r="O2" s="148">
        <f>Calculations!Q30</f>
        <v>16194963138307.381</v>
      </c>
      <c r="P2" s="148">
        <f>Calculations!R30</f>
        <v>16360694194739.869</v>
      </c>
      <c r="Q2" s="148">
        <f>Calculations!S30</f>
        <v>16526425251172.357</v>
      </c>
      <c r="R2" s="148">
        <f>Calculations!T30</f>
        <v>16692156307604.848</v>
      </c>
      <c r="S2" s="148">
        <f>Calculations!U30</f>
        <v>16748966449192.291</v>
      </c>
      <c r="T2" s="148">
        <f>Calculations!V30</f>
        <v>16805776590779.73</v>
      </c>
      <c r="U2" s="148">
        <f>Calculations!W30</f>
        <v>16862586732367.178</v>
      </c>
      <c r="V2" s="148">
        <f>Calculations!X30</f>
        <v>16919396873954.621</v>
      </c>
      <c r="W2" s="148">
        <f>Calculations!Y30</f>
        <v>16976207015542.064</v>
      </c>
      <c r="X2" s="148">
        <f>Calculations!Z30</f>
        <v>17033017157129.508</v>
      </c>
      <c r="Y2" s="148">
        <f>Calculations!AA30</f>
        <v>17089827298716.951</v>
      </c>
      <c r="Z2" s="148">
        <f>Calculations!AB30</f>
        <v>17146637440304.395</v>
      </c>
      <c r="AA2" s="148">
        <f>Calculations!AC30</f>
        <v>17203447581891.838</v>
      </c>
      <c r="AB2" s="148">
        <f>Calculations!AD30</f>
        <v>17260257723479.281</v>
      </c>
      <c r="AC2" s="148">
        <f>Calculations!AE30</f>
        <v>17317067865066.727</v>
      </c>
      <c r="AD2" s="148">
        <f>Calculations!AF30</f>
        <v>17373878006654.172</v>
      </c>
      <c r="AE2" s="148">
        <f>Calculations!AG30</f>
        <v>17430688148241.619</v>
      </c>
      <c r="AF2" s="148">
        <f>Calculations!AH30</f>
        <v>17487498289829.062</v>
      </c>
      <c r="AG2" s="148">
        <f>Calculations!AI30</f>
        <v>17544308431416.506</v>
      </c>
      <c r="AH2" s="20"/>
      <c r="AI2" s="20"/>
    </row>
    <row r="3" spans="1:35" x14ac:dyDescent="0.2">
      <c r="A3" s="149" t="s">
        <v>106</v>
      </c>
      <c r="B3" s="148">
        <f>Calculations!D31</f>
        <v>0</v>
      </c>
      <c r="C3" s="148">
        <f>Calculations!E31</f>
        <v>0</v>
      </c>
      <c r="D3" s="148">
        <f>Calculations!F31</f>
        <v>0</v>
      </c>
      <c r="E3" s="148">
        <f>Calculations!G31</f>
        <v>0</v>
      </c>
      <c r="F3" s="148">
        <f>Calculations!H31</f>
        <v>0</v>
      </c>
      <c r="G3" s="148">
        <f>Calculations!I31</f>
        <v>0</v>
      </c>
      <c r="H3" s="148">
        <f>Calculations!J31</f>
        <v>0</v>
      </c>
      <c r="I3" s="148">
        <f>Calculations!K31</f>
        <v>0</v>
      </c>
      <c r="J3" s="148">
        <f>Calculations!L31</f>
        <v>0</v>
      </c>
      <c r="K3" s="148">
        <f>Calculations!M31</f>
        <v>0</v>
      </c>
      <c r="L3" s="148">
        <f>Calculations!N31</f>
        <v>0</v>
      </c>
      <c r="M3" s="148">
        <f>Calculations!O31</f>
        <v>0</v>
      </c>
      <c r="N3" s="148">
        <f>Calculations!P31</f>
        <v>0</v>
      </c>
      <c r="O3" s="148">
        <f>Calculations!Q31</f>
        <v>0</v>
      </c>
      <c r="P3" s="148">
        <f>Calculations!R31</f>
        <v>0</v>
      </c>
      <c r="Q3" s="148">
        <f>Calculations!S31</f>
        <v>0</v>
      </c>
      <c r="R3" s="148">
        <f>Calculations!T31</f>
        <v>0</v>
      </c>
      <c r="S3" s="148">
        <f>Calculations!U31</f>
        <v>0</v>
      </c>
      <c r="T3" s="148">
        <f>Calculations!V31</f>
        <v>0</v>
      </c>
      <c r="U3" s="148">
        <f>Calculations!W31</f>
        <v>0</v>
      </c>
      <c r="V3" s="148">
        <f>Calculations!X31</f>
        <v>0</v>
      </c>
      <c r="W3" s="148">
        <f>Calculations!Y31</f>
        <v>0</v>
      </c>
      <c r="X3" s="148">
        <f>Calculations!Z31</f>
        <v>0</v>
      </c>
      <c r="Y3" s="148">
        <f>Calculations!AA31</f>
        <v>0</v>
      </c>
      <c r="Z3" s="148">
        <f>Calculations!AB31</f>
        <v>0</v>
      </c>
      <c r="AA3" s="148">
        <f>Calculations!AC31</f>
        <v>0</v>
      </c>
      <c r="AB3" s="148">
        <f>Calculations!AD31</f>
        <v>0</v>
      </c>
      <c r="AC3" s="148">
        <f>Calculations!AE31</f>
        <v>0</v>
      </c>
      <c r="AD3" s="148">
        <f>Calculations!AF31</f>
        <v>0</v>
      </c>
      <c r="AE3" s="148">
        <f>Calculations!AG31</f>
        <v>0</v>
      </c>
      <c r="AF3" s="148">
        <f>Calculations!AH31</f>
        <v>0</v>
      </c>
      <c r="AG3" s="148">
        <f>Calculations!AI31</f>
        <v>0</v>
      </c>
      <c r="AH3" s="20"/>
      <c r="AI3" s="20"/>
    </row>
    <row r="4" spans="1:35" x14ac:dyDescent="0.2">
      <c r="A4" s="149" t="s">
        <v>108</v>
      </c>
      <c r="B4" s="148">
        <f>Calculations!D32</f>
        <v>0</v>
      </c>
      <c r="C4" s="148">
        <f>Calculations!E32</f>
        <v>0</v>
      </c>
      <c r="D4" s="148">
        <f>Calculations!F32</f>
        <v>0</v>
      </c>
      <c r="E4" s="148">
        <f>Calculations!G32</f>
        <v>0</v>
      </c>
      <c r="F4" s="148">
        <f>Calculations!H32</f>
        <v>0</v>
      </c>
      <c r="G4" s="148">
        <f>Calculations!I32</f>
        <v>0</v>
      </c>
      <c r="H4" s="148">
        <f>Calculations!J32</f>
        <v>0</v>
      </c>
      <c r="I4" s="148">
        <f>Calculations!K32</f>
        <v>0</v>
      </c>
      <c r="J4" s="148">
        <f>Calculations!L32</f>
        <v>0</v>
      </c>
      <c r="K4" s="148">
        <f>Calculations!M32</f>
        <v>0</v>
      </c>
      <c r="L4" s="148">
        <f>Calculations!N32</f>
        <v>0</v>
      </c>
      <c r="M4" s="148">
        <f>Calculations!O32</f>
        <v>0</v>
      </c>
      <c r="N4" s="148">
        <f>Calculations!P32</f>
        <v>0</v>
      </c>
      <c r="O4" s="148">
        <f>Calculations!Q32</f>
        <v>0</v>
      </c>
      <c r="P4" s="148">
        <f>Calculations!R32</f>
        <v>0</v>
      </c>
      <c r="Q4" s="148">
        <f>Calculations!S32</f>
        <v>0</v>
      </c>
      <c r="R4" s="148">
        <f>Calculations!T32</f>
        <v>0</v>
      </c>
      <c r="S4" s="148">
        <f>Calculations!U32</f>
        <v>0</v>
      </c>
      <c r="T4" s="148">
        <f>Calculations!V32</f>
        <v>0</v>
      </c>
      <c r="U4" s="148">
        <f>Calculations!W32</f>
        <v>0</v>
      </c>
      <c r="V4" s="148">
        <f>Calculations!X32</f>
        <v>0</v>
      </c>
      <c r="W4" s="148">
        <f>Calculations!Y32</f>
        <v>0</v>
      </c>
      <c r="X4" s="148">
        <f>Calculations!Z32</f>
        <v>0</v>
      </c>
      <c r="Y4" s="148">
        <f>Calculations!AA32</f>
        <v>0</v>
      </c>
      <c r="Z4" s="148">
        <f>Calculations!AB32</f>
        <v>0</v>
      </c>
      <c r="AA4" s="148">
        <f>Calculations!AC32</f>
        <v>0</v>
      </c>
      <c r="AB4" s="148">
        <f>Calculations!AD32</f>
        <v>0</v>
      </c>
      <c r="AC4" s="148">
        <f>Calculations!AE32</f>
        <v>0</v>
      </c>
      <c r="AD4" s="148">
        <f>Calculations!AF32</f>
        <v>0</v>
      </c>
      <c r="AE4" s="148">
        <f>Calculations!AG32</f>
        <v>0</v>
      </c>
      <c r="AF4" s="148">
        <f>Calculations!AH32</f>
        <v>0</v>
      </c>
      <c r="AG4" s="148">
        <f>Calculations!AI32</f>
        <v>0</v>
      </c>
      <c r="AH4" s="20"/>
      <c r="AI4" s="20"/>
    </row>
    <row r="5" spans="1:35" x14ac:dyDescent="0.2">
      <c r="A5" s="149" t="s">
        <v>110</v>
      </c>
      <c r="B5" s="148">
        <f>Calculations!D33</f>
        <v>0</v>
      </c>
      <c r="C5" s="148">
        <f>Calculations!E33</f>
        <v>0</v>
      </c>
      <c r="D5" s="148">
        <f>Calculations!F33</f>
        <v>0</v>
      </c>
      <c r="E5" s="148">
        <f>Calculations!G33</f>
        <v>0</v>
      </c>
      <c r="F5" s="148">
        <f>Calculations!H33</f>
        <v>0</v>
      </c>
      <c r="G5" s="148">
        <f>Calculations!I33</f>
        <v>0</v>
      </c>
      <c r="H5" s="148">
        <f>Calculations!J33</f>
        <v>0</v>
      </c>
      <c r="I5" s="148">
        <f>Calculations!K33</f>
        <v>0</v>
      </c>
      <c r="J5" s="148">
        <f>Calculations!L33</f>
        <v>0</v>
      </c>
      <c r="K5" s="148">
        <f>Calculations!M33</f>
        <v>0</v>
      </c>
      <c r="L5" s="148">
        <f>Calculations!N33</f>
        <v>0</v>
      </c>
      <c r="M5" s="148">
        <f>Calculations!O33</f>
        <v>0</v>
      </c>
      <c r="N5" s="148">
        <f>Calculations!P33</f>
        <v>0</v>
      </c>
      <c r="O5" s="148">
        <f>Calculations!Q33</f>
        <v>0</v>
      </c>
      <c r="P5" s="148">
        <f>Calculations!R33</f>
        <v>0</v>
      </c>
      <c r="Q5" s="148">
        <f>Calculations!S33</f>
        <v>0</v>
      </c>
      <c r="R5" s="148">
        <f>Calculations!T33</f>
        <v>0</v>
      </c>
      <c r="S5" s="148">
        <f>Calculations!U33</f>
        <v>0</v>
      </c>
      <c r="T5" s="148">
        <f>Calculations!V33</f>
        <v>0</v>
      </c>
      <c r="U5" s="148">
        <f>Calculations!W33</f>
        <v>0</v>
      </c>
      <c r="V5" s="148">
        <f>Calculations!X33</f>
        <v>0</v>
      </c>
      <c r="W5" s="148">
        <f>Calculations!Y33</f>
        <v>0</v>
      </c>
      <c r="X5" s="148">
        <f>Calculations!Z33</f>
        <v>0</v>
      </c>
      <c r="Y5" s="148">
        <f>Calculations!AA33</f>
        <v>0</v>
      </c>
      <c r="Z5" s="148">
        <f>Calculations!AB33</f>
        <v>0</v>
      </c>
      <c r="AA5" s="148">
        <f>Calculations!AC33</f>
        <v>0</v>
      </c>
      <c r="AB5" s="148">
        <f>Calculations!AD33</f>
        <v>0</v>
      </c>
      <c r="AC5" s="148">
        <f>Calculations!AE33</f>
        <v>0</v>
      </c>
      <c r="AD5" s="148">
        <f>Calculations!AF33</f>
        <v>0</v>
      </c>
      <c r="AE5" s="148">
        <f>Calculations!AG33</f>
        <v>0</v>
      </c>
      <c r="AF5" s="148">
        <f>Calculations!AH33</f>
        <v>0</v>
      </c>
      <c r="AG5" s="148">
        <f>Calculations!AI33</f>
        <v>0</v>
      </c>
      <c r="AH5" s="20"/>
      <c r="AI5" s="20"/>
    </row>
    <row r="6" spans="1:35" x14ac:dyDescent="0.2">
      <c r="A6" s="149" t="s">
        <v>111</v>
      </c>
      <c r="B6" s="148">
        <f>Calculations!D34</f>
        <v>0</v>
      </c>
      <c r="C6" s="148">
        <f>Calculations!E34</f>
        <v>0</v>
      </c>
      <c r="D6" s="148">
        <f>Calculations!F34</f>
        <v>0</v>
      </c>
      <c r="E6" s="148">
        <f>Calculations!G34</f>
        <v>0</v>
      </c>
      <c r="F6" s="148">
        <f>Calculations!H34</f>
        <v>0</v>
      </c>
      <c r="G6" s="148">
        <f>Calculations!I34</f>
        <v>0</v>
      </c>
      <c r="H6" s="148">
        <f>Calculations!J34</f>
        <v>0</v>
      </c>
      <c r="I6" s="148">
        <f>Calculations!K34</f>
        <v>0</v>
      </c>
      <c r="J6" s="148">
        <f>Calculations!L34</f>
        <v>0</v>
      </c>
      <c r="K6" s="148">
        <f>Calculations!M34</f>
        <v>0</v>
      </c>
      <c r="L6" s="148">
        <f>Calculations!N34</f>
        <v>0</v>
      </c>
      <c r="M6" s="148">
        <f>Calculations!O34</f>
        <v>0</v>
      </c>
      <c r="N6" s="148">
        <f>Calculations!P34</f>
        <v>0</v>
      </c>
      <c r="O6" s="148">
        <f>Calculations!Q34</f>
        <v>0</v>
      </c>
      <c r="P6" s="148">
        <f>Calculations!R34</f>
        <v>0</v>
      </c>
      <c r="Q6" s="148">
        <f>Calculations!S34</f>
        <v>0</v>
      </c>
      <c r="R6" s="148">
        <f>Calculations!T34</f>
        <v>0</v>
      </c>
      <c r="S6" s="148">
        <f>Calculations!U34</f>
        <v>0</v>
      </c>
      <c r="T6" s="148">
        <f>Calculations!V34</f>
        <v>0</v>
      </c>
      <c r="U6" s="148">
        <f>Calculations!W34</f>
        <v>0</v>
      </c>
      <c r="V6" s="148">
        <f>Calculations!X34</f>
        <v>0</v>
      </c>
      <c r="W6" s="148">
        <f>Calculations!Y34</f>
        <v>0</v>
      </c>
      <c r="X6" s="148">
        <f>Calculations!Z34</f>
        <v>0</v>
      </c>
      <c r="Y6" s="148">
        <f>Calculations!AA34</f>
        <v>0</v>
      </c>
      <c r="Z6" s="148">
        <f>Calculations!AB34</f>
        <v>0</v>
      </c>
      <c r="AA6" s="148">
        <f>Calculations!AC34</f>
        <v>0</v>
      </c>
      <c r="AB6" s="148">
        <f>Calculations!AD34</f>
        <v>0</v>
      </c>
      <c r="AC6" s="148">
        <f>Calculations!AE34</f>
        <v>0</v>
      </c>
      <c r="AD6" s="148">
        <f>Calculations!AF34</f>
        <v>0</v>
      </c>
      <c r="AE6" s="148">
        <f>Calculations!AG34</f>
        <v>0</v>
      </c>
      <c r="AF6" s="148">
        <f>Calculations!AH34</f>
        <v>0</v>
      </c>
      <c r="AG6" s="148">
        <f>Calculations!AI34</f>
        <v>0</v>
      </c>
      <c r="AH6" s="20"/>
      <c r="AI6" s="20"/>
    </row>
    <row r="7" spans="1:35" x14ac:dyDescent="0.2">
      <c r="A7" s="149" t="s">
        <v>113</v>
      </c>
      <c r="B7" s="148">
        <f>Calculations!D35</f>
        <v>0</v>
      </c>
      <c r="C7" s="148">
        <f>Calculations!E35</f>
        <v>0</v>
      </c>
      <c r="D7" s="148">
        <f>Calculations!F35</f>
        <v>0</v>
      </c>
      <c r="E7" s="148">
        <f>Calculations!G35</f>
        <v>0</v>
      </c>
      <c r="F7" s="148">
        <f>Calculations!H35</f>
        <v>0</v>
      </c>
      <c r="G7" s="148">
        <f>Calculations!I35</f>
        <v>0</v>
      </c>
      <c r="H7" s="148">
        <f>Calculations!J35</f>
        <v>0</v>
      </c>
      <c r="I7" s="148">
        <f>Calculations!K35</f>
        <v>0</v>
      </c>
      <c r="J7" s="148">
        <f>Calculations!L35</f>
        <v>0</v>
      </c>
      <c r="K7" s="148">
        <f>Calculations!M35</f>
        <v>0</v>
      </c>
      <c r="L7" s="148">
        <f>Calculations!N35</f>
        <v>0</v>
      </c>
      <c r="M7" s="148">
        <f>Calculations!O35</f>
        <v>0</v>
      </c>
      <c r="N7" s="148">
        <f>Calculations!P35</f>
        <v>0</v>
      </c>
      <c r="O7" s="148">
        <f>Calculations!Q35</f>
        <v>0</v>
      </c>
      <c r="P7" s="148">
        <f>Calculations!R35</f>
        <v>0</v>
      </c>
      <c r="Q7" s="148">
        <f>Calculations!S35</f>
        <v>0</v>
      </c>
      <c r="R7" s="148">
        <f>Calculations!T35</f>
        <v>0</v>
      </c>
      <c r="S7" s="148">
        <f>Calculations!U35</f>
        <v>0</v>
      </c>
      <c r="T7" s="148">
        <f>Calculations!V35</f>
        <v>0</v>
      </c>
      <c r="U7" s="148">
        <f>Calculations!W35</f>
        <v>0</v>
      </c>
      <c r="V7" s="148">
        <f>Calculations!X35</f>
        <v>0</v>
      </c>
      <c r="W7" s="148">
        <f>Calculations!Y35</f>
        <v>0</v>
      </c>
      <c r="X7" s="148">
        <f>Calculations!Z35</f>
        <v>0</v>
      </c>
      <c r="Y7" s="148">
        <f>Calculations!AA35</f>
        <v>0</v>
      </c>
      <c r="Z7" s="148">
        <f>Calculations!AB35</f>
        <v>0</v>
      </c>
      <c r="AA7" s="148">
        <f>Calculations!AC35</f>
        <v>0</v>
      </c>
      <c r="AB7" s="148">
        <f>Calculations!AD35</f>
        <v>0</v>
      </c>
      <c r="AC7" s="148">
        <f>Calculations!AE35</f>
        <v>0</v>
      </c>
      <c r="AD7" s="148">
        <f>Calculations!AF35</f>
        <v>0</v>
      </c>
      <c r="AE7" s="148">
        <f>Calculations!AG35</f>
        <v>0</v>
      </c>
      <c r="AF7" s="148">
        <f>Calculations!AH35</f>
        <v>0</v>
      </c>
      <c r="AG7" s="148">
        <f>Calculations!AI35</f>
        <v>0</v>
      </c>
      <c r="AH7" s="20"/>
      <c r="AI7" s="20"/>
    </row>
    <row r="8" spans="1:35" x14ac:dyDescent="0.2">
      <c r="A8" s="149" t="s">
        <v>114</v>
      </c>
      <c r="B8" s="148">
        <f>Calculations!D36</f>
        <v>0</v>
      </c>
      <c r="C8" s="148">
        <f>Calculations!E36</f>
        <v>0</v>
      </c>
      <c r="D8" s="148">
        <f>Calculations!F36</f>
        <v>0</v>
      </c>
      <c r="E8" s="148">
        <f>Calculations!G36</f>
        <v>0</v>
      </c>
      <c r="F8" s="148">
        <f>Calculations!H36</f>
        <v>0</v>
      </c>
      <c r="G8" s="148">
        <f>Calculations!I36</f>
        <v>0</v>
      </c>
      <c r="H8" s="148">
        <f>Calculations!J36</f>
        <v>0</v>
      </c>
      <c r="I8" s="148">
        <f>Calculations!K36</f>
        <v>0</v>
      </c>
      <c r="J8" s="148">
        <f>Calculations!L36</f>
        <v>0</v>
      </c>
      <c r="K8" s="148">
        <f>Calculations!M36</f>
        <v>0</v>
      </c>
      <c r="L8" s="148">
        <f>Calculations!N36</f>
        <v>0</v>
      </c>
      <c r="M8" s="148">
        <f>Calculations!O36</f>
        <v>0</v>
      </c>
      <c r="N8" s="148">
        <f>Calculations!P36</f>
        <v>0</v>
      </c>
      <c r="O8" s="148">
        <f>Calculations!Q36</f>
        <v>0</v>
      </c>
      <c r="P8" s="148">
        <f>Calculations!R36</f>
        <v>0</v>
      </c>
      <c r="Q8" s="148">
        <f>Calculations!S36</f>
        <v>0</v>
      </c>
      <c r="R8" s="148">
        <f>Calculations!T36</f>
        <v>0</v>
      </c>
      <c r="S8" s="148">
        <f>Calculations!U36</f>
        <v>0</v>
      </c>
      <c r="T8" s="148">
        <f>Calculations!V36</f>
        <v>0</v>
      </c>
      <c r="U8" s="148">
        <f>Calculations!W36</f>
        <v>0</v>
      </c>
      <c r="V8" s="148">
        <f>Calculations!X36</f>
        <v>0</v>
      </c>
      <c r="W8" s="148">
        <f>Calculations!Y36</f>
        <v>0</v>
      </c>
      <c r="X8" s="148">
        <f>Calculations!Z36</f>
        <v>0</v>
      </c>
      <c r="Y8" s="148">
        <f>Calculations!AA36</f>
        <v>0</v>
      </c>
      <c r="Z8" s="148">
        <f>Calculations!AB36</f>
        <v>0</v>
      </c>
      <c r="AA8" s="148">
        <f>Calculations!AC36</f>
        <v>0</v>
      </c>
      <c r="AB8" s="148">
        <f>Calculations!AD36</f>
        <v>0</v>
      </c>
      <c r="AC8" s="148">
        <f>Calculations!AE36</f>
        <v>0</v>
      </c>
      <c r="AD8" s="148">
        <f>Calculations!AF36</f>
        <v>0</v>
      </c>
      <c r="AE8" s="148">
        <f>Calculations!AG36</f>
        <v>0</v>
      </c>
      <c r="AF8" s="148">
        <f>Calculations!AH36</f>
        <v>0</v>
      </c>
      <c r="AG8" s="148">
        <f>Calculations!AI36</f>
        <v>0</v>
      </c>
      <c r="AH8" s="20"/>
      <c r="AI8" s="20"/>
    </row>
    <row r="9" spans="1:35" x14ac:dyDescent="0.2">
      <c r="A9" s="146" t="s">
        <v>115</v>
      </c>
      <c r="B9" s="148">
        <f>Calculations!D37</f>
        <v>0</v>
      </c>
      <c r="C9" s="148">
        <f>Calculations!E37</f>
        <v>0</v>
      </c>
      <c r="D9" s="148">
        <f>Calculations!F37</f>
        <v>0</v>
      </c>
      <c r="E9" s="148">
        <f>Calculations!G37</f>
        <v>0</v>
      </c>
      <c r="F9" s="148">
        <f>Calculations!H37</f>
        <v>0</v>
      </c>
      <c r="G9" s="148">
        <f>Calculations!I37</f>
        <v>0</v>
      </c>
      <c r="H9" s="148">
        <f>Calculations!J37</f>
        <v>0</v>
      </c>
      <c r="I9" s="148">
        <f>Calculations!K37</f>
        <v>0</v>
      </c>
      <c r="J9" s="148">
        <f>Calculations!L37</f>
        <v>0</v>
      </c>
      <c r="K9" s="148">
        <f>Calculations!M37</f>
        <v>0</v>
      </c>
      <c r="L9" s="148">
        <f>Calculations!N37</f>
        <v>0</v>
      </c>
      <c r="M9" s="148">
        <f>Calculations!O37</f>
        <v>0</v>
      </c>
      <c r="N9" s="148">
        <f>Calculations!P37</f>
        <v>0</v>
      </c>
      <c r="O9" s="148">
        <f>Calculations!Q37</f>
        <v>0</v>
      </c>
      <c r="P9" s="148">
        <f>Calculations!R37</f>
        <v>0</v>
      </c>
      <c r="Q9" s="148">
        <f>Calculations!S37</f>
        <v>0</v>
      </c>
      <c r="R9" s="148">
        <f>Calculations!T37</f>
        <v>0</v>
      </c>
      <c r="S9" s="148">
        <f>Calculations!U37</f>
        <v>0</v>
      </c>
      <c r="T9" s="148">
        <f>Calculations!V37</f>
        <v>0</v>
      </c>
      <c r="U9" s="148">
        <f>Calculations!W37</f>
        <v>0</v>
      </c>
      <c r="V9" s="148">
        <f>Calculations!X37</f>
        <v>0</v>
      </c>
      <c r="W9" s="148">
        <f>Calculations!Y37</f>
        <v>0</v>
      </c>
      <c r="X9" s="148">
        <f>Calculations!Z37</f>
        <v>0</v>
      </c>
      <c r="Y9" s="148">
        <f>Calculations!AA37</f>
        <v>0</v>
      </c>
      <c r="Z9" s="148">
        <f>Calculations!AB37</f>
        <v>0</v>
      </c>
      <c r="AA9" s="148">
        <f>Calculations!AC37</f>
        <v>0</v>
      </c>
      <c r="AB9" s="148">
        <f>Calculations!AD37</f>
        <v>0</v>
      </c>
      <c r="AC9" s="148">
        <f>Calculations!AE37</f>
        <v>0</v>
      </c>
      <c r="AD9" s="148">
        <f>Calculations!AF37</f>
        <v>0</v>
      </c>
      <c r="AE9" s="148">
        <f>Calculations!AG37</f>
        <v>0</v>
      </c>
      <c r="AF9" s="148">
        <f>Calculations!AH37</f>
        <v>0</v>
      </c>
      <c r="AG9" s="148">
        <f>Calculations!AI37</f>
        <v>0</v>
      </c>
      <c r="AH9" s="20"/>
      <c r="AI9" s="20"/>
    </row>
    <row r="10" spans="1:35" x14ac:dyDescent="0.2">
      <c r="A10" s="146" t="s">
        <v>116</v>
      </c>
      <c r="B10" s="148">
        <f>Calculations!D38</f>
        <v>0</v>
      </c>
      <c r="C10" s="148">
        <f>Calculations!E38</f>
        <v>0</v>
      </c>
      <c r="D10" s="148">
        <f>Calculations!F38</f>
        <v>0</v>
      </c>
      <c r="E10" s="148">
        <f>Calculations!G38</f>
        <v>0</v>
      </c>
      <c r="F10" s="148">
        <f>Calculations!H38</f>
        <v>0</v>
      </c>
      <c r="G10" s="148">
        <f>Calculations!I38</f>
        <v>0</v>
      </c>
      <c r="H10" s="148">
        <f>Calculations!J38</f>
        <v>0</v>
      </c>
      <c r="I10" s="148">
        <f>Calculations!K38</f>
        <v>0</v>
      </c>
      <c r="J10" s="148">
        <f>Calculations!L38</f>
        <v>0</v>
      </c>
      <c r="K10" s="148">
        <f>Calculations!M38</f>
        <v>0</v>
      </c>
      <c r="L10" s="148">
        <f>Calculations!N38</f>
        <v>0</v>
      </c>
      <c r="M10" s="148">
        <f>Calculations!O38</f>
        <v>0</v>
      </c>
      <c r="N10" s="148">
        <f>Calculations!P38</f>
        <v>0</v>
      </c>
      <c r="O10" s="148">
        <f>Calculations!Q38</f>
        <v>0</v>
      </c>
      <c r="P10" s="148">
        <f>Calculations!R38</f>
        <v>0</v>
      </c>
      <c r="Q10" s="148">
        <f>Calculations!S38</f>
        <v>0</v>
      </c>
      <c r="R10" s="148">
        <f>Calculations!T38</f>
        <v>0</v>
      </c>
      <c r="S10" s="148">
        <f>Calculations!U38</f>
        <v>0</v>
      </c>
      <c r="T10" s="148">
        <f>Calculations!V38</f>
        <v>0</v>
      </c>
      <c r="U10" s="148">
        <f>Calculations!W38</f>
        <v>0</v>
      </c>
      <c r="V10" s="148">
        <f>Calculations!X38</f>
        <v>0</v>
      </c>
      <c r="W10" s="148">
        <f>Calculations!Y38</f>
        <v>0</v>
      </c>
      <c r="X10" s="148">
        <f>Calculations!Z38</f>
        <v>0</v>
      </c>
      <c r="Y10" s="148">
        <f>Calculations!AA38</f>
        <v>0</v>
      </c>
      <c r="Z10" s="148">
        <f>Calculations!AB38</f>
        <v>0</v>
      </c>
      <c r="AA10" s="148">
        <f>Calculations!AC38</f>
        <v>0</v>
      </c>
      <c r="AB10" s="148">
        <f>Calculations!AD38</f>
        <v>0</v>
      </c>
      <c r="AC10" s="148">
        <f>Calculations!AE38</f>
        <v>0</v>
      </c>
      <c r="AD10" s="148">
        <f>Calculations!AF38</f>
        <v>0</v>
      </c>
      <c r="AE10" s="148">
        <f>Calculations!AG38</f>
        <v>0</v>
      </c>
      <c r="AF10" s="148">
        <f>Calculations!AH38</f>
        <v>0</v>
      </c>
      <c r="AG10" s="148">
        <f>Calculations!AI38</f>
        <v>0</v>
      </c>
      <c r="AH10" s="20"/>
      <c r="AI10" s="20"/>
    </row>
    <row r="11" spans="1:35" x14ac:dyDescent="0.2">
      <c r="A11" s="146" t="s">
        <v>117</v>
      </c>
      <c r="B11" s="148">
        <f>Calculations!D39</f>
        <v>0</v>
      </c>
      <c r="C11" s="148">
        <f>Calculations!E39</f>
        <v>0</v>
      </c>
      <c r="D11" s="148">
        <f>Calculations!F39</f>
        <v>0</v>
      </c>
      <c r="E11" s="148">
        <f>Calculations!G39</f>
        <v>0</v>
      </c>
      <c r="F11" s="148">
        <f>Calculations!H39</f>
        <v>0</v>
      </c>
      <c r="G11" s="148">
        <f>Calculations!I39</f>
        <v>0</v>
      </c>
      <c r="H11" s="148">
        <f>Calculations!J39</f>
        <v>0</v>
      </c>
      <c r="I11" s="148">
        <f>Calculations!K39</f>
        <v>0</v>
      </c>
      <c r="J11" s="148">
        <f>Calculations!L39</f>
        <v>0</v>
      </c>
      <c r="K11" s="148">
        <f>Calculations!M39</f>
        <v>0</v>
      </c>
      <c r="L11" s="148">
        <f>Calculations!N39</f>
        <v>0</v>
      </c>
      <c r="M11" s="148">
        <f>Calculations!O39</f>
        <v>0</v>
      </c>
      <c r="N11" s="148">
        <f>Calculations!P39</f>
        <v>0</v>
      </c>
      <c r="O11" s="148">
        <f>Calculations!Q39</f>
        <v>0</v>
      </c>
      <c r="P11" s="148">
        <f>Calculations!R39</f>
        <v>0</v>
      </c>
      <c r="Q11" s="148">
        <f>Calculations!S39</f>
        <v>0</v>
      </c>
      <c r="R11" s="148">
        <f>Calculations!T39</f>
        <v>0</v>
      </c>
      <c r="S11" s="148">
        <f>Calculations!U39</f>
        <v>0</v>
      </c>
      <c r="T11" s="148">
        <f>Calculations!V39</f>
        <v>0</v>
      </c>
      <c r="U11" s="148">
        <f>Calculations!W39</f>
        <v>0</v>
      </c>
      <c r="V11" s="148">
        <f>Calculations!X39</f>
        <v>0</v>
      </c>
      <c r="W11" s="148">
        <f>Calculations!Y39</f>
        <v>0</v>
      </c>
      <c r="X11" s="148">
        <f>Calculations!Z39</f>
        <v>0</v>
      </c>
      <c r="Y11" s="148">
        <f>Calculations!AA39</f>
        <v>0</v>
      </c>
      <c r="Z11" s="148">
        <f>Calculations!AB39</f>
        <v>0</v>
      </c>
      <c r="AA11" s="148">
        <f>Calculations!AC39</f>
        <v>0</v>
      </c>
      <c r="AB11" s="148">
        <f>Calculations!AD39</f>
        <v>0</v>
      </c>
      <c r="AC11" s="148">
        <f>Calculations!AE39</f>
        <v>0</v>
      </c>
      <c r="AD11" s="148">
        <f>Calculations!AF39</f>
        <v>0</v>
      </c>
      <c r="AE11" s="148">
        <f>Calculations!AG39</f>
        <v>0</v>
      </c>
      <c r="AF11" s="148">
        <f>Calculations!AH39</f>
        <v>0</v>
      </c>
      <c r="AG11" s="148">
        <f>Calculations!AI39</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ht="15.75" customHeight="1"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ht="15.75" customHeight="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ht="15.75" customHeight="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ht="15.75" customHeight="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ht="15.75" customHeight="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J11" sqref="A1:AG11"/>
    </sheetView>
  </sheetViews>
  <sheetFormatPr baseColWidth="10" defaultColWidth="14.5" defaultRowHeight="15" customHeight="1" x14ac:dyDescent="0.2"/>
  <cols>
    <col min="1" max="1" width="29" customWidth="1"/>
    <col min="2" max="2" width="10.33203125" customWidth="1"/>
    <col min="3" max="3" width="12.6640625" customWidth="1"/>
    <col min="4" max="33" width="9.33203125" customWidth="1"/>
    <col min="34" max="35" width="8.5" customWidth="1"/>
  </cols>
  <sheetData>
    <row r="1" spans="1:35" x14ac:dyDescent="0.2">
      <c r="A1" s="149" t="s">
        <v>100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104</v>
      </c>
      <c r="B2" s="104">
        <f>Calculations!D43</f>
        <v>46551383397981.766</v>
      </c>
      <c r="C2" s="104">
        <f>Calculations!E43</f>
        <v>47100867551354.055</v>
      </c>
      <c r="D2" s="104">
        <f>Calculations!F43</f>
        <v>47650351704726.328</v>
      </c>
      <c r="E2" s="104">
        <f>Calculations!G43</f>
        <v>48199835858098.617</v>
      </c>
      <c r="F2" s="104">
        <f>Calculations!H43</f>
        <v>48749320011470.898</v>
      </c>
      <c r="G2" s="104">
        <f>Calculations!I43</f>
        <v>49298804164843.188</v>
      </c>
      <c r="H2" s="104">
        <f>Calculations!J43</f>
        <v>49848288318215.477</v>
      </c>
      <c r="I2" s="104">
        <f>Calculations!K43</f>
        <v>50397772471587.75</v>
      </c>
      <c r="J2" s="104">
        <f>Calculations!L43</f>
        <v>50947256624960.047</v>
      </c>
      <c r="K2" s="104">
        <f>Calculations!M43</f>
        <v>51496740778332.336</v>
      </c>
      <c r="L2" s="104">
        <f>Calculations!N43</f>
        <v>52046224931704.609</v>
      </c>
      <c r="M2" s="104">
        <f>Calculations!O43</f>
        <v>52595709085076.898</v>
      </c>
      <c r="N2" s="104">
        <f>Calculations!P43</f>
        <v>53145193238449.188</v>
      </c>
      <c r="O2" s="104">
        <f>Calculations!Q43</f>
        <v>53694677391821.469</v>
      </c>
      <c r="P2" s="104">
        <f>Calculations!R43</f>
        <v>54244161545193.766</v>
      </c>
      <c r="Q2" s="104">
        <f>Calculations!S43</f>
        <v>54793645698566.039</v>
      </c>
      <c r="R2" s="104">
        <f>Calculations!T43</f>
        <v>55343129851938.328</v>
      </c>
      <c r="S2" s="104">
        <f>Calculations!U43</f>
        <v>55531484848431.414</v>
      </c>
      <c r="T2" s="104">
        <f>Calculations!V43</f>
        <v>55719839844924.492</v>
      </c>
      <c r="U2" s="104">
        <f>Calculations!W43</f>
        <v>55908194841417.578</v>
      </c>
      <c r="V2" s="104">
        <f>Calculations!X43</f>
        <v>56096549837910.664</v>
      </c>
      <c r="W2" s="104">
        <f>Calculations!Y43</f>
        <v>56284904834403.734</v>
      </c>
      <c r="X2" s="104">
        <f>Calculations!Z43</f>
        <v>56473259830896.836</v>
      </c>
      <c r="Y2" s="104">
        <f>Calculations!AA43</f>
        <v>56661614827389.906</v>
      </c>
      <c r="Z2" s="104">
        <f>Calculations!AB43</f>
        <v>56849969823883</v>
      </c>
      <c r="AA2" s="104">
        <f>Calculations!AC43</f>
        <v>57038324820376.078</v>
      </c>
      <c r="AB2" s="104">
        <f>Calculations!AD43</f>
        <v>57226679816869.148</v>
      </c>
      <c r="AC2" s="104">
        <f>Calculations!AE43</f>
        <v>57415034813362.234</v>
      </c>
      <c r="AD2" s="104">
        <f>Calculations!AF43</f>
        <v>57603389809855.328</v>
      </c>
      <c r="AE2" s="104">
        <f>Calculations!AG43</f>
        <v>57791744806348.422</v>
      </c>
      <c r="AF2" s="104">
        <f>Calculations!AH43</f>
        <v>57980099802841.5</v>
      </c>
      <c r="AG2" s="104">
        <f>Calculations!AI43</f>
        <v>58168454799334.578</v>
      </c>
      <c r="AH2" s="20"/>
      <c r="AI2" s="20"/>
    </row>
    <row r="3" spans="1:35" x14ac:dyDescent="0.2">
      <c r="A3" s="1" t="s">
        <v>106</v>
      </c>
      <c r="B3" s="4">
        <f>Calculations!D44</f>
        <v>0</v>
      </c>
      <c r="C3" s="4">
        <f>Calculations!E44</f>
        <v>0</v>
      </c>
      <c r="D3" s="4">
        <f>Calculations!F44</f>
        <v>0</v>
      </c>
      <c r="E3" s="4">
        <f>Calculations!G44</f>
        <v>0</v>
      </c>
      <c r="F3" s="4">
        <f>Calculations!H44</f>
        <v>0</v>
      </c>
      <c r="G3" s="4">
        <f>Calculations!I44</f>
        <v>0</v>
      </c>
      <c r="H3" s="4">
        <f>Calculations!J44</f>
        <v>0</v>
      </c>
      <c r="I3" s="4">
        <f>Calculations!K44</f>
        <v>0</v>
      </c>
      <c r="J3" s="4">
        <f>Calculations!L44</f>
        <v>0</v>
      </c>
      <c r="K3" s="4">
        <f>Calculations!M44</f>
        <v>0</v>
      </c>
      <c r="L3" s="4">
        <f>Calculations!N44</f>
        <v>0</v>
      </c>
      <c r="M3" s="4">
        <f>Calculations!O44</f>
        <v>0</v>
      </c>
      <c r="N3" s="4">
        <f>Calculations!P44</f>
        <v>0</v>
      </c>
      <c r="O3" s="4">
        <f>Calculations!Q44</f>
        <v>0</v>
      </c>
      <c r="P3" s="4">
        <f>Calculations!R44</f>
        <v>0</v>
      </c>
      <c r="Q3" s="4">
        <f>Calculations!S44</f>
        <v>0</v>
      </c>
      <c r="R3" s="4">
        <f>Calculations!T44</f>
        <v>0</v>
      </c>
      <c r="S3" s="4">
        <f>Calculations!U44</f>
        <v>0</v>
      </c>
      <c r="T3" s="4">
        <f>Calculations!V44</f>
        <v>0</v>
      </c>
      <c r="U3" s="4">
        <f>Calculations!W44</f>
        <v>0</v>
      </c>
      <c r="V3" s="4">
        <f>Calculations!X44</f>
        <v>0</v>
      </c>
      <c r="W3" s="4">
        <f>Calculations!Y44</f>
        <v>0</v>
      </c>
      <c r="X3" s="4">
        <f>Calculations!Z44</f>
        <v>0</v>
      </c>
      <c r="Y3" s="4">
        <f>Calculations!AA44</f>
        <v>0</v>
      </c>
      <c r="Z3" s="4">
        <f>Calculations!AB44</f>
        <v>0</v>
      </c>
      <c r="AA3" s="4">
        <f>Calculations!AC44</f>
        <v>0</v>
      </c>
      <c r="AB3" s="4">
        <f>Calculations!AD44</f>
        <v>0</v>
      </c>
      <c r="AC3" s="4">
        <f>Calculations!AE44</f>
        <v>0</v>
      </c>
      <c r="AD3" s="4">
        <f>Calculations!AF44</f>
        <v>0</v>
      </c>
      <c r="AE3" s="4">
        <f>Calculations!AG44</f>
        <v>0</v>
      </c>
      <c r="AF3" s="4">
        <f>Calculations!AH44</f>
        <v>0</v>
      </c>
      <c r="AG3" s="4">
        <f>Calculations!AI44</f>
        <v>0</v>
      </c>
      <c r="AH3" s="20"/>
      <c r="AI3" s="20"/>
    </row>
    <row r="4" spans="1:35" x14ac:dyDescent="0.2">
      <c r="A4" s="1" t="s">
        <v>108</v>
      </c>
      <c r="B4" s="104">
        <f>Calculations!D45</f>
        <v>422208697251.59875</v>
      </c>
      <c r="C4" s="104">
        <f>Calculations!E45</f>
        <v>427192372743.5235</v>
      </c>
      <c r="D4" s="104">
        <f>Calculations!F45</f>
        <v>432176048235.44812</v>
      </c>
      <c r="E4" s="104">
        <f>Calculations!G45</f>
        <v>437159723727.37274</v>
      </c>
      <c r="F4" s="104">
        <f>Calculations!H45</f>
        <v>442143399219.29742</v>
      </c>
      <c r="G4" s="104">
        <f>Calculations!I45</f>
        <v>447127074711.22211</v>
      </c>
      <c r="H4" s="104">
        <f>Calculations!J45</f>
        <v>452110750203.14679</v>
      </c>
      <c r="I4" s="104">
        <f>Calculations!K45</f>
        <v>457094425695.07141</v>
      </c>
      <c r="J4" s="104">
        <f>Calculations!L45</f>
        <v>462078101186.99603</v>
      </c>
      <c r="K4" s="104">
        <f>Calculations!M45</f>
        <v>467061776678.92078</v>
      </c>
      <c r="L4" s="104">
        <f>Calculations!N45</f>
        <v>472045452170.8454</v>
      </c>
      <c r="M4" s="104">
        <f>Calculations!O45</f>
        <v>477029127662.77002</v>
      </c>
      <c r="N4" s="104">
        <f>Calculations!P45</f>
        <v>482012803154.6947</v>
      </c>
      <c r="O4" s="104">
        <f>Calculations!Q45</f>
        <v>486996478646.61945</v>
      </c>
      <c r="P4" s="104">
        <f>Calculations!R45</f>
        <v>491980154138.54407</v>
      </c>
      <c r="Q4" s="104">
        <f>Calculations!S45</f>
        <v>496963829630.46875</v>
      </c>
      <c r="R4" s="104">
        <f>Calculations!T45</f>
        <v>501947505122.39337</v>
      </c>
      <c r="S4" s="104">
        <f>Calculations!U45</f>
        <v>503655834969.6568</v>
      </c>
      <c r="T4" s="104">
        <f>Calculations!V45</f>
        <v>505364164816.9201</v>
      </c>
      <c r="U4" s="104">
        <f>Calculations!W45</f>
        <v>507072494664.18353</v>
      </c>
      <c r="V4" s="104">
        <f>Calculations!X45</f>
        <v>508780824511.44702</v>
      </c>
      <c r="W4" s="104">
        <f>Calculations!Y45</f>
        <v>510489154358.71033</v>
      </c>
      <c r="X4" s="104">
        <f>Calculations!Z45</f>
        <v>512197484205.97388</v>
      </c>
      <c r="Y4" s="104">
        <f>Calculations!AA45</f>
        <v>513905814053.23718</v>
      </c>
      <c r="Z4" s="104">
        <f>Calculations!AB45</f>
        <v>515614143900.50049</v>
      </c>
      <c r="AA4" s="104">
        <f>Calculations!AC45</f>
        <v>517322473747.76392</v>
      </c>
      <c r="AB4" s="104">
        <f>Calculations!AD45</f>
        <v>519030803595.02722</v>
      </c>
      <c r="AC4" s="104">
        <f>Calculations!AE45</f>
        <v>520739133442.29065</v>
      </c>
      <c r="AD4" s="104">
        <f>Calculations!AF45</f>
        <v>522447463289.5542</v>
      </c>
      <c r="AE4" s="104">
        <f>Calculations!AG45</f>
        <v>524155793136.81763</v>
      </c>
      <c r="AF4" s="104">
        <f>Calculations!AH45</f>
        <v>525864122984.08105</v>
      </c>
      <c r="AG4" s="104">
        <f>Calculations!AI45</f>
        <v>527572452831.34436</v>
      </c>
      <c r="AH4" s="20"/>
      <c r="AI4" s="20"/>
    </row>
    <row r="5" spans="1:35" x14ac:dyDescent="0.2">
      <c r="A5" s="1" t="s">
        <v>110</v>
      </c>
      <c r="B5" s="4">
        <f>Calculations!D46</f>
        <v>0</v>
      </c>
      <c r="C5" s="4">
        <f>Calculations!E46</f>
        <v>0</v>
      </c>
      <c r="D5" s="4">
        <f>Calculations!F46</f>
        <v>0</v>
      </c>
      <c r="E5" s="4">
        <f>Calculations!G46</f>
        <v>0</v>
      </c>
      <c r="F5" s="4">
        <f>Calculations!H46</f>
        <v>0</v>
      </c>
      <c r="G5" s="4">
        <f>Calculations!I46</f>
        <v>0</v>
      </c>
      <c r="H5" s="4">
        <f>Calculations!J46</f>
        <v>0</v>
      </c>
      <c r="I5" s="4">
        <f>Calculations!K46</f>
        <v>0</v>
      </c>
      <c r="J5" s="4">
        <f>Calculations!L46</f>
        <v>0</v>
      </c>
      <c r="K5" s="4">
        <f>Calculations!M46</f>
        <v>0</v>
      </c>
      <c r="L5" s="4">
        <f>Calculations!N46</f>
        <v>0</v>
      </c>
      <c r="M5" s="4">
        <f>Calculations!O46</f>
        <v>0</v>
      </c>
      <c r="N5" s="4">
        <f>Calculations!P46</f>
        <v>0</v>
      </c>
      <c r="O5" s="4">
        <f>Calculations!Q46</f>
        <v>0</v>
      </c>
      <c r="P5" s="4">
        <f>Calculations!R46</f>
        <v>0</v>
      </c>
      <c r="Q5" s="4">
        <f>Calculations!S46</f>
        <v>0</v>
      </c>
      <c r="R5" s="4">
        <f>Calculations!T46</f>
        <v>0</v>
      </c>
      <c r="S5" s="4">
        <f>Calculations!U46</f>
        <v>0</v>
      </c>
      <c r="T5" s="4">
        <f>Calculations!V46</f>
        <v>0</v>
      </c>
      <c r="U5" s="4">
        <f>Calculations!W46</f>
        <v>0</v>
      </c>
      <c r="V5" s="4">
        <f>Calculations!X46</f>
        <v>0</v>
      </c>
      <c r="W5" s="4">
        <f>Calculations!Y46</f>
        <v>0</v>
      </c>
      <c r="X5" s="4">
        <f>Calculations!Z46</f>
        <v>0</v>
      </c>
      <c r="Y5" s="4">
        <f>Calculations!AA46</f>
        <v>0</v>
      </c>
      <c r="Z5" s="4">
        <f>Calculations!AB46</f>
        <v>0</v>
      </c>
      <c r="AA5" s="4">
        <f>Calculations!AC46</f>
        <v>0</v>
      </c>
      <c r="AB5" s="4">
        <f>Calculations!AD46</f>
        <v>0</v>
      </c>
      <c r="AC5" s="4">
        <f>Calculations!AE46</f>
        <v>0</v>
      </c>
      <c r="AD5" s="4">
        <f>Calculations!AF46</f>
        <v>0</v>
      </c>
      <c r="AE5" s="4">
        <f>Calculations!AG46</f>
        <v>0</v>
      </c>
      <c r="AF5" s="4">
        <f>Calculations!AH46</f>
        <v>0</v>
      </c>
      <c r="AG5" s="4">
        <f>Calculations!AI46</f>
        <v>0</v>
      </c>
      <c r="AH5" s="20"/>
      <c r="AI5" s="20"/>
    </row>
    <row r="6" spans="1:35" x14ac:dyDescent="0.2">
      <c r="A6" s="1" t="s">
        <v>111</v>
      </c>
      <c r="B6" s="4">
        <f>Calculations!D47</f>
        <v>0</v>
      </c>
      <c r="C6" s="4">
        <f>Calculations!E47</f>
        <v>0</v>
      </c>
      <c r="D6" s="4">
        <f>Calculations!F47</f>
        <v>0</v>
      </c>
      <c r="E6" s="4">
        <f>Calculations!G47</f>
        <v>0</v>
      </c>
      <c r="F6" s="4">
        <f>Calculations!H47</f>
        <v>0</v>
      </c>
      <c r="G6" s="4">
        <f>Calculations!I47</f>
        <v>0</v>
      </c>
      <c r="H6" s="4">
        <f>Calculations!J47</f>
        <v>0</v>
      </c>
      <c r="I6" s="4">
        <f>Calculations!K47</f>
        <v>0</v>
      </c>
      <c r="J6" s="4">
        <f>Calculations!L47</f>
        <v>0</v>
      </c>
      <c r="K6" s="4">
        <f>Calculations!M47</f>
        <v>0</v>
      </c>
      <c r="L6" s="4">
        <f>Calculations!N47</f>
        <v>0</v>
      </c>
      <c r="M6" s="4">
        <f>Calculations!O47</f>
        <v>0</v>
      </c>
      <c r="N6" s="4">
        <f>Calculations!P47</f>
        <v>0</v>
      </c>
      <c r="O6" s="4">
        <f>Calculations!Q47</f>
        <v>0</v>
      </c>
      <c r="P6" s="4">
        <f>Calculations!R47</f>
        <v>0</v>
      </c>
      <c r="Q6" s="4">
        <f>Calculations!S47</f>
        <v>0</v>
      </c>
      <c r="R6" s="4">
        <f>Calculations!T47</f>
        <v>0</v>
      </c>
      <c r="S6" s="4">
        <f>Calculations!U47</f>
        <v>0</v>
      </c>
      <c r="T6" s="4">
        <f>Calculations!V47</f>
        <v>0</v>
      </c>
      <c r="U6" s="4">
        <f>Calculations!W47</f>
        <v>0</v>
      </c>
      <c r="V6" s="4">
        <f>Calculations!X47</f>
        <v>0</v>
      </c>
      <c r="W6" s="4">
        <f>Calculations!Y47</f>
        <v>0</v>
      </c>
      <c r="X6" s="4">
        <f>Calculations!Z47</f>
        <v>0</v>
      </c>
      <c r="Y6" s="4">
        <f>Calculations!AA47</f>
        <v>0</v>
      </c>
      <c r="Z6" s="4">
        <f>Calculations!AB47</f>
        <v>0</v>
      </c>
      <c r="AA6" s="4">
        <f>Calculations!AC47</f>
        <v>0</v>
      </c>
      <c r="AB6" s="4">
        <f>Calculations!AD47</f>
        <v>0</v>
      </c>
      <c r="AC6" s="4">
        <f>Calculations!AE47</f>
        <v>0</v>
      </c>
      <c r="AD6" s="4">
        <f>Calculations!AF47</f>
        <v>0</v>
      </c>
      <c r="AE6" s="4">
        <f>Calculations!AG47</f>
        <v>0</v>
      </c>
      <c r="AF6" s="4">
        <f>Calculations!AH47</f>
        <v>0</v>
      </c>
      <c r="AG6" s="4">
        <f>Calculations!AI47</f>
        <v>0</v>
      </c>
      <c r="AH6" s="20"/>
      <c r="AI6" s="20"/>
    </row>
    <row r="7" spans="1:35" x14ac:dyDescent="0.2">
      <c r="A7" s="1" t="s">
        <v>113</v>
      </c>
      <c r="B7" s="4">
        <f>Calculations!D48</f>
        <v>0</v>
      </c>
      <c r="C7" s="4">
        <f>Calculations!E48</f>
        <v>0</v>
      </c>
      <c r="D7" s="4">
        <f>Calculations!F48</f>
        <v>0</v>
      </c>
      <c r="E7" s="4">
        <f>Calculations!G48</f>
        <v>0</v>
      </c>
      <c r="F7" s="4">
        <f>Calculations!H48</f>
        <v>0</v>
      </c>
      <c r="G7" s="4">
        <f>Calculations!I48</f>
        <v>0</v>
      </c>
      <c r="H7" s="4">
        <f>Calculations!J48</f>
        <v>0</v>
      </c>
      <c r="I7" s="4">
        <f>Calculations!K48</f>
        <v>0</v>
      </c>
      <c r="J7" s="4">
        <f>Calculations!L48</f>
        <v>0</v>
      </c>
      <c r="K7" s="4">
        <f>Calculations!M48</f>
        <v>0</v>
      </c>
      <c r="L7" s="4">
        <f>Calculations!N48</f>
        <v>0</v>
      </c>
      <c r="M7" s="4">
        <f>Calculations!O48</f>
        <v>0</v>
      </c>
      <c r="N7" s="4">
        <f>Calculations!P48</f>
        <v>0</v>
      </c>
      <c r="O7" s="4">
        <f>Calculations!Q48</f>
        <v>0</v>
      </c>
      <c r="P7" s="4">
        <f>Calculations!R48</f>
        <v>0</v>
      </c>
      <c r="Q7" s="4">
        <f>Calculations!S48</f>
        <v>0</v>
      </c>
      <c r="R7" s="4">
        <f>Calculations!T48</f>
        <v>0</v>
      </c>
      <c r="S7" s="4">
        <f>Calculations!U48</f>
        <v>0</v>
      </c>
      <c r="T7" s="4">
        <f>Calculations!V48</f>
        <v>0</v>
      </c>
      <c r="U7" s="4">
        <f>Calculations!W48</f>
        <v>0</v>
      </c>
      <c r="V7" s="4">
        <f>Calculations!X48</f>
        <v>0</v>
      </c>
      <c r="W7" s="4">
        <f>Calculations!Y48</f>
        <v>0</v>
      </c>
      <c r="X7" s="4">
        <f>Calculations!Z48</f>
        <v>0</v>
      </c>
      <c r="Y7" s="4">
        <f>Calculations!AA48</f>
        <v>0</v>
      </c>
      <c r="Z7" s="4">
        <f>Calculations!AB48</f>
        <v>0</v>
      </c>
      <c r="AA7" s="4">
        <f>Calculations!AC48</f>
        <v>0</v>
      </c>
      <c r="AB7" s="4">
        <f>Calculations!AD48</f>
        <v>0</v>
      </c>
      <c r="AC7" s="4">
        <f>Calculations!AE48</f>
        <v>0</v>
      </c>
      <c r="AD7" s="4">
        <f>Calculations!AF48</f>
        <v>0</v>
      </c>
      <c r="AE7" s="4">
        <f>Calculations!AG48</f>
        <v>0</v>
      </c>
      <c r="AF7" s="4">
        <f>Calculations!AH48</f>
        <v>0</v>
      </c>
      <c r="AG7" s="4">
        <f>Calculations!AI48</f>
        <v>0</v>
      </c>
      <c r="AH7" s="20"/>
      <c r="AI7" s="20"/>
    </row>
    <row r="8" spans="1:35" x14ac:dyDescent="0.2">
      <c r="A8" s="1" t="s">
        <v>114</v>
      </c>
      <c r="B8" s="4">
        <f>Calculations!D49</f>
        <v>0</v>
      </c>
      <c r="C8" s="4">
        <f>Calculations!E49</f>
        <v>0</v>
      </c>
      <c r="D8" s="4">
        <f>Calculations!F49</f>
        <v>0</v>
      </c>
      <c r="E8" s="4">
        <f>Calculations!G49</f>
        <v>0</v>
      </c>
      <c r="F8" s="4">
        <f>Calculations!H49</f>
        <v>0</v>
      </c>
      <c r="G8" s="4">
        <f>Calculations!I49</f>
        <v>0</v>
      </c>
      <c r="H8" s="4">
        <f>Calculations!J49</f>
        <v>0</v>
      </c>
      <c r="I8" s="4">
        <f>Calculations!K49</f>
        <v>0</v>
      </c>
      <c r="J8" s="4">
        <f>Calculations!L49</f>
        <v>0</v>
      </c>
      <c r="K8" s="4">
        <f>Calculations!M49</f>
        <v>0</v>
      </c>
      <c r="L8" s="4">
        <f>Calculations!N49</f>
        <v>0</v>
      </c>
      <c r="M8" s="4">
        <f>Calculations!O49</f>
        <v>0</v>
      </c>
      <c r="N8" s="4">
        <f>Calculations!P49</f>
        <v>0</v>
      </c>
      <c r="O8" s="4">
        <f>Calculations!Q49</f>
        <v>0</v>
      </c>
      <c r="P8" s="4">
        <f>Calculations!R49</f>
        <v>0</v>
      </c>
      <c r="Q8" s="4">
        <f>Calculations!S49</f>
        <v>0</v>
      </c>
      <c r="R8" s="4">
        <f>Calculations!T49</f>
        <v>0</v>
      </c>
      <c r="S8" s="4">
        <f>Calculations!U49</f>
        <v>0</v>
      </c>
      <c r="T8" s="4">
        <f>Calculations!V49</f>
        <v>0</v>
      </c>
      <c r="U8" s="4">
        <f>Calculations!W49</f>
        <v>0</v>
      </c>
      <c r="V8" s="4">
        <f>Calculations!X49</f>
        <v>0</v>
      </c>
      <c r="W8" s="4">
        <f>Calculations!Y49</f>
        <v>0</v>
      </c>
      <c r="X8" s="4">
        <f>Calculations!Z49</f>
        <v>0</v>
      </c>
      <c r="Y8" s="4">
        <f>Calculations!AA49</f>
        <v>0</v>
      </c>
      <c r="Z8" s="4">
        <f>Calculations!AB49</f>
        <v>0</v>
      </c>
      <c r="AA8" s="4">
        <f>Calculations!AC49</f>
        <v>0</v>
      </c>
      <c r="AB8" s="4">
        <f>Calculations!AD49</f>
        <v>0</v>
      </c>
      <c r="AC8" s="4">
        <f>Calculations!AE49</f>
        <v>0</v>
      </c>
      <c r="AD8" s="4">
        <f>Calculations!AF49</f>
        <v>0</v>
      </c>
      <c r="AE8" s="4">
        <f>Calculations!AG49</f>
        <v>0</v>
      </c>
      <c r="AF8" s="4">
        <f>Calculations!AH49</f>
        <v>0</v>
      </c>
      <c r="AG8" s="4">
        <f>Calculations!AI49</f>
        <v>0</v>
      </c>
      <c r="AH8" s="20"/>
      <c r="AI8" s="20"/>
    </row>
    <row r="9" spans="1:35" x14ac:dyDescent="0.2">
      <c r="A9" s="1" t="s">
        <v>115</v>
      </c>
      <c r="B9" s="4">
        <f>Calculations!D50</f>
        <v>0</v>
      </c>
      <c r="C9" s="4">
        <f>Calculations!E50</f>
        <v>0</v>
      </c>
      <c r="D9" s="4">
        <f>Calculations!F50</f>
        <v>0</v>
      </c>
      <c r="E9" s="4">
        <f>Calculations!G50</f>
        <v>0</v>
      </c>
      <c r="F9" s="4">
        <f>Calculations!H50</f>
        <v>0</v>
      </c>
      <c r="G9" s="4">
        <f>Calculations!I50</f>
        <v>0</v>
      </c>
      <c r="H9" s="4">
        <f>Calculations!J50</f>
        <v>0</v>
      </c>
      <c r="I9" s="4">
        <f>Calculations!K50</f>
        <v>0</v>
      </c>
      <c r="J9" s="4">
        <f>Calculations!L50</f>
        <v>0</v>
      </c>
      <c r="K9" s="4">
        <f>Calculations!M50</f>
        <v>0</v>
      </c>
      <c r="L9" s="4">
        <f>Calculations!N50</f>
        <v>0</v>
      </c>
      <c r="M9" s="4">
        <f>Calculations!O50</f>
        <v>0</v>
      </c>
      <c r="N9" s="4">
        <f>Calculations!P50</f>
        <v>0</v>
      </c>
      <c r="O9" s="4">
        <f>Calculations!Q50</f>
        <v>0</v>
      </c>
      <c r="P9" s="4">
        <f>Calculations!R50</f>
        <v>0</v>
      </c>
      <c r="Q9" s="4">
        <f>Calculations!S50</f>
        <v>0</v>
      </c>
      <c r="R9" s="4">
        <f>Calculations!T50</f>
        <v>0</v>
      </c>
      <c r="S9" s="4">
        <f>Calculations!U50</f>
        <v>0</v>
      </c>
      <c r="T9" s="4">
        <f>Calculations!V50</f>
        <v>0</v>
      </c>
      <c r="U9" s="4">
        <f>Calculations!W50</f>
        <v>0</v>
      </c>
      <c r="V9" s="4">
        <f>Calculations!X50</f>
        <v>0</v>
      </c>
      <c r="W9" s="4">
        <f>Calculations!Y50</f>
        <v>0</v>
      </c>
      <c r="X9" s="4">
        <f>Calculations!Z50</f>
        <v>0</v>
      </c>
      <c r="Y9" s="4">
        <f>Calculations!AA50</f>
        <v>0</v>
      </c>
      <c r="Z9" s="4">
        <f>Calculations!AB50</f>
        <v>0</v>
      </c>
      <c r="AA9" s="4">
        <f>Calculations!AC50</f>
        <v>0</v>
      </c>
      <c r="AB9" s="4">
        <f>Calculations!AD50</f>
        <v>0</v>
      </c>
      <c r="AC9" s="4">
        <f>Calculations!AE50</f>
        <v>0</v>
      </c>
      <c r="AD9" s="4">
        <f>Calculations!AF50</f>
        <v>0</v>
      </c>
      <c r="AE9" s="4">
        <f>Calculations!AG50</f>
        <v>0</v>
      </c>
      <c r="AF9" s="4">
        <f>Calculations!AH50</f>
        <v>0</v>
      </c>
      <c r="AG9" s="4">
        <f>Calculations!AI50</f>
        <v>0</v>
      </c>
      <c r="AH9" s="20"/>
      <c r="AI9" s="20"/>
    </row>
    <row r="10" spans="1:35" x14ac:dyDescent="0.2">
      <c r="A10" s="1" t="s">
        <v>116</v>
      </c>
      <c r="B10" s="104">
        <f>Calculations!D51</f>
        <v>115526674471109.84</v>
      </c>
      <c r="C10" s="104">
        <f>Calculations!E51</f>
        <v>116890330549189.48</v>
      </c>
      <c r="D10" s="104">
        <f>Calculations!F51</f>
        <v>118253986627269.11</v>
      </c>
      <c r="E10" s="104">
        <f>Calculations!G51</f>
        <v>119617642705348.77</v>
      </c>
      <c r="F10" s="104">
        <f>Calculations!H51</f>
        <v>120981298783428.38</v>
      </c>
      <c r="G10" s="104">
        <f>Calculations!I51</f>
        <v>122344954861508.03</v>
      </c>
      <c r="H10" s="104">
        <f>Calculations!J51</f>
        <v>123708610939587.67</v>
      </c>
      <c r="I10" s="104">
        <f>Calculations!K51</f>
        <v>125072267017667.31</v>
      </c>
      <c r="J10" s="104">
        <f>Calculations!L51</f>
        <v>126435923095746.94</v>
      </c>
      <c r="K10" s="104">
        <f>Calculations!M51</f>
        <v>127799579173826.59</v>
      </c>
      <c r="L10" s="104">
        <f>Calculations!N51</f>
        <v>129163235251906.23</v>
      </c>
      <c r="M10" s="104">
        <f>Calculations!O51</f>
        <v>130526891329985.83</v>
      </c>
      <c r="N10" s="104">
        <f>Calculations!P51</f>
        <v>131890547408065.48</v>
      </c>
      <c r="O10" s="104">
        <f>Calculations!Q51</f>
        <v>133254203486145.12</v>
      </c>
      <c r="P10" s="104">
        <f>Calculations!R51</f>
        <v>134617859564224.78</v>
      </c>
      <c r="Q10" s="104">
        <f>Calculations!S51</f>
        <v>135981515642304.42</v>
      </c>
      <c r="R10" s="104">
        <f>Calculations!T51</f>
        <v>137345171720384.05</v>
      </c>
      <c r="S10" s="104">
        <f>Calculations!U51</f>
        <v>137812612745258.22</v>
      </c>
      <c r="T10" s="104">
        <f>Calculations!V51</f>
        <v>138280053770132.38</v>
      </c>
      <c r="U10" s="104">
        <f>Calculations!W51</f>
        <v>138747494795006.58</v>
      </c>
      <c r="V10" s="104">
        <f>Calculations!X51</f>
        <v>139214935819880.77</v>
      </c>
      <c r="W10" s="104">
        <f>Calculations!Y51</f>
        <v>139682376844754.94</v>
      </c>
      <c r="X10" s="104">
        <f>Calculations!Z51</f>
        <v>140149817869629.14</v>
      </c>
      <c r="Y10" s="104">
        <f>Calculations!AA51</f>
        <v>140617258894503.31</v>
      </c>
      <c r="Z10" s="104">
        <f>Calculations!AB51</f>
        <v>141084699919377.5</v>
      </c>
      <c r="AA10" s="104">
        <f>Calculations!AC51</f>
        <v>141552140944251.66</v>
      </c>
      <c r="AB10" s="104">
        <f>Calculations!AD51</f>
        <v>142019581969125.78</v>
      </c>
      <c r="AC10" s="104">
        <f>Calculations!AE51</f>
        <v>142487022994000</v>
      </c>
      <c r="AD10" s="104">
        <f>Calculations!AF51</f>
        <v>142954464018874.22</v>
      </c>
      <c r="AE10" s="104">
        <f>Calculations!AG51</f>
        <v>143421905043748.41</v>
      </c>
      <c r="AF10" s="104">
        <f>Calculations!AH51</f>
        <v>143889346068622.59</v>
      </c>
      <c r="AG10" s="104">
        <f>Calculations!AI51</f>
        <v>144356787093496.75</v>
      </c>
      <c r="AH10" s="20"/>
      <c r="AI10" s="20"/>
    </row>
    <row r="11" spans="1:35" x14ac:dyDescent="0.2">
      <c r="A11" s="1" t="s">
        <v>117</v>
      </c>
      <c r="B11" s="4">
        <f>Calculations!D52</f>
        <v>0</v>
      </c>
      <c r="C11" s="4">
        <f>Calculations!E52</f>
        <v>0</v>
      </c>
      <c r="D11" s="4">
        <f>Calculations!F52</f>
        <v>0</v>
      </c>
      <c r="E11" s="4">
        <f>Calculations!G52</f>
        <v>0</v>
      </c>
      <c r="F11" s="4">
        <f>Calculations!H52</f>
        <v>0</v>
      </c>
      <c r="G11" s="4">
        <f>Calculations!I52</f>
        <v>0</v>
      </c>
      <c r="H11" s="4">
        <f>Calculations!J52</f>
        <v>0</v>
      </c>
      <c r="I11" s="4">
        <f>Calculations!K52</f>
        <v>0</v>
      </c>
      <c r="J11" s="4">
        <f>Calculations!L52</f>
        <v>0</v>
      </c>
      <c r="K11" s="4">
        <f>Calculations!M52</f>
        <v>0</v>
      </c>
      <c r="L11" s="4">
        <f>Calculations!N52</f>
        <v>0</v>
      </c>
      <c r="M11" s="4">
        <f>Calculations!O52</f>
        <v>0</v>
      </c>
      <c r="N11" s="4">
        <f>Calculations!P52</f>
        <v>0</v>
      </c>
      <c r="O11" s="4">
        <f>Calculations!Q52</f>
        <v>0</v>
      </c>
      <c r="P11" s="4">
        <f>Calculations!R52</f>
        <v>0</v>
      </c>
      <c r="Q11" s="4">
        <f>Calculations!S52</f>
        <v>0</v>
      </c>
      <c r="R11" s="4">
        <f>Calculations!T52</f>
        <v>0</v>
      </c>
      <c r="S11" s="4">
        <f>Calculations!U52</f>
        <v>0</v>
      </c>
      <c r="T11" s="4">
        <f>Calculations!V52</f>
        <v>0</v>
      </c>
      <c r="U11" s="4">
        <f>Calculations!W52</f>
        <v>0</v>
      </c>
      <c r="V11" s="4">
        <f>Calculations!X52</f>
        <v>0</v>
      </c>
      <c r="W11" s="4">
        <f>Calculations!Y52</f>
        <v>0</v>
      </c>
      <c r="X11" s="4">
        <f>Calculations!Z52</f>
        <v>0</v>
      </c>
      <c r="Y11" s="4">
        <f>Calculations!AA52</f>
        <v>0</v>
      </c>
      <c r="Z11" s="4">
        <f>Calculations!AB52</f>
        <v>0</v>
      </c>
      <c r="AA11" s="4">
        <f>Calculations!AC52</f>
        <v>0</v>
      </c>
      <c r="AB11" s="4">
        <f>Calculations!AD52</f>
        <v>0</v>
      </c>
      <c r="AC11" s="4">
        <f>Calculations!AE52</f>
        <v>0</v>
      </c>
      <c r="AD11" s="4">
        <f>Calculations!AF52</f>
        <v>0</v>
      </c>
      <c r="AE11" s="4">
        <f>Calculations!AG52</f>
        <v>0</v>
      </c>
      <c r="AF11" s="4">
        <f>Calculations!AH52</f>
        <v>0</v>
      </c>
      <c r="AG11" s="4">
        <f>Calculations!AI52</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topLeftCell="R1" workbookViewId="0">
      <selection activeCell="AF22" sqref="AF22"/>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Calculations!D56</f>
        <v>39794587722086.406</v>
      </c>
      <c r="C2" s="148">
        <f>Calculations!E56</f>
        <v>40264315875089.438</v>
      </c>
      <c r="D2" s="148">
        <f>Calculations!F56</f>
        <v>40734044028092.461</v>
      </c>
      <c r="E2" s="148">
        <f>Calculations!G56</f>
        <v>41203772181095.484</v>
      </c>
      <c r="F2" s="148">
        <f>Calculations!H56</f>
        <v>41673500334098.516</v>
      </c>
      <c r="G2" s="148">
        <f>Calculations!I56</f>
        <v>42143228487101.547</v>
      </c>
      <c r="H2" s="148">
        <f>Calculations!J56</f>
        <v>42612956640104.578</v>
      </c>
      <c r="I2" s="148">
        <f>Calculations!K56</f>
        <v>43082684793107.602</v>
      </c>
      <c r="J2" s="148">
        <f>Calculations!L56</f>
        <v>43552412946110.633</v>
      </c>
      <c r="K2" s="148">
        <f>Calculations!M56</f>
        <v>44022141099113.664</v>
      </c>
      <c r="L2" s="148">
        <f>Calculations!N56</f>
        <v>44491869252116.68</v>
      </c>
      <c r="M2" s="148">
        <f>Calculations!O56</f>
        <v>44961597405119.711</v>
      </c>
      <c r="N2" s="148">
        <f>Calculations!P56</f>
        <v>45431325558122.742</v>
      </c>
      <c r="O2" s="148">
        <f>Calculations!Q56</f>
        <v>45901053711125.773</v>
      </c>
      <c r="P2" s="148">
        <f>Calculations!R56</f>
        <v>46370781864128.805</v>
      </c>
      <c r="Q2" s="148">
        <f>Calculations!S56</f>
        <v>46840510017131.828</v>
      </c>
      <c r="R2" s="148">
        <f>Calculations!T56</f>
        <v>47310238170134.859</v>
      </c>
      <c r="S2" s="148">
        <f>Calculations!U56</f>
        <v>47471253995738.906</v>
      </c>
      <c r="T2" s="148">
        <f>Calculations!V56</f>
        <v>47632269821342.969</v>
      </c>
      <c r="U2" s="148">
        <f>Calculations!W56</f>
        <v>47793285646947.039</v>
      </c>
      <c r="V2" s="148">
        <f>Calculations!X56</f>
        <v>47954301472551.102</v>
      </c>
      <c r="W2" s="148">
        <f>Calculations!Y56</f>
        <v>48115317298155.164</v>
      </c>
      <c r="X2" s="148">
        <f>Calculations!Z56</f>
        <v>48276333123759.227</v>
      </c>
      <c r="Y2" s="148">
        <f>Calculations!AA56</f>
        <v>48437348949363.289</v>
      </c>
      <c r="Z2" s="148">
        <f>Calculations!AB56</f>
        <v>48598364774967.352</v>
      </c>
      <c r="AA2" s="148">
        <f>Calculations!AC56</f>
        <v>48759380600571.414</v>
      </c>
      <c r="AB2" s="148">
        <f>Calculations!AD56</f>
        <v>48920396426175.469</v>
      </c>
      <c r="AC2" s="148">
        <f>Calculations!AE56</f>
        <v>49081412251779.523</v>
      </c>
      <c r="AD2" s="148">
        <f>Calculations!AF56</f>
        <v>49242428077383.602</v>
      </c>
      <c r="AE2" s="148">
        <f>Calculations!AG56</f>
        <v>49403443902987.672</v>
      </c>
      <c r="AF2" s="148">
        <f>Calculations!AH56</f>
        <v>49564459728591.734</v>
      </c>
      <c r="AG2" s="148">
        <f>Calculations!AI56</f>
        <v>49725475554195.797</v>
      </c>
      <c r="AH2" s="20"/>
      <c r="AI2" s="20"/>
    </row>
    <row r="3" spans="1:35" x14ac:dyDescent="0.2">
      <c r="A3" s="149" t="s">
        <v>106</v>
      </c>
      <c r="B3" s="148">
        <f>Calculations!D57</f>
        <v>0</v>
      </c>
      <c r="C3" s="148">
        <f>Calculations!E57</f>
        <v>0</v>
      </c>
      <c r="D3" s="148">
        <f>Calculations!F57</f>
        <v>0</v>
      </c>
      <c r="E3" s="148">
        <f>Calculations!G57</f>
        <v>0</v>
      </c>
      <c r="F3" s="148">
        <f>Calculations!H57</f>
        <v>0</v>
      </c>
      <c r="G3" s="148">
        <f>Calculations!I57</f>
        <v>0</v>
      </c>
      <c r="H3" s="148">
        <f>Calculations!J57</f>
        <v>0</v>
      </c>
      <c r="I3" s="148">
        <f>Calculations!K57</f>
        <v>0</v>
      </c>
      <c r="J3" s="148">
        <f>Calculations!L57</f>
        <v>0</v>
      </c>
      <c r="K3" s="148">
        <f>Calculations!M57</f>
        <v>0</v>
      </c>
      <c r="L3" s="148">
        <f>Calculations!N57</f>
        <v>0</v>
      </c>
      <c r="M3" s="148">
        <f>Calculations!O57</f>
        <v>0</v>
      </c>
      <c r="N3" s="148">
        <f>Calculations!P57</f>
        <v>0</v>
      </c>
      <c r="O3" s="148">
        <f>Calculations!Q57</f>
        <v>0</v>
      </c>
      <c r="P3" s="148">
        <f>Calculations!R57</f>
        <v>0</v>
      </c>
      <c r="Q3" s="148">
        <f>Calculations!S57</f>
        <v>0</v>
      </c>
      <c r="R3" s="148">
        <f>Calculations!T57</f>
        <v>0</v>
      </c>
      <c r="S3" s="148">
        <f>Calculations!U57</f>
        <v>0</v>
      </c>
      <c r="T3" s="148">
        <f>Calculations!V57</f>
        <v>0</v>
      </c>
      <c r="U3" s="148">
        <f>Calculations!W57</f>
        <v>0</v>
      </c>
      <c r="V3" s="148">
        <f>Calculations!X57</f>
        <v>0</v>
      </c>
      <c r="W3" s="148">
        <f>Calculations!Y57</f>
        <v>0</v>
      </c>
      <c r="X3" s="148">
        <f>Calculations!Z57</f>
        <v>0</v>
      </c>
      <c r="Y3" s="148">
        <f>Calculations!AA57</f>
        <v>0</v>
      </c>
      <c r="Z3" s="148">
        <f>Calculations!AB57</f>
        <v>0</v>
      </c>
      <c r="AA3" s="148">
        <f>Calculations!AC57</f>
        <v>0</v>
      </c>
      <c r="AB3" s="148">
        <f>Calculations!AD57</f>
        <v>0</v>
      </c>
      <c r="AC3" s="148">
        <f>Calculations!AE57</f>
        <v>0</v>
      </c>
      <c r="AD3" s="148">
        <f>Calculations!AF57</f>
        <v>0</v>
      </c>
      <c r="AE3" s="148">
        <f>Calculations!AG57</f>
        <v>0</v>
      </c>
      <c r="AF3" s="148">
        <f>Calculations!AH57</f>
        <v>0</v>
      </c>
      <c r="AG3" s="148">
        <f>Calculations!AI57</f>
        <v>0</v>
      </c>
      <c r="AH3" s="20"/>
      <c r="AI3" s="20"/>
    </row>
    <row r="4" spans="1:35" x14ac:dyDescent="0.2">
      <c r="A4" s="149" t="s">
        <v>108</v>
      </c>
      <c r="B4" s="148">
        <f>Calculations!D58</f>
        <v>0</v>
      </c>
      <c r="C4" s="148">
        <f>Calculations!E58</f>
        <v>0</v>
      </c>
      <c r="D4" s="148">
        <f>Calculations!F58</f>
        <v>0</v>
      </c>
      <c r="E4" s="148">
        <f>Calculations!G58</f>
        <v>0</v>
      </c>
      <c r="F4" s="148">
        <f>Calculations!H58</f>
        <v>0</v>
      </c>
      <c r="G4" s="148">
        <f>Calculations!I58</f>
        <v>0</v>
      </c>
      <c r="H4" s="148">
        <f>Calculations!J58</f>
        <v>0</v>
      </c>
      <c r="I4" s="148">
        <f>Calculations!K58</f>
        <v>0</v>
      </c>
      <c r="J4" s="148">
        <f>Calculations!L58</f>
        <v>0</v>
      </c>
      <c r="K4" s="148">
        <f>Calculations!M58</f>
        <v>0</v>
      </c>
      <c r="L4" s="148">
        <f>Calculations!N58</f>
        <v>0</v>
      </c>
      <c r="M4" s="148">
        <f>Calculations!O58</f>
        <v>0</v>
      </c>
      <c r="N4" s="148">
        <f>Calculations!P58</f>
        <v>0</v>
      </c>
      <c r="O4" s="148">
        <f>Calculations!Q58</f>
        <v>0</v>
      </c>
      <c r="P4" s="148">
        <f>Calculations!R58</f>
        <v>0</v>
      </c>
      <c r="Q4" s="148">
        <f>Calculations!S58</f>
        <v>0</v>
      </c>
      <c r="R4" s="148">
        <f>Calculations!T58</f>
        <v>0</v>
      </c>
      <c r="S4" s="148">
        <f>Calculations!U58</f>
        <v>0</v>
      </c>
      <c r="T4" s="148">
        <f>Calculations!V58</f>
        <v>0</v>
      </c>
      <c r="U4" s="148">
        <f>Calculations!W58</f>
        <v>0</v>
      </c>
      <c r="V4" s="148">
        <f>Calculations!X58</f>
        <v>0</v>
      </c>
      <c r="W4" s="148">
        <f>Calculations!Y58</f>
        <v>0</v>
      </c>
      <c r="X4" s="148">
        <f>Calculations!Z58</f>
        <v>0</v>
      </c>
      <c r="Y4" s="148">
        <f>Calculations!AA58</f>
        <v>0</v>
      </c>
      <c r="Z4" s="148">
        <f>Calculations!AB58</f>
        <v>0</v>
      </c>
      <c r="AA4" s="148">
        <f>Calculations!AC58</f>
        <v>0</v>
      </c>
      <c r="AB4" s="148">
        <f>Calculations!AD58</f>
        <v>0</v>
      </c>
      <c r="AC4" s="148">
        <f>Calculations!AE58</f>
        <v>0</v>
      </c>
      <c r="AD4" s="148">
        <f>Calculations!AF58</f>
        <v>0</v>
      </c>
      <c r="AE4" s="148">
        <f>Calculations!AG58</f>
        <v>0</v>
      </c>
      <c r="AF4" s="148">
        <f>Calculations!AH58</f>
        <v>0</v>
      </c>
      <c r="AG4" s="148">
        <f>Calculations!AI58</f>
        <v>0</v>
      </c>
      <c r="AH4" s="20"/>
      <c r="AI4" s="20"/>
    </row>
    <row r="5" spans="1:35" x14ac:dyDescent="0.2">
      <c r="A5" s="149" t="s">
        <v>110</v>
      </c>
      <c r="B5" s="148">
        <f>Calculations!D59</f>
        <v>0</v>
      </c>
      <c r="C5" s="148">
        <f>Calculations!E59</f>
        <v>0</v>
      </c>
      <c r="D5" s="148">
        <f>Calculations!F59</f>
        <v>0</v>
      </c>
      <c r="E5" s="148">
        <f>Calculations!G59</f>
        <v>0</v>
      </c>
      <c r="F5" s="148">
        <f>Calculations!H59</f>
        <v>0</v>
      </c>
      <c r="G5" s="148">
        <f>Calculations!I59</f>
        <v>0</v>
      </c>
      <c r="H5" s="148">
        <f>Calculations!J59</f>
        <v>0</v>
      </c>
      <c r="I5" s="148">
        <f>Calculations!K59</f>
        <v>0</v>
      </c>
      <c r="J5" s="148">
        <f>Calculations!L59</f>
        <v>0</v>
      </c>
      <c r="K5" s="148">
        <f>Calculations!M59</f>
        <v>0</v>
      </c>
      <c r="L5" s="148">
        <f>Calculations!N59</f>
        <v>0</v>
      </c>
      <c r="M5" s="148">
        <f>Calculations!O59</f>
        <v>0</v>
      </c>
      <c r="N5" s="148">
        <f>Calculations!P59</f>
        <v>0</v>
      </c>
      <c r="O5" s="148">
        <f>Calculations!Q59</f>
        <v>0</v>
      </c>
      <c r="P5" s="148">
        <f>Calculations!R59</f>
        <v>0</v>
      </c>
      <c r="Q5" s="148">
        <f>Calculations!S59</f>
        <v>0</v>
      </c>
      <c r="R5" s="148">
        <f>Calculations!T59</f>
        <v>0</v>
      </c>
      <c r="S5" s="148">
        <f>Calculations!U59</f>
        <v>0</v>
      </c>
      <c r="T5" s="148">
        <f>Calculations!V59</f>
        <v>0</v>
      </c>
      <c r="U5" s="148">
        <f>Calculations!W59</f>
        <v>0</v>
      </c>
      <c r="V5" s="148">
        <f>Calculations!X59</f>
        <v>0</v>
      </c>
      <c r="W5" s="148">
        <f>Calculations!Y59</f>
        <v>0</v>
      </c>
      <c r="X5" s="148">
        <f>Calculations!Z59</f>
        <v>0</v>
      </c>
      <c r="Y5" s="148">
        <f>Calculations!AA59</f>
        <v>0</v>
      </c>
      <c r="Z5" s="148">
        <f>Calculations!AB59</f>
        <v>0</v>
      </c>
      <c r="AA5" s="148">
        <f>Calculations!AC59</f>
        <v>0</v>
      </c>
      <c r="AB5" s="148">
        <f>Calculations!AD59</f>
        <v>0</v>
      </c>
      <c r="AC5" s="148">
        <f>Calculations!AE59</f>
        <v>0</v>
      </c>
      <c r="AD5" s="148">
        <f>Calculations!AF59</f>
        <v>0</v>
      </c>
      <c r="AE5" s="148">
        <f>Calculations!AG59</f>
        <v>0</v>
      </c>
      <c r="AF5" s="148">
        <f>Calculations!AH59</f>
        <v>0</v>
      </c>
      <c r="AG5" s="148">
        <f>Calculations!AI59</f>
        <v>0</v>
      </c>
      <c r="AH5" s="20"/>
      <c r="AI5" s="20"/>
    </row>
    <row r="6" spans="1:35" x14ac:dyDescent="0.2">
      <c r="A6" s="149" t="s">
        <v>111</v>
      </c>
      <c r="B6" s="148">
        <f>Calculations!D60</f>
        <v>0</v>
      </c>
      <c r="C6" s="148">
        <f>Calculations!E60</f>
        <v>0</v>
      </c>
      <c r="D6" s="148">
        <f>Calculations!F60</f>
        <v>0</v>
      </c>
      <c r="E6" s="148">
        <f>Calculations!G60</f>
        <v>0</v>
      </c>
      <c r="F6" s="148">
        <f>Calculations!H60</f>
        <v>0</v>
      </c>
      <c r="G6" s="148">
        <f>Calculations!I60</f>
        <v>0</v>
      </c>
      <c r="H6" s="148">
        <f>Calculations!J60</f>
        <v>0</v>
      </c>
      <c r="I6" s="148">
        <f>Calculations!K60</f>
        <v>0</v>
      </c>
      <c r="J6" s="148">
        <f>Calculations!L60</f>
        <v>0</v>
      </c>
      <c r="K6" s="148">
        <f>Calculations!M60</f>
        <v>0</v>
      </c>
      <c r="L6" s="148">
        <f>Calculations!N60</f>
        <v>0</v>
      </c>
      <c r="M6" s="148">
        <f>Calculations!O60</f>
        <v>0</v>
      </c>
      <c r="N6" s="148">
        <f>Calculations!P60</f>
        <v>0</v>
      </c>
      <c r="O6" s="148">
        <f>Calculations!Q60</f>
        <v>0</v>
      </c>
      <c r="P6" s="148">
        <f>Calculations!R60</f>
        <v>0</v>
      </c>
      <c r="Q6" s="148">
        <f>Calculations!S60</f>
        <v>0</v>
      </c>
      <c r="R6" s="148">
        <f>Calculations!T60</f>
        <v>0</v>
      </c>
      <c r="S6" s="148">
        <f>Calculations!U60</f>
        <v>0</v>
      </c>
      <c r="T6" s="148">
        <f>Calculations!V60</f>
        <v>0</v>
      </c>
      <c r="U6" s="148">
        <f>Calculations!W60</f>
        <v>0</v>
      </c>
      <c r="V6" s="148">
        <f>Calculations!X60</f>
        <v>0</v>
      </c>
      <c r="W6" s="148">
        <f>Calculations!Y60</f>
        <v>0</v>
      </c>
      <c r="X6" s="148">
        <f>Calculations!Z60</f>
        <v>0</v>
      </c>
      <c r="Y6" s="148">
        <f>Calculations!AA60</f>
        <v>0</v>
      </c>
      <c r="Z6" s="148">
        <f>Calculations!AB60</f>
        <v>0</v>
      </c>
      <c r="AA6" s="148">
        <f>Calculations!AC60</f>
        <v>0</v>
      </c>
      <c r="AB6" s="148">
        <f>Calculations!AD60</f>
        <v>0</v>
      </c>
      <c r="AC6" s="148">
        <f>Calculations!AE60</f>
        <v>0</v>
      </c>
      <c r="AD6" s="148">
        <f>Calculations!AF60</f>
        <v>0</v>
      </c>
      <c r="AE6" s="148">
        <f>Calculations!AG60</f>
        <v>0</v>
      </c>
      <c r="AF6" s="148">
        <f>Calculations!AH60</f>
        <v>0</v>
      </c>
      <c r="AG6" s="148">
        <f>Calculations!AI60</f>
        <v>0</v>
      </c>
      <c r="AH6" s="20"/>
      <c r="AI6" s="20"/>
    </row>
    <row r="7" spans="1:35" x14ac:dyDescent="0.2">
      <c r="A7" s="149" t="s">
        <v>113</v>
      </c>
      <c r="B7" s="148">
        <f>Calculations!D61</f>
        <v>0</v>
      </c>
      <c r="C7" s="148">
        <f>Calculations!E61</f>
        <v>0</v>
      </c>
      <c r="D7" s="148">
        <f>Calculations!F61</f>
        <v>0</v>
      </c>
      <c r="E7" s="148">
        <f>Calculations!G61</f>
        <v>0</v>
      </c>
      <c r="F7" s="148">
        <f>Calculations!H61</f>
        <v>0</v>
      </c>
      <c r="G7" s="148">
        <f>Calculations!I61</f>
        <v>0</v>
      </c>
      <c r="H7" s="148">
        <f>Calculations!J61</f>
        <v>0</v>
      </c>
      <c r="I7" s="148">
        <f>Calculations!K61</f>
        <v>0</v>
      </c>
      <c r="J7" s="148">
        <f>Calculations!L61</f>
        <v>0</v>
      </c>
      <c r="K7" s="148">
        <f>Calculations!M61</f>
        <v>0</v>
      </c>
      <c r="L7" s="148">
        <f>Calculations!N61</f>
        <v>0</v>
      </c>
      <c r="M7" s="148">
        <f>Calculations!O61</f>
        <v>0</v>
      </c>
      <c r="N7" s="148">
        <f>Calculations!P61</f>
        <v>0</v>
      </c>
      <c r="O7" s="148">
        <f>Calculations!Q61</f>
        <v>0</v>
      </c>
      <c r="P7" s="148">
        <f>Calculations!R61</f>
        <v>0</v>
      </c>
      <c r="Q7" s="148">
        <f>Calculations!S61</f>
        <v>0</v>
      </c>
      <c r="R7" s="148">
        <f>Calculations!T61</f>
        <v>0</v>
      </c>
      <c r="S7" s="148">
        <f>Calculations!U61</f>
        <v>0</v>
      </c>
      <c r="T7" s="148">
        <f>Calculations!V61</f>
        <v>0</v>
      </c>
      <c r="U7" s="148">
        <f>Calculations!W61</f>
        <v>0</v>
      </c>
      <c r="V7" s="148">
        <f>Calculations!X61</f>
        <v>0</v>
      </c>
      <c r="W7" s="148">
        <f>Calculations!Y61</f>
        <v>0</v>
      </c>
      <c r="X7" s="148">
        <f>Calculations!Z61</f>
        <v>0</v>
      </c>
      <c r="Y7" s="148">
        <f>Calculations!AA61</f>
        <v>0</v>
      </c>
      <c r="Z7" s="148">
        <f>Calculations!AB61</f>
        <v>0</v>
      </c>
      <c r="AA7" s="148">
        <f>Calculations!AC61</f>
        <v>0</v>
      </c>
      <c r="AB7" s="148">
        <f>Calculations!AD61</f>
        <v>0</v>
      </c>
      <c r="AC7" s="148">
        <f>Calculations!AE61</f>
        <v>0</v>
      </c>
      <c r="AD7" s="148">
        <f>Calculations!AF61</f>
        <v>0</v>
      </c>
      <c r="AE7" s="148">
        <f>Calculations!AG61</f>
        <v>0</v>
      </c>
      <c r="AF7" s="148">
        <f>Calculations!AH61</f>
        <v>0</v>
      </c>
      <c r="AG7" s="148">
        <f>Calculations!AI61</f>
        <v>0</v>
      </c>
      <c r="AH7" s="20"/>
      <c r="AI7" s="20"/>
    </row>
    <row r="8" spans="1:35" x14ac:dyDescent="0.2">
      <c r="A8" s="149" t="s">
        <v>114</v>
      </c>
      <c r="B8" s="148">
        <f>Calculations!D62</f>
        <v>0</v>
      </c>
      <c r="C8" s="148">
        <f>Calculations!E62</f>
        <v>0</v>
      </c>
      <c r="D8" s="148">
        <f>Calculations!F62</f>
        <v>0</v>
      </c>
      <c r="E8" s="148">
        <f>Calculations!G62</f>
        <v>0</v>
      </c>
      <c r="F8" s="148">
        <f>Calculations!H62</f>
        <v>0</v>
      </c>
      <c r="G8" s="148">
        <f>Calculations!I62</f>
        <v>0</v>
      </c>
      <c r="H8" s="148">
        <f>Calculations!J62</f>
        <v>0</v>
      </c>
      <c r="I8" s="148">
        <f>Calculations!K62</f>
        <v>0</v>
      </c>
      <c r="J8" s="148">
        <f>Calculations!L62</f>
        <v>0</v>
      </c>
      <c r="K8" s="148">
        <f>Calculations!M62</f>
        <v>0</v>
      </c>
      <c r="L8" s="148">
        <f>Calculations!N62</f>
        <v>0</v>
      </c>
      <c r="M8" s="148">
        <f>Calculations!O62</f>
        <v>0</v>
      </c>
      <c r="N8" s="148">
        <f>Calculations!P62</f>
        <v>0</v>
      </c>
      <c r="O8" s="148">
        <f>Calculations!Q62</f>
        <v>0</v>
      </c>
      <c r="P8" s="148">
        <f>Calculations!R62</f>
        <v>0</v>
      </c>
      <c r="Q8" s="148">
        <f>Calculations!S62</f>
        <v>0</v>
      </c>
      <c r="R8" s="148">
        <f>Calculations!T62</f>
        <v>0</v>
      </c>
      <c r="S8" s="148">
        <f>Calculations!U62</f>
        <v>0</v>
      </c>
      <c r="T8" s="148">
        <f>Calculations!V62</f>
        <v>0</v>
      </c>
      <c r="U8" s="148">
        <f>Calculations!W62</f>
        <v>0</v>
      </c>
      <c r="V8" s="148">
        <f>Calculations!X62</f>
        <v>0</v>
      </c>
      <c r="W8" s="148">
        <f>Calculations!Y62</f>
        <v>0</v>
      </c>
      <c r="X8" s="148">
        <f>Calculations!Z62</f>
        <v>0</v>
      </c>
      <c r="Y8" s="148">
        <f>Calculations!AA62</f>
        <v>0</v>
      </c>
      <c r="Z8" s="148">
        <f>Calculations!AB62</f>
        <v>0</v>
      </c>
      <c r="AA8" s="148">
        <f>Calculations!AC62</f>
        <v>0</v>
      </c>
      <c r="AB8" s="148">
        <f>Calculations!AD62</f>
        <v>0</v>
      </c>
      <c r="AC8" s="148">
        <f>Calculations!AE62</f>
        <v>0</v>
      </c>
      <c r="AD8" s="148">
        <f>Calculations!AF62</f>
        <v>0</v>
      </c>
      <c r="AE8" s="148">
        <f>Calculations!AG62</f>
        <v>0</v>
      </c>
      <c r="AF8" s="148">
        <f>Calculations!AH62</f>
        <v>0</v>
      </c>
      <c r="AG8" s="148">
        <f>Calculations!AI62</f>
        <v>0</v>
      </c>
      <c r="AH8" s="20"/>
      <c r="AI8" s="20"/>
    </row>
    <row r="9" spans="1:35" x14ac:dyDescent="0.2">
      <c r="A9" s="149" t="s">
        <v>115</v>
      </c>
      <c r="B9" s="148">
        <f>Calculations!D63</f>
        <v>0</v>
      </c>
      <c r="C9" s="148">
        <f>Calculations!E63</f>
        <v>0</v>
      </c>
      <c r="D9" s="148">
        <f>Calculations!F63</f>
        <v>0</v>
      </c>
      <c r="E9" s="148">
        <f>Calculations!G63</f>
        <v>0</v>
      </c>
      <c r="F9" s="148">
        <f>Calculations!H63</f>
        <v>0</v>
      </c>
      <c r="G9" s="148">
        <f>Calculations!I63</f>
        <v>0</v>
      </c>
      <c r="H9" s="148">
        <f>Calculations!J63</f>
        <v>0</v>
      </c>
      <c r="I9" s="148">
        <f>Calculations!K63</f>
        <v>0</v>
      </c>
      <c r="J9" s="148">
        <f>Calculations!L63</f>
        <v>0</v>
      </c>
      <c r="K9" s="148">
        <f>Calculations!M63</f>
        <v>0</v>
      </c>
      <c r="L9" s="148">
        <f>Calculations!N63</f>
        <v>0</v>
      </c>
      <c r="M9" s="148">
        <f>Calculations!O63</f>
        <v>0</v>
      </c>
      <c r="N9" s="148">
        <f>Calculations!P63</f>
        <v>0</v>
      </c>
      <c r="O9" s="148">
        <f>Calculations!Q63</f>
        <v>0</v>
      </c>
      <c r="P9" s="148">
        <f>Calculations!R63</f>
        <v>0</v>
      </c>
      <c r="Q9" s="148">
        <f>Calculations!S63</f>
        <v>0</v>
      </c>
      <c r="R9" s="148">
        <f>Calculations!T63</f>
        <v>0</v>
      </c>
      <c r="S9" s="148">
        <f>Calculations!U63</f>
        <v>0</v>
      </c>
      <c r="T9" s="148">
        <f>Calculations!V63</f>
        <v>0</v>
      </c>
      <c r="U9" s="148">
        <f>Calculations!W63</f>
        <v>0</v>
      </c>
      <c r="V9" s="148">
        <f>Calculations!X63</f>
        <v>0</v>
      </c>
      <c r="W9" s="148">
        <f>Calculations!Y63</f>
        <v>0</v>
      </c>
      <c r="X9" s="148">
        <f>Calculations!Z63</f>
        <v>0</v>
      </c>
      <c r="Y9" s="148">
        <f>Calculations!AA63</f>
        <v>0</v>
      </c>
      <c r="Z9" s="148">
        <f>Calculations!AB63</f>
        <v>0</v>
      </c>
      <c r="AA9" s="148">
        <f>Calculations!AC63</f>
        <v>0</v>
      </c>
      <c r="AB9" s="148">
        <f>Calculations!AD63</f>
        <v>0</v>
      </c>
      <c r="AC9" s="148">
        <f>Calculations!AE63</f>
        <v>0</v>
      </c>
      <c r="AD9" s="148">
        <f>Calculations!AF63</f>
        <v>0</v>
      </c>
      <c r="AE9" s="148">
        <f>Calculations!AG63</f>
        <v>0</v>
      </c>
      <c r="AF9" s="148">
        <f>Calculations!AH63</f>
        <v>0</v>
      </c>
      <c r="AG9" s="148">
        <f>Calculations!AI63</f>
        <v>0</v>
      </c>
      <c r="AH9" s="20"/>
      <c r="AI9" s="20"/>
    </row>
    <row r="10" spans="1:35" x14ac:dyDescent="0.2">
      <c r="A10" s="149" t="s">
        <v>116</v>
      </c>
      <c r="B10" s="148">
        <f>Calculations!D64</f>
        <v>0</v>
      </c>
      <c r="C10" s="148">
        <f>Calculations!E64</f>
        <v>0</v>
      </c>
      <c r="D10" s="148">
        <f>Calculations!F64</f>
        <v>0</v>
      </c>
      <c r="E10" s="148">
        <f>Calculations!G64</f>
        <v>0</v>
      </c>
      <c r="F10" s="148">
        <f>Calculations!H64</f>
        <v>0</v>
      </c>
      <c r="G10" s="148">
        <f>Calculations!I64</f>
        <v>0</v>
      </c>
      <c r="H10" s="148">
        <f>Calculations!J64</f>
        <v>0</v>
      </c>
      <c r="I10" s="148">
        <f>Calculations!K64</f>
        <v>0</v>
      </c>
      <c r="J10" s="148">
        <f>Calculations!L64</f>
        <v>0</v>
      </c>
      <c r="K10" s="148">
        <f>Calculations!M64</f>
        <v>0</v>
      </c>
      <c r="L10" s="148">
        <f>Calculations!N64</f>
        <v>0</v>
      </c>
      <c r="M10" s="148">
        <f>Calculations!O64</f>
        <v>0</v>
      </c>
      <c r="N10" s="148">
        <f>Calculations!P64</f>
        <v>0</v>
      </c>
      <c r="O10" s="148">
        <f>Calculations!Q64</f>
        <v>0</v>
      </c>
      <c r="P10" s="148">
        <f>Calculations!R64</f>
        <v>0</v>
      </c>
      <c r="Q10" s="148">
        <f>Calculations!S64</f>
        <v>0</v>
      </c>
      <c r="R10" s="148">
        <f>Calculations!T64</f>
        <v>0</v>
      </c>
      <c r="S10" s="148">
        <f>Calculations!U64</f>
        <v>0</v>
      </c>
      <c r="T10" s="148">
        <f>Calculations!V64</f>
        <v>0</v>
      </c>
      <c r="U10" s="148">
        <f>Calculations!W64</f>
        <v>0</v>
      </c>
      <c r="V10" s="148">
        <f>Calculations!X64</f>
        <v>0</v>
      </c>
      <c r="W10" s="148">
        <f>Calculations!Y64</f>
        <v>0</v>
      </c>
      <c r="X10" s="148">
        <f>Calculations!Z64</f>
        <v>0</v>
      </c>
      <c r="Y10" s="148">
        <f>Calculations!AA64</f>
        <v>0</v>
      </c>
      <c r="Z10" s="148">
        <f>Calculations!AB64</f>
        <v>0</v>
      </c>
      <c r="AA10" s="148">
        <f>Calculations!AC64</f>
        <v>0</v>
      </c>
      <c r="AB10" s="148">
        <f>Calculations!AD64</f>
        <v>0</v>
      </c>
      <c r="AC10" s="148">
        <f>Calculations!AE64</f>
        <v>0</v>
      </c>
      <c r="AD10" s="148">
        <f>Calculations!AF64</f>
        <v>0</v>
      </c>
      <c r="AE10" s="148">
        <f>Calculations!AG64</f>
        <v>0</v>
      </c>
      <c r="AF10" s="148">
        <f>Calculations!AH64</f>
        <v>0</v>
      </c>
      <c r="AG10" s="148">
        <f>Calculations!AI64</f>
        <v>0</v>
      </c>
      <c r="AH10" s="20"/>
      <c r="AI10" s="20"/>
    </row>
    <row r="11" spans="1:35" x14ac:dyDescent="0.2">
      <c r="A11" s="149" t="s">
        <v>117</v>
      </c>
      <c r="B11" s="148">
        <f>Calculations!D65</f>
        <v>0</v>
      </c>
      <c r="C11" s="148">
        <f>Calculations!E65</f>
        <v>0</v>
      </c>
      <c r="D11" s="148">
        <f>Calculations!F65</f>
        <v>0</v>
      </c>
      <c r="E11" s="148">
        <f>Calculations!G65</f>
        <v>0</v>
      </c>
      <c r="F11" s="148">
        <f>Calculations!H65</f>
        <v>0</v>
      </c>
      <c r="G11" s="148">
        <f>Calculations!I65</f>
        <v>0</v>
      </c>
      <c r="H11" s="148">
        <f>Calculations!J65</f>
        <v>0</v>
      </c>
      <c r="I11" s="148">
        <f>Calculations!K65</f>
        <v>0</v>
      </c>
      <c r="J11" s="148">
        <f>Calculations!L65</f>
        <v>0</v>
      </c>
      <c r="K11" s="148">
        <f>Calculations!M65</f>
        <v>0</v>
      </c>
      <c r="L11" s="148">
        <f>Calculations!N65</f>
        <v>0</v>
      </c>
      <c r="M11" s="148">
        <f>Calculations!O65</f>
        <v>0</v>
      </c>
      <c r="N11" s="148">
        <f>Calculations!P65</f>
        <v>0</v>
      </c>
      <c r="O11" s="148">
        <f>Calculations!Q65</f>
        <v>0</v>
      </c>
      <c r="P11" s="148">
        <f>Calculations!R65</f>
        <v>0</v>
      </c>
      <c r="Q11" s="148">
        <f>Calculations!S65</f>
        <v>0</v>
      </c>
      <c r="R11" s="148">
        <f>Calculations!T65</f>
        <v>0</v>
      </c>
      <c r="S11" s="148">
        <f>Calculations!U65</f>
        <v>0</v>
      </c>
      <c r="T11" s="148">
        <f>Calculations!V65</f>
        <v>0</v>
      </c>
      <c r="U11" s="148">
        <f>Calculations!W65</f>
        <v>0</v>
      </c>
      <c r="V11" s="148">
        <f>Calculations!X65</f>
        <v>0</v>
      </c>
      <c r="W11" s="148">
        <f>Calculations!Y65</f>
        <v>0</v>
      </c>
      <c r="X11" s="148">
        <f>Calculations!Z65</f>
        <v>0</v>
      </c>
      <c r="Y11" s="148">
        <f>Calculations!AA65</f>
        <v>0</v>
      </c>
      <c r="Z11" s="148">
        <f>Calculations!AB65</f>
        <v>0</v>
      </c>
      <c r="AA11" s="148">
        <f>Calculations!AC65</f>
        <v>0</v>
      </c>
      <c r="AB11" s="148">
        <f>Calculations!AD65</f>
        <v>0</v>
      </c>
      <c r="AC11" s="148">
        <f>Calculations!AE65</f>
        <v>0</v>
      </c>
      <c r="AD11" s="148">
        <f>Calculations!AF65</f>
        <v>0</v>
      </c>
      <c r="AE11" s="148">
        <f>Calculations!AG65</f>
        <v>0</v>
      </c>
      <c r="AF11" s="148">
        <f>Calculations!AH65</f>
        <v>0</v>
      </c>
      <c r="AG11" s="148">
        <f>Calculations!AI65</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activeCell="F8" sqref="A1:AG11"/>
    </sheetView>
  </sheetViews>
  <sheetFormatPr baseColWidth="10" defaultColWidth="14.5" defaultRowHeight="15" customHeight="1" x14ac:dyDescent="0.2"/>
  <cols>
    <col min="1" max="1" width="29" customWidth="1"/>
    <col min="2" max="33" width="10" customWidth="1"/>
    <col min="34" max="35" width="8.5" customWidth="1"/>
  </cols>
  <sheetData>
    <row r="1" spans="1:35" x14ac:dyDescent="0.2">
      <c r="A1" s="149" t="s">
        <v>100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104</v>
      </c>
      <c r="B2" s="4">
        <f>Calculations!D69</f>
        <v>0</v>
      </c>
      <c r="C2" s="4">
        <f>Calculations!E69</f>
        <v>0</v>
      </c>
      <c r="D2" s="4">
        <f>Calculations!F69</f>
        <v>0</v>
      </c>
      <c r="E2" s="4">
        <f>Calculations!G69</f>
        <v>0</v>
      </c>
      <c r="F2" s="4">
        <f>Calculations!H69</f>
        <v>0</v>
      </c>
      <c r="G2" s="4">
        <f>Calculations!I69</f>
        <v>0</v>
      </c>
      <c r="H2" s="4">
        <f>Calculations!J69</f>
        <v>0</v>
      </c>
      <c r="I2" s="4">
        <f>Calculations!K69</f>
        <v>0</v>
      </c>
      <c r="J2" s="4">
        <f>Calculations!L69</f>
        <v>0</v>
      </c>
      <c r="K2" s="4">
        <f>Calculations!M69</f>
        <v>0</v>
      </c>
      <c r="L2" s="4">
        <f>Calculations!N69</f>
        <v>0</v>
      </c>
      <c r="M2" s="4">
        <f>Calculations!O69</f>
        <v>0</v>
      </c>
      <c r="N2" s="4">
        <f>Calculations!P69</f>
        <v>0</v>
      </c>
      <c r="O2" s="4">
        <f>Calculations!Q69</f>
        <v>0</v>
      </c>
      <c r="P2" s="4">
        <f>Calculations!R69</f>
        <v>0</v>
      </c>
      <c r="Q2" s="4">
        <f>Calculations!S69</f>
        <v>0</v>
      </c>
      <c r="R2" s="4">
        <f>Calculations!T69</f>
        <v>0</v>
      </c>
      <c r="S2" s="4">
        <f>Calculations!U69</f>
        <v>0</v>
      </c>
      <c r="T2" s="4">
        <f>Calculations!V69</f>
        <v>0</v>
      </c>
      <c r="U2" s="4">
        <f>Calculations!W69</f>
        <v>0</v>
      </c>
      <c r="V2" s="4">
        <f>Calculations!X69</f>
        <v>0</v>
      </c>
      <c r="W2" s="4">
        <f>Calculations!Y69</f>
        <v>0</v>
      </c>
      <c r="X2" s="4">
        <f>Calculations!Z69</f>
        <v>0</v>
      </c>
      <c r="Y2" s="4">
        <f>Calculations!AA69</f>
        <v>0</v>
      </c>
      <c r="Z2" s="4">
        <f>Calculations!AB69</f>
        <v>0</v>
      </c>
      <c r="AA2" s="4">
        <f>Calculations!AC69</f>
        <v>0</v>
      </c>
      <c r="AB2" s="4">
        <f>Calculations!AD69</f>
        <v>0</v>
      </c>
      <c r="AC2" s="4">
        <f>Calculations!AE69</f>
        <v>0</v>
      </c>
      <c r="AD2" s="4">
        <f>Calculations!AF69</f>
        <v>0</v>
      </c>
      <c r="AE2" s="4">
        <f>Calculations!AG69</f>
        <v>0</v>
      </c>
      <c r="AF2" s="4">
        <f>Calculations!AH69</f>
        <v>0</v>
      </c>
      <c r="AG2" s="4">
        <f>Calculations!AI69</f>
        <v>0</v>
      </c>
      <c r="AH2" s="20"/>
      <c r="AI2" s="20"/>
    </row>
    <row r="3" spans="1:35" x14ac:dyDescent="0.2">
      <c r="A3" s="1" t="s">
        <v>106</v>
      </c>
      <c r="B3" s="4">
        <f>Calculations!D70</f>
        <v>0</v>
      </c>
      <c r="C3" s="4">
        <f>Calculations!E70</f>
        <v>0</v>
      </c>
      <c r="D3" s="4">
        <f>Calculations!F70</f>
        <v>0</v>
      </c>
      <c r="E3" s="4">
        <f>Calculations!G70</f>
        <v>0</v>
      </c>
      <c r="F3" s="4">
        <f>Calculations!H70</f>
        <v>0</v>
      </c>
      <c r="G3" s="4">
        <f>Calculations!I70</f>
        <v>0</v>
      </c>
      <c r="H3" s="4">
        <f>Calculations!J70</f>
        <v>0</v>
      </c>
      <c r="I3" s="4">
        <f>Calculations!K70</f>
        <v>0</v>
      </c>
      <c r="J3" s="4">
        <f>Calculations!L70</f>
        <v>0</v>
      </c>
      <c r="K3" s="4">
        <f>Calculations!M70</f>
        <v>0</v>
      </c>
      <c r="L3" s="4">
        <f>Calculations!N70</f>
        <v>0</v>
      </c>
      <c r="M3" s="4">
        <f>Calculations!O70</f>
        <v>0</v>
      </c>
      <c r="N3" s="4">
        <f>Calculations!P70</f>
        <v>0</v>
      </c>
      <c r="O3" s="4">
        <f>Calculations!Q70</f>
        <v>0</v>
      </c>
      <c r="P3" s="4">
        <f>Calculations!R70</f>
        <v>0</v>
      </c>
      <c r="Q3" s="4">
        <f>Calculations!S70</f>
        <v>0</v>
      </c>
      <c r="R3" s="4">
        <f>Calculations!T70</f>
        <v>0</v>
      </c>
      <c r="S3" s="4">
        <f>Calculations!U70</f>
        <v>0</v>
      </c>
      <c r="T3" s="4">
        <f>Calculations!V70</f>
        <v>0</v>
      </c>
      <c r="U3" s="4">
        <f>Calculations!W70</f>
        <v>0</v>
      </c>
      <c r="V3" s="4">
        <f>Calculations!X70</f>
        <v>0</v>
      </c>
      <c r="W3" s="4">
        <f>Calculations!Y70</f>
        <v>0</v>
      </c>
      <c r="X3" s="4">
        <f>Calculations!Z70</f>
        <v>0</v>
      </c>
      <c r="Y3" s="4">
        <f>Calculations!AA70</f>
        <v>0</v>
      </c>
      <c r="Z3" s="4">
        <f>Calculations!AB70</f>
        <v>0</v>
      </c>
      <c r="AA3" s="4">
        <f>Calculations!AC70</f>
        <v>0</v>
      </c>
      <c r="AB3" s="4">
        <f>Calculations!AD70</f>
        <v>0</v>
      </c>
      <c r="AC3" s="4">
        <f>Calculations!AE70</f>
        <v>0</v>
      </c>
      <c r="AD3" s="4">
        <f>Calculations!AF70</f>
        <v>0</v>
      </c>
      <c r="AE3" s="4">
        <f>Calculations!AG70</f>
        <v>0</v>
      </c>
      <c r="AF3" s="4">
        <f>Calculations!AH70</f>
        <v>0</v>
      </c>
      <c r="AG3" s="4">
        <f>Calculations!AI70</f>
        <v>0</v>
      </c>
      <c r="AH3" s="20"/>
      <c r="AI3" s="20"/>
    </row>
    <row r="4" spans="1:35" x14ac:dyDescent="0.2">
      <c r="A4" s="1" t="s">
        <v>108</v>
      </c>
      <c r="B4" s="4">
        <f>Calculations!D71</f>
        <v>0</v>
      </c>
      <c r="C4" s="4">
        <f>Calculations!E71</f>
        <v>0</v>
      </c>
      <c r="D4" s="4">
        <f>Calculations!F71</f>
        <v>0</v>
      </c>
      <c r="E4" s="4">
        <f>Calculations!G71</f>
        <v>0</v>
      </c>
      <c r="F4" s="4">
        <f>Calculations!H71</f>
        <v>0</v>
      </c>
      <c r="G4" s="4">
        <f>Calculations!I71</f>
        <v>0</v>
      </c>
      <c r="H4" s="4">
        <f>Calculations!J71</f>
        <v>0</v>
      </c>
      <c r="I4" s="4">
        <f>Calculations!K71</f>
        <v>0</v>
      </c>
      <c r="J4" s="4">
        <f>Calculations!L71</f>
        <v>0</v>
      </c>
      <c r="K4" s="4">
        <f>Calculations!M71</f>
        <v>0</v>
      </c>
      <c r="L4" s="4">
        <f>Calculations!N71</f>
        <v>0</v>
      </c>
      <c r="M4" s="4">
        <f>Calculations!O71</f>
        <v>0</v>
      </c>
      <c r="N4" s="4">
        <f>Calculations!P71</f>
        <v>0</v>
      </c>
      <c r="O4" s="4">
        <f>Calculations!Q71</f>
        <v>0</v>
      </c>
      <c r="P4" s="4">
        <f>Calculations!R71</f>
        <v>0</v>
      </c>
      <c r="Q4" s="4">
        <f>Calculations!S71</f>
        <v>0</v>
      </c>
      <c r="R4" s="4">
        <f>Calculations!T71</f>
        <v>0</v>
      </c>
      <c r="S4" s="4">
        <f>Calculations!U71</f>
        <v>0</v>
      </c>
      <c r="T4" s="4">
        <f>Calculations!V71</f>
        <v>0</v>
      </c>
      <c r="U4" s="4">
        <f>Calculations!W71</f>
        <v>0</v>
      </c>
      <c r="V4" s="4">
        <f>Calculations!X71</f>
        <v>0</v>
      </c>
      <c r="W4" s="4">
        <f>Calculations!Y71</f>
        <v>0</v>
      </c>
      <c r="X4" s="4">
        <f>Calculations!Z71</f>
        <v>0</v>
      </c>
      <c r="Y4" s="4">
        <f>Calculations!AA71</f>
        <v>0</v>
      </c>
      <c r="Z4" s="4">
        <f>Calculations!AB71</f>
        <v>0</v>
      </c>
      <c r="AA4" s="4">
        <f>Calculations!AC71</f>
        <v>0</v>
      </c>
      <c r="AB4" s="4">
        <f>Calculations!AD71</f>
        <v>0</v>
      </c>
      <c r="AC4" s="4">
        <f>Calculations!AE71</f>
        <v>0</v>
      </c>
      <c r="AD4" s="4">
        <f>Calculations!AF71</f>
        <v>0</v>
      </c>
      <c r="AE4" s="4">
        <f>Calculations!AG71</f>
        <v>0</v>
      </c>
      <c r="AF4" s="4">
        <f>Calculations!AH71</f>
        <v>0</v>
      </c>
      <c r="AG4" s="4">
        <f>Calculations!AI71</f>
        <v>0</v>
      </c>
      <c r="AH4" s="20"/>
      <c r="AI4" s="20"/>
    </row>
    <row r="5" spans="1:35" x14ac:dyDescent="0.2">
      <c r="A5" s="1" t="s">
        <v>110</v>
      </c>
      <c r="B5" s="4">
        <f>Calculations!D72</f>
        <v>0</v>
      </c>
      <c r="C5" s="4">
        <f>Calculations!E72</f>
        <v>0</v>
      </c>
      <c r="D5" s="4">
        <f>Calculations!F72</f>
        <v>0</v>
      </c>
      <c r="E5" s="4">
        <f>Calculations!G72</f>
        <v>0</v>
      </c>
      <c r="F5" s="4">
        <f>Calculations!H72</f>
        <v>0</v>
      </c>
      <c r="G5" s="4">
        <f>Calculations!I72</f>
        <v>0</v>
      </c>
      <c r="H5" s="4">
        <f>Calculations!J72</f>
        <v>0</v>
      </c>
      <c r="I5" s="4">
        <f>Calculations!K72</f>
        <v>0</v>
      </c>
      <c r="J5" s="4">
        <f>Calculations!L72</f>
        <v>0</v>
      </c>
      <c r="K5" s="4">
        <f>Calculations!M72</f>
        <v>0</v>
      </c>
      <c r="L5" s="4">
        <f>Calculations!N72</f>
        <v>0</v>
      </c>
      <c r="M5" s="4">
        <f>Calculations!O72</f>
        <v>0</v>
      </c>
      <c r="N5" s="4">
        <f>Calculations!P72</f>
        <v>0</v>
      </c>
      <c r="O5" s="4">
        <f>Calculations!Q72</f>
        <v>0</v>
      </c>
      <c r="P5" s="4">
        <f>Calculations!R72</f>
        <v>0</v>
      </c>
      <c r="Q5" s="4">
        <f>Calculations!S72</f>
        <v>0</v>
      </c>
      <c r="R5" s="4">
        <f>Calculations!T72</f>
        <v>0</v>
      </c>
      <c r="S5" s="4">
        <f>Calculations!U72</f>
        <v>0</v>
      </c>
      <c r="T5" s="4">
        <f>Calculations!V72</f>
        <v>0</v>
      </c>
      <c r="U5" s="4">
        <f>Calculations!W72</f>
        <v>0</v>
      </c>
      <c r="V5" s="4">
        <f>Calculations!X72</f>
        <v>0</v>
      </c>
      <c r="W5" s="4">
        <f>Calculations!Y72</f>
        <v>0</v>
      </c>
      <c r="X5" s="4">
        <f>Calculations!Z72</f>
        <v>0</v>
      </c>
      <c r="Y5" s="4">
        <f>Calculations!AA72</f>
        <v>0</v>
      </c>
      <c r="Z5" s="4">
        <f>Calculations!AB72</f>
        <v>0</v>
      </c>
      <c r="AA5" s="4">
        <f>Calculations!AC72</f>
        <v>0</v>
      </c>
      <c r="AB5" s="4">
        <f>Calculations!AD72</f>
        <v>0</v>
      </c>
      <c r="AC5" s="4">
        <f>Calculations!AE72</f>
        <v>0</v>
      </c>
      <c r="AD5" s="4">
        <f>Calculations!AF72</f>
        <v>0</v>
      </c>
      <c r="AE5" s="4">
        <f>Calculations!AG72</f>
        <v>0</v>
      </c>
      <c r="AF5" s="4">
        <f>Calculations!AH72</f>
        <v>0</v>
      </c>
      <c r="AG5" s="4">
        <f>Calculations!AI72</f>
        <v>0</v>
      </c>
      <c r="AH5" s="20"/>
      <c r="AI5" s="20"/>
    </row>
    <row r="6" spans="1:35" x14ac:dyDescent="0.2">
      <c r="A6" s="1" t="s">
        <v>111</v>
      </c>
      <c r="B6" s="4">
        <f>Calculations!D73</f>
        <v>0</v>
      </c>
      <c r="C6" s="4">
        <f>Calculations!E73</f>
        <v>0</v>
      </c>
      <c r="D6" s="4">
        <f>Calculations!F73</f>
        <v>0</v>
      </c>
      <c r="E6" s="4">
        <f>Calculations!G73</f>
        <v>0</v>
      </c>
      <c r="F6" s="4">
        <f>Calculations!H73</f>
        <v>0</v>
      </c>
      <c r="G6" s="4">
        <f>Calculations!I73</f>
        <v>0</v>
      </c>
      <c r="H6" s="4">
        <f>Calculations!J73</f>
        <v>0</v>
      </c>
      <c r="I6" s="4">
        <f>Calculations!K73</f>
        <v>0</v>
      </c>
      <c r="J6" s="4">
        <f>Calculations!L73</f>
        <v>0</v>
      </c>
      <c r="K6" s="4">
        <f>Calculations!M73</f>
        <v>0</v>
      </c>
      <c r="L6" s="4">
        <f>Calculations!N73</f>
        <v>0</v>
      </c>
      <c r="M6" s="4">
        <f>Calculations!O73</f>
        <v>0</v>
      </c>
      <c r="N6" s="4">
        <f>Calculations!P73</f>
        <v>0</v>
      </c>
      <c r="O6" s="4">
        <f>Calculations!Q73</f>
        <v>0</v>
      </c>
      <c r="P6" s="4">
        <f>Calculations!R73</f>
        <v>0</v>
      </c>
      <c r="Q6" s="4">
        <f>Calculations!S73</f>
        <v>0</v>
      </c>
      <c r="R6" s="4">
        <f>Calculations!T73</f>
        <v>0</v>
      </c>
      <c r="S6" s="4">
        <f>Calculations!U73</f>
        <v>0</v>
      </c>
      <c r="T6" s="4">
        <f>Calculations!V73</f>
        <v>0</v>
      </c>
      <c r="U6" s="4">
        <f>Calculations!W73</f>
        <v>0</v>
      </c>
      <c r="V6" s="4">
        <f>Calculations!X73</f>
        <v>0</v>
      </c>
      <c r="W6" s="4">
        <f>Calculations!Y73</f>
        <v>0</v>
      </c>
      <c r="X6" s="4">
        <f>Calculations!Z73</f>
        <v>0</v>
      </c>
      <c r="Y6" s="4">
        <f>Calculations!AA73</f>
        <v>0</v>
      </c>
      <c r="Z6" s="4">
        <f>Calculations!AB73</f>
        <v>0</v>
      </c>
      <c r="AA6" s="4">
        <f>Calculations!AC73</f>
        <v>0</v>
      </c>
      <c r="AB6" s="4">
        <f>Calculations!AD73</f>
        <v>0</v>
      </c>
      <c r="AC6" s="4">
        <f>Calculations!AE73</f>
        <v>0</v>
      </c>
      <c r="AD6" s="4">
        <f>Calculations!AF73</f>
        <v>0</v>
      </c>
      <c r="AE6" s="4">
        <f>Calculations!AG73</f>
        <v>0</v>
      </c>
      <c r="AF6" s="4">
        <f>Calculations!AH73</f>
        <v>0</v>
      </c>
      <c r="AG6" s="4">
        <f>Calculations!AI73</f>
        <v>0</v>
      </c>
      <c r="AH6" s="20"/>
      <c r="AI6" s="20"/>
    </row>
    <row r="7" spans="1:35" x14ac:dyDescent="0.2">
      <c r="A7" s="1" t="s">
        <v>113</v>
      </c>
      <c r="B7" s="4">
        <f>Calculations!D74</f>
        <v>0</v>
      </c>
      <c r="C7" s="4">
        <f>Calculations!E74</f>
        <v>0</v>
      </c>
      <c r="D7" s="4">
        <f>Calculations!F74</f>
        <v>0</v>
      </c>
      <c r="E7" s="4">
        <f>Calculations!G74</f>
        <v>0</v>
      </c>
      <c r="F7" s="4">
        <f>Calculations!H74</f>
        <v>0</v>
      </c>
      <c r="G7" s="4">
        <f>Calculations!I74</f>
        <v>0</v>
      </c>
      <c r="H7" s="4">
        <f>Calculations!J74</f>
        <v>0</v>
      </c>
      <c r="I7" s="4">
        <f>Calculations!K74</f>
        <v>0</v>
      </c>
      <c r="J7" s="4">
        <f>Calculations!L74</f>
        <v>0</v>
      </c>
      <c r="K7" s="4">
        <f>Calculations!M74</f>
        <v>0</v>
      </c>
      <c r="L7" s="4">
        <f>Calculations!N74</f>
        <v>0</v>
      </c>
      <c r="M7" s="4">
        <f>Calculations!O74</f>
        <v>0</v>
      </c>
      <c r="N7" s="4">
        <f>Calculations!P74</f>
        <v>0</v>
      </c>
      <c r="O7" s="4">
        <f>Calculations!Q74</f>
        <v>0</v>
      </c>
      <c r="P7" s="4">
        <f>Calculations!R74</f>
        <v>0</v>
      </c>
      <c r="Q7" s="4">
        <f>Calculations!S74</f>
        <v>0</v>
      </c>
      <c r="R7" s="4">
        <f>Calculations!T74</f>
        <v>0</v>
      </c>
      <c r="S7" s="4">
        <f>Calculations!U74</f>
        <v>0</v>
      </c>
      <c r="T7" s="4">
        <f>Calculations!V74</f>
        <v>0</v>
      </c>
      <c r="U7" s="4">
        <f>Calculations!W74</f>
        <v>0</v>
      </c>
      <c r="V7" s="4">
        <f>Calculations!X74</f>
        <v>0</v>
      </c>
      <c r="W7" s="4">
        <f>Calculations!Y74</f>
        <v>0</v>
      </c>
      <c r="X7" s="4">
        <f>Calculations!Z74</f>
        <v>0</v>
      </c>
      <c r="Y7" s="4">
        <f>Calculations!AA74</f>
        <v>0</v>
      </c>
      <c r="Z7" s="4">
        <f>Calculations!AB74</f>
        <v>0</v>
      </c>
      <c r="AA7" s="4">
        <f>Calculations!AC74</f>
        <v>0</v>
      </c>
      <c r="AB7" s="4">
        <f>Calculations!AD74</f>
        <v>0</v>
      </c>
      <c r="AC7" s="4">
        <f>Calculations!AE74</f>
        <v>0</v>
      </c>
      <c r="AD7" s="4">
        <f>Calculations!AF74</f>
        <v>0</v>
      </c>
      <c r="AE7" s="4">
        <f>Calculations!AG74</f>
        <v>0</v>
      </c>
      <c r="AF7" s="4">
        <f>Calculations!AH74</f>
        <v>0</v>
      </c>
      <c r="AG7" s="4">
        <f>Calculations!AI74</f>
        <v>0</v>
      </c>
      <c r="AH7" s="20"/>
      <c r="AI7" s="20"/>
    </row>
    <row r="8" spans="1:35" x14ac:dyDescent="0.2">
      <c r="A8" s="1" t="s">
        <v>114</v>
      </c>
      <c r="B8" s="4">
        <f>Calculations!D75</f>
        <v>0</v>
      </c>
      <c r="C8" s="4">
        <f>Calculations!E75</f>
        <v>0</v>
      </c>
      <c r="D8" s="4">
        <f>Calculations!F75</f>
        <v>0</v>
      </c>
      <c r="E8" s="4">
        <f>Calculations!G75</f>
        <v>0</v>
      </c>
      <c r="F8" s="4">
        <f>Calculations!H75</f>
        <v>0</v>
      </c>
      <c r="G8" s="4">
        <f>Calculations!I75</f>
        <v>0</v>
      </c>
      <c r="H8" s="4">
        <f>Calculations!J75</f>
        <v>0</v>
      </c>
      <c r="I8" s="4">
        <f>Calculations!K75</f>
        <v>0</v>
      </c>
      <c r="J8" s="4">
        <f>Calculations!L75</f>
        <v>0</v>
      </c>
      <c r="K8" s="4">
        <f>Calculations!M75</f>
        <v>0</v>
      </c>
      <c r="L8" s="4">
        <f>Calculations!N75</f>
        <v>0</v>
      </c>
      <c r="M8" s="4">
        <f>Calculations!O75</f>
        <v>0</v>
      </c>
      <c r="N8" s="4">
        <f>Calculations!P75</f>
        <v>0</v>
      </c>
      <c r="O8" s="4">
        <f>Calculations!Q75</f>
        <v>0</v>
      </c>
      <c r="P8" s="4">
        <f>Calculations!R75</f>
        <v>0</v>
      </c>
      <c r="Q8" s="4">
        <f>Calculations!S75</f>
        <v>0</v>
      </c>
      <c r="R8" s="4">
        <f>Calculations!T75</f>
        <v>0</v>
      </c>
      <c r="S8" s="4">
        <f>Calculations!U75</f>
        <v>0</v>
      </c>
      <c r="T8" s="4">
        <f>Calculations!V75</f>
        <v>0</v>
      </c>
      <c r="U8" s="4">
        <f>Calculations!W75</f>
        <v>0</v>
      </c>
      <c r="V8" s="4">
        <f>Calculations!X75</f>
        <v>0</v>
      </c>
      <c r="W8" s="4">
        <f>Calculations!Y75</f>
        <v>0</v>
      </c>
      <c r="X8" s="4">
        <f>Calculations!Z75</f>
        <v>0</v>
      </c>
      <c r="Y8" s="4">
        <f>Calculations!AA75</f>
        <v>0</v>
      </c>
      <c r="Z8" s="4">
        <f>Calculations!AB75</f>
        <v>0</v>
      </c>
      <c r="AA8" s="4">
        <f>Calculations!AC75</f>
        <v>0</v>
      </c>
      <c r="AB8" s="4">
        <f>Calculations!AD75</f>
        <v>0</v>
      </c>
      <c r="AC8" s="4">
        <f>Calculations!AE75</f>
        <v>0</v>
      </c>
      <c r="AD8" s="4">
        <f>Calculations!AF75</f>
        <v>0</v>
      </c>
      <c r="AE8" s="4">
        <f>Calculations!AG75</f>
        <v>0</v>
      </c>
      <c r="AF8" s="4">
        <f>Calculations!AH75</f>
        <v>0</v>
      </c>
      <c r="AG8" s="4">
        <f>Calculations!AI75</f>
        <v>0</v>
      </c>
      <c r="AH8" s="20"/>
      <c r="AI8" s="20"/>
    </row>
    <row r="9" spans="1:35" x14ac:dyDescent="0.2">
      <c r="A9" s="1" t="s">
        <v>115</v>
      </c>
      <c r="B9" s="4">
        <f>Calculations!D76</f>
        <v>0</v>
      </c>
      <c r="C9" s="4">
        <f>Calculations!E76</f>
        <v>0</v>
      </c>
      <c r="D9" s="4">
        <f>Calculations!F76</f>
        <v>0</v>
      </c>
      <c r="E9" s="4">
        <f>Calculations!G76</f>
        <v>0</v>
      </c>
      <c r="F9" s="4">
        <f>Calculations!H76</f>
        <v>0</v>
      </c>
      <c r="G9" s="4">
        <f>Calculations!I76</f>
        <v>0</v>
      </c>
      <c r="H9" s="4">
        <f>Calculations!J76</f>
        <v>0</v>
      </c>
      <c r="I9" s="4">
        <f>Calculations!K76</f>
        <v>0</v>
      </c>
      <c r="J9" s="4">
        <f>Calculations!L76</f>
        <v>0</v>
      </c>
      <c r="K9" s="4">
        <f>Calculations!M76</f>
        <v>0</v>
      </c>
      <c r="L9" s="4">
        <f>Calculations!N76</f>
        <v>0</v>
      </c>
      <c r="M9" s="4">
        <f>Calculations!O76</f>
        <v>0</v>
      </c>
      <c r="N9" s="4">
        <f>Calculations!P76</f>
        <v>0</v>
      </c>
      <c r="O9" s="4">
        <f>Calculations!Q76</f>
        <v>0</v>
      </c>
      <c r="P9" s="4">
        <f>Calculations!R76</f>
        <v>0</v>
      </c>
      <c r="Q9" s="4">
        <f>Calculations!S76</f>
        <v>0</v>
      </c>
      <c r="R9" s="4">
        <f>Calculations!T76</f>
        <v>0</v>
      </c>
      <c r="S9" s="4">
        <f>Calculations!U76</f>
        <v>0</v>
      </c>
      <c r="T9" s="4">
        <f>Calculations!V76</f>
        <v>0</v>
      </c>
      <c r="U9" s="4">
        <f>Calculations!W76</f>
        <v>0</v>
      </c>
      <c r="V9" s="4">
        <f>Calculations!X76</f>
        <v>0</v>
      </c>
      <c r="W9" s="4">
        <f>Calculations!Y76</f>
        <v>0</v>
      </c>
      <c r="X9" s="4">
        <f>Calculations!Z76</f>
        <v>0</v>
      </c>
      <c r="Y9" s="4">
        <f>Calculations!AA76</f>
        <v>0</v>
      </c>
      <c r="Z9" s="4">
        <f>Calculations!AB76</f>
        <v>0</v>
      </c>
      <c r="AA9" s="4">
        <f>Calculations!AC76</f>
        <v>0</v>
      </c>
      <c r="AB9" s="4">
        <f>Calculations!AD76</f>
        <v>0</v>
      </c>
      <c r="AC9" s="4">
        <f>Calculations!AE76</f>
        <v>0</v>
      </c>
      <c r="AD9" s="4">
        <f>Calculations!AF76</f>
        <v>0</v>
      </c>
      <c r="AE9" s="4">
        <f>Calculations!AG76</f>
        <v>0</v>
      </c>
      <c r="AF9" s="4">
        <f>Calculations!AH76</f>
        <v>0</v>
      </c>
      <c r="AG9" s="4">
        <f>Calculations!AI76</f>
        <v>0</v>
      </c>
      <c r="AH9" s="20"/>
      <c r="AI9" s="20"/>
    </row>
    <row r="10" spans="1:35" x14ac:dyDescent="0.2">
      <c r="A10" s="1" t="s">
        <v>116</v>
      </c>
      <c r="B10" s="4">
        <f>Calculations!D77</f>
        <v>0</v>
      </c>
      <c r="C10" s="4">
        <f>Calculations!E77</f>
        <v>0</v>
      </c>
      <c r="D10" s="4">
        <f>Calculations!F77</f>
        <v>0</v>
      </c>
      <c r="E10" s="4">
        <f>Calculations!G77</f>
        <v>0</v>
      </c>
      <c r="F10" s="4">
        <f>Calculations!H77</f>
        <v>0</v>
      </c>
      <c r="G10" s="4">
        <f>Calculations!I77</f>
        <v>0</v>
      </c>
      <c r="H10" s="4">
        <f>Calculations!J77</f>
        <v>0</v>
      </c>
      <c r="I10" s="4">
        <f>Calculations!K77</f>
        <v>0</v>
      </c>
      <c r="J10" s="4">
        <f>Calculations!L77</f>
        <v>0</v>
      </c>
      <c r="K10" s="4">
        <f>Calculations!M77</f>
        <v>0</v>
      </c>
      <c r="L10" s="4">
        <f>Calculations!N77</f>
        <v>0</v>
      </c>
      <c r="M10" s="4">
        <f>Calculations!O77</f>
        <v>0</v>
      </c>
      <c r="N10" s="4">
        <f>Calculations!P77</f>
        <v>0</v>
      </c>
      <c r="O10" s="4">
        <f>Calculations!Q77</f>
        <v>0</v>
      </c>
      <c r="P10" s="4">
        <f>Calculations!R77</f>
        <v>0</v>
      </c>
      <c r="Q10" s="4">
        <f>Calculations!S77</f>
        <v>0</v>
      </c>
      <c r="R10" s="4">
        <f>Calculations!T77</f>
        <v>0</v>
      </c>
      <c r="S10" s="4">
        <f>Calculations!U77</f>
        <v>0</v>
      </c>
      <c r="T10" s="4">
        <f>Calculations!V77</f>
        <v>0</v>
      </c>
      <c r="U10" s="4">
        <f>Calculations!W77</f>
        <v>0</v>
      </c>
      <c r="V10" s="4">
        <f>Calculations!X77</f>
        <v>0</v>
      </c>
      <c r="W10" s="4">
        <f>Calculations!Y77</f>
        <v>0</v>
      </c>
      <c r="X10" s="4">
        <f>Calculations!Z77</f>
        <v>0</v>
      </c>
      <c r="Y10" s="4">
        <f>Calculations!AA77</f>
        <v>0</v>
      </c>
      <c r="Z10" s="4">
        <f>Calculations!AB77</f>
        <v>0</v>
      </c>
      <c r="AA10" s="4">
        <f>Calculations!AC77</f>
        <v>0</v>
      </c>
      <c r="AB10" s="4">
        <f>Calculations!AD77</f>
        <v>0</v>
      </c>
      <c r="AC10" s="4">
        <f>Calculations!AE77</f>
        <v>0</v>
      </c>
      <c r="AD10" s="4">
        <f>Calculations!AF77</f>
        <v>0</v>
      </c>
      <c r="AE10" s="4">
        <f>Calculations!AG77</f>
        <v>0</v>
      </c>
      <c r="AF10" s="4">
        <f>Calculations!AH77</f>
        <v>0</v>
      </c>
      <c r="AG10" s="4">
        <f>Calculations!AI77</f>
        <v>0</v>
      </c>
      <c r="AH10" s="20"/>
      <c r="AI10" s="20"/>
    </row>
    <row r="11" spans="1:35" x14ac:dyDescent="0.2">
      <c r="A11" s="1" t="s">
        <v>117</v>
      </c>
      <c r="B11" s="4">
        <f>Calculations!D78</f>
        <v>0</v>
      </c>
      <c r="C11" s="4">
        <f>Calculations!E78</f>
        <v>0</v>
      </c>
      <c r="D11" s="4">
        <f>Calculations!F78</f>
        <v>0</v>
      </c>
      <c r="E11" s="4">
        <f>Calculations!G78</f>
        <v>0</v>
      </c>
      <c r="F11" s="4">
        <f>Calculations!H78</f>
        <v>0</v>
      </c>
      <c r="G11" s="4">
        <f>Calculations!I78</f>
        <v>0</v>
      </c>
      <c r="H11" s="4">
        <f>Calculations!J78</f>
        <v>0</v>
      </c>
      <c r="I11" s="4">
        <f>Calculations!K78</f>
        <v>0</v>
      </c>
      <c r="J11" s="4">
        <f>Calculations!L78</f>
        <v>0</v>
      </c>
      <c r="K11" s="4">
        <f>Calculations!M78</f>
        <v>0</v>
      </c>
      <c r="L11" s="4">
        <f>Calculations!N78</f>
        <v>0</v>
      </c>
      <c r="M11" s="4">
        <f>Calculations!O78</f>
        <v>0</v>
      </c>
      <c r="N11" s="4">
        <f>Calculations!P78</f>
        <v>0</v>
      </c>
      <c r="O11" s="4">
        <f>Calculations!Q78</f>
        <v>0</v>
      </c>
      <c r="P11" s="4">
        <f>Calculations!R78</f>
        <v>0</v>
      </c>
      <c r="Q11" s="4">
        <f>Calculations!S78</f>
        <v>0</v>
      </c>
      <c r="R11" s="4">
        <f>Calculations!T78</f>
        <v>0</v>
      </c>
      <c r="S11" s="4">
        <f>Calculations!U78</f>
        <v>0</v>
      </c>
      <c r="T11" s="4">
        <f>Calculations!V78</f>
        <v>0</v>
      </c>
      <c r="U11" s="4">
        <f>Calculations!W78</f>
        <v>0</v>
      </c>
      <c r="V11" s="4">
        <f>Calculations!X78</f>
        <v>0</v>
      </c>
      <c r="W11" s="4">
        <f>Calculations!Y78</f>
        <v>0</v>
      </c>
      <c r="X11" s="4">
        <f>Calculations!Z78</f>
        <v>0</v>
      </c>
      <c r="Y11" s="4">
        <f>Calculations!AA78</f>
        <v>0</v>
      </c>
      <c r="Z11" s="4">
        <f>Calculations!AB78</f>
        <v>0</v>
      </c>
      <c r="AA11" s="4">
        <f>Calculations!AC78</f>
        <v>0</v>
      </c>
      <c r="AB11" s="4">
        <f>Calculations!AD78</f>
        <v>0</v>
      </c>
      <c r="AC11" s="4">
        <f>Calculations!AE78</f>
        <v>0</v>
      </c>
      <c r="AD11" s="4">
        <f>Calculations!AF78</f>
        <v>0</v>
      </c>
      <c r="AE11" s="4">
        <f>Calculations!AG78</f>
        <v>0</v>
      </c>
      <c r="AF11" s="4">
        <f>Calculations!AH78</f>
        <v>0</v>
      </c>
      <c r="AG11" s="4">
        <f>Calculations!AI78</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election activeCell="E21" sqref="E2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6" t="s">
        <v>100</v>
      </c>
      <c r="B1" s="147">
        <v>2019</v>
      </c>
      <c r="C1" s="147">
        <v>2020</v>
      </c>
      <c r="D1" s="147">
        <v>2021</v>
      </c>
      <c r="E1" s="147">
        <v>2022</v>
      </c>
      <c r="F1" s="147">
        <v>2023</v>
      </c>
      <c r="G1" s="147">
        <v>2024</v>
      </c>
      <c r="H1" s="147">
        <v>2025</v>
      </c>
      <c r="I1" s="147">
        <v>2026</v>
      </c>
      <c r="J1" s="147">
        <v>2027</v>
      </c>
      <c r="K1" s="147">
        <v>2028</v>
      </c>
      <c r="L1" s="147">
        <v>2029</v>
      </c>
      <c r="M1" s="147">
        <v>2030</v>
      </c>
      <c r="N1" s="147">
        <v>2031</v>
      </c>
      <c r="O1" s="147">
        <v>2032</v>
      </c>
      <c r="P1" s="147">
        <v>2033</v>
      </c>
      <c r="Q1" s="147">
        <v>2034</v>
      </c>
      <c r="R1" s="147">
        <v>2035</v>
      </c>
      <c r="S1" s="147">
        <v>2036</v>
      </c>
      <c r="T1" s="147">
        <v>2037</v>
      </c>
      <c r="U1" s="147">
        <v>2038</v>
      </c>
      <c r="V1" s="147">
        <v>2039</v>
      </c>
      <c r="W1" s="147">
        <v>2040</v>
      </c>
      <c r="X1" s="147">
        <v>2041</v>
      </c>
      <c r="Y1" s="147">
        <v>2042</v>
      </c>
      <c r="Z1" s="147">
        <v>2043</v>
      </c>
      <c r="AA1" s="147">
        <v>2044</v>
      </c>
      <c r="AB1" s="147">
        <v>2045</v>
      </c>
      <c r="AC1" s="147">
        <v>2046</v>
      </c>
      <c r="AD1" s="147">
        <v>2047</v>
      </c>
      <c r="AE1" s="147">
        <v>2048</v>
      </c>
      <c r="AF1" s="147">
        <v>2049</v>
      </c>
      <c r="AG1" s="147">
        <v>2050</v>
      </c>
      <c r="AH1" s="149"/>
      <c r="AI1" s="1"/>
    </row>
    <row r="2" spans="1:35" x14ac:dyDescent="0.2">
      <c r="A2" s="146" t="s">
        <v>104</v>
      </c>
      <c r="B2" s="148">
        <f>Calculations!D82</f>
        <v>7747516107318.0439</v>
      </c>
      <c r="C2" s="148">
        <f>Calculations!E82</f>
        <v>7631030317732.6846</v>
      </c>
      <c r="D2" s="148">
        <f>Calculations!F82</f>
        <v>7514544528147.3271</v>
      </c>
      <c r="E2" s="148">
        <f>Calculations!G82</f>
        <v>7398058738561.9668</v>
      </c>
      <c r="F2" s="148">
        <f>Calculations!H82</f>
        <v>7281572948976.6104</v>
      </c>
      <c r="G2" s="148">
        <f>Calculations!I82</f>
        <v>7165087159391.251</v>
      </c>
      <c r="H2" s="148">
        <f>Calculations!J82</f>
        <v>7048601369805.8945</v>
      </c>
      <c r="I2" s="148">
        <f>Calculations!K82</f>
        <v>6932115580220.5352</v>
      </c>
      <c r="J2" s="148">
        <f>Calculations!L82</f>
        <v>6815629790635.1768</v>
      </c>
      <c r="K2" s="148">
        <f>Calculations!M82</f>
        <v>6699144001049.8193</v>
      </c>
      <c r="L2" s="148">
        <f>Calculations!N82</f>
        <v>6582658211464.4609</v>
      </c>
      <c r="M2" s="148">
        <f>Calculations!O82</f>
        <v>6466172421879.1045</v>
      </c>
      <c r="N2" s="148">
        <f>Calculations!P82</f>
        <v>6349686632293.7451</v>
      </c>
      <c r="O2" s="148">
        <f>Calculations!Q82</f>
        <v>6233200842708.3867</v>
      </c>
      <c r="P2" s="148">
        <f>Calculations!R82</f>
        <v>6116715053123.0283</v>
      </c>
      <c r="Q2" s="148">
        <f>Calculations!S82</f>
        <v>6000229263537.6689</v>
      </c>
      <c r="R2" s="148">
        <f>Calculations!T82</f>
        <v>5883743473952.3125</v>
      </c>
      <c r="S2" s="148">
        <f>Calculations!U82</f>
        <v>5843813877522.2939</v>
      </c>
      <c r="T2" s="148">
        <f>Calculations!V82</f>
        <v>5803884281092.2812</v>
      </c>
      <c r="U2" s="148">
        <f>Calculations!W82</f>
        <v>5763954684662.2637</v>
      </c>
      <c r="V2" s="148">
        <f>Calculations!X82</f>
        <v>5724025088232.251</v>
      </c>
      <c r="W2" s="148">
        <f>Calculations!Y82</f>
        <v>5684095491802.2305</v>
      </c>
      <c r="X2" s="148">
        <f>Calculations!Z82</f>
        <v>5644165895372.2178</v>
      </c>
      <c r="Y2" s="148">
        <f>Calculations!AA82</f>
        <v>5604236298942.2012</v>
      </c>
      <c r="Z2" s="148">
        <f>Calculations!AB82</f>
        <v>5564306702512.1846</v>
      </c>
      <c r="AA2" s="148">
        <f>Calculations!AC82</f>
        <v>5524377106082.1699</v>
      </c>
      <c r="AB2" s="148">
        <f>Calculations!AD82</f>
        <v>5484447509652.1553</v>
      </c>
      <c r="AC2" s="148">
        <f>Calculations!AE82</f>
        <v>5444517913222.1387</v>
      </c>
      <c r="AD2" s="148">
        <f>Calculations!AF82</f>
        <v>5404588316792.124</v>
      </c>
      <c r="AE2" s="148">
        <f>Calculations!AG82</f>
        <v>5364658720362.1064</v>
      </c>
      <c r="AF2" s="148">
        <f>Calculations!AH82</f>
        <v>5324729123932.0928</v>
      </c>
      <c r="AG2" s="148">
        <f>Calculations!AI82</f>
        <v>5284799527502.0752</v>
      </c>
      <c r="AH2" s="148">
        <f>Calculations!AJ82</f>
        <v>0</v>
      </c>
      <c r="AI2" s="20"/>
    </row>
    <row r="3" spans="1:35" x14ac:dyDescent="0.2">
      <c r="A3" s="146" t="s">
        <v>106</v>
      </c>
      <c r="B3" s="148">
        <f>Calculations!D83</f>
        <v>0</v>
      </c>
      <c r="C3" s="148">
        <f>Calculations!E83</f>
        <v>0</v>
      </c>
      <c r="D3" s="148">
        <f>Calculations!F83</f>
        <v>0</v>
      </c>
      <c r="E3" s="148">
        <f>Calculations!G83</f>
        <v>0</v>
      </c>
      <c r="F3" s="148">
        <f>Calculations!H83</f>
        <v>0</v>
      </c>
      <c r="G3" s="148">
        <f>Calculations!I83</f>
        <v>0</v>
      </c>
      <c r="H3" s="148">
        <f>Calculations!J83</f>
        <v>0</v>
      </c>
      <c r="I3" s="148">
        <f>Calculations!K83</f>
        <v>0</v>
      </c>
      <c r="J3" s="148">
        <f>Calculations!L83</f>
        <v>0</v>
      </c>
      <c r="K3" s="148">
        <f>Calculations!M83</f>
        <v>0</v>
      </c>
      <c r="L3" s="148">
        <f>Calculations!N83</f>
        <v>0</v>
      </c>
      <c r="M3" s="148">
        <f>Calculations!O83</f>
        <v>0</v>
      </c>
      <c r="N3" s="148">
        <f>Calculations!P83</f>
        <v>0</v>
      </c>
      <c r="O3" s="148">
        <f>Calculations!Q83</f>
        <v>0</v>
      </c>
      <c r="P3" s="148">
        <f>Calculations!R83</f>
        <v>0</v>
      </c>
      <c r="Q3" s="148">
        <f>Calculations!S83</f>
        <v>0</v>
      </c>
      <c r="R3" s="148">
        <f>Calculations!T83</f>
        <v>0</v>
      </c>
      <c r="S3" s="148">
        <f>Calculations!U83</f>
        <v>0</v>
      </c>
      <c r="T3" s="148">
        <f>Calculations!V83</f>
        <v>0</v>
      </c>
      <c r="U3" s="148">
        <f>Calculations!W83</f>
        <v>0</v>
      </c>
      <c r="V3" s="148">
        <f>Calculations!X83</f>
        <v>0</v>
      </c>
      <c r="W3" s="148">
        <f>Calculations!Y83</f>
        <v>0</v>
      </c>
      <c r="X3" s="148">
        <f>Calculations!Z83</f>
        <v>0</v>
      </c>
      <c r="Y3" s="148">
        <f>Calculations!AA83</f>
        <v>0</v>
      </c>
      <c r="Z3" s="148">
        <f>Calculations!AB83</f>
        <v>0</v>
      </c>
      <c r="AA3" s="148">
        <f>Calculations!AC83</f>
        <v>0</v>
      </c>
      <c r="AB3" s="148">
        <f>Calculations!AD83</f>
        <v>0</v>
      </c>
      <c r="AC3" s="148">
        <f>Calculations!AE83</f>
        <v>0</v>
      </c>
      <c r="AD3" s="148">
        <f>Calculations!AF83</f>
        <v>0</v>
      </c>
      <c r="AE3" s="148">
        <f>Calculations!AG83</f>
        <v>0</v>
      </c>
      <c r="AF3" s="148">
        <f>Calculations!AH83</f>
        <v>0</v>
      </c>
      <c r="AG3" s="148">
        <f>Calculations!AI83</f>
        <v>0</v>
      </c>
      <c r="AH3" s="148">
        <f>Calculations!AJ83</f>
        <v>0</v>
      </c>
      <c r="AI3" s="20"/>
    </row>
    <row r="4" spans="1:35" x14ac:dyDescent="0.2">
      <c r="A4" s="146" t="s">
        <v>108</v>
      </c>
      <c r="B4" s="148">
        <f>Calculations!D84</f>
        <v>0</v>
      </c>
      <c r="C4" s="148">
        <f>Calculations!E84</f>
        <v>0</v>
      </c>
      <c r="D4" s="148">
        <f>Calculations!F84</f>
        <v>0</v>
      </c>
      <c r="E4" s="148">
        <f>Calculations!G84</f>
        <v>0</v>
      </c>
      <c r="F4" s="148">
        <f>Calculations!H84</f>
        <v>0</v>
      </c>
      <c r="G4" s="148">
        <f>Calculations!I84</f>
        <v>0</v>
      </c>
      <c r="H4" s="148">
        <f>Calculations!J84</f>
        <v>0</v>
      </c>
      <c r="I4" s="148">
        <f>Calculations!K84</f>
        <v>0</v>
      </c>
      <c r="J4" s="148">
        <f>Calculations!L84</f>
        <v>0</v>
      </c>
      <c r="K4" s="148">
        <f>Calculations!M84</f>
        <v>0</v>
      </c>
      <c r="L4" s="148">
        <f>Calculations!N84</f>
        <v>0</v>
      </c>
      <c r="M4" s="148">
        <f>Calculations!O84</f>
        <v>0</v>
      </c>
      <c r="N4" s="148">
        <f>Calculations!P84</f>
        <v>0</v>
      </c>
      <c r="O4" s="148">
        <f>Calculations!Q84</f>
        <v>0</v>
      </c>
      <c r="P4" s="148">
        <f>Calculations!R84</f>
        <v>0</v>
      </c>
      <c r="Q4" s="148">
        <f>Calculations!S84</f>
        <v>0</v>
      </c>
      <c r="R4" s="148">
        <f>Calculations!T84</f>
        <v>0</v>
      </c>
      <c r="S4" s="148">
        <f>Calculations!U84</f>
        <v>0</v>
      </c>
      <c r="T4" s="148">
        <f>Calculations!V84</f>
        <v>0</v>
      </c>
      <c r="U4" s="148">
        <f>Calculations!W84</f>
        <v>0</v>
      </c>
      <c r="V4" s="148">
        <f>Calculations!X84</f>
        <v>0</v>
      </c>
      <c r="W4" s="148">
        <f>Calculations!Y84</f>
        <v>0</v>
      </c>
      <c r="X4" s="148">
        <f>Calculations!Z84</f>
        <v>0</v>
      </c>
      <c r="Y4" s="148">
        <f>Calculations!AA84</f>
        <v>0</v>
      </c>
      <c r="Z4" s="148">
        <f>Calculations!AB84</f>
        <v>0</v>
      </c>
      <c r="AA4" s="148">
        <f>Calculations!AC84</f>
        <v>0</v>
      </c>
      <c r="AB4" s="148">
        <f>Calculations!AD84</f>
        <v>0</v>
      </c>
      <c r="AC4" s="148">
        <f>Calculations!AE84</f>
        <v>0</v>
      </c>
      <c r="AD4" s="148">
        <f>Calculations!AF84</f>
        <v>0</v>
      </c>
      <c r="AE4" s="148">
        <f>Calculations!AG84</f>
        <v>0</v>
      </c>
      <c r="AF4" s="148">
        <f>Calculations!AH84</f>
        <v>0</v>
      </c>
      <c r="AG4" s="148">
        <f>Calculations!AI84</f>
        <v>0</v>
      </c>
      <c r="AH4" s="148">
        <f>Calculations!AJ84</f>
        <v>0</v>
      </c>
      <c r="AI4" s="20"/>
    </row>
    <row r="5" spans="1:35" x14ac:dyDescent="0.2">
      <c r="A5" s="146" t="s">
        <v>110</v>
      </c>
      <c r="B5" s="148">
        <f>Calculations!D85</f>
        <v>0</v>
      </c>
      <c r="C5" s="148">
        <f>Calculations!E85</f>
        <v>0</v>
      </c>
      <c r="D5" s="148">
        <f>Calculations!F85</f>
        <v>0</v>
      </c>
      <c r="E5" s="148">
        <f>Calculations!G85</f>
        <v>0</v>
      </c>
      <c r="F5" s="148">
        <f>Calculations!H85</f>
        <v>0</v>
      </c>
      <c r="G5" s="148">
        <f>Calculations!I85</f>
        <v>0</v>
      </c>
      <c r="H5" s="148">
        <f>Calculations!J85</f>
        <v>0</v>
      </c>
      <c r="I5" s="148">
        <f>Calculations!K85</f>
        <v>0</v>
      </c>
      <c r="J5" s="148">
        <f>Calculations!L85</f>
        <v>0</v>
      </c>
      <c r="K5" s="148">
        <f>Calculations!M85</f>
        <v>0</v>
      </c>
      <c r="L5" s="148">
        <f>Calculations!N85</f>
        <v>0</v>
      </c>
      <c r="M5" s="148">
        <f>Calculations!O85</f>
        <v>0</v>
      </c>
      <c r="N5" s="148">
        <f>Calculations!P85</f>
        <v>0</v>
      </c>
      <c r="O5" s="148">
        <f>Calculations!Q85</f>
        <v>0</v>
      </c>
      <c r="P5" s="148">
        <f>Calculations!R85</f>
        <v>0</v>
      </c>
      <c r="Q5" s="148">
        <f>Calculations!S85</f>
        <v>0</v>
      </c>
      <c r="R5" s="148">
        <f>Calculations!T85</f>
        <v>0</v>
      </c>
      <c r="S5" s="148">
        <f>Calculations!U85</f>
        <v>0</v>
      </c>
      <c r="T5" s="148">
        <f>Calculations!V85</f>
        <v>0</v>
      </c>
      <c r="U5" s="148">
        <f>Calculations!W85</f>
        <v>0</v>
      </c>
      <c r="V5" s="148">
        <f>Calculations!X85</f>
        <v>0</v>
      </c>
      <c r="W5" s="148">
        <f>Calculations!Y85</f>
        <v>0</v>
      </c>
      <c r="X5" s="148">
        <f>Calculations!Z85</f>
        <v>0</v>
      </c>
      <c r="Y5" s="148">
        <f>Calculations!AA85</f>
        <v>0</v>
      </c>
      <c r="Z5" s="148">
        <f>Calculations!AB85</f>
        <v>0</v>
      </c>
      <c r="AA5" s="148">
        <f>Calculations!AC85</f>
        <v>0</v>
      </c>
      <c r="AB5" s="148">
        <f>Calculations!AD85</f>
        <v>0</v>
      </c>
      <c r="AC5" s="148">
        <f>Calculations!AE85</f>
        <v>0</v>
      </c>
      <c r="AD5" s="148">
        <f>Calculations!AF85</f>
        <v>0</v>
      </c>
      <c r="AE5" s="148">
        <f>Calculations!AG85</f>
        <v>0</v>
      </c>
      <c r="AF5" s="148">
        <f>Calculations!AH85</f>
        <v>0</v>
      </c>
      <c r="AG5" s="148">
        <f>Calculations!AI85</f>
        <v>0</v>
      </c>
      <c r="AH5" s="148">
        <f>Calculations!AJ85</f>
        <v>0</v>
      </c>
      <c r="AI5" s="20"/>
    </row>
    <row r="6" spans="1:35" x14ac:dyDescent="0.2">
      <c r="A6" s="146" t="s">
        <v>111</v>
      </c>
      <c r="B6" s="148">
        <f>Calculations!D86</f>
        <v>0</v>
      </c>
      <c r="C6" s="148">
        <f>Calculations!E86</f>
        <v>0</v>
      </c>
      <c r="D6" s="148">
        <f>Calculations!F86</f>
        <v>0</v>
      </c>
      <c r="E6" s="148">
        <f>Calculations!G86</f>
        <v>0</v>
      </c>
      <c r="F6" s="148">
        <f>Calculations!H86</f>
        <v>0</v>
      </c>
      <c r="G6" s="148">
        <f>Calculations!I86</f>
        <v>0</v>
      </c>
      <c r="H6" s="148">
        <f>Calculations!J86</f>
        <v>0</v>
      </c>
      <c r="I6" s="148">
        <f>Calculations!K86</f>
        <v>0</v>
      </c>
      <c r="J6" s="148">
        <f>Calculations!L86</f>
        <v>0</v>
      </c>
      <c r="K6" s="148">
        <f>Calculations!M86</f>
        <v>0</v>
      </c>
      <c r="L6" s="148">
        <f>Calculations!N86</f>
        <v>0</v>
      </c>
      <c r="M6" s="148">
        <f>Calculations!O86</f>
        <v>0</v>
      </c>
      <c r="N6" s="148">
        <f>Calculations!P86</f>
        <v>0</v>
      </c>
      <c r="O6" s="148">
        <f>Calculations!Q86</f>
        <v>0</v>
      </c>
      <c r="P6" s="148">
        <f>Calculations!R86</f>
        <v>0</v>
      </c>
      <c r="Q6" s="148">
        <f>Calculations!S86</f>
        <v>0</v>
      </c>
      <c r="R6" s="148">
        <f>Calculations!T86</f>
        <v>0</v>
      </c>
      <c r="S6" s="148">
        <f>Calculations!U86</f>
        <v>0</v>
      </c>
      <c r="T6" s="148">
        <f>Calculations!V86</f>
        <v>0</v>
      </c>
      <c r="U6" s="148">
        <f>Calculations!W86</f>
        <v>0</v>
      </c>
      <c r="V6" s="148">
        <f>Calculations!X86</f>
        <v>0</v>
      </c>
      <c r="W6" s="148">
        <f>Calculations!Y86</f>
        <v>0</v>
      </c>
      <c r="X6" s="148">
        <f>Calculations!Z86</f>
        <v>0</v>
      </c>
      <c r="Y6" s="148">
        <f>Calculations!AA86</f>
        <v>0</v>
      </c>
      <c r="Z6" s="148">
        <f>Calculations!AB86</f>
        <v>0</v>
      </c>
      <c r="AA6" s="148">
        <f>Calculations!AC86</f>
        <v>0</v>
      </c>
      <c r="AB6" s="148">
        <f>Calculations!AD86</f>
        <v>0</v>
      </c>
      <c r="AC6" s="148">
        <f>Calculations!AE86</f>
        <v>0</v>
      </c>
      <c r="AD6" s="148">
        <f>Calculations!AF86</f>
        <v>0</v>
      </c>
      <c r="AE6" s="148">
        <f>Calculations!AG86</f>
        <v>0</v>
      </c>
      <c r="AF6" s="148">
        <f>Calculations!AH86</f>
        <v>0</v>
      </c>
      <c r="AG6" s="148">
        <f>Calculations!AI86</f>
        <v>0</v>
      </c>
      <c r="AH6" s="148">
        <f>Calculations!AJ86</f>
        <v>0</v>
      </c>
      <c r="AI6" s="20"/>
    </row>
    <row r="7" spans="1:35" x14ac:dyDescent="0.2">
      <c r="A7" s="146" t="s">
        <v>113</v>
      </c>
      <c r="B7" s="148">
        <f>Calculations!D87</f>
        <v>0</v>
      </c>
      <c r="C7" s="148">
        <f>Calculations!E87</f>
        <v>0</v>
      </c>
      <c r="D7" s="148">
        <f>Calculations!F87</f>
        <v>0</v>
      </c>
      <c r="E7" s="148">
        <f>Calculations!G87</f>
        <v>0</v>
      </c>
      <c r="F7" s="148">
        <f>Calculations!H87</f>
        <v>0</v>
      </c>
      <c r="G7" s="148">
        <f>Calculations!I87</f>
        <v>0</v>
      </c>
      <c r="H7" s="148">
        <f>Calculations!J87</f>
        <v>0</v>
      </c>
      <c r="I7" s="148">
        <f>Calculations!K87</f>
        <v>0</v>
      </c>
      <c r="J7" s="148">
        <f>Calculations!L87</f>
        <v>0</v>
      </c>
      <c r="K7" s="148">
        <f>Calculations!M87</f>
        <v>0</v>
      </c>
      <c r="L7" s="148">
        <f>Calculations!N87</f>
        <v>0</v>
      </c>
      <c r="M7" s="148">
        <f>Calculations!O87</f>
        <v>0</v>
      </c>
      <c r="N7" s="148">
        <f>Calculations!P87</f>
        <v>0</v>
      </c>
      <c r="O7" s="148">
        <f>Calculations!Q87</f>
        <v>0</v>
      </c>
      <c r="P7" s="148">
        <f>Calculations!R87</f>
        <v>0</v>
      </c>
      <c r="Q7" s="148">
        <f>Calculations!S87</f>
        <v>0</v>
      </c>
      <c r="R7" s="148">
        <f>Calculations!T87</f>
        <v>0</v>
      </c>
      <c r="S7" s="148">
        <f>Calculations!U87</f>
        <v>0</v>
      </c>
      <c r="T7" s="148">
        <f>Calculations!V87</f>
        <v>0</v>
      </c>
      <c r="U7" s="148">
        <f>Calculations!W87</f>
        <v>0</v>
      </c>
      <c r="V7" s="148">
        <f>Calculations!X87</f>
        <v>0</v>
      </c>
      <c r="W7" s="148">
        <f>Calculations!Y87</f>
        <v>0</v>
      </c>
      <c r="X7" s="148">
        <f>Calculations!Z87</f>
        <v>0</v>
      </c>
      <c r="Y7" s="148">
        <f>Calculations!AA87</f>
        <v>0</v>
      </c>
      <c r="Z7" s="148">
        <f>Calculations!AB87</f>
        <v>0</v>
      </c>
      <c r="AA7" s="148">
        <f>Calculations!AC87</f>
        <v>0</v>
      </c>
      <c r="AB7" s="148">
        <f>Calculations!AD87</f>
        <v>0</v>
      </c>
      <c r="AC7" s="148">
        <f>Calculations!AE87</f>
        <v>0</v>
      </c>
      <c r="AD7" s="148">
        <f>Calculations!AF87</f>
        <v>0</v>
      </c>
      <c r="AE7" s="148">
        <f>Calculations!AG87</f>
        <v>0</v>
      </c>
      <c r="AF7" s="148">
        <f>Calculations!AH87</f>
        <v>0</v>
      </c>
      <c r="AG7" s="148">
        <f>Calculations!AI87</f>
        <v>0</v>
      </c>
      <c r="AH7" s="148">
        <f>Calculations!AJ87</f>
        <v>0</v>
      </c>
      <c r="AI7" s="20"/>
    </row>
    <row r="8" spans="1:35" x14ac:dyDescent="0.2">
      <c r="A8" s="146" t="s">
        <v>114</v>
      </c>
      <c r="B8" s="148">
        <f>Calculations!D88</f>
        <v>0</v>
      </c>
      <c r="C8" s="148">
        <f>Calculations!E88</f>
        <v>0</v>
      </c>
      <c r="D8" s="148">
        <f>Calculations!F88</f>
        <v>0</v>
      </c>
      <c r="E8" s="148">
        <f>Calculations!G88</f>
        <v>0</v>
      </c>
      <c r="F8" s="148">
        <f>Calculations!H88</f>
        <v>0</v>
      </c>
      <c r="G8" s="148">
        <f>Calculations!I88</f>
        <v>0</v>
      </c>
      <c r="H8" s="148">
        <f>Calculations!J88</f>
        <v>0</v>
      </c>
      <c r="I8" s="148">
        <f>Calculations!K88</f>
        <v>0</v>
      </c>
      <c r="J8" s="148">
        <f>Calculations!L88</f>
        <v>0</v>
      </c>
      <c r="K8" s="148">
        <f>Calculations!M88</f>
        <v>0</v>
      </c>
      <c r="L8" s="148">
        <f>Calculations!N88</f>
        <v>0</v>
      </c>
      <c r="M8" s="148">
        <f>Calculations!O88</f>
        <v>0</v>
      </c>
      <c r="N8" s="148">
        <f>Calculations!P88</f>
        <v>0</v>
      </c>
      <c r="O8" s="148">
        <f>Calculations!Q88</f>
        <v>0</v>
      </c>
      <c r="P8" s="148">
        <f>Calculations!R88</f>
        <v>0</v>
      </c>
      <c r="Q8" s="148">
        <f>Calculations!S88</f>
        <v>0</v>
      </c>
      <c r="R8" s="148">
        <f>Calculations!T88</f>
        <v>0</v>
      </c>
      <c r="S8" s="148">
        <f>Calculations!U88</f>
        <v>0</v>
      </c>
      <c r="T8" s="148">
        <f>Calculations!V88</f>
        <v>0</v>
      </c>
      <c r="U8" s="148">
        <f>Calculations!W88</f>
        <v>0</v>
      </c>
      <c r="V8" s="148">
        <f>Calculations!X88</f>
        <v>0</v>
      </c>
      <c r="W8" s="148">
        <f>Calculations!Y88</f>
        <v>0</v>
      </c>
      <c r="X8" s="148">
        <f>Calculations!Z88</f>
        <v>0</v>
      </c>
      <c r="Y8" s="148">
        <f>Calculations!AA88</f>
        <v>0</v>
      </c>
      <c r="Z8" s="148">
        <f>Calculations!AB88</f>
        <v>0</v>
      </c>
      <c r="AA8" s="148">
        <f>Calculations!AC88</f>
        <v>0</v>
      </c>
      <c r="AB8" s="148">
        <f>Calculations!AD88</f>
        <v>0</v>
      </c>
      <c r="AC8" s="148">
        <f>Calculations!AE88</f>
        <v>0</v>
      </c>
      <c r="AD8" s="148">
        <f>Calculations!AF88</f>
        <v>0</v>
      </c>
      <c r="AE8" s="148">
        <f>Calculations!AG88</f>
        <v>0</v>
      </c>
      <c r="AF8" s="148">
        <f>Calculations!AH88</f>
        <v>0</v>
      </c>
      <c r="AG8" s="148">
        <f>Calculations!AI88</f>
        <v>0</v>
      </c>
      <c r="AH8" s="148">
        <f>Calculations!AJ88</f>
        <v>0</v>
      </c>
      <c r="AI8" s="20"/>
    </row>
    <row r="9" spans="1:35" x14ac:dyDescent="0.2">
      <c r="A9" s="146" t="s">
        <v>115</v>
      </c>
      <c r="B9" s="148">
        <f>Calculations!D89</f>
        <v>0</v>
      </c>
      <c r="C9" s="148">
        <f>Calculations!E89</f>
        <v>0</v>
      </c>
      <c r="D9" s="148">
        <f>Calculations!F89</f>
        <v>0</v>
      </c>
      <c r="E9" s="148">
        <f>Calculations!G89</f>
        <v>0</v>
      </c>
      <c r="F9" s="148">
        <f>Calculations!H89</f>
        <v>0</v>
      </c>
      <c r="G9" s="148">
        <f>Calculations!I89</f>
        <v>0</v>
      </c>
      <c r="H9" s="148">
        <f>Calculations!J89</f>
        <v>0</v>
      </c>
      <c r="I9" s="148">
        <f>Calculations!K89</f>
        <v>0</v>
      </c>
      <c r="J9" s="148">
        <f>Calculations!L89</f>
        <v>0</v>
      </c>
      <c r="K9" s="148">
        <f>Calculations!M89</f>
        <v>0</v>
      </c>
      <c r="L9" s="148">
        <f>Calculations!N89</f>
        <v>0</v>
      </c>
      <c r="M9" s="148">
        <f>Calculations!O89</f>
        <v>0</v>
      </c>
      <c r="N9" s="148">
        <f>Calculations!P89</f>
        <v>0</v>
      </c>
      <c r="O9" s="148">
        <f>Calculations!Q89</f>
        <v>0</v>
      </c>
      <c r="P9" s="148">
        <f>Calculations!R89</f>
        <v>0</v>
      </c>
      <c r="Q9" s="148">
        <f>Calculations!S89</f>
        <v>0</v>
      </c>
      <c r="R9" s="148">
        <f>Calculations!T89</f>
        <v>0</v>
      </c>
      <c r="S9" s="148">
        <f>Calculations!U89</f>
        <v>0</v>
      </c>
      <c r="T9" s="148">
        <f>Calculations!V89</f>
        <v>0</v>
      </c>
      <c r="U9" s="148">
        <f>Calculations!W89</f>
        <v>0</v>
      </c>
      <c r="V9" s="148">
        <f>Calculations!X89</f>
        <v>0</v>
      </c>
      <c r="W9" s="148">
        <f>Calculations!Y89</f>
        <v>0</v>
      </c>
      <c r="X9" s="148">
        <f>Calculations!Z89</f>
        <v>0</v>
      </c>
      <c r="Y9" s="148">
        <f>Calculations!AA89</f>
        <v>0</v>
      </c>
      <c r="Z9" s="148">
        <f>Calculations!AB89</f>
        <v>0</v>
      </c>
      <c r="AA9" s="148">
        <f>Calculations!AC89</f>
        <v>0</v>
      </c>
      <c r="AB9" s="148">
        <f>Calculations!AD89</f>
        <v>0</v>
      </c>
      <c r="AC9" s="148">
        <f>Calculations!AE89</f>
        <v>0</v>
      </c>
      <c r="AD9" s="148">
        <f>Calculations!AF89</f>
        <v>0</v>
      </c>
      <c r="AE9" s="148">
        <f>Calculations!AG89</f>
        <v>0</v>
      </c>
      <c r="AF9" s="148">
        <f>Calculations!AH89</f>
        <v>0</v>
      </c>
      <c r="AG9" s="148">
        <f>Calculations!AI89</f>
        <v>0</v>
      </c>
      <c r="AH9" s="148">
        <f>Calculations!AJ89</f>
        <v>0</v>
      </c>
      <c r="AI9" s="20"/>
    </row>
    <row r="10" spans="1:35" x14ac:dyDescent="0.2">
      <c r="A10" s="146" t="s">
        <v>116</v>
      </c>
      <c r="B10" s="148">
        <f>Calculations!D90</f>
        <v>0</v>
      </c>
      <c r="C10" s="148">
        <f>Calculations!E90</f>
        <v>0</v>
      </c>
      <c r="D10" s="148">
        <f>Calculations!F90</f>
        <v>0</v>
      </c>
      <c r="E10" s="148">
        <f>Calculations!G90</f>
        <v>0</v>
      </c>
      <c r="F10" s="148">
        <f>Calculations!H90</f>
        <v>0</v>
      </c>
      <c r="G10" s="148">
        <f>Calculations!I90</f>
        <v>0</v>
      </c>
      <c r="H10" s="148">
        <f>Calculations!J90</f>
        <v>0</v>
      </c>
      <c r="I10" s="148">
        <f>Calculations!K90</f>
        <v>0</v>
      </c>
      <c r="J10" s="148">
        <f>Calculations!L90</f>
        <v>0</v>
      </c>
      <c r="K10" s="148">
        <f>Calculations!M90</f>
        <v>0</v>
      </c>
      <c r="L10" s="148">
        <f>Calculations!N90</f>
        <v>0</v>
      </c>
      <c r="M10" s="148">
        <f>Calculations!O90</f>
        <v>0</v>
      </c>
      <c r="N10" s="148">
        <f>Calculations!P90</f>
        <v>0</v>
      </c>
      <c r="O10" s="148">
        <f>Calculations!Q90</f>
        <v>0</v>
      </c>
      <c r="P10" s="148">
        <f>Calculations!R90</f>
        <v>0</v>
      </c>
      <c r="Q10" s="148">
        <f>Calculations!S90</f>
        <v>0</v>
      </c>
      <c r="R10" s="148">
        <f>Calculations!T90</f>
        <v>0</v>
      </c>
      <c r="S10" s="148">
        <f>Calculations!U90</f>
        <v>0</v>
      </c>
      <c r="T10" s="148">
        <f>Calculations!V90</f>
        <v>0</v>
      </c>
      <c r="U10" s="148">
        <f>Calculations!W90</f>
        <v>0</v>
      </c>
      <c r="V10" s="148">
        <f>Calculations!X90</f>
        <v>0</v>
      </c>
      <c r="W10" s="148">
        <f>Calculations!Y90</f>
        <v>0</v>
      </c>
      <c r="X10" s="148">
        <f>Calculations!Z90</f>
        <v>0</v>
      </c>
      <c r="Y10" s="148">
        <f>Calculations!AA90</f>
        <v>0</v>
      </c>
      <c r="Z10" s="148">
        <f>Calculations!AB90</f>
        <v>0</v>
      </c>
      <c r="AA10" s="148">
        <f>Calculations!AC90</f>
        <v>0</v>
      </c>
      <c r="AB10" s="148">
        <f>Calculations!AD90</f>
        <v>0</v>
      </c>
      <c r="AC10" s="148">
        <f>Calculations!AE90</f>
        <v>0</v>
      </c>
      <c r="AD10" s="148">
        <f>Calculations!AF90</f>
        <v>0</v>
      </c>
      <c r="AE10" s="148">
        <f>Calculations!AG90</f>
        <v>0</v>
      </c>
      <c r="AF10" s="148">
        <f>Calculations!AH90</f>
        <v>0</v>
      </c>
      <c r="AG10" s="148">
        <f>Calculations!AI90</f>
        <v>0</v>
      </c>
      <c r="AH10" s="148">
        <f>Calculations!AJ90</f>
        <v>0</v>
      </c>
      <c r="AI10" s="20"/>
    </row>
    <row r="11" spans="1:35" x14ac:dyDescent="0.2">
      <c r="A11" s="146" t="s">
        <v>117</v>
      </c>
      <c r="B11" s="148">
        <f>Calculations!D91</f>
        <v>0</v>
      </c>
      <c r="C11" s="148">
        <f>Calculations!E91</f>
        <v>0</v>
      </c>
      <c r="D11" s="148">
        <f>Calculations!F91</f>
        <v>0</v>
      </c>
      <c r="E11" s="148">
        <f>Calculations!G91</f>
        <v>0</v>
      </c>
      <c r="F11" s="148">
        <f>Calculations!H91</f>
        <v>0</v>
      </c>
      <c r="G11" s="148">
        <f>Calculations!I91</f>
        <v>0</v>
      </c>
      <c r="H11" s="148">
        <f>Calculations!J91</f>
        <v>0</v>
      </c>
      <c r="I11" s="148">
        <f>Calculations!K91</f>
        <v>0</v>
      </c>
      <c r="J11" s="148">
        <f>Calculations!L91</f>
        <v>0</v>
      </c>
      <c r="K11" s="148">
        <f>Calculations!M91</f>
        <v>0</v>
      </c>
      <c r="L11" s="148">
        <f>Calculations!N91</f>
        <v>0</v>
      </c>
      <c r="M11" s="148">
        <f>Calculations!O91</f>
        <v>0</v>
      </c>
      <c r="N11" s="148">
        <f>Calculations!P91</f>
        <v>0</v>
      </c>
      <c r="O11" s="148">
        <f>Calculations!Q91</f>
        <v>0</v>
      </c>
      <c r="P11" s="148">
        <f>Calculations!R91</f>
        <v>0</v>
      </c>
      <c r="Q11" s="148">
        <f>Calculations!S91</f>
        <v>0</v>
      </c>
      <c r="R11" s="148">
        <f>Calculations!T91</f>
        <v>0</v>
      </c>
      <c r="S11" s="148">
        <f>Calculations!U91</f>
        <v>0</v>
      </c>
      <c r="T11" s="148">
        <f>Calculations!V91</f>
        <v>0</v>
      </c>
      <c r="U11" s="148">
        <f>Calculations!W91</f>
        <v>0</v>
      </c>
      <c r="V11" s="148">
        <f>Calculations!X91</f>
        <v>0</v>
      </c>
      <c r="W11" s="148">
        <f>Calculations!Y91</f>
        <v>0</v>
      </c>
      <c r="X11" s="148">
        <f>Calculations!Z91</f>
        <v>0</v>
      </c>
      <c r="Y11" s="148">
        <f>Calculations!AA91</f>
        <v>0</v>
      </c>
      <c r="Z11" s="148">
        <f>Calculations!AB91</f>
        <v>0</v>
      </c>
      <c r="AA11" s="148">
        <f>Calculations!AC91</f>
        <v>0</v>
      </c>
      <c r="AB11" s="148">
        <f>Calculations!AD91</f>
        <v>0</v>
      </c>
      <c r="AC11" s="148">
        <f>Calculations!AE91</f>
        <v>0</v>
      </c>
      <c r="AD11" s="148">
        <f>Calculations!AF91</f>
        <v>0</v>
      </c>
      <c r="AE11" s="148">
        <f>Calculations!AG91</f>
        <v>0</v>
      </c>
      <c r="AF11" s="148">
        <f>Calculations!AH91</f>
        <v>0</v>
      </c>
      <c r="AG11" s="148">
        <f>Calculations!AI91</f>
        <v>0</v>
      </c>
      <c r="AH11" s="148">
        <f>Calculations!AJ91</f>
        <v>0</v>
      </c>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activeCell="N33" sqref="N33"/>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Calculations!D95</f>
        <v>8653943826277.0859</v>
      </c>
      <c r="C2" s="148">
        <f>Calculations!E95</f>
        <v>8523829675410.1953</v>
      </c>
      <c r="D2" s="148">
        <f>Calculations!F95</f>
        <v>8393715524543.3096</v>
      </c>
      <c r="E2" s="148">
        <f>Calculations!G95</f>
        <v>8263601373676.4219</v>
      </c>
      <c r="F2" s="148">
        <f>Calculations!H95</f>
        <v>8133487222809.5332</v>
      </c>
      <c r="G2" s="148">
        <f>Calculations!I95</f>
        <v>8003373071942.6455</v>
      </c>
      <c r="H2" s="148">
        <f>Calculations!J95</f>
        <v>7873258921075.7598</v>
      </c>
      <c r="I2" s="148">
        <f>Calculations!K95</f>
        <v>7743144770208.8721</v>
      </c>
      <c r="J2" s="148">
        <f>Calculations!L95</f>
        <v>7613030619341.9834</v>
      </c>
      <c r="K2" s="148">
        <f>Calculations!M95</f>
        <v>7482916468475.0957</v>
      </c>
      <c r="L2" s="148">
        <f>Calculations!N95</f>
        <v>7352802317608.208</v>
      </c>
      <c r="M2" s="148">
        <f>Calculations!O95</f>
        <v>7222688166741.3223</v>
      </c>
      <c r="N2" s="148">
        <f>Calculations!P95</f>
        <v>7092574015874.4326</v>
      </c>
      <c r="O2" s="148">
        <f>Calculations!Q95</f>
        <v>6962459865007.5459</v>
      </c>
      <c r="P2" s="148">
        <f>Calculations!R95</f>
        <v>6832345714140.6562</v>
      </c>
      <c r="Q2" s="148">
        <f>Calculations!S95</f>
        <v>6702231563273.7695</v>
      </c>
      <c r="R2" s="148">
        <f>Calculations!T95</f>
        <v>6572117412406.8828</v>
      </c>
      <c r="S2" s="148">
        <f>Calculations!U95</f>
        <v>6527516216394.5381</v>
      </c>
      <c r="T2" s="148">
        <f>Calculations!V95</f>
        <v>6482915020382.1992</v>
      </c>
      <c r="U2" s="148">
        <f>Calculations!W95</f>
        <v>6438313824369.8545</v>
      </c>
      <c r="V2" s="148">
        <f>Calculations!X95</f>
        <v>6393712628357.5156</v>
      </c>
      <c r="W2" s="148">
        <f>Calculations!Y95</f>
        <v>6349111432345.1699</v>
      </c>
      <c r="X2" s="148">
        <f>Calculations!Z95</f>
        <v>6304510236332.8291</v>
      </c>
      <c r="Y2" s="148">
        <f>Calculations!AA95</f>
        <v>6259909040320.4863</v>
      </c>
      <c r="Z2" s="148">
        <f>Calculations!AB95</f>
        <v>6215307844308.1436</v>
      </c>
      <c r="AA2" s="148">
        <f>Calculations!AC95</f>
        <v>6170706648295.8027</v>
      </c>
      <c r="AB2" s="148">
        <f>Calculations!AD95</f>
        <v>6126105452283.4619</v>
      </c>
      <c r="AC2" s="148">
        <f>Calculations!AE95</f>
        <v>6081504256271.1182</v>
      </c>
      <c r="AD2" s="148">
        <f>Calculations!AF95</f>
        <v>6036903060258.7764</v>
      </c>
      <c r="AE2" s="148">
        <f>Calculations!AG95</f>
        <v>5992301864246.4336</v>
      </c>
      <c r="AF2" s="148">
        <f>Calculations!AH95</f>
        <v>5947700668234.0928</v>
      </c>
      <c r="AG2" s="148">
        <f>Calculations!AI95</f>
        <v>5903099472221.75</v>
      </c>
      <c r="AH2" s="20"/>
      <c r="AI2" s="20"/>
    </row>
    <row r="3" spans="1:35" x14ac:dyDescent="0.2">
      <c r="A3" s="149" t="s">
        <v>106</v>
      </c>
      <c r="B3" s="148">
        <f>Calculations!D96</f>
        <v>0</v>
      </c>
      <c r="C3" s="148">
        <f>Calculations!E96</f>
        <v>0</v>
      </c>
      <c r="D3" s="148">
        <f>Calculations!F96</f>
        <v>0</v>
      </c>
      <c r="E3" s="148">
        <f>Calculations!G96</f>
        <v>0</v>
      </c>
      <c r="F3" s="148">
        <f>Calculations!H96</f>
        <v>0</v>
      </c>
      <c r="G3" s="148">
        <f>Calculations!I96</f>
        <v>0</v>
      </c>
      <c r="H3" s="148">
        <f>Calculations!J96</f>
        <v>0</v>
      </c>
      <c r="I3" s="148">
        <f>Calculations!K96</f>
        <v>0</v>
      </c>
      <c r="J3" s="148">
        <f>Calculations!L96</f>
        <v>0</v>
      </c>
      <c r="K3" s="148">
        <f>Calculations!M96</f>
        <v>0</v>
      </c>
      <c r="L3" s="148">
        <f>Calculations!N96</f>
        <v>0</v>
      </c>
      <c r="M3" s="148">
        <f>Calculations!O96</f>
        <v>0</v>
      </c>
      <c r="N3" s="148">
        <f>Calculations!P96</f>
        <v>0</v>
      </c>
      <c r="O3" s="148">
        <f>Calculations!Q96</f>
        <v>0</v>
      </c>
      <c r="P3" s="148">
        <f>Calculations!R96</f>
        <v>0</v>
      </c>
      <c r="Q3" s="148">
        <f>Calculations!S96</f>
        <v>0</v>
      </c>
      <c r="R3" s="148">
        <f>Calculations!T96</f>
        <v>0</v>
      </c>
      <c r="S3" s="148">
        <f>Calculations!U96</f>
        <v>0</v>
      </c>
      <c r="T3" s="148">
        <f>Calculations!V96</f>
        <v>0</v>
      </c>
      <c r="U3" s="148">
        <f>Calculations!W96</f>
        <v>0</v>
      </c>
      <c r="V3" s="148">
        <f>Calculations!X96</f>
        <v>0</v>
      </c>
      <c r="W3" s="148">
        <f>Calculations!Y96</f>
        <v>0</v>
      </c>
      <c r="X3" s="148">
        <f>Calculations!Z96</f>
        <v>0</v>
      </c>
      <c r="Y3" s="148">
        <f>Calculations!AA96</f>
        <v>0</v>
      </c>
      <c r="Z3" s="148">
        <f>Calculations!AB96</f>
        <v>0</v>
      </c>
      <c r="AA3" s="148">
        <f>Calculations!AC96</f>
        <v>0</v>
      </c>
      <c r="AB3" s="148">
        <f>Calculations!AD96</f>
        <v>0</v>
      </c>
      <c r="AC3" s="148">
        <f>Calculations!AE96</f>
        <v>0</v>
      </c>
      <c r="AD3" s="148">
        <f>Calculations!AF96</f>
        <v>0</v>
      </c>
      <c r="AE3" s="148">
        <f>Calculations!AG96</f>
        <v>0</v>
      </c>
      <c r="AF3" s="148">
        <f>Calculations!AH96</f>
        <v>0</v>
      </c>
      <c r="AG3" s="148">
        <f>Calculations!AI96</f>
        <v>0</v>
      </c>
      <c r="AH3" s="20"/>
      <c r="AI3" s="20"/>
    </row>
    <row r="4" spans="1:35" x14ac:dyDescent="0.2">
      <c r="A4" s="149" t="s">
        <v>108</v>
      </c>
      <c r="B4" s="148">
        <f>Calculations!D97</f>
        <v>0</v>
      </c>
      <c r="C4" s="148">
        <f>Calculations!E97</f>
        <v>0</v>
      </c>
      <c r="D4" s="148">
        <f>Calculations!F97</f>
        <v>0</v>
      </c>
      <c r="E4" s="148">
        <f>Calculations!G97</f>
        <v>0</v>
      </c>
      <c r="F4" s="148">
        <f>Calculations!H97</f>
        <v>0</v>
      </c>
      <c r="G4" s="148">
        <f>Calculations!I97</f>
        <v>0</v>
      </c>
      <c r="H4" s="148">
        <f>Calculations!J97</f>
        <v>0</v>
      </c>
      <c r="I4" s="148">
        <f>Calculations!K97</f>
        <v>0</v>
      </c>
      <c r="J4" s="148">
        <f>Calculations!L97</f>
        <v>0</v>
      </c>
      <c r="K4" s="148">
        <f>Calculations!M97</f>
        <v>0</v>
      </c>
      <c r="L4" s="148">
        <f>Calculations!N97</f>
        <v>0</v>
      </c>
      <c r="M4" s="148">
        <f>Calculations!O97</f>
        <v>0</v>
      </c>
      <c r="N4" s="148">
        <f>Calculations!P97</f>
        <v>0</v>
      </c>
      <c r="O4" s="148">
        <f>Calculations!Q97</f>
        <v>0</v>
      </c>
      <c r="P4" s="148">
        <f>Calculations!R97</f>
        <v>0</v>
      </c>
      <c r="Q4" s="148">
        <f>Calculations!S97</f>
        <v>0</v>
      </c>
      <c r="R4" s="148">
        <f>Calculations!T97</f>
        <v>0</v>
      </c>
      <c r="S4" s="148">
        <f>Calculations!U97</f>
        <v>0</v>
      </c>
      <c r="T4" s="148">
        <f>Calculations!V97</f>
        <v>0</v>
      </c>
      <c r="U4" s="148">
        <f>Calculations!W97</f>
        <v>0</v>
      </c>
      <c r="V4" s="148">
        <f>Calculations!X97</f>
        <v>0</v>
      </c>
      <c r="W4" s="148">
        <f>Calculations!Y97</f>
        <v>0</v>
      </c>
      <c r="X4" s="148">
        <f>Calculations!Z97</f>
        <v>0</v>
      </c>
      <c r="Y4" s="148">
        <f>Calculations!AA97</f>
        <v>0</v>
      </c>
      <c r="Z4" s="148">
        <f>Calculations!AB97</f>
        <v>0</v>
      </c>
      <c r="AA4" s="148">
        <f>Calculations!AC97</f>
        <v>0</v>
      </c>
      <c r="AB4" s="148">
        <f>Calculations!AD97</f>
        <v>0</v>
      </c>
      <c r="AC4" s="148">
        <f>Calculations!AE97</f>
        <v>0</v>
      </c>
      <c r="AD4" s="148">
        <f>Calculations!AF97</f>
        <v>0</v>
      </c>
      <c r="AE4" s="148">
        <f>Calculations!AG97</f>
        <v>0</v>
      </c>
      <c r="AF4" s="148">
        <f>Calculations!AH97</f>
        <v>0</v>
      </c>
      <c r="AG4" s="148">
        <f>Calculations!AI97</f>
        <v>0</v>
      </c>
      <c r="AH4" s="20"/>
      <c r="AI4" s="20"/>
    </row>
    <row r="5" spans="1:35" x14ac:dyDescent="0.2">
      <c r="A5" s="149" t="s">
        <v>110</v>
      </c>
      <c r="B5" s="148">
        <f>Calculations!D98</f>
        <v>0</v>
      </c>
      <c r="C5" s="148">
        <f>Calculations!E98</f>
        <v>0</v>
      </c>
      <c r="D5" s="148">
        <f>Calculations!F98</f>
        <v>0</v>
      </c>
      <c r="E5" s="148">
        <f>Calculations!G98</f>
        <v>0</v>
      </c>
      <c r="F5" s="148">
        <f>Calculations!H98</f>
        <v>0</v>
      </c>
      <c r="G5" s="148">
        <f>Calculations!I98</f>
        <v>0</v>
      </c>
      <c r="H5" s="148">
        <f>Calculations!J98</f>
        <v>0</v>
      </c>
      <c r="I5" s="148">
        <f>Calculations!K98</f>
        <v>0</v>
      </c>
      <c r="J5" s="148">
        <f>Calculations!L98</f>
        <v>0</v>
      </c>
      <c r="K5" s="148">
        <f>Calculations!M98</f>
        <v>0</v>
      </c>
      <c r="L5" s="148">
        <f>Calculations!N98</f>
        <v>0</v>
      </c>
      <c r="M5" s="148">
        <f>Calculations!O98</f>
        <v>0</v>
      </c>
      <c r="N5" s="148">
        <f>Calculations!P98</f>
        <v>0</v>
      </c>
      <c r="O5" s="148">
        <f>Calculations!Q98</f>
        <v>0</v>
      </c>
      <c r="P5" s="148">
        <f>Calculations!R98</f>
        <v>0</v>
      </c>
      <c r="Q5" s="148">
        <f>Calculations!S98</f>
        <v>0</v>
      </c>
      <c r="R5" s="148">
        <f>Calculations!T98</f>
        <v>0</v>
      </c>
      <c r="S5" s="148">
        <f>Calculations!U98</f>
        <v>0</v>
      </c>
      <c r="T5" s="148">
        <f>Calculations!V98</f>
        <v>0</v>
      </c>
      <c r="U5" s="148">
        <f>Calculations!W98</f>
        <v>0</v>
      </c>
      <c r="V5" s="148">
        <f>Calculations!X98</f>
        <v>0</v>
      </c>
      <c r="W5" s="148">
        <f>Calculations!Y98</f>
        <v>0</v>
      </c>
      <c r="X5" s="148">
        <f>Calculations!Z98</f>
        <v>0</v>
      </c>
      <c r="Y5" s="148">
        <f>Calculations!AA98</f>
        <v>0</v>
      </c>
      <c r="Z5" s="148">
        <f>Calculations!AB98</f>
        <v>0</v>
      </c>
      <c r="AA5" s="148">
        <f>Calculations!AC98</f>
        <v>0</v>
      </c>
      <c r="AB5" s="148">
        <f>Calculations!AD98</f>
        <v>0</v>
      </c>
      <c r="AC5" s="148">
        <f>Calculations!AE98</f>
        <v>0</v>
      </c>
      <c r="AD5" s="148">
        <f>Calculations!AF98</f>
        <v>0</v>
      </c>
      <c r="AE5" s="148">
        <f>Calculations!AG98</f>
        <v>0</v>
      </c>
      <c r="AF5" s="148">
        <f>Calculations!AH98</f>
        <v>0</v>
      </c>
      <c r="AG5" s="148">
        <f>Calculations!AI98</f>
        <v>0</v>
      </c>
      <c r="AH5" s="20"/>
      <c r="AI5" s="20"/>
    </row>
    <row r="6" spans="1:35" x14ac:dyDescent="0.2">
      <c r="A6" s="149" t="s">
        <v>111</v>
      </c>
      <c r="B6" s="148">
        <f>Calculations!D99</f>
        <v>0</v>
      </c>
      <c r="C6" s="148">
        <f>Calculations!E99</f>
        <v>0</v>
      </c>
      <c r="D6" s="148">
        <f>Calculations!F99</f>
        <v>0</v>
      </c>
      <c r="E6" s="148">
        <f>Calculations!G99</f>
        <v>0</v>
      </c>
      <c r="F6" s="148">
        <f>Calculations!H99</f>
        <v>0</v>
      </c>
      <c r="G6" s="148">
        <f>Calculations!I99</f>
        <v>0</v>
      </c>
      <c r="H6" s="148">
        <f>Calculations!J99</f>
        <v>0</v>
      </c>
      <c r="I6" s="148">
        <f>Calculations!K99</f>
        <v>0</v>
      </c>
      <c r="J6" s="148">
        <f>Calculations!L99</f>
        <v>0</v>
      </c>
      <c r="K6" s="148">
        <f>Calculations!M99</f>
        <v>0</v>
      </c>
      <c r="L6" s="148">
        <f>Calculations!N99</f>
        <v>0</v>
      </c>
      <c r="M6" s="148">
        <f>Calculations!O99</f>
        <v>0</v>
      </c>
      <c r="N6" s="148">
        <f>Calculations!P99</f>
        <v>0</v>
      </c>
      <c r="O6" s="148">
        <f>Calculations!Q99</f>
        <v>0</v>
      </c>
      <c r="P6" s="148">
        <f>Calculations!R99</f>
        <v>0</v>
      </c>
      <c r="Q6" s="148">
        <f>Calculations!S99</f>
        <v>0</v>
      </c>
      <c r="R6" s="148">
        <f>Calculations!T99</f>
        <v>0</v>
      </c>
      <c r="S6" s="148">
        <f>Calculations!U99</f>
        <v>0</v>
      </c>
      <c r="T6" s="148">
        <f>Calculations!V99</f>
        <v>0</v>
      </c>
      <c r="U6" s="148">
        <f>Calculations!W99</f>
        <v>0</v>
      </c>
      <c r="V6" s="148">
        <f>Calculations!X99</f>
        <v>0</v>
      </c>
      <c r="W6" s="148">
        <f>Calculations!Y99</f>
        <v>0</v>
      </c>
      <c r="X6" s="148">
        <f>Calculations!Z99</f>
        <v>0</v>
      </c>
      <c r="Y6" s="148">
        <f>Calculations!AA99</f>
        <v>0</v>
      </c>
      <c r="Z6" s="148">
        <f>Calculations!AB99</f>
        <v>0</v>
      </c>
      <c r="AA6" s="148">
        <f>Calculations!AC99</f>
        <v>0</v>
      </c>
      <c r="AB6" s="148">
        <f>Calculations!AD99</f>
        <v>0</v>
      </c>
      <c r="AC6" s="148">
        <f>Calculations!AE99</f>
        <v>0</v>
      </c>
      <c r="AD6" s="148">
        <f>Calculations!AF99</f>
        <v>0</v>
      </c>
      <c r="AE6" s="148">
        <f>Calculations!AG99</f>
        <v>0</v>
      </c>
      <c r="AF6" s="148">
        <f>Calculations!AH99</f>
        <v>0</v>
      </c>
      <c r="AG6" s="148">
        <f>Calculations!AI99</f>
        <v>0</v>
      </c>
      <c r="AH6" s="20"/>
      <c r="AI6" s="20"/>
    </row>
    <row r="7" spans="1:35" x14ac:dyDescent="0.2">
      <c r="A7" s="149" t="s">
        <v>113</v>
      </c>
      <c r="B7" s="148">
        <f>Calculations!D100</f>
        <v>0</v>
      </c>
      <c r="C7" s="148">
        <f>Calculations!E100</f>
        <v>0</v>
      </c>
      <c r="D7" s="148">
        <f>Calculations!F100</f>
        <v>0</v>
      </c>
      <c r="E7" s="148">
        <f>Calculations!G100</f>
        <v>0</v>
      </c>
      <c r="F7" s="148">
        <f>Calculations!H100</f>
        <v>0</v>
      </c>
      <c r="G7" s="148">
        <f>Calculations!I100</f>
        <v>0</v>
      </c>
      <c r="H7" s="148">
        <f>Calculations!J100</f>
        <v>0</v>
      </c>
      <c r="I7" s="148">
        <f>Calculations!K100</f>
        <v>0</v>
      </c>
      <c r="J7" s="148">
        <f>Calculations!L100</f>
        <v>0</v>
      </c>
      <c r="K7" s="148">
        <f>Calculations!M100</f>
        <v>0</v>
      </c>
      <c r="L7" s="148">
        <f>Calculations!N100</f>
        <v>0</v>
      </c>
      <c r="M7" s="148">
        <f>Calculations!O100</f>
        <v>0</v>
      </c>
      <c r="N7" s="148">
        <f>Calculations!P100</f>
        <v>0</v>
      </c>
      <c r="O7" s="148">
        <f>Calculations!Q100</f>
        <v>0</v>
      </c>
      <c r="P7" s="148">
        <f>Calculations!R100</f>
        <v>0</v>
      </c>
      <c r="Q7" s="148">
        <f>Calculations!S100</f>
        <v>0</v>
      </c>
      <c r="R7" s="148">
        <f>Calculations!T100</f>
        <v>0</v>
      </c>
      <c r="S7" s="148">
        <f>Calculations!U100</f>
        <v>0</v>
      </c>
      <c r="T7" s="148">
        <f>Calculations!V100</f>
        <v>0</v>
      </c>
      <c r="U7" s="148">
        <f>Calculations!W100</f>
        <v>0</v>
      </c>
      <c r="V7" s="148">
        <f>Calculations!X100</f>
        <v>0</v>
      </c>
      <c r="W7" s="148">
        <f>Calculations!Y100</f>
        <v>0</v>
      </c>
      <c r="X7" s="148">
        <f>Calculations!Z100</f>
        <v>0</v>
      </c>
      <c r="Y7" s="148">
        <f>Calculations!AA100</f>
        <v>0</v>
      </c>
      <c r="Z7" s="148">
        <f>Calculations!AB100</f>
        <v>0</v>
      </c>
      <c r="AA7" s="148">
        <f>Calculations!AC100</f>
        <v>0</v>
      </c>
      <c r="AB7" s="148">
        <f>Calculations!AD100</f>
        <v>0</v>
      </c>
      <c r="AC7" s="148">
        <f>Calculations!AE100</f>
        <v>0</v>
      </c>
      <c r="AD7" s="148">
        <f>Calculations!AF100</f>
        <v>0</v>
      </c>
      <c r="AE7" s="148">
        <f>Calculations!AG100</f>
        <v>0</v>
      </c>
      <c r="AF7" s="148">
        <f>Calculations!AH100</f>
        <v>0</v>
      </c>
      <c r="AG7" s="148">
        <f>Calculations!AI100</f>
        <v>0</v>
      </c>
      <c r="AH7" s="20"/>
      <c r="AI7" s="20"/>
    </row>
    <row r="8" spans="1:35" x14ac:dyDescent="0.2">
      <c r="A8" s="149" t="s">
        <v>114</v>
      </c>
      <c r="B8" s="148">
        <f>Calculations!D101</f>
        <v>7322185565345.5596</v>
      </c>
      <c r="C8" s="148">
        <f>Calculations!E101</f>
        <v>7212094723938.4473</v>
      </c>
      <c r="D8" s="148">
        <f>Calculations!F101</f>
        <v>7102003882531.3369</v>
      </c>
      <c r="E8" s="148">
        <f>Calculations!G101</f>
        <v>6991913041124.2256</v>
      </c>
      <c r="F8" s="148">
        <f>Calculations!H101</f>
        <v>6881822199717.1143</v>
      </c>
      <c r="G8" s="148">
        <f>Calculations!I101</f>
        <v>6771731358310.002</v>
      </c>
      <c r="H8" s="148">
        <f>Calculations!J101</f>
        <v>6661640516902.8916</v>
      </c>
      <c r="I8" s="148">
        <f>Calculations!K101</f>
        <v>6551549675495.7812</v>
      </c>
      <c r="J8" s="148">
        <f>Calculations!L101</f>
        <v>6441458834088.6689</v>
      </c>
      <c r="K8" s="148">
        <f>Calculations!M101</f>
        <v>6331367992681.5586</v>
      </c>
      <c r="L8" s="148">
        <f>Calculations!N101</f>
        <v>6221277151274.4473</v>
      </c>
      <c r="M8" s="148">
        <f>Calculations!O101</f>
        <v>6111186309867.3379</v>
      </c>
      <c r="N8" s="148">
        <f>Calculations!P101</f>
        <v>6001095468460.2256</v>
      </c>
      <c r="O8" s="148">
        <f>Calculations!Q101</f>
        <v>5891004627053.1133</v>
      </c>
      <c r="P8" s="148">
        <f>Calculations!R101</f>
        <v>5780913785646.0029</v>
      </c>
      <c r="Q8" s="148">
        <f>Calculations!S101</f>
        <v>5670822944238.8906</v>
      </c>
      <c r="R8" s="148">
        <f>Calculations!T101</f>
        <v>5560732102831.7803</v>
      </c>
      <c r="S8" s="148">
        <f>Calculations!U101</f>
        <v>5522994599539.1074</v>
      </c>
      <c r="T8" s="148">
        <f>Calculations!V101</f>
        <v>5485257096246.4404</v>
      </c>
      <c r="U8" s="148">
        <f>Calculations!W101</f>
        <v>5447519592953.7666</v>
      </c>
      <c r="V8" s="148">
        <f>Calculations!X101</f>
        <v>5409782089661.0996</v>
      </c>
      <c r="W8" s="148">
        <f>Calculations!Y101</f>
        <v>5372044586368.4248</v>
      </c>
      <c r="X8" s="148">
        <f>Calculations!Z101</f>
        <v>5334307083075.7559</v>
      </c>
      <c r="Y8" s="148">
        <f>Calculations!AA101</f>
        <v>5296569579783.084</v>
      </c>
      <c r="Z8" s="148">
        <f>Calculations!AB101</f>
        <v>5258832076490.4131</v>
      </c>
      <c r="AA8" s="148">
        <f>Calculations!AC101</f>
        <v>5221094573197.7432</v>
      </c>
      <c r="AB8" s="148">
        <f>Calculations!AD101</f>
        <v>5183357069905.0732</v>
      </c>
      <c r="AC8" s="148">
        <f>Calculations!AE101</f>
        <v>5145619566612.4014</v>
      </c>
      <c r="AD8" s="148">
        <f>Calculations!AF101</f>
        <v>5107882063319.7314</v>
      </c>
      <c r="AE8" s="148">
        <f>Calculations!AG101</f>
        <v>5070144560027.0596</v>
      </c>
      <c r="AF8" s="148">
        <f>Calculations!AH101</f>
        <v>5032407056734.3896</v>
      </c>
      <c r="AG8" s="148">
        <f>Calculations!AI101</f>
        <v>4994669553441.7178</v>
      </c>
      <c r="AH8" s="20"/>
      <c r="AI8" s="20"/>
    </row>
    <row r="9" spans="1:35" x14ac:dyDescent="0.2">
      <c r="A9" s="149" t="s">
        <v>115</v>
      </c>
      <c r="B9" s="148">
        <f>Calculations!D102</f>
        <v>0</v>
      </c>
      <c r="C9" s="148">
        <f>Calculations!E102</f>
        <v>0</v>
      </c>
      <c r="D9" s="148">
        <f>Calculations!F102</f>
        <v>0</v>
      </c>
      <c r="E9" s="148">
        <f>Calculations!G102</f>
        <v>0</v>
      </c>
      <c r="F9" s="148">
        <f>Calculations!H102</f>
        <v>0</v>
      </c>
      <c r="G9" s="148">
        <f>Calculations!I102</f>
        <v>0</v>
      </c>
      <c r="H9" s="148">
        <f>Calculations!J102</f>
        <v>0</v>
      </c>
      <c r="I9" s="148">
        <f>Calculations!K102</f>
        <v>0</v>
      </c>
      <c r="J9" s="148">
        <f>Calculations!L102</f>
        <v>0</v>
      </c>
      <c r="K9" s="148">
        <f>Calculations!M102</f>
        <v>0</v>
      </c>
      <c r="L9" s="148">
        <f>Calculations!N102</f>
        <v>0</v>
      </c>
      <c r="M9" s="148">
        <f>Calculations!O102</f>
        <v>0</v>
      </c>
      <c r="N9" s="148">
        <f>Calculations!P102</f>
        <v>0</v>
      </c>
      <c r="O9" s="148">
        <f>Calculations!Q102</f>
        <v>0</v>
      </c>
      <c r="P9" s="148">
        <f>Calculations!R102</f>
        <v>0</v>
      </c>
      <c r="Q9" s="148">
        <f>Calculations!S102</f>
        <v>0</v>
      </c>
      <c r="R9" s="148">
        <f>Calculations!T102</f>
        <v>0</v>
      </c>
      <c r="S9" s="148">
        <f>Calculations!U102</f>
        <v>0</v>
      </c>
      <c r="T9" s="148">
        <f>Calculations!V102</f>
        <v>0</v>
      </c>
      <c r="U9" s="148">
        <f>Calculations!W102</f>
        <v>0</v>
      </c>
      <c r="V9" s="148">
        <f>Calculations!X102</f>
        <v>0</v>
      </c>
      <c r="W9" s="148">
        <f>Calculations!Y102</f>
        <v>0</v>
      </c>
      <c r="X9" s="148">
        <f>Calculations!Z102</f>
        <v>0</v>
      </c>
      <c r="Y9" s="148">
        <f>Calculations!AA102</f>
        <v>0</v>
      </c>
      <c r="Z9" s="148">
        <f>Calculations!AB102</f>
        <v>0</v>
      </c>
      <c r="AA9" s="148">
        <f>Calculations!AC102</f>
        <v>0</v>
      </c>
      <c r="AB9" s="148">
        <f>Calculations!AD102</f>
        <v>0</v>
      </c>
      <c r="AC9" s="148">
        <f>Calculations!AE102</f>
        <v>0</v>
      </c>
      <c r="AD9" s="148">
        <f>Calculations!AF102</f>
        <v>0</v>
      </c>
      <c r="AE9" s="148">
        <f>Calculations!AG102</f>
        <v>0</v>
      </c>
      <c r="AF9" s="148">
        <f>Calculations!AH102</f>
        <v>0</v>
      </c>
      <c r="AG9" s="148">
        <f>Calculations!AI102</f>
        <v>0</v>
      </c>
      <c r="AH9" s="20"/>
      <c r="AI9" s="20"/>
    </row>
    <row r="10" spans="1:35" x14ac:dyDescent="0.2">
      <c r="A10" s="149" t="s">
        <v>116</v>
      </c>
      <c r="B10" s="148">
        <f>Calculations!D103</f>
        <v>0</v>
      </c>
      <c r="C10" s="148">
        <f>Calculations!E103</f>
        <v>0</v>
      </c>
      <c r="D10" s="148">
        <f>Calculations!F103</f>
        <v>0</v>
      </c>
      <c r="E10" s="148">
        <f>Calculations!G103</f>
        <v>0</v>
      </c>
      <c r="F10" s="148">
        <f>Calculations!H103</f>
        <v>0</v>
      </c>
      <c r="G10" s="148">
        <f>Calculations!I103</f>
        <v>0</v>
      </c>
      <c r="H10" s="148">
        <f>Calculations!J103</f>
        <v>0</v>
      </c>
      <c r="I10" s="148">
        <f>Calculations!K103</f>
        <v>0</v>
      </c>
      <c r="J10" s="148">
        <f>Calculations!L103</f>
        <v>0</v>
      </c>
      <c r="K10" s="148">
        <f>Calculations!M103</f>
        <v>0</v>
      </c>
      <c r="L10" s="148">
        <f>Calculations!N103</f>
        <v>0</v>
      </c>
      <c r="M10" s="148">
        <f>Calculations!O103</f>
        <v>0</v>
      </c>
      <c r="N10" s="148">
        <f>Calculations!P103</f>
        <v>0</v>
      </c>
      <c r="O10" s="148">
        <f>Calculations!Q103</f>
        <v>0</v>
      </c>
      <c r="P10" s="148">
        <f>Calculations!R103</f>
        <v>0</v>
      </c>
      <c r="Q10" s="148">
        <f>Calculations!S103</f>
        <v>0</v>
      </c>
      <c r="R10" s="148">
        <f>Calculations!T103</f>
        <v>0</v>
      </c>
      <c r="S10" s="148">
        <f>Calculations!U103</f>
        <v>0</v>
      </c>
      <c r="T10" s="148">
        <f>Calculations!V103</f>
        <v>0</v>
      </c>
      <c r="U10" s="148">
        <f>Calculations!W103</f>
        <v>0</v>
      </c>
      <c r="V10" s="148">
        <f>Calculations!X103</f>
        <v>0</v>
      </c>
      <c r="W10" s="148">
        <f>Calculations!Y103</f>
        <v>0</v>
      </c>
      <c r="X10" s="148">
        <f>Calculations!Z103</f>
        <v>0</v>
      </c>
      <c r="Y10" s="148">
        <f>Calculations!AA103</f>
        <v>0</v>
      </c>
      <c r="Z10" s="148">
        <f>Calculations!AB103</f>
        <v>0</v>
      </c>
      <c r="AA10" s="148">
        <f>Calculations!AC103</f>
        <v>0</v>
      </c>
      <c r="AB10" s="148">
        <f>Calculations!AD103</f>
        <v>0</v>
      </c>
      <c r="AC10" s="148">
        <f>Calculations!AE103</f>
        <v>0</v>
      </c>
      <c r="AD10" s="148">
        <f>Calculations!AF103</f>
        <v>0</v>
      </c>
      <c r="AE10" s="148">
        <f>Calculations!AG103</f>
        <v>0</v>
      </c>
      <c r="AF10" s="148">
        <f>Calculations!AH103</f>
        <v>0</v>
      </c>
      <c r="AG10" s="148">
        <f>Calculations!AI103</f>
        <v>0</v>
      </c>
      <c r="AH10" s="20"/>
      <c r="AI10" s="20"/>
    </row>
    <row r="11" spans="1:35" x14ac:dyDescent="0.2">
      <c r="A11" s="149" t="s">
        <v>117</v>
      </c>
      <c r="B11" s="148">
        <f>Calculations!D104</f>
        <v>0</v>
      </c>
      <c r="C11" s="148">
        <f>Calculations!E104</f>
        <v>0</v>
      </c>
      <c r="D11" s="148">
        <f>Calculations!F104</f>
        <v>0</v>
      </c>
      <c r="E11" s="148">
        <f>Calculations!G104</f>
        <v>0</v>
      </c>
      <c r="F11" s="148">
        <f>Calculations!H104</f>
        <v>0</v>
      </c>
      <c r="G11" s="148">
        <f>Calculations!I104</f>
        <v>0</v>
      </c>
      <c r="H11" s="148">
        <f>Calculations!J104</f>
        <v>0</v>
      </c>
      <c r="I11" s="148">
        <f>Calculations!K104</f>
        <v>0</v>
      </c>
      <c r="J11" s="148">
        <f>Calculations!L104</f>
        <v>0</v>
      </c>
      <c r="K11" s="148">
        <f>Calculations!M104</f>
        <v>0</v>
      </c>
      <c r="L11" s="148">
        <f>Calculations!N104</f>
        <v>0</v>
      </c>
      <c r="M11" s="148">
        <f>Calculations!O104</f>
        <v>0</v>
      </c>
      <c r="N11" s="148">
        <f>Calculations!P104</f>
        <v>0</v>
      </c>
      <c r="O11" s="148">
        <f>Calculations!Q104</f>
        <v>0</v>
      </c>
      <c r="P11" s="148">
        <f>Calculations!R104</f>
        <v>0</v>
      </c>
      <c r="Q11" s="148">
        <f>Calculations!S104</f>
        <v>0</v>
      </c>
      <c r="R11" s="148">
        <f>Calculations!T104</f>
        <v>0</v>
      </c>
      <c r="S11" s="148">
        <f>Calculations!U104</f>
        <v>0</v>
      </c>
      <c r="T11" s="148">
        <f>Calculations!V104</f>
        <v>0</v>
      </c>
      <c r="U11" s="148">
        <f>Calculations!W104</f>
        <v>0</v>
      </c>
      <c r="V11" s="148">
        <f>Calculations!X104</f>
        <v>0</v>
      </c>
      <c r="W11" s="148">
        <f>Calculations!Y104</f>
        <v>0</v>
      </c>
      <c r="X11" s="148">
        <f>Calculations!Z104</f>
        <v>0</v>
      </c>
      <c r="Y11" s="148">
        <f>Calculations!AA104</f>
        <v>0</v>
      </c>
      <c r="Z11" s="148">
        <f>Calculations!AB104</f>
        <v>0</v>
      </c>
      <c r="AA11" s="148">
        <f>Calculations!AC104</f>
        <v>0</v>
      </c>
      <c r="AB11" s="148">
        <f>Calculations!AD104</f>
        <v>0</v>
      </c>
      <c r="AC11" s="148">
        <f>Calculations!AE104</f>
        <v>0</v>
      </c>
      <c r="AD11" s="148">
        <f>Calculations!AF104</f>
        <v>0</v>
      </c>
      <c r="AE11" s="148">
        <f>Calculations!AG104</f>
        <v>0</v>
      </c>
      <c r="AF11" s="148">
        <f>Calculations!AH104</f>
        <v>0</v>
      </c>
      <c r="AG11" s="148">
        <f>Calculations!AI104</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election activeCell="P29" sqref="P29"/>
    </sheetView>
  </sheetViews>
  <sheetFormatPr baseColWidth="10" defaultColWidth="14.5" defaultRowHeight="15" customHeight="1" x14ac:dyDescent="0.2"/>
  <cols>
    <col min="1" max="1" width="29" customWidth="1"/>
    <col min="2" max="31" width="9.33203125" customWidth="1"/>
    <col min="32" max="32" width="10" customWidth="1"/>
    <col min="33"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Calculations!D108</f>
        <v>28692109634725.352</v>
      </c>
      <c r="C2" s="148">
        <f>Calculations!E108</f>
        <v>28260716785794.879</v>
      </c>
      <c r="D2" s="148">
        <f>Calculations!F108</f>
        <v>27829323936864.41</v>
      </c>
      <c r="E2" s="148">
        <f>Calculations!G108</f>
        <v>27397931087933.938</v>
      </c>
      <c r="F2" s="148">
        <f>Calculations!H108</f>
        <v>26966538239003.469</v>
      </c>
      <c r="G2" s="148">
        <f>Calculations!I108</f>
        <v>26535145390072.992</v>
      </c>
      <c r="H2" s="148">
        <f>Calculations!J108</f>
        <v>26103752541142.527</v>
      </c>
      <c r="I2" s="148">
        <f>Calculations!K108</f>
        <v>25672359692212.055</v>
      </c>
      <c r="J2" s="148">
        <f>Calculations!L108</f>
        <v>25240966843281.578</v>
      </c>
      <c r="K2" s="148">
        <f>Calculations!M108</f>
        <v>24809573994351.109</v>
      </c>
      <c r="L2" s="148">
        <f>Calculations!N108</f>
        <v>24378181145420.641</v>
      </c>
      <c r="M2" s="148">
        <f>Calculations!O108</f>
        <v>23946788296490.172</v>
      </c>
      <c r="N2" s="148">
        <f>Calculations!P108</f>
        <v>23515395447559.695</v>
      </c>
      <c r="O2" s="148">
        <f>Calculations!Q108</f>
        <v>23084002598629.227</v>
      </c>
      <c r="P2" s="148">
        <f>Calculations!R108</f>
        <v>22652609749698.75</v>
      </c>
      <c r="Q2" s="148">
        <f>Calculations!S108</f>
        <v>22221216900768.277</v>
      </c>
      <c r="R2" s="148">
        <f>Calculations!T108</f>
        <v>21789824051837.809</v>
      </c>
      <c r="S2" s="148">
        <f>Calculations!U108</f>
        <v>21641948998392.195</v>
      </c>
      <c r="T2" s="148">
        <f>Calculations!V108</f>
        <v>21494073944946.602</v>
      </c>
      <c r="U2" s="148">
        <f>Calculations!W108</f>
        <v>21346198891500.988</v>
      </c>
      <c r="V2" s="148">
        <f>Calculations!X108</f>
        <v>21198323838055.395</v>
      </c>
      <c r="W2" s="148">
        <f>Calculations!Y108</f>
        <v>21050448784609.773</v>
      </c>
      <c r="X2" s="148">
        <f>Calculations!Z108</f>
        <v>20902573731164.176</v>
      </c>
      <c r="Y2" s="148">
        <f>Calculations!AA108</f>
        <v>20754698677718.566</v>
      </c>
      <c r="Z2" s="148">
        <f>Calculations!AB108</f>
        <v>20606823624272.957</v>
      </c>
      <c r="AA2" s="148">
        <f>Calculations!AC108</f>
        <v>20458948570827.352</v>
      </c>
      <c r="AB2" s="148">
        <f>Calculations!AD108</f>
        <v>20311073517381.754</v>
      </c>
      <c r="AC2" s="148">
        <f>Calculations!AE108</f>
        <v>20163198463936.141</v>
      </c>
      <c r="AD2" s="148">
        <f>Calculations!AF108</f>
        <v>20015323410490.539</v>
      </c>
      <c r="AE2" s="148">
        <f>Calculations!AG108</f>
        <v>19867448357044.93</v>
      </c>
      <c r="AF2" s="148">
        <f>Calculations!AH108</f>
        <v>19719573303599.328</v>
      </c>
      <c r="AG2" s="148">
        <f>Calculations!AI108</f>
        <v>19571698250153.719</v>
      </c>
      <c r="AH2" s="20"/>
      <c r="AI2" s="20"/>
    </row>
    <row r="3" spans="1:35" x14ac:dyDescent="0.2">
      <c r="A3" s="149" t="s">
        <v>106</v>
      </c>
      <c r="B3" s="148">
        <f>Calculations!D109</f>
        <v>0</v>
      </c>
      <c r="C3" s="148">
        <f>Calculations!E109</f>
        <v>0</v>
      </c>
      <c r="D3" s="148">
        <f>Calculations!F109</f>
        <v>0</v>
      </c>
      <c r="E3" s="148">
        <f>Calculations!G109</f>
        <v>0</v>
      </c>
      <c r="F3" s="148">
        <f>Calculations!H109</f>
        <v>0</v>
      </c>
      <c r="G3" s="148">
        <f>Calculations!I109</f>
        <v>0</v>
      </c>
      <c r="H3" s="148">
        <f>Calculations!J109</f>
        <v>0</v>
      </c>
      <c r="I3" s="148">
        <f>Calculations!K109</f>
        <v>0</v>
      </c>
      <c r="J3" s="148">
        <f>Calculations!L109</f>
        <v>0</v>
      </c>
      <c r="K3" s="148">
        <f>Calculations!M109</f>
        <v>0</v>
      </c>
      <c r="L3" s="148">
        <f>Calculations!N109</f>
        <v>0</v>
      </c>
      <c r="M3" s="148">
        <f>Calculations!O109</f>
        <v>0</v>
      </c>
      <c r="N3" s="148">
        <f>Calculations!P109</f>
        <v>0</v>
      </c>
      <c r="O3" s="148">
        <f>Calculations!Q109</f>
        <v>0</v>
      </c>
      <c r="P3" s="148">
        <f>Calculations!R109</f>
        <v>0</v>
      </c>
      <c r="Q3" s="148">
        <f>Calculations!S109</f>
        <v>0</v>
      </c>
      <c r="R3" s="148">
        <f>Calculations!T109</f>
        <v>0</v>
      </c>
      <c r="S3" s="148">
        <f>Calculations!U109</f>
        <v>0</v>
      </c>
      <c r="T3" s="148">
        <f>Calculations!V109</f>
        <v>0</v>
      </c>
      <c r="U3" s="148">
        <f>Calculations!W109</f>
        <v>0</v>
      </c>
      <c r="V3" s="148">
        <f>Calculations!X109</f>
        <v>0</v>
      </c>
      <c r="W3" s="148">
        <f>Calculations!Y109</f>
        <v>0</v>
      </c>
      <c r="X3" s="148">
        <f>Calculations!Z109</f>
        <v>0</v>
      </c>
      <c r="Y3" s="148">
        <f>Calculations!AA109</f>
        <v>0</v>
      </c>
      <c r="Z3" s="148">
        <f>Calculations!AB109</f>
        <v>0</v>
      </c>
      <c r="AA3" s="148">
        <f>Calculations!AC109</f>
        <v>0</v>
      </c>
      <c r="AB3" s="148">
        <f>Calculations!AD109</f>
        <v>0</v>
      </c>
      <c r="AC3" s="148">
        <f>Calculations!AE109</f>
        <v>0</v>
      </c>
      <c r="AD3" s="148">
        <f>Calculations!AF109</f>
        <v>0</v>
      </c>
      <c r="AE3" s="148">
        <f>Calculations!AG109</f>
        <v>0</v>
      </c>
      <c r="AF3" s="148">
        <f>Calculations!AH109</f>
        <v>0</v>
      </c>
      <c r="AG3" s="148">
        <f>Calculations!AI109</f>
        <v>0</v>
      </c>
      <c r="AH3" s="20"/>
      <c r="AI3" s="20"/>
    </row>
    <row r="4" spans="1:35" x14ac:dyDescent="0.2">
      <c r="A4" s="149" t="s">
        <v>108</v>
      </c>
      <c r="B4" s="148">
        <f>Calculations!D110</f>
        <v>260226558133.93137</v>
      </c>
      <c r="C4" s="148">
        <f>Calculations!E110</f>
        <v>256313988521.24231</v>
      </c>
      <c r="D4" s="148">
        <f>Calculations!F110</f>
        <v>252401418908.55338</v>
      </c>
      <c r="E4" s="148">
        <f>Calculations!G110</f>
        <v>248488849295.86435</v>
      </c>
      <c r="F4" s="148">
        <f>Calculations!H110</f>
        <v>244576279683.17538</v>
      </c>
      <c r="G4" s="148">
        <f>Calculations!I110</f>
        <v>240663710070.48636</v>
      </c>
      <c r="H4" s="148">
        <f>Calculations!J110</f>
        <v>236751140457.79739</v>
      </c>
      <c r="I4" s="148">
        <f>Calculations!K110</f>
        <v>232838570845.1084</v>
      </c>
      <c r="J4" s="148">
        <f>Calculations!L110</f>
        <v>228926001232.41937</v>
      </c>
      <c r="K4" s="148">
        <f>Calculations!M110</f>
        <v>225013431619.73041</v>
      </c>
      <c r="L4" s="148">
        <f>Calculations!N110</f>
        <v>221100862007.04138</v>
      </c>
      <c r="M4" s="148">
        <f>Calculations!O110</f>
        <v>217188292394.35245</v>
      </c>
      <c r="N4" s="148">
        <f>Calculations!P110</f>
        <v>213275722781.66339</v>
      </c>
      <c r="O4" s="148">
        <f>Calculations!Q110</f>
        <v>209363153168.97443</v>
      </c>
      <c r="P4" s="148">
        <f>Calculations!R110</f>
        <v>205450583556.28543</v>
      </c>
      <c r="Q4" s="148">
        <f>Calculations!S110</f>
        <v>201538013943.59641</v>
      </c>
      <c r="R4" s="148">
        <f>Calculations!T110</f>
        <v>197625444330.90744</v>
      </c>
      <c r="S4" s="148">
        <f>Calculations!U110</f>
        <v>196284273650.81735</v>
      </c>
      <c r="T4" s="148">
        <f>Calculations!V110</f>
        <v>194943102970.72748</v>
      </c>
      <c r="U4" s="148">
        <f>Calculations!W110</f>
        <v>193601932290.63742</v>
      </c>
      <c r="V4" s="148">
        <f>Calculations!X110</f>
        <v>192260761610.54755</v>
      </c>
      <c r="W4" s="148">
        <f>Calculations!Y110</f>
        <v>190919590930.4574</v>
      </c>
      <c r="X4" s="148">
        <f>Calculations!Z110</f>
        <v>189578420250.36749</v>
      </c>
      <c r="Y4" s="148">
        <f>Calculations!AA110</f>
        <v>188237249570.27747</v>
      </c>
      <c r="Z4" s="148">
        <f>Calculations!AB110</f>
        <v>186896078890.18747</v>
      </c>
      <c r="AA4" s="148">
        <f>Calculations!AC110</f>
        <v>185554908210.09747</v>
      </c>
      <c r="AB4" s="148">
        <f>Calculations!AD110</f>
        <v>184213737530.00751</v>
      </c>
      <c r="AC4" s="148">
        <f>Calculations!AE110</f>
        <v>182872566849.91751</v>
      </c>
      <c r="AD4" s="148">
        <f>Calculations!AF110</f>
        <v>181531396169.82751</v>
      </c>
      <c r="AE4" s="148">
        <f>Calculations!AG110</f>
        <v>180190225489.73752</v>
      </c>
      <c r="AF4" s="148">
        <f>Calculations!AH110</f>
        <v>178849054809.64758</v>
      </c>
      <c r="AG4" s="148">
        <f>Calculations!AI110</f>
        <v>177507884129.55756</v>
      </c>
      <c r="AH4" s="20"/>
      <c r="AI4" s="20"/>
    </row>
    <row r="5" spans="1:35" x14ac:dyDescent="0.2">
      <c r="A5" s="149" t="s">
        <v>110</v>
      </c>
      <c r="B5" s="148">
        <f>Calculations!D111</f>
        <v>0</v>
      </c>
      <c r="C5" s="148">
        <f>Calculations!E111</f>
        <v>0</v>
      </c>
      <c r="D5" s="148">
        <f>Calculations!F111</f>
        <v>0</v>
      </c>
      <c r="E5" s="148">
        <f>Calculations!G111</f>
        <v>0</v>
      </c>
      <c r="F5" s="148">
        <f>Calculations!H111</f>
        <v>0</v>
      </c>
      <c r="G5" s="148">
        <f>Calculations!I111</f>
        <v>0</v>
      </c>
      <c r="H5" s="148">
        <f>Calculations!J111</f>
        <v>0</v>
      </c>
      <c r="I5" s="148">
        <f>Calculations!K111</f>
        <v>0</v>
      </c>
      <c r="J5" s="148">
        <f>Calculations!L111</f>
        <v>0</v>
      </c>
      <c r="K5" s="148">
        <f>Calculations!M111</f>
        <v>0</v>
      </c>
      <c r="L5" s="148">
        <f>Calculations!N111</f>
        <v>0</v>
      </c>
      <c r="M5" s="148">
        <f>Calculations!O111</f>
        <v>0</v>
      </c>
      <c r="N5" s="148">
        <f>Calculations!P111</f>
        <v>0</v>
      </c>
      <c r="O5" s="148">
        <f>Calculations!Q111</f>
        <v>0</v>
      </c>
      <c r="P5" s="148">
        <f>Calculations!R111</f>
        <v>0</v>
      </c>
      <c r="Q5" s="148">
        <f>Calculations!S111</f>
        <v>0</v>
      </c>
      <c r="R5" s="148">
        <f>Calculations!T111</f>
        <v>0</v>
      </c>
      <c r="S5" s="148">
        <f>Calculations!U111</f>
        <v>0</v>
      </c>
      <c r="T5" s="148">
        <f>Calculations!V111</f>
        <v>0</v>
      </c>
      <c r="U5" s="148">
        <f>Calculations!W111</f>
        <v>0</v>
      </c>
      <c r="V5" s="148">
        <f>Calculations!X111</f>
        <v>0</v>
      </c>
      <c r="W5" s="148">
        <f>Calculations!Y111</f>
        <v>0</v>
      </c>
      <c r="X5" s="148">
        <f>Calculations!Z111</f>
        <v>0</v>
      </c>
      <c r="Y5" s="148">
        <f>Calculations!AA111</f>
        <v>0</v>
      </c>
      <c r="Z5" s="148">
        <f>Calculations!AB111</f>
        <v>0</v>
      </c>
      <c r="AA5" s="148">
        <f>Calculations!AC111</f>
        <v>0</v>
      </c>
      <c r="AB5" s="148">
        <f>Calculations!AD111</f>
        <v>0</v>
      </c>
      <c r="AC5" s="148">
        <f>Calculations!AE111</f>
        <v>0</v>
      </c>
      <c r="AD5" s="148">
        <f>Calculations!AF111</f>
        <v>0</v>
      </c>
      <c r="AE5" s="148">
        <f>Calculations!AG111</f>
        <v>0</v>
      </c>
      <c r="AF5" s="148">
        <f>Calculations!AH111</f>
        <v>0</v>
      </c>
      <c r="AG5" s="148">
        <f>Calculations!AI111</f>
        <v>0</v>
      </c>
      <c r="AH5" s="20"/>
      <c r="AI5" s="20"/>
    </row>
    <row r="6" spans="1:35" x14ac:dyDescent="0.2">
      <c r="A6" s="149" t="s">
        <v>111</v>
      </c>
      <c r="B6" s="148">
        <f>Calculations!D112</f>
        <v>0</v>
      </c>
      <c r="C6" s="148">
        <f>Calculations!E112</f>
        <v>0</v>
      </c>
      <c r="D6" s="148">
        <f>Calculations!F112</f>
        <v>0</v>
      </c>
      <c r="E6" s="148">
        <f>Calculations!G112</f>
        <v>0</v>
      </c>
      <c r="F6" s="148">
        <f>Calculations!H112</f>
        <v>0</v>
      </c>
      <c r="G6" s="148">
        <f>Calculations!I112</f>
        <v>0</v>
      </c>
      <c r="H6" s="148">
        <f>Calculations!J112</f>
        <v>0</v>
      </c>
      <c r="I6" s="148">
        <f>Calculations!K112</f>
        <v>0</v>
      </c>
      <c r="J6" s="148">
        <f>Calculations!L112</f>
        <v>0</v>
      </c>
      <c r="K6" s="148">
        <f>Calculations!M112</f>
        <v>0</v>
      </c>
      <c r="L6" s="148">
        <f>Calculations!N112</f>
        <v>0</v>
      </c>
      <c r="M6" s="148">
        <f>Calculations!O112</f>
        <v>0</v>
      </c>
      <c r="N6" s="148">
        <f>Calculations!P112</f>
        <v>0</v>
      </c>
      <c r="O6" s="148">
        <f>Calculations!Q112</f>
        <v>0</v>
      </c>
      <c r="P6" s="148">
        <f>Calculations!R112</f>
        <v>0</v>
      </c>
      <c r="Q6" s="148">
        <f>Calculations!S112</f>
        <v>0</v>
      </c>
      <c r="R6" s="148">
        <f>Calculations!T112</f>
        <v>0</v>
      </c>
      <c r="S6" s="148">
        <f>Calculations!U112</f>
        <v>0</v>
      </c>
      <c r="T6" s="148">
        <f>Calculations!V112</f>
        <v>0</v>
      </c>
      <c r="U6" s="148">
        <f>Calculations!W112</f>
        <v>0</v>
      </c>
      <c r="V6" s="148">
        <f>Calculations!X112</f>
        <v>0</v>
      </c>
      <c r="W6" s="148">
        <f>Calculations!Y112</f>
        <v>0</v>
      </c>
      <c r="X6" s="148">
        <f>Calculations!Z112</f>
        <v>0</v>
      </c>
      <c r="Y6" s="148">
        <f>Calculations!AA112</f>
        <v>0</v>
      </c>
      <c r="Z6" s="148">
        <f>Calculations!AB112</f>
        <v>0</v>
      </c>
      <c r="AA6" s="148">
        <f>Calculations!AC112</f>
        <v>0</v>
      </c>
      <c r="AB6" s="148">
        <f>Calculations!AD112</f>
        <v>0</v>
      </c>
      <c r="AC6" s="148">
        <f>Calculations!AE112</f>
        <v>0</v>
      </c>
      <c r="AD6" s="148">
        <f>Calculations!AF112</f>
        <v>0</v>
      </c>
      <c r="AE6" s="148">
        <f>Calculations!AG112</f>
        <v>0</v>
      </c>
      <c r="AF6" s="148">
        <f>Calculations!AH112</f>
        <v>0</v>
      </c>
      <c r="AG6" s="148">
        <f>Calculations!AI112</f>
        <v>0</v>
      </c>
      <c r="AH6" s="20"/>
      <c r="AI6" s="20"/>
    </row>
    <row r="7" spans="1:35" x14ac:dyDescent="0.2">
      <c r="A7" s="149" t="s">
        <v>113</v>
      </c>
      <c r="B7" s="148">
        <f>Calculations!D113</f>
        <v>43894938755486.43</v>
      </c>
      <c r="C7" s="148">
        <f>Calculations!E113</f>
        <v>43234967671992.445</v>
      </c>
      <c r="D7" s="148">
        <f>Calculations!F113</f>
        <v>42574996588498.469</v>
      </c>
      <c r="E7" s="148">
        <f>Calculations!G113</f>
        <v>41915025505004.477</v>
      </c>
      <c r="F7" s="148">
        <f>Calculations!H113</f>
        <v>41255054421510.5</v>
      </c>
      <c r="G7" s="148">
        <f>Calculations!I113</f>
        <v>40595083338016.508</v>
      </c>
      <c r="H7" s="148">
        <f>Calculations!J113</f>
        <v>39935112254522.523</v>
      </c>
      <c r="I7" s="148">
        <f>Calculations!K113</f>
        <v>39275141171028.555</v>
      </c>
      <c r="J7" s="148">
        <f>Calculations!L113</f>
        <v>38615170087534.562</v>
      </c>
      <c r="K7" s="148">
        <f>Calculations!M113</f>
        <v>37955199004040.578</v>
      </c>
      <c r="L7" s="148">
        <f>Calculations!N113</f>
        <v>37295227920546.602</v>
      </c>
      <c r="M7" s="148">
        <f>Calculations!O113</f>
        <v>36635256837052.617</v>
      </c>
      <c r="N7" s="148">
        <f>Calculations!P113</f>
        <v>35975285753558.633</v>
      </c>
      <c r="O7" s="148">
        <f>Calculations!Q113</f>
        <v>35315314670064.648</v>
      </c>
      <c r="P7" s="148">
        <f>Calculations!R113</f>
        <v>34655343586570.66</v>
      </c>
      <c r="Q7" s="148">
        <f>Calculations!S113</f>
        <v>33995372503076.672</v>
      </c>
      <c r="R7" s="148">
        <f>Calculations!T113</f>
        <v>33335401419582.699</v>
      </c>
      <c r="S7" s="148">
        <f>Calculations!U113</f>
        <v>33109173146475.738</v>
      </c>
      <c r="T7" s="148">
        <f>Calculations!V113</f>
        <v>32882944873368.809</v>
      </c>
      <c r="U7" s="148">
        <f>Calculations!W113</f>
        <v>32656716600261.844</v>
      </c>
      <c r="V7" s="148">
        <f>Calculations!X113</f>
        <v>32430488327154.91</v>
      </c>
      <c r="W7" s="148">
        <f>Calculations!Y113</f>
        <v>32204260054047.945</v>
      </c>
      <c r="X7" s="148">
        <f>Calculations!Z113</f>
        <v>31978031780941.004</v>
      </c>
      <c r="Y7" s="148">
        <f>Calculations!AA113</f>
        <v>31751803507834.055</v>
      </c>
      <c r="Z7" s="148">
        <f>Calculations!AB113</f>
        <v>31525575234727.098</v>
      </c>
      <c r="AA7" s="148">
        <f>Calculations!AC113</f>
        <v>31299346961620.156</v>
      </c>
      <c r="AB7" s="148">
        <f>Calculations!AD113</f>
        <v>31073118688513.215</v>
      </c>
      <c r="AC7" s="148">
        <f>Calculations!AE113</f>
        <v>30846890415406.258</v>
      </c>
      <c r="AD7" s="148">
        <f>Calculations!AF113</f>
        <v>30620662142299.32</v>
      </c>
      <c r="AE7" s="148">
        <f>Calculations!AG113</f>
        <v>30394433869192.363</v>
      </c>
      <c r="AF7" s="148">
        <f>Calculations!AH113</f>
        <v>30168205596085.422</v>
      </c>
      <c r="AG7" s="148">
        <f>Calculations!AI113</f>
        <v>29941977322978.469</v>
      </c>
      <c r="AH7" s="20"/>
      <c r="AI7" s="20"/>
    </row>
    <row r="8" spans="1:35" x14ac:dyDescent="0.2">
      <c r="A8" s="149" t="s">
        <v>114</v>
      </c>
      <c r="B8" s="148">
        <f>Calculations!D114</f>
        <v>0</v>
      </c>
      <c r="C8" s="148">
        <f>Calculations!E114</f>
        <v>0</v>
      </c>
      <c r="D8" s="148">
        <f>Calculations!F114</f>
        <v>0</v>
      </c>
      <c r="E8" s="148">
        <f>Calculations!G114</f>
        <v>0</v>
      </c>
      <c r="F8" s="148">
        <f>Calculations!H114</f>
        <v>0</v>
      </c>
      <c r="G8" s="148">
        <f>Calculations!I114</f>
        <v>0</v>
      </c>
      <c r="H8" s="148">
        <f>Calculations!J114</f>
        <v>0</v>
      </c>
      <c r="I8" s="148">
        <f>Calculations!K114</f>
        <v>0</v>
      </c>
      <c r="J8" s="148">
        <f>Calculations!L114</f>
        <v>0</v>
      </c>
      <c r="K8" s="148">
        <f>Calculations!M114</f>
        <v>0</v>
      </c>
      <c r="L8" s="148">
        <f>Calculations!N114</f>
        <v>0</v>
      </c>
      <c r="M8" s="148">
        <f>Calculations!O114</f>
        <v>0</v>
      </c>
      <c r="N8" s="148">
        <f>Calculations!P114</f>
        <v>0</v>
      </c>
      <c r="O8" s="148">
        <f>Calculations!Q114</f>
        <v>0</v>
      </c>
      <c r="P8" s="148">
        <f>Calculations!R114</f>
        <v>0</v>
      </c>
      <c r="Q8" s="148">
        <f>Calculations!S114</f>
        <v>0</v>
      </c>
      <c r="R8" s="148">
        <f>Calculations!T114</f>
        <v>0</v>
      </c>
      <c r="S8" s="148">
        <f>Calculations!U114</f>
        <v>0</v>
      </c>
      <c r="T8" s="148">
        <f>Calculations!V114</f>
        <v>0</v>
      </c>
      <c r="U8" s="148">
        <f>Calculations!W114</f>
        <v>0</v>
      </c>
      <c r="V8" s="148">
        <f>Calculations!X114</f>
        <v>0</v>
      </c>
      <c r="W8" s="148">
        <f>Calculations!Y114</f>
        <v>0</v>
      </c>
      <c r="X8" s="148">
        <f>Calculations!Z114</f>
        <v>0</v>
      </c>
      <c r="Y8" s="148">
        <f>Calculations!AA114</f>
        <v>0</v>
      </c>
      <c r="Z8" s="148">
        <f>Calculations!AB114</f>
        <v>0</v>
      </c>
      <c r="AA8" s="148">
        <f>Calculations!AC114</f>
        <v>0</v>
      </c>
      <c r="AB8" s="148">
        <f>Calculations!AD114</f>
        <v>0</v>
      </c>
      <c r="AC8" s="148">
        <f>Calculations!AE114</f>
        <v>0</v>
      </c>
      <c r="AD8" s="148">
        <f>Calculations!AF114</f>
        <v>0</v>
      </c>
      <c r="AE8" s="148">
        <f>Calculations!AG114</f>
        <v>0</v>
      </c>
      <c r="AF8" s="148">
        <f>Calculations!AH114</f>
        <v>0</v>
      </c>
      <c r="AG8" s="148">
        <f>Calculations!AI114</f>
        <v>0</v>
      </c>
      <c r="AH8" s="20"/>
      <c r="AI8" s="20"/>
    </row>
    <row r="9" spans="1:35" x14ac:dyDescent="0.2">
      <c r="A9" s="149" t="s">
        <v>115</v>
      </c>
      <c r="B9" s="148">
        <f>Calculations!D115</f>
        <v>0</v>
      </c>
      <c r="C9" s="148">
        <f>Calculations!E115</f>
        <v>0</v>
      </c>
      <c r="D9" s="148">
        <f>Calculations!F115</f>
        <v>0</v>
      </c>
      <c r="E9" s="148">
        <f>Calculations!G115</f>
        <v>0</v>
      </c>
      <c r="F9" s="148">
        <f>Calculations!H115</f>
        <v>0</v>
      </c>
      <c r="G9" s="148">
        <f>Calculations!I115</f>
        <v>0</v>
      </c>
      <c r="H9" s="148">
        <f>Calculations!J115</f>
        <v>0</v>
      </c>
      <c r="I9" s="148">
        <f>Calculations!K115</f>
        <v>0</v>
      </c>
      <c r="J9" s="148">
        <f>Calculations!L115</f>
        <v>0</v>
      </c>
      <c r="K9" s="148">
        <f>Calculations!M115</f>
        <v>0</v>
      </c>
      <c r="L9" s="148">
        <f>Calculations!N115</f>
        <v>0</v>
      </c>
      <c r="M9" s="148">
        <f>Calculations!O115</f>
        <v>0</v>
      </c>
      <c r="N9" s="148">
        <f>Calculations!P115</f>
        <v>0</v>
      </c>
      <c r="O9" s="148">
        <f>Calculations!Q115</f>
        <v>0</v>
      </c>
      <c r="P9" s="148">
        <f>Calculations!R115</f>
        <v>0</v>
      </c>
      <c r="Q9" s="148">
        <f>Calculations!S115</f>
        <v>0</v>
      </c>
      <c r="R9" s="148">
        <f>Calculations!T115</f>
        <v>0</v>
      </c>
      <c r="S9" s="148">
        <f>Calculations!U115</f>
        <v>0</v>
      </c>
      <c r="T9" s="148">
        <f>Calculations!V115</f>
        <v>0</v>
      </c>
      <c r="U9" s="148">
        <f>Calculations!W115</f>
        <v>0</v>
      </c>
      <c r="V9" s="148">
        <f>Calculations!X115</f>
        <v>0</v>
      </c>
      <c r="W9" s="148">
        <f>Calculations!Y115</f>
        <v>0</v>
      </c>
      <c r="X9" s="148">
        <f>Calculations!Z115</f>
        <v>0</v>
      </c>
      <c r="Y9" s="148">
        <f>Calculations!AA115</f>
        <v>0</v>
      </c>
      <c r="Z9" s="148">
        <f>Calculations!AB115</f>
        <v>0</v>
      </c>
      <c r="AA9" s="148">
        <f>Calculations!AC115</f>
        <v>0</v>
      </c>
      <c r="AB9" s="148">
        <f>Calculations!AD115</f>
        <v>0</v>
      </c>
      <c r="AC9" s="148">
        <f>Calculations!AE115</f>
        <v>0</v>
      </c>
      <c r="AD9" s="148">
        <f>Calculations!AF115</f>
        <v>0</v>
      </c>
      <c r="AE9" s="148">
        <f>Calculations!AG115</f>
        <v>0</v>
      </c>
      <c r="AF9" s="148">
        <f>Calculations!AH115</f>
        <v>0</v>
      </c>
      <c r="AG9" s="148">
        <f>Calculations!AI115</f>
        <v>0</v>
      </c>
      <c r="AH9" s="20"/>
      <c r="AI9" s="20"/>
    </row>
    <row r="10" spans="1:35" x14ac:dyDescent="0.2">
      <c r="A10" s="149" t="s">
        <v>116</v>
      </c>
      <c r="B10" s="148">
        <f>Calculations!D116</f>
        <v>71204493233821.859</v>
      </c>
      <c r="C10" s="148">
        <f>Calculations!E116</f>
        <v>70133916354538.883</v>
      </c>
      <c r="D10" s="148">
        <f>Calculations!F116</f>
        <v>69063339475255.938</v>
      </c>
      <c r="E10" s="148">
        <f>Calculations!G116</f>
        <v>67992762595972.969</v>
      </c>
      <c r="F10" s="148">
        <f>Calculations!H116</f>
        <v>66922185716690.016</v>
      </c>
      <c r="G10" s="148">
        <f>Calculations!I116</f>
        <v>65851608837407.039</v>
      </c>
      <c r="H10" s="148">
        <f>Calculations!J116</f>
        <v>64781031958124.086</v>
      </c>
      <c r="I10" s="148">
        <f>Calculations!K116</f>
        <v>63710455078841.125</v>
      </c>
      <c r="J10" s="148">
        <f>Calculations!L116</f>
        <v>62639878199558.156</v>
      </c>
      <c r="K10" s="148">
        <f>Calculations!M116</f>
        <v>61569301320275.188</v>
      </c>
      <c r="L10" s="148">
        <f>Calculations!N116</f>
        <v>60498724440992.234</v>
      </c>
      <c r="M10" s="148">
        <f>Calculations!O116</f>
        <v>59428147561709.273</v>
      </c>
      <c r="N10" s="148">
        <f>Calculations!P116</f>
        <v>58357570682426.312</v>
      </c>
      <c r="O10" s="148">
        <f>Calculations!Q116</f>
        <v>57286993803143.344</v>
      </c>
      <c r="P10" s="148">
        <f>Calculations!R116</f>
        <v>56216416923860.383</v>
      </c>
      <c r="Q10" s="148">
        <f>Calculations!S116</f>
        <v>55145840044577.414</v>
      </c>
      <c r="R10" s="148">
        <f>Calculations!T116</f>
        <v>54075263165294.461</v>
      </c>
      <c r="S10" s="148">
        <f>Calculations!U116</f>
        <v>53708285331438.148</v>
      </c>
      <c r="T10" s="148">
        <f>Calculations!V116</f>
        <v>53341307497581.891</v>
      </c>
      <c r="U10" s="148">
        <f>Calculations!W116</f>
        <v>52974329663725.578</v>
      </c>
      <c r="V10" s="148">
        <f>Calculations!X116</f>
        <v>52607351829869.32</v>
      </c>
      <c r="W10" s="148">
        <f>Calculations!Y116</f>
        <v>52240373996012.992</v>
      </c>
      <c r="X10" s="148">
        <f>Calculations!Z116</f>
        <v>51873396162156.719</v>
      </c>
      <c r="Y10" s="148">
        <f>Calculations!AA116</f>
        <v>51506418328300.422</v>
      </c>
      <c r="Z10" s="148">
        <f>Calculations!AB116</f>
        <v>51139440494444.133</v>
      </c>
      <c r="AA10" s="148">
        <f>Calculations!AC116</f>
        <v>50772462660587.844</v>
      </c>
      <c r="AB10" s="148">
        <f>Calculations!AD116</f>
        <v>50405484826731.57</v>
      </c>
      <c r="AC10" s="148">
        <f>Calculations!AE116</f>
        <v>50038506992875.266</v>
      </c>
      <c r="AD10" s="148">
        <f>Calculations!AF116</f>
        <v>49671529159018.984</v>
      </c>
      <c r="AE10" s="148">
        <f>Calculations!AG116</f>
        <v>49304551325162.68</v>
      </c>
      <c r="AF10" s="148">
        <f>Calculations!AH116</f>
        <v>48937573491306.406</v>
      </c>
      <c r="AG10" s="148">
        <f>Calculations!AI116</f>
        <v>48570595657450.102</v>
      </c>
      <c r="AH10" s="20"/>
      <c r="AI10" s="20"/>
    </row>
    <row r="11" spans="1:35" x14ac:dyDescent="0.2">
      <c r="A11" s="149" t="s">
        <v>117</v>
      </c>
      <c r="B11" s="148">
        <f>Calculations!D117</f>
        <v>0</v>
      </c>
      <c r="C11" s="148">
        <f>Calculations!E117</f>
        <v>0</v>
      </c>
      <c r="D11" s="148">
        <f>Calculations!F117</f>
        <v>0</v>
      </c>
      <c r="E11" s="148">
        <f>Calculations!G117</f>
        <v>0</v>
      </c>
      <c r="F11" s="148">
        <f>Calculations!H117</f>
        <v>0</v>
      </c>
      <c r="G11" s="148">
        <f>Calculations!I117</f>
        <v>0</v>
      </c>
      <c r="H11" s="148">
        <f>Calculations!J117</f>
        <v>0</v>
      </c>
      <c r="I11" s="148">
        <f>Calculations!K117</f>
        <v>0</v>
      </c>
      <c r="J11" s="148">
        <f>Calculations!L117</f>
        <v>0</v>
      </c>
      <c r="K11" s="148">
        <f>Calculations!M117</f>
        <v>0</v>
      </c>
      <c r="L11" s="148">
        <f>Calculations!N117</f>
        <v>0</v>
      </c>
      <c r="M11" s="148">
        <f>Calculations!O117</f>
        <v>0</v>
      </c>
      <c r="N11" s="148">
        <f>Calculations!P117</f>
        <v>0</v>
      </c>
      <c r="O11" s="148">
        <f>Calculations!Q117</f>
        <v>0</v>
      </c>
      <c r="P11" s="148">
        <f>Calculations!R117</f>
        <v>0</v>
      </c>
      <c r="Q11" s="148">
        <f>Calculations!S117</f>
        <v>0</v>
      </c>
      <c r="R11" s="148">
        <f>Calculations!T117</f>
        <v>0</v>
      </c>
      <c r="S11" s="148">
        <f>Calculations!U117</f>
        <v>0</v>
      </c>
      <c r="T11" s="148">
        <f>Calculations!V117</f>
        <v>0</v>
      </c>
      <c r="U11" s="148">
        <f>Calculations!W117</f>
        <v>0</v>
      </c>
      <c r="V11" s="148">
        <f>Calculations!X117</f>
        <v>0</v>
      </c>
      <c r="W11" s="148">
        <f>Calculations!Y117</f>
        <v>0</v>
      </c>
      <c r="X11" s="148">
        <f>Calculations!Z117</f>
        <v>0</v>
      </c>
      <c r="Y11" s="148">
        <f>Calculations!AA117</f>
        <v>0</v>
      </c>
      <c r="Z11" s="148">
        <f>Calculations!AB117</f>
        <v>0</v>
      </c>
      <c r="AA11" s="148">
        <f>Calculations!AC117</f>
        <v>0</v>
      </c>
      <c r="AB11" s="148">
        <f>Calculations!AD117</f>
        <v>0</v>
      </c>
      <c r="AC11" s="148">
        <f>Calculations!AE117</f>
        <v>0</v>
      </c>
      <c r="AD11" s="148">
        <f>Calculations!AF117</f>
        <v>0</v>
      </c>
      <c r="AE11" s="148">
        <f>Calculations!AG117</f>
        <v>0</v>
      </c>
      <c r="AF11" s="148">
        <f>Calculations!AH117</f>
        <v>0</v>
      </c>
      <c r="AG11" s="148">
        <f>Calculations!AI117</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election activeCell="M3"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Calculations!D121</f>
        <v>24527204007096.953</v>
      </c>
      <c r="C2" s="148">
        <f>Calculations!E121</f>
        <v>24158431527567.781</v>
      </c>
      <c r="D2" s="148">
        <f>Calculations!F121</f>
        <v>23789659048038.617</v>
      </c>
      <c r="E2" s="148">
        <f>Calculations!G121</f>
        <v>23420886568509.445</v>
      </c>
      <c r="F2" s="148">
        <f>Calculations!H121</f>
        <v>23052114088980.277</v>
      </c>
      <c r="G2" s="148">
        <f>Calculations!I121</f>
        <v>22683341609451.105</v>
      </c>
      <c r="H2" s="148">
        <f>Calculations!J121</f>
        <v>22314569129921.938</v>
      </c>
      <c r="I2" s="148">
        <f>Calculations!K121</f>
        <v>21945796650392.773</v>
      </c>
      <c r="J2" s="148">
        <f>Calculations!L121</f>
        <v>21577024170863.602</v>
      </c>
      <c r="K2" s="148">
        <f>Calculations!M121</f>
        <v>21208251691334.434</v>
      </c>
      <c r="L2" s="148">
        <f>Calculations!N121</f>
        <v>20839479211805.262</v>
      </c>
      <c r="M2" s="148">
        <f>Calculations!O121</f>
        <v>20470706732276.098</v>
      </c>
      <c r="N2" s="148">
        <f>Calculations!P121</f>
        <v>20101934252746.926</v>
      </c>
      <c r="O2" s="148">
        <f>Calculations!Q121</f>
        <v>19733161773217.758</v>
      </c>
      <c r="P2" s="148">
        <f>Calculations!R121</f>
        <v>19364389293688.586</v>
      </c>
      <c r="Q2" s="148">
        <f>Calculations!S121</f>
        <v>18995616814159.414</v>
      </c>
      <c r="R2" s="148">
        <f>Calculations!T121</f>
        <v>18626844334630.246</v>
      </c>
      <c r="S2" s="148">
        <f>Calculations!U121</f>
        <v>18500434612598.82</v>
      </c>
      <c r="T2" s="148">
        <f>Calculations!V121</f>
        <v>18374024890567.406</v>
      </c>
      <c r="U2" s="148">
        <f>Calculations!W121</f>
        <v>18247615168535.977</v>
      </c>
      <c r="V2" s="148">
        <f>Calculations!X121</f>
        <v>18121205446504.566</v>
      </c>
      <c r="W2" s="148">
        <f>Calculations!Y121</f>
        <v>17994795724473.125</v>
      </c>
      <c r="X2" s="148">
        <f>Calculations!Z121</f>
        <v>17868386002441.707</v>
      </c>
      <c r="Y2" s="148">
        <f>Calculations!AA121</f>
        <v>17741976280410.289</v>
      </c>
      <c r="Z2" s="148">
        <f>Calculations!AB121</f>
        <v>17615566558378.863</v>
      </c>
      <c r="AA2" s="148">
        <f>Calculations!AC121</f>
        <v>17489156836347.441</v>
      </c>
      <c r="AB2" s="148">
        <f>Calculations!AD121</f>
        <v>17362747114316.023</v>
      </c>
      <c r="AC2" s="148">
        <f>Calculations!AE121</f>
        <v>17236337392284.596</v>
      </c>
      <c r="AD2" s="148">
        <f>Calculations!AF121</f>
        <v>17109927670253.178</v>
      </c>
      <c r="AE2" s="148">
        <f>Calculations!AG121</f>
        <v>16983517948221.748</v>
      </c>
      <c r="AF2" s="148">
        <f>Calculations!AH121</f>
        <v>16857108226190.33</v>
      </c>
      <c r="AG2" s="148">
        <f>Calculations!AI121</f>
        <v>16730698504158.906</v>
      </c>
      <c r="AH2" s="20"/>
      <c r="AI2" s="20"/>
    </row>
    <row r="3" spans="1:35" x14ac:dyDescent="0.2">
      <c r="A3" s="149" t="s">
        <v>106</v>
      </c>
      <c r="B3" s="148">
        <f>Calculations!D122</f>
        <v>0</v>
      </c>
      <c r="C3" s="148">
        <f>Calculations!E122</f>
        <v>0</v>
      </c>
      <c r="D3" s="148">
        <f>Calculations!F122</f>
        <v>0</v>
      </c>
      <c r="E3" s="148">
        <f>Calculations!G122</f>
        <v>0</v>
      </c>
      <c r="F3" s="148">
        <f>Calculations!H122</f>
        <v>0</v>
      </c>
      <c r="G3" s="148">
        <f>Calculations!I122</f>
        <v>0</v>
      </c>
      <c r="H3" s="148">
        <f>Calculations!J122</f>
        <v>0</v>
      </c>
      <c r="I3" s="148">
        <f>Calculations!K122</f>
        <v>0</v>
      </c>
      <c r="J3" s="148">
        <f>Calculations!L122</f>
        <v>0</v>
      </c>
      <c r="K3" s="148">
        <f>Calculations!M122</f>
        <v>0</v>
      </c>
      <c r="L3" s="148">
        <f>Calculations!N122</f>
        <v>0</v>
      </c>
      <c r="M3" s="148">
        <f>Calculations!O122</f>
        <v>0</v>
      </c>
      <c r="N3" s="148">
        <f>Calculations!P122</f>
        <v>0</v>
      </c>
      <c r="O3" s="148">
        <f>Calculations!Q122</f>
        <v>0</v>
      </c>
      <c r="P3" s="148">
        <f>Calculations!R122</f>
        <v>0</v>
      </c>
      <c r="Q3" s="148">
        <f>Calculations!S122</f>
        <v>0</v>
      </c>
      <c r="R3" s="148">
        <f>Calculations!T122</f>
        <v>0</v>
      </c>
      <c r="S3" s="148">
        <f>Calculations!U122</f>
        <v>0</v>
      </c>
      <c r="T3" s="148">
        <f>Calculations!V122</f>
        <v>0</v>
      </c>
      <c r="U3" s="148">
        <f>Calculations!W122</f>
        <v>0</v>
      </c>
      <c r="V3" s="148">
        <f>Calculations!X122</f>
        <v>0</v>
      </c>
      <c r="W3" s="148">
        <f>Calculations!Y122</f>
        <v>0</v>
      </c>
      <c r="X3" s="148">
        <f>Calculations!Z122</f>
        <v>0</v>
      </c>
      <c r="Y3" s="148">
        <f>Calculations!AA122</f>
        <v>0</v>
      </c>
      <c r="Z3" s="148">
        <f>Calculations!AB122</f>
        <v>0</v>
      </c>
      <c r="AA3" s="148">
        <f>Calculations!AC122</f>
        <v>0</v>
      </c>
      <c r="AB3" s="148">
        <f>Calculations!AD122</f>
        <v>0</v>
      </c>
      <c r="AC3" s="148">
        <f>Calculations!AE122</f>
        <v>0</v>
      </c>
      <c r="AD3" s="148">
        <f>Calculations!AF122</f>
        <v>0</v>
      </c>
      <c r="AE3" s="148">
        <f>Calculations!AG122</f>
        <v>0</v>
      </c>
      <c r="AF3" s="148">
        <f>Calculations!AH122</f>
        <v>0</v>
      </c>
      <c r="AG3" s="148">
        <f>Calculations!AI122</f>
        <v>0</v>
      </c>
      <c r="AH3" s="20"/>
      <c r="AI3" s="20"/>
    </row>
    <row r="4" spans="1:35" x14ac:dyDescent="0.2">
      <c r="A4" s="149" t="s">
        <v>108</v>
      </c>
      <c r="B4" s="148">
        <f>Calculations!D123</f>
        <v>0</v>
      </c>
      <c r="C4" s="148">
        <f>Calculations!E123</f>
        <v>0</v>
      </c>
      <c r="D4" s="148">
        <f>Calculations!F123</f>
        <v>0</v>
      </c>
      <c r="E4" s="148">
        <f>Calculations!G123</f>
        <v>0</v>
      </c>
      <c r="F4" s="148">
        <f>Calculations!H123</f>
        <v>0</v>
      </c>
      <c r="G4" s="148">
        <f>Calculations!I123</f>
        <v>0</v>
      </c>
      <c r="H4" s="148">
        <f>Calculations!J123</f>
        <v>0</v>
      </c>
      <c r="I4" s="148">
        <f>Calculations!K123</f>
        <v>0</v>
      </c>
      <c r="J4" s="148">
        <f>Calculations!L123</f>
        <v>0</v>
      </c>
      <c r="K4" s="148">
        <f>Calculations!M123</f>
        <v>0</v>
      </c>
      <c r="L4" s="148">
        <f>Calculations!N123</f>
        <v>0</v>
      </c>
      <c r="M4" s="148">
        <f>Calculations!O123</f>
        <v>0</v>
      </c>
      <c r="N4" s="148">
        <f>Calculations!P123</f>
        <v>0</v>
      </c>
      <c r="O4" s="148">
        <f>Calculations!Q123</f>
        <v>0</v>
      </c>
      <c r="P4" s="148">
        <f>Calculations!R123</f>
        <v>0</v>
      </c>
      <c r="Q4" s="148">
        <f>Calculations!S123</f>
        <v>0</v>
      </c>
      <c r="R4" s="148">
        <f>Calculations!T123</f>
        <v>0</v>
      </c>
      <c r="S4" s="148">
        <f>Calculations!U123</f>
        <v>0</v>
      </c>
      <c r="T4" s="148">
        <f>Calculations!V123</f>
        <v>0</v>
      </c>
      <c r="U4" s="148">
        <f>Calculations!W123</f>
        <v>0</v>
      </c>
      <c r="V4" s="148">
        <f>Calculations!X123</f>
        <v>0</v>
      </c>
      <c r="W4" s="148">
        <f>Calculations!Y123</f>
        <v>0</v>
      </c>
      <c r="X4" s="148">
        <f>Calculations!Z123</f>
        <v>0</v>
      </c>
      <c r="Y4" s="148">
        <f>Calculations!AA123</f>
        <v>0</v>
      </c>
      <c r="Z4" s="148">
        <f>Calculations!AB123</f>
        <v>0</v>
      </c>
      <c r="AA4" s="148">
        <f>Calculations!AC123</f>
        <v>0</v>
      </c>
      <c r="AB4" s="148">
        <f>Calculations!AD123</f>
        <v>0</v>
      </c>
      <c r="AC4" s="148">
        <f>Calculations!AE123</f>
        <v>0</v>
      </c>
      <c r="AD4" s="148">
        <f>Calculations!AF123</f>
        <v>0</v>
      </c>
      <c r="AE4" s="148">
        <f>Calculations!AG123</f>
        <v>0</v>
      </c>
      <c r="AF4" s="148">
        <f>Calculations!AH123</f>
        <v>0</v>
      </c>
      <c r="AG4" s="148">
        <f>Calculations!AI123</f>
        <v>0</v>
      </c>
      <c r="AH4" s="20"/>
      <c r="AI4" s="20"/>
    </row>
    <row r="5" spans="1:35" x14ac:dyDescent="0.2">
      <c r="A5" s="149" t="s">
        <v>110</v>
      </c>
      <c r="B5" s="148">
        <f>Calculations!D124</f>
        <v>0</v>
      </c>
      <c r="C5" s="148">
        <f>Calculations!E124</f>
        <v>0</v>
      </c>
      <c r="D5" s="148">
        <f>Calculations!F124</f>
        <v>0</v>
      </c>
      <c r="E5" s="148">
        <f>Calculations!G124</f>
        <v>0</v>
      </c>
      <c r="F5" s="148">
        <f>Calculations!H124</f>
        <v>0</v>
      </c>
      <c r="G5" s="148">
        <f>Calculations!I124</f>
        <v>0</v>
      </c>
      <c r="H5" s="148">
        <f>Calculations!J124</f>
        <v>0</v>
      </c>
      <c r="I5" s="148">
        <f>Calculations!K124</f>
        <v>0</v>
      </c>
      <c r="J5" s="148">
        <f>Calculations!L124</f>
        <v>0</v>
      </c>
      <c r="K5" s="148">
        <f>Calculations!M124</f>
        <v>0</v>
      </c>
      <c r="L5" s="148">
        <f>Calculations!N124</f>
        <v>0</v>
      </c>
      <c r="M5" s="148">
        <f>Calculations!O124</f>
        <v>0</v>
      </c>
      <c r="N5" s="148">
        <f>Calculations!P124</f>
        <v>0</v>
      </c>
      <c r="O5" s="148">
        <f>Calculations!Q124</f>
        <v>0</v>
      </c>
      <c r="P5" s="148">
        <f>Calculations!R124</f>
        <v>0</v>
      </c>
      <c r="Q5" s="148">
        <f>Calculations!S124</f>
        <v>0</v>
      </c>
      <c r="R5" s="148">
        <f>Calculations!T124</f>
        <v>0</v>
      </c>
      <c r="S5" s="148">
        <f>Calculations!U124</f>
        <v>0</v>
      </c>
      <c r="T5" s="148">
        <f>Calculations!V124</f>
        <v>0</v>
      </c>
      <c r="U5" s="148">
        <f>Calculations!W124</f>
        <v>0</v>
      </c>
      <c r="V5" s="148">
        <f>Calculations!X124</f>
        <v>0</v>
      </c>
      <c r="W5" s="148">
        <f>Calculations!Y124</f>
        <v>0</v>
      </c>
      <c r="X5" s="148">
        <f>Calculations!Z124</f>
        <v>0</v>
      </c>
      <c r="Y5" s="148">
        <f>Calculations!AA124</f>
        <v>0</v>
      </c>
      <c r="Z5" s="148">
        <f>Calculations!AB124</f>
        <v>0</v>
      </c>
      <c r="AA5" s="148">
        <f>Calculations!AC124</f>
        <v>0</v>
      </c>
      <c r="AB5" s="148">
        <f>Calculations!AD124</f>
        <v>0</v>
      </c>
      <c r="AC5" s="148">
        <f>Calculations!AE124</f>
        <v>0</v>
      </c>
      <c r="AD5" s="148">
        <f>Calculations!AF124</f>
        <v>0</v>
      </c>
      <c r="AE5" s="148">
        <f>Calculations!AG124</f>
        <v>0</v>
      </c>
      <c r="AF5" s="148">
        <f>Calculations!AH124</f>
        <v>0</v>
      </c>
      <c r="AG5" s="148">
        <f>Calculations!AI124</f>
        <v>0</v>
      </c>
      <c r="AH5" s="20"/>
      <c r="AI5" s="20"/>
    </row>
    <row r="6" spans="1:35" x14ac:dyDescent="0.2">
      <c r="A6" s="149" t="s">
        <v>111</v>
      </c>
      <c r="B6" s="148">
        <f>Calculations!D125</f>
        <v>0</v>
      </c>
      <c r="C6" s="148">
        <f>Calculations!E125</f>
        <v>0</v>
      </c>
      <c r="D6" s="148">
        <f>Calculations!F125</f>
        <v>0</v>
      </c>
      <c r="E6" s="148">
        <f>Calculations!G125</f>
        <v>0</v>
      </c>
      <c r="F6" s="148">
        <f>Calculations!H125</f>
        <v>0</v>
      </c>
      <c r="G6" s="148">
        <f>Calculations!I125</f>
        <v>0</v>
      </c>
      <c r="H6" s="148">
        <f>Calculations!J125</f>
        <v>0</v>
      </c>
      <c r="I6" s="148">
        <f>Calculations!K125</f>
        <v>0</v>
      </c>
      <c r="J6" s="148">
        <f>Calculations!L125</f>
        <v>0</v>
      </c>
      <c r="K6" s="148">
        <f>Calculations!M125</f>
        <v>0</v>
      </c>
      <c r="L6" s="148">
        <f>Calculations!N125</f>
        <v>0</v>
      </c>
      <c r="M6" s="148">
        <f>Calculations!O125</f>
        <v>0</v>
      </c>
      <c r="N6" s="148">
        <f>Calculations!P125</f>
        <v>0</v>
      </c>
      <c r="O6" s="148">
        <f>Calculations!Q125</f>
        <v>0</v>
      </c>
      <c r="P6" s="148">
        <f>Calculations!R125</f>
        <v>0</v>
      </c>
      <c r="Q6" s="148">
        <f>Calculations!S125</f>
        <v>0</v>
      </c>
      <c r="R6" s="148">
        <f>Calculations!T125</f>
        <v>0</v>
      </c>
      <c r="S6" s="148">
        <f>Calculations!U125</f>
        <v>0</v>
      </c>
      <c r="T6" s="148">
        <f>Calculations!V125</f>
        <v>0</v>
      </c>
      <c r="U6" s="148">
        <f>Calculations!W125</f>
        <v>0</v>
      </c>
      <c r="V6" s="148">
        <f>Calculations!X125</f>
        <v>0</v>
      </c>
      <c r="W6" s="148">
        <f>Calculations!Y125</f>
        <v>0</v>
      </c>
      <c r="X6" s="148">
        <f>Calculations!Z125</f>
        <v>0</v>
      </c>
      <c r="Y6" s="148">
        <f>Calculations!AA125</f>
        <v>0</v>
      </c>
      <c r="Z6" s="148">
        <f>Calculations!AB125</f>
        <v>0</v>
      </c>
      <c r="AA6" s="148">
        <f>Calculations!AC125</f>
        <v>0</v>
      </c>
      <c r="AB6" s="148">
        <f>Calculations!AD125</f>
        <v>0</v>
      </c>
      <c r="AC6" s="148">
        <f>Calculations!AE125</f>
        <v>0</v>
      </c>
      <c r="AD6" s="148">
        <f>Calculations!AF125</f>
        <v>0</v>
      </c>
      <c r="AE6" s="148">
        <f>Calculations!AG125</f>
        <v>0</v>
      </c>
      <c r="AF6" s="148">
        <f>Calculations!AH125</f>
        <v>0</v>
      </c>
      <c r="AG6" s="148">
        <f>Calculations!AI125</f>
        <v>0</v>
      </c>
      <c r="AH6" s="20"/>
      <c r="AI6" s="20"/>
    </row>
    <row r="7" spans="1:35" x14ac:dyDescent="0.2">
      <c r="A7" s="149" t="s">
        <v>113</v>
      </c>
      <c r="B7" s="148">
        <f>Calculations!D126</f>
        <v>0</v>
      </c>
      <c r="C7" s="148">
        <f>Calculations!E126</f>
        <v>0</v>
      </c>
      <c r="D7" s="148">
        <f>Calculations!F126</f>
        <v>0</v>
      </c>
      <c r="E7" s="148">
        <f>Calculations!G126</f>
        <v>0</v>
      </c>
      <c r="F7" s="148">
        <f>Calculations!H126</f>
        <v>0</v>
      </c>
      <c r="G7" s="148">
        <f>Calculations!I126</f>
        <v>0</v>
      </c>
      <c r="H7" s="148">
        <f>Calculations!J126</f>
        <v>0</v>
      </c>
      <c r="I7" s="148">
        <f>Calculations!K126</f>
        <v>0</v>
      </c>
      <c r="J7" s="148">
        <f>Calculations!L126</f>
        <v>0</v>
      </c>
      <c r="K7" s="148">
        <f>Calculations!M126</f>
        <v>0</v>
      </c>
      <c r="L7" s="148">
        <f>Calculations!N126</f>
        <v>0</v>
      </c>
      <c r="M7" s="148">
        <f>Calculations!O126</f>
        <v>0</v>
      </c>
      <c r="N7" s="148">
        <f>Calculations!P126</f>
        <v>0</v>
      </c>
      <c r="O7" s="148">
        <f>Calculations!Q126</f>
        <v>0</v>
      </c>
      <c r="P7" s="148">
        <f>Calculations!R126</f>
        <v>0</v>
      </c>
      <c r="Q7" s="148">
        <f>Calculations!S126</f>
        <v>0</v>
      </c>
      <c r="R7" s="148">
        <f>Calculations!T126</f>
        <v>0</v>
      </c>
      <c r="S7" s="148">
        <f>Calculations!U126</f>
        <v>0</v>
      </c>
      <c r="T7" s="148">
        <f>Calculations!V126</f>
        <v>0</v>
      </c>
      <c r="U7" s="148">
        <f>Calculations!W126</f>
        <v>0</v>
      </c>
      <c r="V7" s="148">
        <f>Calculations!X126</f>
        <v>0</v>
      </c>
      <c r="W7" s="148">
        <f>Calculations!Y126</f>
        <v>0</v>
      </c>
      <c r="X7" s="148">
        <f>Calculations!Z126</f>
        <v>0</v>
      </c>
      <c r="Y7" s="148">
        <f>Calculations!AA126</f>
        <v>0</v>
      </c>
      <c r="Z7" s="148">
        <f>Calculations!AB126</f>
        <v>0</v>
      </c>
      <c r="AA7" s="148">
        <f>Calculations!AC126</f>
        <v>0</v>
      </c>
      <c r="AB7" s="148">
        <f>Calculations!AD126</f>
        <v>0</v>
      </c>
      <c r="AC7" s="148">
        <f>Calculations!AE126</f>
        <v>0</v>
      </c>
      <c r="AD7" s="148">
        <f>Calculations!AF126</f>
        <v>0</v>
      </c>
      <c r="AE7" s="148">
        <f>Calculations!AG126</f>
        <v>0</v>
      </c>
      <c r="AF7" s="148">
        <f>Calculations!AH126</f>
        <v>0</v>
      </c>
      <c r="AG7" s="148">
        <f>Calculations!AI126</f>
        <v>0</v>
      </c>
      <c r="AH7" s="20"/>
      <c r="AI7" s="20"/>
    </row>
    <row r="8" spans="1:35" x14ac:dyDescent="0.2">
      <c r="A8" s="149" t="s">
        <v>114</v>
      </c>
      <c r="B8" s="148">
        <f>Calculations!D127</f>
        <v>0</v>
      </c>
      <c r="C8" s="148">
        <f>Calculations!E127</f>
        <v>0</v>
      </c>
      <c r="D8" s="148">
        <f>Calculations!F127</f>
        <v>0</v>
      </c>
      <c r="E8" s="148">
        <f>Calculations!G127</f>
        <v>0</v>
      </c>
      <c r="F8" s="148">
        <f>Calculations!H127</f>
        <v>0</v>
      </c>
      <c r="G8" s="148">
        <f>Calculations!I127</f>
        <v>0</v>
      </c>
      <c r="H8" s="148">
        <f>Calculations!J127</f>
        <v>0</v>
      </c>
      <c r="I8" s="148">
        <f>Calculations!K127</f>
        <v>0</v>
      </c>
      <c r="J8" s="148">
        <f>Calculations!L127</f>
        <v>0</v>
      </c>
      <c r="K8" s="148">
        <f>Calculations!M127</f>
        <v>0</v>
      </c>
      <c r="L8" s="148">
        <f>Calculations!N127</f>
        <v>0</v>
      </c>
      <c r="M8" s="148">
        <f>Calculations!O127</f>
        <v>0</v>
      </c>
      <c r="N8" s="148">
        <f>Calculations!P127</f>
        <v>0</v>
      </c>
      <c r="O8" s="148">
        <f>Calculations!Q127</f>
        <v>0</v>
      </c>
      <c r="P8" s="148">
        <f>Calculations!R127</f>
        <v>0</v>
      </c>
      <c r="Q8" s="148">
        <f>Calculations!S127</f>
        <v>0</v>
      </c>
      <c r="R8" s="148">
        <f>Calculations!T127</f>
        <v>0</v>
      </c>
      <c r="S8" s="148">
        <f>Calculations!U127</f>
        <v>0</v>
      </c>
      <c r="T8" s="148">
        <f>Calculations!V127</f>
        <v>0</v>
      </c>
      <c r="U8" s="148">
        <f>Calculations!W127</f>
        <v>0</v>
      </c>
      <c r="V8" s="148">
        <f>Calculations!X127</f>
        <v>0</v>
      </c>
      <c r="W8" s="148">
        <f>Calculations!Y127</f>
        <v>0</v>
      </c>
      <c r="X8" s="148">
        <f>Calculations!Z127</f>
        <v>0</v>
      </c>
      <c r="Y8" s="148">
        <f>Calculations!AA127</f>
        <v>0</v>
      </c>
      <c r="Z8" s="148">
        <f>Calculations!AB127</f>
        <v>0</v>
      </c>
      <c r="AA8" s="148">
        <f>Calculations!AC127</f>
        <v>0</v>
      </c>
      <c r="AB8" s="148">
        <f>Calculations!AD127</f>
        <v>0</v>
      </c>
      <c r="AC8" s="148">
        <f>Calculations!AE127</f>
        <v>0</v>
      </c>
      <c r="AD8" s="148">
        <f>Calculations!AF127</f>
        <v>0</v>
      </c>
      <c r="AE8" s="148">
        <f>Calculations!AG127</f>
        <v>0</v>
      </c>
      <c r="AF8" s="148">
        <f>Calculations!AH127</f>
        <v>0</v>
      </c>
      <c r="AG8" s="148">
        <f>Calculations!AI127</f>
        <v>0</v>
      </c>
      <c r="AH8" s="20"/>
      <c r="AI8" s="20"/>
    </row>
    <row r="9" spans="1:35" x14ac:dyDescent="0.2">
      <c r="A9" s="149" t="s">
        <v>115</v>
      </c>
      <c r="B9" s="148">
        <f>Calculations!D128</f>
        <v>0</v>
      </c>
      <c r="C9" s="148">
        <f>Calculations!E128</f>
        <v>0</v>
      </c>
      <c r="D9" s="148">
        <f>Calculations!F128</f>
        <v>0</v>
      </c>
      <c r="E9" s="148">
        <f>Calculations!G128</f>
        <v>0</v>
      </c>
      <c r="F9" s="148">
        <f>Calculations!H128</f>
        <v>0</v>
      </c>
      <c r="G9" s="148">
        <f>Calculations!I128</f>
        <v>0</v>
      </c>
      <c r="H9" s="148">
        <f>Calculations!J128</f>
        <v>0</v>
      </c>
      <c r="I9" s="148">
        <f>Calculations!K128</f>
        <v>0</v>
      </c>
      <c r="J9" s="148">
        <f>Calculations!L128</f>
        <v>0</v>
      </c>
      <c r="K9" s="148">
        <f>Calculations!M128</f>
        <v>0</v>
      </c>
      <c r="L9" s="148">
        <f>Calculations!N128</f>
        <v>0</v>
      </c>
      <c r="M9" s="148">
        <f>Calculations!O128</f>
        <v>0</v>
      </c>
      <c r="N9" s="148">
        <f>Calculations!P128</f>
        <v>0</v>
      </c>
      <c r="O9" s="148">
        <f>Calculations!Q128</f>
        <v>0</v>
      </c>
      <c r="P9" s="148">
        <f>Calculations!R128</f>
        <v>0</v>
      </c>
      <c r="Q9" s="148">
        <f>Calculations!S128</f>
        <v>0</v>
      </c>
      <c r="R9" s="148">
        <f>Calculations!T128</f>
        <v>0</v>
      </c>
      <c r="S9" s="148">
        <f>Calculations!U128</f>
        <v>0</v>
      </c>
      <c r="T9" s="148">
        <f>Calculations!V128</f>
        <v>0</v>
      </c>
      <c r="U9" s="148">
        <f>Calculations!W128</f>
        <v>0</v>
      </c>
      <c r="V9" s="148">
        <f>Calculations!X128</f>
        <v>0</v>
      </c>
      <c r="W9" s="148">
        <f>Calculations!Y128</f>
        <v>0</v>
      </c>
      <c r="X9" s="148">
        <f>Calculations!Z128</f>
        <v>0</v>
      </c>
      <c r="Y9" s="148">
        <f>Calculations!AA128</f>
        <v>0</v>
      </c>
      <c r="Z9" s="148">
        <f>Calculations!AB128</f>
        <v>0</v>
      </c>
      <c r="AA9" s="148">
        <f>Calculations!AC128</f>
        <v>0</v>
      </c>
      <c r="AB9" s="148">
        <f>Calculations!AD128</f>
        <v>0</v>
      </c>
      <c r="AC9" s="148">
        <f>Calculations!AE128</f>
        <v>0</v>
      </c>
      <c r="AD9" s="148">
        <f>Calculations!AF128</f>
        <v>0</v>
      </c>
      <c r="AE9" s="148">
        <f>Calculations!AG128</f>
        <v>0</v>
      </c>
      <c r="AF9" s="148">
        <f>Calculations!AH128</f>
        <v>0</v>
      </c>
      <c r="AG9" s="148">
        <f>Calculations!AI128</f>
        <v>0</v>
      </c>
      <c r="AH9" s="20"/>
      <c r="AI9" s="20"/>
    </row>
    <row r="10" spans="1:35" x14ac:dyDescent="0.2">
      <c r="A10" s="149" t="s">
        <v>116</v>
      </c>
      <c r="B10" s="148">
        <f>Calculations!D129</f>
        <v>0</v>
      </c>
      <c r="C10" s="148">
        <f>Calculations!E129</f>
        <v>0</v>
      </c>
      <c r="D10" s="148">
        <f>Calculations!F129</f>
        <v>0</v>
      </c>
      <c r="E10" s="148">
        <f>Calculations!G129</f>
        <v>0</v>
      </c>
      <c r="F10" s="148">
        <f>Calculations!H129</f>
        <v>0</v>
      </c>
      <c r="G10" s="148">
        <f>Calculations!I129</f>
        <v>0</v>
      </c>
      <c r="H10" s="148">
        <f>Calculations!J129</f>
        <v>0</v>
      </c>
      <c r="I10" s="148">
        <f>Calculations!K129</f>
        <v>0</v>
      </c>
      <c r="J10" s="148">
        <f>Calculations!L129</f>
        <v>0</v>
      </c>
      <c r="K10" s="148">
        <f>Calculations!M129</f>
        <v>0</v>
      </c>
      <c r="L10" s="148">
        <f>Calculations!N129</f>
        <v>0</v>
      </c>
      <c r="M10" s="148">
        <f>Calculations!O129</f>
        <v>0</v>
      </c>
      <c r="N10" s="148">
        <f>Calculations!P129</f>
        <v>0</v>
      </c>
      <c r="O10" s="148">
        <f>Calculations!Q129</f>
        <v>0</v>
      </c>
      <c r="P10" s="148">
        <f>Calculations!R129</f>
        <v>0</v>
      </c>
      <c r="Q10" s="148">
        <f>Calculations!S129</f>
        <v>0</v>
      </c>
      <c r="R10" s="148">
        <f>Calculations!T129</f>
        <v>0</v>
      </c>
      <c r="S10" s="148">
        <f>Calculations!U129</f>
        <v>0</v>
      </c>
      <c r="T10" s="148">
        <f>Calculations!V129</f>
        <v>0</v>
      </c>
      <c r="U10" s="148">
        <f>Calculations!W129</f>
        <v>0</v>
      </c>
      <c r="V10" s="148">
        <f>Calculations!X129</f>
        <v>0</v>
      </c>
      <c r="W10" s="148">
        <f>Calculations!Y129</f>
        <v>0</v>
      </c>
      <c r="X10" s="148">
        <f>Calculations!Z129</f>
        <v>0</v>
      </c>
      <c r="Y10" s="148">
        <f>Calculations!AA129</f>
        <v>0</v>
      </c>
      <c r="Z10" s="148">
        <f>Calculations!AB129</f>
        <v>0</v>
      </c>
      <c r="AA10" s="148">
        <f>Calculations!AC129</f>
        <v>0</v>
      </c>
      <c r="AB10" s="148">
        <f>Calculations!AD129</f>
        <v>0</v>
      </c>
      <c r="AC10" s="148">
        <f>Calculations!AE129</f>
        <v>0</v>
      </c>
      <c r="AD10" s="148">
        <f>Calculations!AF129</f>
        <v>0</v>
      </c>
      <c r="AE10" s="148">
        <f>Calculations!AG129</f>
        <v>0</v>
      </c>
      <c r="AF10" s="148">
        <f>Calculations!AH129</f>
        <v>0</v>
      </c>
      <c r="AG10" s="148">
        <f>Calculations!AI129</f>
        <v>0</v>
      </c>
      <c r="AH10" s="20"/>
      <c r="AI10" s="20"/>
    </row>
    <row r="11" spans="1:35" x14ac:dyDescent="0.2">
      <c r="A11" s="149" t="s">
        <v>117</v>
      </c>
      <c r="B11" s="148">
        <f>Calculations!D130</f>
        <v>0</v>
      </c>
      <c r="C11" s="148">
        <f>Calculations!E130</f>
        <v>0</v>
      </c>
      <c r="D11" s="148">
        <f>Calculations!F130</f>
        <v>0</v>
      </c>
      <c r="E11" s="148">
        <f>Calculations!G130</f>
        <v>0</v>
      </c>
      <c r="F11" s="148">
        <f>Calculations!H130</f>
        <v>0</v>
      </c>
      <c r="G11" s="148">
        <f>Calculations!I130</f>
        <v>0</v>
      </c>
      <c r="H11" s="148">
        <f>Calculations!J130</f>
        <v>0</v>
      </c>
      <c r="I11" s="148">
        <f>Calculations!K130</f>
        <v>0</v>
      </c>
      <c r="J11" s="148">
        <f>Calculations!L130</f>
        <v>0</v>
      </c>
      <c r="K11" s="148">
        <f>Calculations!M130</f>
        <v>0</v>
      </c>
      <c r="L11" s="148">
        <f>Calculations!N130</f>
        <v>0</v>
      </c>
      <c r="M11" s="148">
        <f>Calculations!O130</f>
        <v>0</v>
      </c>
      <c r="N11" s="148">
        <f>Calculations!P130</f>
        <v>0</v>
      </c>
      <c r="O11" s="148">
        <f>Calculations!Q130</f>
        <v>0</v>
      </c>
      <c r="P11" s="148">
        <f>Calculations!R130</f>
        <v>0</v>
      </c>
      <c r="Q11" s="148">
        <f>Calculations!S130</f>
        <v>0</v>
      </c>
      <c r="R11" s="148">
        <f>Calculations!T130</f>
        <v>0</v>
      </c>
      <c r="S11" s="148">
        <f>Calculations!U130</f>
        <v>0</v>
      </c>
      <c r="T11" s="148">
        <f>Calculations!V130</f>
        <v>0</v>
      </c>
      <c r="U11" s="148">
        <f>Calculations!W130</f>
        <v>0</v>
      </c>
      <c r="V11" s="148">
        <f>Calculations!X130</f>
        <v>0</v>
      </c>
      <c r="W11" s="148">
        <f>Calculations!Y130</f>
        <v>0</v>
      </c>
      <c r="X11" s="148">
        <f>Calculations!Z130</f>
        <v>0</v>
      </c>
      <c r="Y11" s="148">
        <f>Calculations!AA130</f>
        <v>0</v>
      </c>
      <c r="Z11" s="148">
        <f>Calculations!AB130</f>
        <v>0</v>
      </c>
      <c r="AA11" s="148">
        <f>Calculations!AC130</f>
        <v>0</v>
      </c>
      <c r="AB11" s="148">
        <f>Calculations!AD130</f>
        <v>0</v>
      </c>
      <c r="AC11" s="148">
        <f>Calculations!AE130</f>
        <v>0</v>
      </c>
      <c r="AD11" s="148">
        <f>Calculations!AF130</f>
        <v>0</v>
      </c>
      <c r="AE11" s="148">
        <f>Calculations!AG130</f>
        <v>0</v>
      </c>
      <c r="AF11" s="148">
        <f>Calculations!AH130</f>
        <v>0</v>
      </c>
      <c r="AG11" s="148">
        <f>Calculations!AI130</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election activeCell="L6" sqref="A1:AG11"/>
    </sheetView>
  </sheetViews>
  <sheetFormatPr baseColWidth="10" defaultColWidth="14.5" defaultRowHeight="15" customHeight="1" x14ac:dyDescent="0.2"/>
  <cols>
    <col min="1" max="1" width="29" customWidth="1"/>
    <col min="2" max="2" width="10.33203125" customWidth="1"/>
    <col min="3" max="4" width="9.33203125" customWidth="1"/>
    <col min="5" max="5" width="11.6640625" customWidth="1"/>
    <col min="6"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Calculations!D134</f>
        <v>0</v>
      </c>
      <c r="C2" s="148">
        <f>Calculations!E134</f>
        <v>0</v>
      </c>
      <c r="D2" s="148">
        <f>Calculations!F134</f>
        <v>0</v>
      </c>
      <c r="E2" s="148">
        <f>Calculations!G134</f>
        <v>0</v>
      </c>
      <c r="F2" s="148">
        <f>Calculations!H134</f>
        <v>0</v>
      </c>
      <c r="G2" s="148">
        <f>Calculations!I134</f>
        <v>0</v>
      </c>
      <c r="H2" s="148">
        <f>Calculations!J134</f>
        <v>0</v>
      </c>
      <c r="I2" s="148">
        <f>Calculations!K134</f>
        <v>0</v>
      </c>
      <c r="J2" s="148">
        <f>Calculations!L134</f>
        <v>0</v>
      </c>
      <c r="K2" s="148">
        <f>Calculations!M134</f>
        <v>0</v>
      </c>
      <c r="L2" s="148">
        <f>Calculations!N134</f>
        <v>0</v>
      </c>
      <c r="M2" s="148">
        <f>Calculations!O134</f>
        <v>0</v>
      </c>
      <c r="N2" s="148">
        <f>Calculations!P134</f>
        <v>0</v>
      </c>
      <c r="O2" s="148">
        <f>Calculations!Q134</f>
        <v>0</v>
      </c>
      <c r="P2" s="148">
        <f>Calculations!R134</f>
        <v>0</v>
      </c>
      <c r="Q2" s="148">
        <f>Calculations!S134</f>
        <v>0</v>
      </c>
      <c r="R2" s="148">
        <f>Calculations!T134</f>
        <v>0</v>
      </c>
      <c r="S2" s="148">
        <f>Calculations!U134</f>
        <v>0</v>
      </c>
      <c r="T2" s="148">
        <f>Calculations!V134</f>
        <v>0</v>
      </c>
      <c r="U2" s="148">
        <f>Calculations!W134</f>
        <v>0</v>
      </c>
      <c r="V2" s="148">
        <f>Calculations!X134</f>
        <v>0</v>
      </c>
      <c r="W2" s="148">
        <f>Calculations!Y134</f>
        <v>0</v>
      </c>
      <c r="X2" s="148">
        <f>Calculations!Z134</f>
        <v>0</v>
      </c>
      <c r="Y2" s="148">
        <f>Calculations!AA134</f>
        <v>0</v>
      </c>
      <c r="Z2" s="148">
        <f>Calculations!AB134</f>
        <v>0</v>
      </c>
      <c r="AA2" s="148">
        <f>Calculations!AC134</f>
        <v>0</v>
      </c>
      <c r="AB2" s="148">
        <f>Calculations!AD134</f>
        <v>0</v>
      </c>
      <c r="AC2" s="148">
        <f>Calculations!AE134</f>
        <v>0</v>
      </c>
      <c r="AD2" s="148">
        <f>Calculations!AF134</f>
        <v>0</v>
      </c>
      <c r="AE2" s="148">
        <f>Calculations!AG134</f>
        <v>0</v>
      </c>
      <c r="AF2" s="148">
        <f>Calculations!AH134</f>
        <v>0</v>
      </c>
      <c r="AG2" s="148">
        <f>Calculations!AI134</f>
        <v>0</v>
      </c>
      <c r="AH2" s="20"/>
      <c r="AI2" s="20"/>
    </row>
    <row r="3" spans="1:35" x14ac:dyDescent="0.2">
      <c r="A3" s="149" t="s">
        <v>106</v>
      </c>
      <c r="B3" s="148">
        <f>Calculations!D135</f>
        <v>0</v>
      </c>
      <c r="C3" s="148">
        <f>Calculations!E135</f>
        <v>0</v>
      </c>
      <c r="D3" s="148">
        <f>Calculations!F135</f>
        <v>0</v>
      </c>
      <c r="E3" s="148">
        <f>Calculations!G135</f>
        <v>0</v>
      </c>
      <c r="F3" s="148">
        <f>Calculations!H135</f>
        <v>0</v>
      </c>
      <c r="G3" s="148">
        <f>Calculations!I135</f>
        <v>0</v>
      </c>
      <c r="H3" s="148">
        <f>Calculations!J135</f>
        <v>0</v>
      </c>
      <c r="I3" s="148">
        <f>Calculations!K135</f>
        <v>0</v>
      </c>
      <c r="J3" s="148">
        <f>Calculations!L135</f>
        <v>0</v>
      </c>
      <c r="K3" s="148">
        <f>Calculations!M135</f>
        <v>0</v>
      </c>
      <c r="L3" s="148">
        <f>Calculations!N135</f>
        <v>0</v>
      </c>
      <c r="M3" s="148">
        <f>Calculations!O135</f>
        <v>0</v>
      </c>
      <c r="N3" s="148">
        <f>Calculations!P135</f>
        <v>0</v>
      </c>
      <c r="O3" s="148">
        <f>Calculations!Q135</f>
        <v>0</v>
      </c>
      <c r="P3" s="148">
        <f>Calculations!R135</f>
        <v>0</v>
      </c>
      <c r="Q3" s="148">
        <f>Calculations!S135</f>
        <v>0</v>
      </c>
      <c r="R3" s="148">
        <f>Calculations!T135</f>
        <v>0</v>
      </c>
      <c r="S3" s="148">
        <f>Calculations!U135</f>
        <v>0</v>
      </c>
      <c r="T3" s="148">
        <f>Calculations!V135</f>
        <v>0</v>
      </c>
      <c r="U3" s="148">
        <f>Calculations!W135</f>
        <v>0</v>
      </c>
      <c r="V3" s="148">
        <f>Calculations!X135</f>
        <v>0</v>
      </c>
      <c r="W3" s="148">
        <f>Calculations!Y135</f>
        <v>0</v>
      </c>
      <c r="X3" s="148">
        <f>Calculations!Z135</f>
        <v>0</v>
      </c>
      <c r="Y3" s="148">
        <f>Calculations!AA135</f>
        <v>0</v>
      </c>
      <c r="Z3" s="148">
        <f>Calculations!AB135</f>
        <v>0</v>
      </c>
      <c r="AA3" s="148">
        <f>Calculations!AC135</f>
        <v>0</v>
      </c>
      <c r="AB3" s="148">
        <f>Calculations!AD135</f>
        <v>0</v>
      </c>
      <c r="AC3" s="148">
        <f>Calculations!AE135</f>
        <v>0</v>
      </c>
      <c r="AD3" s="148">
        <f>Calculations!AF135</f>
        <v>0</v>
      </c>
      <c r="AE3" s="148">
        <f>Calculations!AG135</f>
        <v>0</v>
      </c>
      <c r="AF3" s="148">
        <f>Calculations!AH135</f>
        <v>0</v>
      </c>
      <c r="AG3" s="148">
        <f>Calculations!AI135</f>
        <v>0</v>
      </c>
      <c r="AH3" s="20"/>
      <c r="AI3" s="20"/>
    </row>
    <row r="4" spans="1:35" x14ac:dyDescent="0.2">
      <c r="A4" s="149" t="s">
        <v>108</v>
      </c>
      <c r="B4" s="148">
        <f>Calculations!D136</f>
        <v>0</v>
      </c>
      <c r="C4" s="148">
        <f>Calculations!E136</f>
        <v>0</v>
      </c>
      <c r="D4" s="148">
        <f>Calculations!F136</f>
        <v>0</v>
      </c>
      <c r="E4" s="148">
        <f>Calculations!G136</f>
        <v>0</v>
      </c>
      <c r="F4" s="148">
        <f>Calculations!H136</f>
        <v>0</v>
      </c>
      <c r="G4" s="148">
        <f>Calculations!I136</f>
        <v>0</v>
      </c>
      <c r="H4" s="148">
        <f>Calculations!J136</f>
        <v>0</v>
      </c>
      <c r="I4" s="148">
        <f>Calculations!K136</f>
        <v>0</v>
      </c>
      <c r="J4" s="148">
        <f>Calculations!L136</f>
        <v>0</v>
      </c>
      <c r="K4" s="148">
        <f>Calculations!M136</f>
        <v>0</v>
      </c>
      <c r="L4" s="148">
        <f>Calculations!N136</f>
        <v>0</v>
      </c>
      <c r="M4" s="148">
        <f>Calculations!O136</f>
        <v>0</v>
      </c>
      <c r="N4" s="148">
        <f>Calculations!P136</f>
        <v>0</v>
      </c>
      <c r="O4" s="148">
        <f>Calculations!Q136</f>
        <v>0</v>
      </c>
      <c r="P4" s="148">
        <f>Calculations!R136</f>
        <v>0</v>
      </c>
      <c r="Q4" s="148">
        <f>Calculations!S136</f>
        <v>0</v>
      </c>
      <c r="R4" s="148">
        <f>Calculations!T136</f>
        <v>0</v>
      </c>
      <c r="S4" s="148">
        <f>Calculations!U136</f>
        <v>0</v>
      </c>
      <c r="T4" s="148">
        <f>Calculations!V136</f>
        <v>0</v>
      </c>
      <c r="U4" s="148">
        <f>Calculations!W136</f>
        <v>0</v>
      </c>
      <c r="V4" s="148">
        <f>Calculations!X136</f>
        <v>0</v>
      </c>
      <c r="W4" s="148">
        <f>Calculations!Y136</f>
        <v>0</v>
      </c>
      <c r="X4" s="148">
        <f>Calculations!Z136</f>
        <v>0</v>
      </c>
      <c r="Y4" s="148">
        <f>Calculations!AA136</f>
        <v>0</v>
      </c>
      <c r="Z4" s="148">
        <f>Calculations!AB136</f>
        <v>0</v>
      </c>
      <c r="AA4" s="148">
        <f>Calculations!AC136</f>
        <v>0</v>
      </c>
      <c r="AB4" s="148">
        <f>Calculations!AD136</f>
        <v>0</v>
      </c>
      <c r="AC4" s="148">
        <f>Calculations!AE136</f>
        <v>0</v>
      </c>
      <c r="AD4" s="148">
        <f>Calculations!AF136</f>
        <v>0</v>
      </c>
      <c r="AE4" s="148">
        <f>Calculations!AG136</f>
        <v>0</v>
      </c>
      <c r="AF4" s="148">
        <f>Calculations!AH136</f>
        <v>0</v>
      </c>
      <c r="AG4" s="148">
        <f>Calculations!AI136</f>
        <v>0</v>
      </c>
      <c r="AH4" s="20"/>
      <c r="AI4" s="20"/>
    </row>
    <row r="5" spans="1:35" x14ac:dyDescent="0.2">
      <c r="A5" s="149" t="s">
        <v>110</v>
      </c>
      <c r="B5" s="148">
        <f>Calculations!D137</f>
        <v>0</v>
      </c>
      <c r="C5" s="148">
        <f>Calculations!E137</f>
        <v>0</v>
      </c>
      <c r="D5" s="148">
        <f>Calculations!F137</f>
        <v>0</v>
      </c>
      <c r="E5" s="148">
        <f>Calculations!G137</f>
        <v>0</v>
      </c>
      <c r="F5" s="148">
        <f>Calculations!H137</f>
        <v>0</v>
      </c>
      <c r="G5" s="148">
        <f>Calculations!I137</f>
        <v>0</v>
      </c>
      <c r="H5" s="148">
        <f>Calculations!J137</f>
        <v>0</v>
      </c>
      <c r="I5" s="148">
        <f>Calculations!K137</f>
        <v>0</v>
      </c>
      <c r="J5" s="148">
        <f>Calculations!L137</f>
        <v>0</v>
      </c>
      <c r="K5" s="148">
        <f>Calculations!M137</f>
        <v>0</v>
      </c>
      <c r="L5" s="148">
        <f>Calculations!N137</f>
        <v>0</v>
      </c>
      <c r="M5" s="148">
        <f>Calculations!O137</f>
        <v>0</v>
      </c>
      <c r="N5" s="148">
        <f>Calculations!P137</f>
        <v>0</v>
      </c>
      <c r="O5" s="148">
        <f>Calculations!Q137</f>
        <v>0</v>
      </c>
      <c r="P5" s="148">
        <f>Calculations!R137</f>
        <v>0</v>
      </c>
      <c r="Q5" s="148">
        <f>Calculations!S137</f>
        <v>0</v>
      </c>
      <c r="R5" s="148">
        <f>Calculations!T137</f>
        <v>0</v>
      </c>
      <c r="S5" s="148">
        <f>Calculations!U137</f>
        <v>0</v>
      </c>
      <c r="T5" s="148">
        <f>Calculations!V137</f>
        <v>0</v>
      </c>
      <c r="U5" s="148">
        <f>Calculations!W137</f>
        <v>0</v>
      </c>
      <c r="V5" s="148">
        <f>Calculations!X137</f>
        <v>0</v>
      </c>
      <c r="W5" s="148">
        <f>Calculations!Y137</f>
        <v>0</v>
      </c>
      <c r="X5" s="148">
        <f>Calculations!Z137</f>
        <v>0</v>
      </c>
      <c r="Y5" s="148">
        <f>Calculations!AA137</f>
        <v>0</v>
      </c>
      <c r="Z5" s="148">
        <f>Calculations!AB137</f>
        <v>0</v>
      </c>
      <c r="AA5" s="148">
        <f>Calculations!AC137</f>
        <v>0</v>
      </c>
      <c r="AB5" s="148">
        <f>Calculations!AD137</f>
        <v>0</v>
      </c>
      <c r="AC5" s="148">
        <f>Calculations!AE137</f>
        <v>0</v>
      </c>
      <c r="AD5" s="148">
        <f>Calculations!AF137</f>
        <v>0</v>
      </c>
      <c r="AE5" s="148">
        <f>Calculations!AG137</f>
        <v>0</v>
      </c>
      <c r="AF5" s="148">
        <f>Calculations!AH137</f>
        <v>0</v>
      </c>
      <c r="AG5" s="148">
        <f>Calculations!AI137</f>
        <v>0</v>
      </c>
      <c r="AH5" s="20"/>
      <c r="AI5" s="20"/>
    </row>
    <row r="6" spans="1:35" x14ac:dyDescent="0.2">
      <c r="A6" s="149" t="s">
        <v>111</v>
      </c>
      <c r="B6" s="148">
        <f>Calculations!D138</f>
        <v>0</v>
      </c>
      <c r="C6" s="148">
        <f>Calculations!E138</f>
        <v>0</v>
      </c>
      <c r="D6" s="148">
        <f>Calculations!F138</f>
        <v>0</v>
      </c>
      <c r="E6" s="148">
        <f>Calculations!G138</f>
        <v>0</v>
      </c>
      <c r="F6" s="148">
        <f>Calculations!H138</f>
        <v>0</v>
      </c>
      <c r="G6" s="148">
        <f>Calculations!I138</f>
        <v>0</v>
      </c>
      <c r="H6" s="148">
        <f>Calculations!J138</f>
        <v>0</v>
      </c>
      <c r="I6" s="148">
        <f>Calculations!K138</f>
        <v>0</v>
      </c>
      <c r="J6" s="148">
        <f>Calculations!L138</f>
        <v>0</v>
      </c>
      <c r="K6" s="148">
        <f>Calculations!M138</f>
        <v>0</v>
      </c>
      <c r="L6" s="148">
        <f>Calculations!N138</f>
        <v>0</v>
      </c>
      <c r="M6" s="148">
        <f>Calculations!O138</f>
        <v>0</v>
      </c>
      <c r="N6" s="148">
        <f>Calculations!P138</f>
        <v>0</v>
      </c>
      <c r="O6" s="148">
        <f>Calculations!Q138</f>
        <v>0</v>
      </c>
      <c r="P6" s="148">
        <f>Calculations!R138</f>
        <v>0</v>
      </c>
      <c r="Q6" s="148">
        <f>Calculations!S138</f>
        <v>0</v>
      </c>
      <c r="R6" s="148">
        <f>Calculations!T138</f>
        <v>0</v>
      </c>
      <c r="S6" s="148">
        <f>Calculations!U138</f>
        <v>0</v>
      </c>
      <c r="T6" s="148">
        <f>Calculations!V138</f>
        <v>0</v>
      </c>
      <c r="U6" s="148">
        <f>Calculations!W138</f>
        <v>0</v>
      </c>
      <c r="V6" s="148">
        <f>Calculations!X138</f>
        <v>0</v>
      </c>
      <c r="W6" s="148">
        <f>Calculations!Y138</f>
        <v>0</v>
      </c>
      <c r="X6" s="148">
        <f>Calculations!Z138</f>
        <v>0</v>
      </c>
      <c r="Y6" s="148">
        <f>Calculations!AA138</f>
        <v>0</v>
      </c>
      <c r="Z6" s="148">
        <f>Calculations!AB138</f>
        <v>0</v>
      </c>
      <c r="AA6" s="148">
        <f>Calculations!AC138</f>
        <v>0</v>
      </c>
      <c r="AB6" s="148">
        <f>Calculations!AD138</f>
        <v>0</v>
      </c>
      <c r="AC6" s="148">
        <f>Calculations!AE138</f>
        <v>0</v>
      </c>
      <c r="AD6" s="148">
        <f>Calculations!AF138</f>
        <v>0</v>
      </c>
      <c r="AE6" s="148">
        <f>Calculations!AG138</f>
        <v>0</v>
      </c>
      <c r="AF6" s="148">
        <f>Calculations!AH138</f>
        <v>0</v>
      </c>
      <c r="AG6" s="148">
        <f>Calculations!AI138</f>
        <v>0</v>
      </c>
      <c r="AH6" s="20"/>
      <c r="AI6" s="20"/>
    </row>
    <row r="7" spans="1:35" x14ac:dyDescent="0.2">
      <c r="A7" s="149" t="s">
        <v>113</v>
      </c>
      <c r="B7" s="148">
        <f>Calculations!D139</f>
        <v>0</v>
      </c>
      <c r="C7" s="148">
        <f>Calculations!E139</f>
        <v>0</v>
      </c>
      <c r="D7" s="148">
        <f>Calculations!F139</f>
        <v>0</v>
      </c>
      <c r="E7" s="148">
        <f>Calculations!G139</f>
        <v>0</v>
      </c>
      <c r="F7" s="148">
        <f>Calculations!H139</f>
        <v>0</v>
      </c>
      <c r="G7" s="148">
        <f>Calculations!I139</f>
        <v>0</v>
      </c>
      <c r="H7" s="148">
        <f>Calculations!J139</f>
        <v>0</v>
      </c>
      <c r="I7" s="148">
        <f>Calculations!K139</f>
        <v>0</v>
      </c>
      <c r="J7" s="148">
        <f>Calculations!L139</f>
        <v>0</v>
      </c>
      <c r="K7" s="148">
        <f>Calculations!M139</f>
        <v>0</v>
      </c>
      <c r="L7" s="148">
        <f>Calculations!N139</f>
        <v>0</v>
      </c>
      <c r="M7" s="148">
        <f>Calculations!O139</f>
        <v>0</v>
      </c>
      <c r="N7" s="148">
        <f>Calculations!P139</f>
        <v>0</v>
      </c>
      <c r="O7" s="148">
        <f>Calculations!Q139</f>
        <v>0</v>
      </c>
      <c r="P7" s="148">
        <f>Calculations!R139</f>
        <v>0</v>
      </c>
      <c r="Q7" s="148">
        <f>Calculations!S139</f>
        <v>0</v>
      </c>
      <c r="R7" s="148">
        <f>Calculations!T139</f>
        <v>0</v>
      </c>
      <c r="S7" s="148">
        <f>Calculations!U139</f>
        <v>0</v>
      </c>
      <c r="T7" s="148">
        <f>Calculations!V139</f>
        <v>0</v>
      </c>
      <c r="U7" s="148">
        <f>Calculations!W139</f>
        <v>0</v>
      </c>
      <c r="V7" s="148">
        <f>Calculations!X139</f>
        <v>0</v>
      </c>
      <c r="W7" s="148">
        <f>Calculations!Y139</f>
        <v>0</v>
      </c>
      <c r="X7" s="148">
        <f>Calculations!Z139</f>
        <v>0</v>
      </c>
      <c r="Y7" s="148">
        <f>Calculations!AA139</f>
        <v>0</v>
      </c>
      <c r="Z7" s="148">
        <f>Calculations!AB139</f>
        <v>0</v>
      </c>
      <c r="AA7" s="148">
        <f>Calculations!AC139</f>
        <v>0</v>
      </c>
      <c r="AB7" s="148">
        <f>Calculations!AD139</f>
        <v>0</v>
      </c>
      <c r="AC7" s="148">
        <f>Calculations!AE139</f>
        <v>0</v>
      </c>
      <c r="AD7" s="148">
        <f>Calculations!AF139</f>
        <v>0</v>
      </c>
      <c r="AE7" s="148">
        <f>Calculations!AG139</f>
        <v>0</v>
      </c>
      <c r="AF7" s="148">
        <f>Calculations!AH139</f>
        <v>0</v>
      </c>
      <c r="AG7" s="148">
        <f>Calculations!AI139</f>
        <v>0</v>
      </c>
      <c r="AH7" s="20"/>
      <c r="AI7" s="20"/>
    </row>
    <row r="8" spans="1:35" x14ac:dyDescent="0.2">
      <c r="A8" s="149" t="s">
        <v>114</v>
      </c>
      <c r="B8" s="148">
        <f>Calculations!D140</f>
        <v>0</v>
      </c>
      <c r="C8" s="148">
        <f>Calculations!E140</f>
        <v>0</v>
      </c>
      <c r="D8" s="148">
        <f>Calculations!F140</f>
        <v>0</v>
      </c>
      <c r="E8" s="148">
        <f>Calculations!G140</f>
        <v>0</v>
      </c>
      <c r="F8" s="148">
        <f>Calculations!H140</f>
        <v>0</v>
      </c>
      <c r="G8" s="148">
        <f>Calculations!I140</f>
        <v>0</v>
      </c>
      <c r="H8" s="148">
        <f>Calculations!J140</f>
        <v>0</v>
      </c>
      <c r="I8" s="148">
        <f>Calculations!K140</f>
        <v>0</v>
      </c>
      <c r="J8" s="148">
        <f>Calculations!L140</f>
        <v>0</v>
      </c>
      <c r="K8" s="148">
        <f>Calculations!M140</f>
        <v>0</v>
      </c>
      <c r="L8" s="148">
        <f>Calculations!N140</f>
        <v>0</v>
      </c>
      <c r="M8" s="148">
        <f>Calculations!O140</f>
        <v>0</v>
      </c>
      <c r="N8" s="148">
        <f>Calculations!P140</f>
        <v>0</v>
      </c>
      <c r="O8" s="148">
        <f>Calculations!Q140</f>
        <v>0</v>
      </c>
      <c r="P8" s="148">
        <f>Calculations!R140</f>
        <v>0</v>
      </c>
      <c r="Q8" s="148">
        <f>Calculations!S140</f>
        <v>0</v>
      </c>
      <c r="R8" s="148">
        <f>Calculations!T140</f>
        <v>0</v>
      </c>
      <c r="S8" s="148">
        <f>Calculations!U140</f>
        <v>0</v>
      </c>
      <c r="T8" s="148">
        <f>Calculations!V140</f>
        <v>0</v>
      </c>
      <c r="U8" s="148">
        <f>Calculations!W140</f>
        <v>0</v>
      </c>
      <c r="V8" s="148">
        <f>Calculations!X140</f>
        <v>0</v>
      </c>
      <c r="W8" s="148">
        <f>Calculations!Y140</f>
        <v>0</v>
      </c>
      <c r="X8" s="148">
        <f>Calculations!Z140</f>
        <v>0</v>
      </c>
      <c r="Y8" s="148">
        <f>Calculations!AA140</f>
        <v>0</v>
      </c>
      <c r="Z8" s="148">
        <f>Calculations!AB140</f>
        <v>0</v>
      </c>
      <c r="AA8" s="148">
        <f>Calculations!AC140</f>
        <v>0</v>
      </c>
      <c r="AB8" s="148">
        <f>Calculations!AD140</f>
        <v>0</v>
      </c>
      <c r="AC8" s="148">
        <f>Calculations!AE140</f>
        <v>0</v>
      </c>
      <c r="AD8" s="148">
        <f>Calculations!AF140</f>
        <v>0</v>
      </c>
      <c r="AE8" s="148">
        <f>Calculations!AG140</f>
        <v>0</v>
      </c>
      <c r="AF8" s="148">
        <f>Calculations!AH140</f>
        <v>0</v>
      </c>
      <c r="AG8" s="148">
        <f>Calculations!AI140</f>
        <v>0</v>
      </c>
      <c r="AH8" s="20"/>
      <c r="AI8" s="20"/>
    </row>
    <row r="9" spans="1:35" x14ac:dyDescent="0.2">
      <c r="A9" s="149" t="s">
        <v>115</v>
      </c>
      <c r="B9" s="148">
        <f>Calculations!D141</f>
        <v>0</v>
      </c>
      <c r="C9" s="148">
        <f>Calculations!E141</f>
        <v>0</v>
      </c>
      <c r="D9" s="148">
        <f>Calculations!F141</f>
        <v>0</v>
      </c>
      <c r="E9" s="148">
        <f>Calculations!G141</f>
        <v>0</v>
      </c>
      <c r="F9" s="148">
        <f>Calculations!H141</f>
        <v>0</v>
      </c>
      <c r="G9" s="148">
        <f>Calculations!I141</f>
        <v>0</v>
      </c>
      <c r="H9" s="148">
        <f>Calculations!J141</f>
        <v>0</v>
      </c>
      <c r="I9" s="148">
        <f>Calculations!K141</f>
        <v>0</v>
      </c>
      <c r="J9" s="148">
        <f>Calculations!L141</f>
        <v>0</v>
      </c>
      <c r="K9" s="148">
        <f>Calculations!M141</f>
        <v>0</v>
      </c>
      <c r="L9" s="148">
        <f>Calculations!N141</f>
        <v>0</v>
      </c>
      <c r="M9" s="148">
        <f>Calculations!O141</f>
        <v>0</v>
      </c>
      <c r="N9" s="148">
        <f>Calculations!P141</f>
        <v>0</v>
      </c>
      <c r="O9" s="148">
        <f>Calculations!Q141</f>
        <v>0</v>
      </c>
      <c r="P9" s="148">
        <f>Calculations!R141</f>
        <v>0</v>
      </c>
      <c r="Q9" s="148">
        <f>Calculations!S141</f>
        <v>0</v>
      </c>
      <c r="R9" s="148">
        <f>Calculations!T141</f>
        <v>0</v>
      </c>
      <c r="S9" s="148">
        <f>Calculations!U141</f>
        <v>0</v>
      </c>
      <c r="T9" s="148">
        <f>Calculations!V141</f>
        <v>0</v>
      </c>
      <c r="U9" s="148">
        <f>Calculations!W141</f>
        <v>0</v>
      </c>
      <c r="V9" s="148">
        <f>Calculations!X141</f>
        <v>0</v>
      </c>
      <c r="W9" s="148">
        <f>Calculations!Y141</f>
        <v>0</v>
      </c>
      <c r="X9" s="148">
        <f>Calculations!Z141</f>
        <v>0</v>
      </c>
      <c r="Y9" s="148">
        <f>Calculations!AA141</f>
        <v>0</v>
      </c>
      <c r="Z9" s="148">
        <f>Calculations!AB141</f>
        <v>0</v>
      </c>
      <c r="AA9" s="148">
        <f>Calculations!AC141</f>
        <v>0</v>
      </c>
      <c r="AB9" s="148">
        <f>Calculations!AD141</f>
        <v>0</v>
      </c>
      <c r="AC9" s="148">
        <f>Calculations!AE141</f>
        <v>0</v>
      </c>
      <c r="AD9" s="148">
        <f>Calculations!AF141</f>
        <v>0</v>
      </c>
      <c r="AE9" s="148">
        <f>Calculations!AG141</f>
        <v>0</v>
      </c>
      <c r="AF9" s="148">
        <f>Calculations!AH141</f>
        <v>0</v>
      </c>
      <c r="AG9" s="148">
        <f>Calculations!AI141</f>
        <v>0</v>
      </c>
      <c r="AH9" s="20"/>
      <c r="AI9" s="20"/>
    </row>
    <row r="10" spans="1:35" x14ac:dyDescent="0.2">
      <c r="A10" s="149" t="s">
        <v>116</v>
      </c>
      <c r="B10" s="148">
        <f>Calculations!D142</f>
        <v>0</v>
      </c>
      <c r="C10" s="148">
        <f>Calculations!E142</f>
        <v>0</v>
      </c>
      <c r="D10" s="148">
        <f>Calculations!F142</f>
        <v>0</v>
      </c>
      <c r="E10" s="148">
        <f>Calculations!G142</f>
        <v>0</v>
      </c>
      <c r="F10" s="148">
        <f>Calculations!H142</f>
        <v>0</v>
      </c>
      <c r="G10" s="148">
        <f>Calculations!I142</f>
        <v>0</v>
      </c>
      <c r="H10" s="148">
        <f>Calculations!J142</f>
        <v>0</v>
      </c>
      <c r="I10" s="148">
        <f>Calculations!K142</f>
        <v>0</v>
      </c>
      <c r="J10" s="148">
        <f>Calculations!L142</f>
        <v>0</v>
      </c>
      <c r="K10" s="148">
        <f>Calculations!M142</f>
        <v>0</v>
      </c>
      <c r="L10" s="148">
        <f>Calculations!N142</f>
        <v>0</v>
      </c>
      <c r="M10" s="148">
        <f>Calculations!O142</f>
        <v>0</v>
      </c>
      <c r="N10" s="148">
        <f>Calculations!P142</f>
        <v>0</v>
      </c>
      <c r="O10" s="148">
        <f>Calculations!Q142</f>
        <v>0</v>
      </c>
      <c r="P10" s="148">
        <f>Calculations!R142</f>
        <v>0</v>
      </c>
      <c r="Q10" s="148">
        <f>Calculations!S142</f>
        <v>0</v>
      </c>
      <c r="R10" s="148">
        <f>Calculations!T142</f>
        <v>0</v>
      </c>
      <c r="S10" s="148">
        <f>Calculations!U142</f>
        <v>0</v>
      </c>
      <c r="T10" s="148">
        <f>Calculations!V142</f>
        <v>0</v>
      </c>
      <c r="U10" s="148">
        <f>Calculations!W142</f>
        <v>0</v>
      </c>
      <c r="V10" s="148">
        <f>Calculations!X142</f>
        <v>0</v>
      </c>
      <c r="W10" s="148">
        <f>Calculations!Y142</f>
        <v>0</v>
      </c>
      <c r="X10" s="148">
        <f>Calculations!Z142</f>
        <v>0</v>
      </c>
      <c r="Y10" s="148">
        <f>Calculations!AA142</f>
        <v>0</v>
      </c>
      <c r="Z10" s="148">
        <f>Calculations!AB142</f>
        <v>0</v>
      </c>
      <c r="AA10" s="148">
        <f>Calculations!AC142</f>
        <v>0</v>
      </c>
      <c r="AB10" s="148">
        <f>Calculations!AD142</f>
        <v>0</v>
      </c>
      <c r="AC10" s="148">
        <f>Calculations!AE142</f>
        <v>0</v>
      </c>
      <c r="AD10" s="148">
        <f>Calculations!AF142</f>
        <v>0</v>
      </c>
      <c r="AE10" s="148">
        <f>Calculations!AG142</f>
        <v>0</v>
      </c>
      <c r="AF10" s="148">
        <f>Calculations!AH142</f>
        <v>0</v>
      </c>
      <c r="AG10" s="148">
        <f>Calculations!AI142</f>
        <v>0</v>
      </c>
      <c r="AH10" s="20"/>
      <c r="AI10" s="20"/>
    </row>
    <row r="11" spans="1:35" x14ac:dyDescent="0.2">
      <c r="A11" s="149" t="s">
        <v>117</v>
      </c>
      <c r="B11" s="148">
        <f>Calculations!D143</f>
        <v>0</v>
      </c>
      <c r="C11" s="148">
        <f>Calculations!E143</f>
        <v>0</v>
      </c>
      <c r="D11" s="148">
        <f>Calculations!F143</f>
        <v>0</v>
      </c>
      <c r="E11" s="148">
        <f>Calculations!G143</f>
        <v>0</v>
      </c>
      <c r="F11" s="148">
        <f>Calculations!H143</f>
        <v>0</v>
      </c>
      <c r="G11" s="148">
        <f>Calculations!I143</f>
        <v>0</v>
      </c>
      <c r="H11" s="148">
        <f>Calculations!J143</f>
        <v>0</v>
      </c>
      <c r="I11" s="148">
        <f>Calculations!K143</f>
        <v>0</v>
      </c>
      <c r="J11" s="148">
        <f>Calculations!L143</f>
        <v>0</v>
      </c>
      <c r="K11" s="148">
        <f>Calculations!M143</f>
        <v>0</v>
      </c>
      <c r="L11" s="148">
        <f>Calculations!N143</f>
        <v>0</v>
      </c>
      <c r="M11" s="148">
        <f>Calculations!O143</f>
        <v>0</v>
      </c>
      <c r="N11" s="148">
        <f>Calculations!P143</f>
        <v>0</v>
      </c>
      <c r="O11" s="148">
        <f>Calculations!Q143</f>
        <v>0</v>
      </c>
      <c r="P11" s="148">
        <f>Calculations!R143</f>
        <v>0</v>
      </c>
      <c r="Q11" s="148">
        <f>Calculations!S143</f>
        <v>0</v>
      </c>
      <c r="R11" s="148">
        <f>Calculations!T143</f>
        <v>0</v>
      </c>
      <c r="S11" s="148">
        <f>Calculations!U143</f>
        <v>0</v>
      </c>
      <c r="T11" s="148">
        <f>Calculations!V143</f>
        <v>0</v>
      </c>
      <c r="U11" s="148">
        <f>Calculations!W143</f>
        <v>0</v>
      </c>
      <c r="V11" s="148">
        <f>Calculations!X143</f>
        <v>0</v>
      </c>
      <c r="W11" s="148">
        <f>Calculations!Y143</f>
        <v>0</v>
      </c>
      <c r="X11" s="148">
        <f>Calculations!Z143</f>
        <v>0</v>
      </c>
      <c r="Y11" s="148">
        <f>Calculations!AA143</f>
        <v>0</v>
      </c>
      <c r="Z11" s="148">
        <f>Calculations!AB143</f>
        <v>0</v>
      </c>
      <c r="AA11" s="148">
        <f>Calculations!AC143</f>
        <v>0</v>
      </c>
      <c r="AB11" s="148">
        <f>Calculations!AD143</f>
        <v>0</v>
      </c>
      <c r="AC11" s="148">
        <f>Calculations!AE143</f>
        <v>0</v>
      </c>
      <c r="AD11" s="148">
        <f>Calculations!AF143</f>
        <v>0</v>
      </c>
      <c r="AE11" s="148">
        <f>Calculations!AG143</f>
        <v>0</v>
      </c>
      <c r="AF11" s="148">
        <f>Calculations!AH143</f>
        <v>0</v>
      </c>
      <c r="AG11" s="148">
        <f>Calculations!AI143</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election activeCell="K21" sqref="K2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Calculations!D147</f>
        <v>100860593418486.16</v>
      </c>
      <c r="C2" s="148">
        <f>Calculations!E147</f>
        <v>105903623089410.47</v>
      </c>
      <c r="D2" s="148">
        <f>Calculations!F147</f>
        <v>111198804243881</v>
      </c>
      <c r="E2" s="148">
        <f>Calculations!G147</f>
        <v>118406134148577</v>
      </c>
      <c r="F2" s="148">
        <f>Calculations!H147</f>
        <v>125613464053273</v>
      </c>
      <c r="G2" s="148">
        <f>Calculations!I147</f>
        <v>132820793957968.98</v>
      </c>
      <c r="H2" s="148">
        <f>Calculations!J147</f>
        <v>140028123862664.98</v>
      </c>
      <c r="I2" s="148">
        <f>Calculations!K147</f>
        <v>147235453767360.97</v>
      </c>
      <c r="J2" s="148">
        <f>Calculations!L147</f>
        <v>154442783672056.97</v>
      </c>
      <c r="K2" s="148">
        <f>Calculations!M147</f>
        <v>161650113576752.97</v>
      </c>
      <c r="L2" s="148">
        <f>Calculations!N147</f>
        <v>168857443481448.97</v>
      </c>
      <c r="M2" s="148">
        <f>Calculations!O147</f>
        <v>176064773386144.94</v>
      </c>
      <c r="N2" s="148">
        <f>Calculations!P147</f>
        <v>183941355353419.84</v>
      </c>
      <c r="O2" s="148">
        <f>Calculations!Q147</f>
        <v>191817937320694.75</v>
      </c>
      <c r="P2" s="148">
        <f>Calculations!R147</f>
        <v>199694519287969.66</v>
      </c>
      <c r="Q2" s="148">
        <f>Calculations!S147</f>
        <v>207571101255244.56</v>
      </c>
      <c r="R2" s="148">
        <f>Calculations!T147</f>
        <v>215447683222519.47</v>
      </c>
      <c r="S2" s="148">
        <f>Calculations!U147</f>
        <v>223324265189794.38</v>
      </c>
      <c r="T2" s="148">
        <f>Calculations!V147</f>
        <v>231200847157069.31</v>
      </c>
      <c r="U2" s="148">
        <f>Calculations!W147</f>
        <v>239077429124344.19</v>
      </c>
      <c r="V2" s="148">
        <f>Calculations!X147</f>
        <v>246954011091619.09</v>
      </c>
      <c r="W2" s="148">
        <f>Calculations!Y147</f>
        <v>254830593058894</v>
      </c>
      <c r="X2" s="148">
        <f>Calculations!Z147</f>
        <v>262707175026168.94</v>
      </c>
      <c r="Y2" s="148">
        <f>Calculations!AA147</f>
        <v>270583756993443.84</v>
      </c>
      <c r="Z2" s="148">
        <f>Calculations!AB147</f>
        <v>278460338960718.78</v>
      </c>
      <c r="AA2" s="148">
        <f>Calculations!AC147</f>
        <v>286336920927993.69</v>
      </c>
      <c r="AB2" s="148">
        <f>Calculations!AD147</f>
        <v>294213502895268.62</v>
      </c>
      <c r="AC2" s="148">
        <f>Calculations!AE147</f>
        <v>302090084862543.56</v>
      </c>
      <c r="AD2" s="148">
        <f>Calculations!AF147</f>
        <v>309966666829818.44</v>
      </c>
      <c r="AE2" s="148">
        <f>Calculations!AG147</f>
        <v>317843248797093.38</v>
      </c>
      <c r="AF2" s="148">
        <f>Calculations!AH147</f>
        <v>325719830764368.25</v>
      </c>
      <c r="AG2" s="148">
        <f>Calculations!AI147</f>
        <v>333596412731643.19</v>
      </c>
      <c r="AH2" s="20"/>
      <c r="AI2" s="20"/>
    </row>
    <row r="3" spans="1:35" x14ac:dyDescent="0.2">
      <c r="A3" s="149" t="s">
        <v>106</v>
      </c>
      <c r="B3" s="148">
        <f>Calculations!D148</f>
        <v>0</v>
      </c>
      <c r="C3" s="148">
        <f>Calculations!E148</f>
        <v>0</v>
      </c>
      <c r="D3" s="148">
        <f>Calculations!F148</f>
        <v>0</v>
      </c>
      <c r="E3" s="148">
        <f>Calculations!G148</f>
        <v>0</v>
      </c>
      <c r="F3" s="148">
        <f>Calculations!H148</f>
        <v>0</v>
      </c>
      <c r="G3" s="148">
        <f>Calculations!I148</f>
        <v>0</v>
      </c>
      <c r="H3" s="148">
        <f>Calculations!J148</f>
        <v>0</v>
      </c>
      <c r="I3" s="148">
        <f>Calculations!K148</f>
        <v>0</v>
      </c>
      <c r="J3" s="148">
        <f>Calculations!L148</f>
        <v>0</v>
      </c>
      <c r="K3" s="148">
        <f>Calculations!M148</f>
        <v>0</v>
      </c>
      <c r="L3" s="148">
        <f>Calculations!N148</f>
        <v>0</v>
      </c>
      <c r="M3" s="148">
        <f>Calculations!O148</f>
        <v>0</v>
      </c>
      <c r="N3" s="148">
        <f>Calculations!P148</f>
        <v>0</v>
      </c>
      <c r="O3" s="148">
        <f>Calculations!Q148</f>
        <v>0</v>
      </c>
      <c r="P3" s="148">
        <f>Calculations!R148</f>
        <v>0</v>
      </c>
      <c r="Q3" s="148">
        <f>Calculations!S148</f>
        <v>0</v>
      </c>
      <c r="R3" s="148">
        <f>Calculations!T148</f>
        <v>0</v>
      </c>
      <c r="S3" s="148">
        <f>Calculations!U148</f>
        <v>0</v>
      </c>
      <c r="T3" s="148">
        <f>Calculations!V148</f>
        <v>0</v>
      </c>
      <c r="U3" s="148">
        <f>Calculations!W148</f>
        <v>0</v>
      </c>
      <c r="V3" s="148">
        <f>Calculations!X148</f>
        <v>0</v>
      </c>
      <c r="W3" s="148">
        <f>Calculations!Y148</f>
        <v>0</v>
      </c>
      <c r="X3" s="148">
        <f>Calculations!Z148</f>
        <v>0</v>
      </c>
      <c r="Y3" s="148">
        <f>Calculations!AA148</f>
        <v>0</v>
      </c>
      <c r="Z3" s="148">
        <f>Calculations!AB148</f>
        <v>0</v>
      </c>
      <c r="AA3" s="148">
        <f>Calculations!AC148</f>
        <v>0</v>
      </c>
      <c r="AB3" s="148">
        <f>Calculations!AD148</f>
        <v>0</v>
      </c>
      <c r="AC3" s="148">
        <f>Calculations!AE148</f>
        <v>0</v>
      </c>
      <c r="AD3" s="148">
        <f>Calculations!AF148</f>
        <v>0</v>
      </c>
      <c r="AE3" s="148">
        <f>Calculations!AG148</f>
        <v>0</v>
      </c>
      <c r="AF3" s="148">
        <f>Calculations!AH148</f>
        <v>0</v>
      </c>
      <c r="AG3" s="148">
        <f>Calculations!AI148</f>
        <v>0</v>
      </c>
      <c r="AH3" s="20"/>
      <c r="AI3" s="20"/>
    </row>
    <row r="4" spans="1:35" x14ac:dyDescent="0.2">
      <c r="A4" s="149" t="s">
        <v>108</v>
      </c>
      <c r="B4" s="148">
        <f>Calculations!D149</f>
        <v>0</v>
      </c>
      <c r="C4" s="148">
        <f>Calculations!E149</f>
        <v>0</v>
      </c>
      <c r="D4" s="148">
        <f>Calculations!F149</f>
        <v>0</v>
      </c>
      <c r="E4" s="148">
        <f>Calculations!G149</f>
        <v>0</v>
      </c>
      <c r="F4" s="148">
        <f>Calculations!H149</f>
        <v>0</v>
      </c>
      <c r="G4" s="148">
        <f>Calculations!I149</f>
        <v>0</v>
      </c>
      <c r="H4" s="148">
        <f>Calculations!J149</f>
        <v>0</v>
      </c>
      <c r="I4" s="148">
        <f>Calculations!K149</f>
        <v>0</v>
      </c>
      <c r="J4" s="148">
        <f>Calculations!L149</f>
        <v>0</v>
      </c>
      <c r="K4" s="148">
        <f>Calculations!M149</f>
        <v>0</v>
      </c>
      <c r="L4" s="148">
        <f>Calculations!N149</f>
        <v>0</v>
      </c>
      <c r="M4" s="148">
        <f>Calculations!O149</f>
        <v>0</v>
      </c>
      <c r="N4" s="148">
        <f>Calculations!P149</f>
        <v>0</v>
      </c>
      <c r="O4" s="148">
        <f>Calculations!Q149</f>
        <v>0</v>
      </c>
      <c r="P4" s="148">
        <f>Calculations!R149</f>
        <v>0</v>
      </c>
      <c r="Q4" s="148">
        <f>Calculations!S149</f>
        <v>0</v>
      </c>
      <c r="R4" s="148">
        <f>Calculations!T149</f>
        <v>0</v>
      </c>
      <c r="S4" s="148">
        <f>Calculations!U149</f>
        <v>0</v>
      </c>
      <c r="T4" s="148">
        <f>Calculations!V149</f>
        <v>0</v>
      </c>
      <c r="U4" s="148">
        <f>Calculations!W149</f>
        <v>0</v>
      </c>
      <c r="V4" s="148">
        <f>Calculations!X149</f>
        <v>0</v>
      </c>
      <c r="W4" s="148">
        <f>Calculations!Y149</f>
        <v>0</v>
      </c>
      <c r="X4" s="148">
        <f>Calculations!Z149</f>
        <v>0</v>
      </c>
      <c r="Y4" s="148">
        <f>Calculations!AA149</f>
        <v>0</v>
      </c>
      <c r="Z4" s="148">
        <f>Calculations!AB149</f>
        <v>0</v>
      </c>
      <c r="AA4" s="148">
        <f>Calculations!AC149</f>
        <v>0</v>
      </c>
      <c r="AB4" s="148">
        <f>Calculations!AD149</f>
        <v>0</v>
      </c>
      <c r="AC4" s="148">
        <f>Calculations!AE149</f>
        <v>0</v>
      </c>
      <c r="AD4" s="148">
        <f>Calculations!AF149</f>
        <v>0</v>
      </c>
      <c r="AE4" s="148">
        <f>Calculations!AG149</f>
        <v>0</v>
      </c>
      <c r="AF4" s="148">
        <f>Calculations!AH149</f>
        <v>0</v>
      </c>
      <c r="AG4" s="148">
        <f>Calculations!AI149</f>
        <v>0</v>
      </c>
      <c r="AH4" s="20"/>
      <c r="AI4" s="20"/>
    </row>
    <row r="5" spans="1:35" x14ac:dyDescent="0.2">
      <c r="A5" s="149" t="s">
        <v>110</v>
      </c>
      <c r="B5" s="148">
        <f>Calculations!D150</f>
        <v>0</v>
      </c>
      <c r="C5" s="148">
        <f>Calculations!E150</f>
        <v>0</v>
      </c>
      <c r="D5" s="148">
        <f>Calculations!F150</f>
        <v>0</v>
      </c>
      <c r="E5" s="148">
        <f>Calculations!G150</f>
        <v>0</v>
      </c>
      <c r="F5" s="148">
        <f>Calculations!H150</f>
        <v>0</v>
      </c>
      <c r="G5" s="148">
        <f>Calculations!I150</f>
        <v>0</v>
      </c>
      <c r="H5" s="148">
        <f>Calculations!J150</f>
        <v>0</v>
      </c>
      <c r="I5" s="148">
        <f>Calculations!K150</f>
        <v>0</v>
      </c>
      <c r="J5" s="148">
        <f>Calculations!L150</f>
        <v>0</v>
      </c>
      <c r="K5" s="148">
        <f>Calculations!M150</f>
        <v>0</v>
      </c>
      <c r="L5" s="148">
        <f>Calculations!N150</f>
        <v>0</v>
      </c>
      <c r="M5" s="148">
        <f>Calculations!O150</f>
        <v>0</v>
      </c>
      <c r="N5" s="148">
        <f>Calculations!P150</f>
        <v>0</v>
      </c>
      <c r="O5" s="148">
        <f>Calculations!Q150</f>
        <v>0</v>
      </c>
      <c r="P5" s="148">
        <f>Calculations!R150</f>
        <v>0</v>
      </c>
      <c r="Q5" s="148">
        <f>Calculations!S150</f>
        <v>0</v>
      </c>
      <c r="R5" s="148">
        <f>Calculations!T150</f>
        <v>0</v>
      </c>
      <c r="S5" s="148">
        <f>Calculations!U150</f>
        <v>0</v>
      </c>
      <c r="T5" s="148">
        <f>Calculations!V150</f>
        <v>0</v>
      </c>
      <c r="U5" s="148">
        <f>Calculations!W150</f>
        <v>0</v>
      </c>
      <c r="V5" s="148">
        <f>Calculations!X150</f>
        <v>0</v>
      </c>
      <c r="W5" s="148">
        <f>Calculations!Y150</f>
        <v>0</v>
      </c>
      <c r="X5" s="148">
        <f>Calculations!Z150</f>
        <v>0</v>
      </c>
      <c r="Y5" s="148">
        <f>Calculations!AA150</f>
        <v>0</v>
      </c>
      <c r="Z5" s="148">
        <f>Calculations!AB150</f>
        <v>0</v>
      </c>
      <c r="AA5" s="148">
        <f>Calculations!AC150</f>
        <v>0</v>
      </c>
      <c r="AB5" s="148">
        <f>Calculations!AD150</f>
        <v>0</v>
      </c>
      <c r="AC5" s="148">
        <f>Calculations!AE150</f>
        <v>0</v>
      </c>
      <c r="AD5" s="148">
        <f>Calculations!AF150</f>
        <v>0</v>
      </c>
      <c r="AE5" s="148">
        <f>Calculations!AG150</f>
        <v>0</v>
      </c>
      <c r="AF5" s="148">
        <f>Calculations!AH150</f>
        <v>0</v>
      </c>
      <c r="AG5" s="148">
        <f>Calculations!AI150</f>
        <v>0</v>
      </c>
      <c r="AH5" s="20"/>
      <c r="AI5" s="20"/>
    </row>
    <row r="6" spans="1:35" x14ac:dyDescent="0.2">
      <c r="A6" s="149" t="s">
        <v>111</v>
      </c>
      <c r="B6" s="148">
        <f>Calculations!D151</f>
        <v>0</v>
      </c>
      <c r="C6" s="148">
        <f>Calculations!E151</f>
        <v>0</v>
      </c>
      <c r="D6" s="148">
        <f>Calculations!F151</f>
        <v>0</v>
      </c>
      <c r="E6" s="148">
        <f>Calculations!G151</f>
        <v>0</v>
      </c>
      <c r="F6" s="148">
        <f>Calculations!H151</f>
        <v>0</v>
      </c>
      <c r="G6" s="148">
        <f>Calculations!I151</f>
        <v>0</v>
      </c>
      <c r="H6" s="148">
        <f>Calculations!J151</f>
        <v>0</v>
      </c>
      <c r="I6" s="148">
        <f>Calculations!K151</f>
        <v>0</v>
      </c>
      <c r="J6" s="148">
        <f>Calculations!L151</f>
        <v>0</v>
      </c>
      <c r="K6" s="148">
        <f>Calculations!M151</f>
        <v>0</v>
      </c>
      <c r="L6" s="148">
        <f>Calculations!N151</f>
        <v>0</v>
      </c>
      <c r="M6" s="148">
        <f>Calculations!O151</f>
        <v>0</v>
      </c>
      <c r="N6" s="148">
        <f>Calculations!P151</f>
        <v>0</v>
      </c>
      <c r="O6" s="148">
        <f>Calculations!Q151</f>
        <v>0</v>
      </c>
      <c r="P6" s="148">
        <f>Calculations!R151</f>
        <v>0</v>
      </c>
      <c r="Q6" s="148">
        <f>Calculations!S151</f>
        <v>0</v>
      </c>
      <c r="R6" s="148">
        <f>Calculations!T151</f>
        <v>0</v>
      </c>
      <c r="S6" s="148">
        <f>Calculations!U151</f>
        <v>0</v>
      </c>
      <c r="T6" s="148">
        <f>Calculations!V151</f>
        <v>0</v>
      </c>
      <c r="U6" s="148">
        <f>Calculations!W151</f>
        <v>0</v>
      </c>
      <c r="V6" s="148">
        <f>Calculations!X151</f>
        <v>0</v>
      </c>
      <c r="W6" s="148">
        <f>Calculations!Y151</f>
        <v>0</v>
      </c>
      <c r="X6" s="148">
        <f>Calculations!Z151</f>
        <v>0</v>
      </c>
      <c r="Y6" s="148">
        <f>Calculations!AA151</f>
        <v>0</v>
      </c>
      <c r="Z6" s="148">
        <f>Calculations!AB151</f>
        <v>0</v>
      </c>
      <c r="AA6" s="148">
        <f>Calculations!AC151</f>
        <v>0</v>
      </c>
      <c r="AB6" s="148">
        <f>Calculations!AD151</f>
        <v>0</v>
      </c>
      <c r="AC6" s="148">
        <f>Calculations!AE151</f>
        <v>0</v>
      </c>
      <c r="AD6" s="148">
        <f>Calculations!AF151</f>
        <v>0</v>
      </c>
      <c r="AE6" s="148">
        <f>Calculations!AG151</f>
        <v>0</v>
      </c>
      <c r="AF6" s="148">
        <f>Calculations!AH151</f>
        <v>0</v>
      </c>
      <c r="AG6" s="148">
        <f>Calculations!AI151</f>
        <v>0</v>
      </c>
      <c r="AH6" s="20"/>
      <c r="AI6" s="20"/>
    </row>
    <row r="7" spans="1:35" x14ac:dyDescent="0.2">
      <c r="A7" s="149" t="s">
        <v>113</v>
      </c>
      <c r="B7" s="148">
        <f>Calculations!D152</f>
        <v>0</v>
      </c>
      <c r="C7" s="148">
        <f>Calculations!E152</f>
        <v>0</v>
      </c>
      <c r="D7" s="148">
        <f>Calculations!F152</f>
        <v>0</v>
      </c>
      <c r="E7" s="148">
        <f>Calculations!G152</f>
        <v>0</v>
      </c>
      <c r="F7" s="148">
        <f>Calculations!H152</f>
        <v>0</v>
      </c>
      <c r="G7" s="148">
        <f>Calculations!I152</f>
        <v>0</v>
      </c>
      <c r="H7" s="148">
        <f>Calculations!J152</f>
        <v>0</v>
      </c>
      <c r="I7" s="148">
        <f>Calculations!K152</f>
        <v>0</v>
      </c>
      <c r="J7" s="148">
        <f>Calculations!L152</f>
        <v>0</v>
      </c>
      <c r="K7" s="148">
        <f>Calculations!M152</f>
        <v>0</v>
      </c>
      <c r="L7" s="148">
        <f>Calculations!N152</f>
        <v>0</v>
      </c>
      <c r="M7" s="148">
        <f>Calculations!O152</f>
        <v>0</v>
      </c>
      <c r="N7" s="148">
        <f>Calculations!P152</f>
        <v>0</v>
      </c>
      <c r="O7" s="148">
        <f>Calculations!Q152</f>
        <v>0</v>
      </c>
      <c r="P7" s="148">
        <f>Calculations!R152</f>
        <v>0</v>
      </c>
      <c r="Q7" s="148">
        <f>Calculations!S152</f>
        <v>0</v>
      </c>
      <c r="R7" s="148">
        <f>Calculations!T152</f>
        <v>0</v>
      </c>
      <c r="S7" s="148">
        <f>Calculations!U152</f>
        <v>0</v>
      </c>
      <c r="T7" s="148">
        <f>Calculations!V152</f>
        <v>0</v>
      </c>
      <c r="U7" s="148">
        <f>Calculations!W152</f>
        <v>0</v>
      </c>
      <c r="V7" s="148">
        <f>Calculations!X152</f>
        <v>0</v>
      </c>
      <c r="W7" s="148">
        <f>Calculations!Y152</f>
        <v>0</v>
      </c>
      <c r="X7" s="148">
        <f>Calculations!Z152</f>
        <v>0</v>
      </c>
      <c r="Y7" s="148">
        <f>Calculations!AA152</f>
        <v>0</v>
      </c>
      <c r="Z7" s="148">
        <f>Calculations!AB152</f>
        <v>0</v>
      </c>
      <c r="AA7" s="148">
        <f>Calculations!AC152</f>
        <v>0</v>
      </c>
      <c r="AB7" s="148">
        <f>Calculations!AD152</f>
        <v>0</v>
      </c>
      <c r="AC7" s="148">
        <f>Calculations!AE152</f>
        <v>0</v>
      </c>
      <c r="AD7" s="148">
        <f>Calculations!AF152</f>
        <v>0</v>
      </c>
      <c r="AE7" s="148">
        <f>Calculations!AG152</f>
        <v>0</v>
      </c>
      <c r="AF7" s="148">
        <f>Calculations!AH152</f>
        <v>0</v>
      </c>
      <c r="AG7" s="148">
        <f>Calculations!AI152</f>
        <v>0</v>
      </c>
      <c r="AH7" s="20"/>
      <c r="AI7" s="20"/>
    </row>
    <row r="8" spans="1:35" x14ac:dyDescent="0.2">
      <c r="A8" s="149" t="s">
        <v>114</v>
      </c>
      <c r="B8" s="148">
        <f>Calculations!D153</f>
        <v>0</v>
      </c>
      <c r="C8" s="148">
        <f>Calculations!E153</f>
        <v>0</v>
      </c>
      <c r="D8" s="148">
        <f>Calculations!F153</f>
        <v>0</v>
      </c>
      <c r="E8" s="148">
        <f>Calculations!G153</f>
        <v>0</v>
      </c>
      <c r="F8" s="148">
        <f>Calculations!H153</f>
        <v>0</v>
      </c>
      <c r="G8" s="148">
        <f>Calculations!I153</f>
        <v>0</v>
      </c>
      <c r="H8" s="148">
        <f>Calculations!J153</f>
        <v>0</v>
      </c>
      <c r="I8" s="148">
        <f>Calculations!K153</f>
        <v>0</v>
      </c>
      <c r="J8" s="148">
        <f>Calculations!L153</f>
        <v>0</v>
      </c>
      <c r="K8" s="148">
        <f>Calculations!M153</f>
        <v>0</v>
      </c>
      <c r="L8" s="148">
        <f>Calculations!N153</f>
        <v>0</v>
      </c>
      <c r="M8" s="148">
        <f>Calculations!O153</f>
        <v>0</v>
      </c>
      <c r="N8" s="148">
        <f>Calculations!P153</f>
        <v>0</v>
      </c>
      <c r="O8" s="148">
        <f>Calculations!Q153</f>
        <v>0</v>
      </c>
      <c r="P8" s="148">
        <f>Calculations!R153</f>
        <v>0</v>
      </c>
      <c r="Q8" s="148">
        <f>Calculations!S153</f>
        <v>0</v>
      </c>
      <c r="R8" s="148">
        <f>Calculations!T153</f>
        <v>0</v>
      </c>
      <c r="S8" s="148">
        <f>Calculations!U153</f>
        <v>0</v>
      </c>
      <c r="T8" s="148">
        <f>Calculations!V153</f>
        <v>0</v>
      </c>
      <c r="U8" s="148">
        <f>Calculations!W153</f>
        <v>0</v>
      </c>
      <c r="V8" s="148">
        <f>Calculations!X153</f>
        <v>0</v>
      </c>
      <c r="W8" s="148">
        <f>Calculations!Y153</f>
        <v>0</v>
      </c>
      <c r="X8" s="148">
        <f>Calculations!Z153</f>
        <v>0</v>
      </c>
      <c r="Y8" s="148">
        <f>Calculations!AA153</f>
        <v>0</v>
      </c>
      <c r="Z8" s="148">
        <f>Calculations!AB153</f>
        <v>0</v>
      </c>
      <c r="AA8" s="148">
        <f>Calculations!AC153</f>
        <v>0</v>
      </c>
      <c r="AB8" s="148">
        <f>Calculations!AD153</f>
        <v>0</v>
      </c>
      <c r="AC8" s="148">
        <f>Calculations!AE153</f>
        <v>0</v>
      </c>
      <c r="AD8" s="148">
        <f>Calculations!AF153</f>
        <v>0</v>
      </c>
      <c r="AE8" s="148">
        <f>Calculations!AG153</f>
        <v>0</v>
      </c>
      <c r="AF8" s="148">
        <f>Calculations!AH153</f>
        <v>0</v>
      </c>
      <c r="AG8" s="148">
        <f>Calculations!AI153</f>
        <v>0</v>
      </c>
      <c r="AH8" s="20"/>
      <c r="AI8" s="20"/>
    </row>
    <row r="9" spans="1:35" x14ac:dyDescent="0.2">
      <c r="A9" s="149" t="s">
        <v>115</v>
      </c>
      <c r="B9" s="148">
        <f>Calculations!D154</f>
        <v>0</v>
      </c>
      <c r="C9" s="148">
        <f>Calculations!E154</f>
        <v>0</v>
      </c>
      <c r="D9" s="148">
        <f>Calculations!F154</f>
        <v>0</v>
      </c>
      <c r="E9" s="148">
        <f>Calculations!G154</f>
        <v>0</v>
      </c>
      <c r="F9" s="148">
        <f>Calculations!H154</f>
        <v>0</v>
      </c>
      <c r="G9" s="148">
        <f>Calculations!I154</f>
        <v>0</v>
      </c>
      <c r="H9" s="148">
        <f>Calculations!J154</f>
        <v>0</v>
      </c>
      <c r="I9" s="148">
        <f>Calculations!K154</f>
        <v>0</v>
      </c>
      <c r="J9" s="148">
        <f>Calculations!L154</f>
        <v>0</v>
      </c>
      <c r="K9" s="148">
        <f>Calculations!M154</f>
        <v>0</v>
      </c>
      <c r="L9" s="148">
        <f>Calculations!N154</f>
        <v>0</v>
      </c>
      <c r="M9" s="148">
        <f>Calculations!O154</f>
        <v>0</v>
      </c>
      <c r="N9" s="148">
        <f>Calculations!P154</f>
        <v>0</v>
      </c>
      <c r="O9" s="148">
        <f>Calculations!Q154</f>
        <v>0</v>
      </c>
      <c r="P9" s="148">
        <f>Calculations!R154</f>
        <v>0</v>
      </c>
      <c r="Q9" s="148">
        <f>Calculations!S154</f>
        <v>0</v>
      </c>
      <c r="R9" s="148">
        <f>Calculations!T154</f>
        <v>0</v>
      </c>
      <c r="S9" s="148">
        <f>Calculations!U154</f>
        <v>0</v>
      </c>
      <c r="T9" s="148">
        <f>Calculations!V154</f>
        <v>0</v>
      </c>
      <c r="U9" s="148">
        <f>Calculations!W154</f>
        <v>0</v>
      </c>
      <c r="V9" s="148">
        <f>Calculations!X154</f>
        <v>0</v>
      </c>
      <c r="W9" s="148">
        <f>Calculations!Y154</f>
        <v>0</v>
      </c>
      <c r="X9" s="148">
        <f>Calculations!Z154</f>
        <v>0</v>
      </c>
      <c r="Y9" s="148">
        <f>Calculations!AA154</f>
        <v>0</v>
      </c>
      <c r="Z9" s="148">
        <f>Calculations!AB154</f>
        <v>0</v>
      </c>
      <c r="AA9" s="148">
        <f>Calculations!AC154</f>
        <v>0</v>
      </c>
      <c r="AB9" s="148">
        <f>Calculations!AD154</f>
        <v>0</v>
      </c>
      <c r="AC9" s="148">
        <f>Calculations!AE154</f>
        <v>0</v>
      </c>
      <c r="AD9" s="148">
        <f>Calculations!AF154</f>
        <v>0</v>
      </c>
      <c r="AE9" s="148">
        <f>Calculations!AG154</f>
        <v>0</v>
      </c>
      <c r="AF9" s="148">
        <f>Calculations!AH154</f>
        <v>0</v>
      </c>
      <c r="AG9" s="148">
        <f>Calculations!AI154</f>
        <v>0</v>
      </c>
      <c r="AH9" s="20"/>
      <c r="AI9" s="20"/>
    </row>
    <row r="10" spans="1:35" x14ac:dyDescent="0.2">
      <c r="A10" s="149" t="s">
        <v>116</v>
      </c>
      <c r="B10" s="148">
        <f>Calculations!D155</f>
        <v>0</v>
      </c>
      <c r="C10" s="148">
        <f>Calculations!E155</f>
        <v>0</v>
      </c>
      <c r="D10" s="148">
        <f>Calculations!F155</f>
        <v>0</v>
      </c>
      <c r="E10" s="148">
        <f>Calculations!G155</f>
        <v>0</v>
      </c>
      <c r="F10" s="148">
        <f>Calculations!H155</f>
        <v>0</v>
      </c>
      <c r="G10" s="148">
        <f>Calculations!I155</f>
        <v>0</v>
      </c>
      <c r="H10" s="148">
        <f>Calculations!J155</f>
        <v>0</v>
      </c>
      <c r="I10" s="148">
        <f>Calculations!K155</f>
        <v>0</v>
      </c>
      <c r="J10" s="148">
        <f>Calculations!L155</f>
        <v>0</v>
      </c>
      <c r="K10" s="148">
        <f>Calculations!M155</f>
        <v>0</v>
      </c>
      <c r="L10" s="148">
        <f>Calculations!N155</f>
        <v>0</v>
      </c>
      <c r="M10" s="148">
        <f>Calculations!O155</f>
        <v>0</v>
      </c>
      <c r="N10" s="148">
        <f>Calculations!P155</f>
        <v>0</v>
      </c>
      <c r="O10" s="148">
        <f>Calculations!Q155</f>
        <v>0</v>
      </c>
      <c r="P10" s="148">
        <f>Calculations!R155</f>
        <v>0</v>
      </c>
      <c r="Q10" s="148">
        <f>Calculations!S155</f>
        <v>0</v>
      </c>
      <c r="R10" s="148">
        <f>Calculations!T155</f>
        <v>0</v>
      </c>
      <c r="S10" s="148">
        <f>Calculations!U155</f>
        <v>0</v>
      </c>
      <c r="T10" s="148">
        <f>Calculations!V155</f>
        <v>0</v>
      </c>
      <c r="U10" s="148">
        <f>Calculations!W155</f>
        <v>0</v>
      </c>
      <c r="V10" s="148">
        <f>Calculations!X155</f>
        <v>0</v>
      </c>
      <c r="W10" s="148">
        <f>Calculations!Y155</f>
        <v>0</v>
      </c>
      <c r="X10" s="148">
        <f>Calculations!Z155</f>
        <v>0</v>
      </c>
      <c r="Y10" s="148">
        <f>Calculations!AA155</f>
        <v>0</v>
      </c>
      <c r="Z10" s="148">
        <f>Calculations!AB155</f>
        <v>0</v>
      </c>
      <c r="AA10" s="148">
        <f>Calculations!AC155</f>
        <v>0</v>
      </c>
      <c r="AB10" s="148">
        <f>Calculations!AD155</f>
        <v>0</v>
      </c>
      <c r="AC10" s="148">
        <f>Calculations!AE155</f>
        <v>0</v>
      </c>
      <c r="AD10" s="148">
        <f>Calculations!AF155</f>
        <v>0</v>
      </c>
      <c r="AE10" s="148">
        <f>Calculations!AG155</f>
        <v>0</v>
      </c>
      <c r="AF10" s="148">
        <f>Calculations!AH155</f>
        <v>0</v>
      </c>
      <c r="AG10" s="148">
        <f>Calculations!AI155</f>
        <v>0</v>
      </c>
      <c r="AH10" s="20"/>
      <c r="AI10" s="20"/>
    </row>
    <row r="11" spans="1:35" x14ac:dyDescent="0.2">
      <c r="A11" s="149" t="s">
        <v>117</v>
      </c>
      <c r="B11" s="148">
        <f>Calculations!D156</f>
        <v>0</v>
      </c>
      <c r="C11" s="148">
        <f>Calculations!E156</f>
        <v>0</v>
      </c>
      <c r="D11" s="148">
        <f>Calculations!F156</f>
        <v>0</v>
      </c>
      <c r="E11" s="148">
        <f>Calculations!G156</f>
        <v>0</v>
      </c>
      <c r="F11" s="148">
        <f>Calculations!H156</f>
        <v>0</v>
      </c>
      <c r="G11" s="148">
        <f>Calculations!I156</f>
        <v>0</v>
      </c>
      <c r="H11" s="148">
        <f>Calculations!J156</f>
        <v>0</v>
      </c>
      <c r="I11" s="148">
        <f>Calculations!K156</f>
        <v>0</v>
      </c>
      <c r="J11" s="148">
        <f>Calculations!L156</f>
        <v>0</v>
      </c>
      <c r="K11" s="148">
        <f>Calculations!M156</f>
        <v>0</v>
      </c>
      <c r="L11" s="148">
        <f>Calculations!N156</f>
        <v>0</v>
      </c>
      <c r="M11" s="148">
        <f>Calculations!O156</f>
        <v>0</v>
      </c>
      <c r="N11" s="148">
        <f>Calculations!P156</f>
        <v>0</v>
      </c>
      <c r="O11" s="148">
        <f>Calculations!Q156</f>
        <v>0</v>
      </c>
      <c r="P11" s="148">
        <f>Calculations!R156</f>
        <v>0</v>
      </c>
      <c r="Q11" s="148">
        <f>Calculations!S156</f>
        <v>0</v>
      </c>
      <c r="R11" s="148">
        <f>Calculations!T156</f>
        <v>0</v>
      </c>
      <c r="S11" s="148">
        <f>Calculations!U156</f>
        <v>0</v>
      </c>
      <c r="T11" s="148">
        <f>Calculations!V156</f>
        <v>0</v>
      </c>
      <c r="U11" s="148">
        <f>Calculations!W156</f>
        <v>0</v>
      </c>
      <c r="V11" s="148">
        <f>Calculations!X156</f>
        <v>0</v>
      </c>
      <c r="W11" s="148">
        <f>Calculations!Y156</f>
        <v>0</v>
      </c>
      <c r="X11" s="148">
        <f>Calculations!Z156</f>
        <v>0</v>
      </c>
      <c r="Y11" s="148">
        <f>Calculations!AA156</f>
        <v>0</v>
      </c>
      <c r="Z11" s="148">
        <f>Calculations!AB156</f>
        <v>0</v>
      </c>
      <c r="AA11" s="148">
        <f>Calculations!AC156</f>
        <v>0</v>
      </c>
      <c r="AB11" s="148">
        <f>Calculations!AD156</f>
        <v>0</v>
      </c>
      <c r="AC11" s="148">
        <f>Calculations!AE156</f>
        <v>0</v>
      </c>
      <c r="AD11" s="148">
        <f>Calculations!AF156</f>
        <v>0</v>
      </c>
      <c r="AE11" s="148">
        <f>Calculations!AG156</f>
        <v>0</v>
      </c>
      <c r="AF11" s="148">
        <f>Calculations!AH156</f>
        <v>0</v>
      </c>
      <c r="AG11" s="148">
        <f>Calculations!AI156</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F497D"/>
  </sheetPr>
  <dimension ref="A1:AI1000"/>
  <sheetViews>
    <sheetView workbookViewId="0">
      <selection activeCell="K9"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Calculations!D160</f>
        <v>40344237367394.477</v>
      </c>
      <c r="C2" s="148">
        <f>Calculations!E160</f>
        <v>42361449235764.203</v>
      </c>
      <c r="D2" s="148">
        <f>Calculations!F160</f>
        <v>44479521697552.414</v>
      </c>
      <c r="E2" s="148">
        <f>Calculations!G160</f>
        <v>47362453659430.812</v>
      </c>
      <c r="F2" s="148">
        <f>Calculations!H160</f>
        <v>50245385621309.211</v>
      </c>
      <c r="G2" s="148">
        <f>Calculations!I160</f>
        <v>53128317583187.609</v>
      </c>
      <c r="H2" s="148">
        <f>Calculations!J160</f>
        <v>56011249545066.016</v>
      </c>
      <c r="I2" s="148">
        <f>Calculations!K160</f>
        <v>58894181506944.414</v>
      </c>
      <c r="J2" s="148">
        <f>Calculations!L160</f>
        <v>61777113468822.812</v>
      </c>
      <c r="K2" s="148">
        <f>Calculations!M160</f>
        <v>64660045430701.211</v>
      </c>
      <c r="L2" s="148">
        <f>Calculations!N160</f>
        <v>67542977392579.609</v>
      </c>
      <c r="M2" s="148">
        <f>Calculations!O160</f>
        <v>70425909354458</v>
      </c>
      <c r="N2" s="148">
        <f>Calculations!P160</f>
        <v>73576542141367.969</v>
      </c>
      <c r="O2" s="148">
        <f>Calculations!Q160</f>
        <v>76727174928277.938</v>
      </c>
      <c r="P2" s="148">
        <f>Calculations!R160</f>
        <v>79877807715187.891</v>
      </c>
      <c r="Q2" s="148">
        <f>Calculations!S160</f>
        <v>83028440502097.844</v>
      </c>
      <c r="R2" s="148">
        <f>Calculations!T160</f>
        <v>86179073289007.812</v>
      </c>
      <c r="S2" s="148">
        <f>Calculations!U160</f>
        <v>89329706075917.781</v>
      </c>
      <c r="T2" s="148">
        <f>Calculations!V160</f>
        <v>92480338862827.75</v>
      </c>
      <c r="U2" s="148">
        <f>Calculations!W160</f>
        <v>95630971649737.703</v>
      </c>
      <c r="V2" s="148">
        <f>Calculations!X160</f>
        <v>98781604436647.672</v>
      </c>
      <c r="W2" s="148">
        <f>Calculations!Y160</f>
        <v>101932237223557.64</v>
      </c>
      <c r="X2" s="148">
        <f>Calculations!Z160</f>
        <v>105082870010467.61</v>
      </c>
      <c r="Y2" s="148">
        <f>Calculations!AA160</f>
        <v>108233502797377.56</v>
      </c>
      <c r="Z2" s="148">
        <f>Calculations!AB160</f>
        <v>111384135584287.53</v>
      </c>
      <c r="AA2" s="148">
        <f>Calculations!AC160</f>
        <v>114534768371197.48</v>
      </c>
      <c r="AB2" s="148">
        <f>Calculations!AD160</f>
        <v>117685401158107.45</v>
      </c>
      <c r="AC2" s="148">
        <f>Calculations!AE160</f>
        <v>120836033945017.42</v>
      </c>
      <c r="AD2" s="148">
        <f>Calculations!AF160</f>
        <v>123986666731927.38</v>
      </c>
      <c r="AE2" s="148">
        <f>Calculations!AG160</f>
        <v>127137299518837.34</v>
      </c>
      <c r="AF2" s="148">
        <f>Calculations!AH160</f>
        <v>130287932305747.3</v>
      </c>
      <c r="AG2" s="148">
        <f>Calculations!AI160</f>
        <v>133438565092657.27</v>
      </c>
      <c r="AH2" s="20"/>
      <c r="AI2" s="20"/>
    </row>
    <row r="3" spans="1:35" x14ac:dyDescent="0.2">
      <c r="A3" s="149" t="s">
        <v>106</v>
      </c>
      <c r="B3" s="148">
        <f>Calculations!D161</f>
        <v>0</v>
      </c>
      <c r="C3" s="148">
        <f>Calculations!E161</f>
        <v>0</v>
      </c>
      <c r="D3" s="148">
        <f>Calculations!F161</f>
        <v>0</v>
      </c>
      <c r="E3" s="148">
        <f>Calculations!G161</f>
        <v>0</v>
      </c>
      <c r="F3" s="148">
        <f>Calculations!H161</f>
        <v>0</v>
      </c>
      <c r="G3" s="148">
        <f>Calculations!I161</f>
        <v>0</v>
      </c>
      <c r="H3" s="148">
        <f>Calculations!J161</f>
        <v>0</v>
      </c>
      <c r="I3" s="148">
        <f>Calculations!K161</f>
        <v>0</v>
      </c>
      <c r="J3" s="148">
        <f>Calculations!L161</f>
        <v>0</v>
      </c>
      <c r="K3" s="148">
        <f>Calculations!M161</f>
        <v>0</v>
      </c>
      <c r="L3" s="148">
        <f>Calculations!N161</f>
        <v>0</v>
      </c>
      <c r="M3" s="148">
        <f>Calculations!O161</f>
        <v>0</v>
      </c>
      <c r="N3" s="148">
        <f>Calculations!P161</f>
        <v>0</v>
      </c>
      <c r="O3" s="148">
        <f>Calculations!Q161</f>
        <v>0</v>
      </c>
      <c r="P3" s="148">
        <f>Calculations!R161</f>
        <v>0</v>
      </c>
      <c r="Q3" s="148">
        <f>Calculations!S161</f>
        <v>0</v>
      </c>
      <c r="R3" s="148">
        <f>Calculations!T161</f>
        <v>0</v>
      </c>
      <c r="S3" s="148">
        <f>Calculations!U161</f>
        <v>0</v>
      </c>
      <c r="T3" s="148">
        <f>Calculations!V161</f>
        <v>0</v>
      </c>
      <c r="U3" s="148">
        <f>Calculations!W161</f>
        <v>0</v>
      </c>
      <c r="V3" s="148">
        <f>Calculations!X161</f>
        <v>0</v>
      </c>
      <c r="W3" s="148">
        <f>Calculations!Y161</f>
        <v>0</v>
      </c>
      <c r="X3" s="148">
        <f>Calculations!Z161</f>
        <v>0</v>
      </c>
      <c r="Y3" s="148">
        <f>Calculations!AA161</f>
        <v>0</v>
      </c>
      <c r="Z3" s="148">
        <f>Calculations!AB161</f>
        <v>0</v>
      </c>
      <c r="AA3" s="148">
        <f>Calculations!AC161</f>
        <v>0</v>
      </c>
      <c r="AB3" s="148">
        <f>Calculations!AD161</f>
        <v>0</v>
      </c>
      <c r="AC3" s="148">
        <f>Calculations!AE161</f>
        <v>0</v>
      </c>
      <c r="AD3" s="148">
        <f>Calculations!AF161</f>
        <v>0</v>
      </c>
      <c r="AE3" s="148">
        <f>Calculations!AG161</f>
        <v>0</v>
      </c>
      <c r="AF3" s="148">
        <f>Calculations!AH161</f>
        <v>0</v>
      </c>
      <c r="AG3" s="148">
        <f>Calculations!AI161</f>
        <v>0</v>
      </c>
      <c r="AH3" s="20"/>
      <c r="AI3" s="20"/>
    </row>
    <row r="4" spans="1:35" x14ac:dyDescent="0.2">
      <c r="A4" s="149" t="s">
        <v>108</v>
      </c>
      <c r="B4" s="148">
        <f>Calculations!D162</f>
        <v>0</v>
      </c>
      <c r="C4" s="148">
        <f>Calculations!E162</f>
        <v>0</v>
      </c>
      <c r="D4" s="148">
        <f>Calculations!F162</f>
        <v>0</v>
      </c>
      <c r="E4" s="148">
        <f>Calculations!G162</f>
        <v>0</v>
      </c>
      <c r="F4" s="148">
        <f>Calculations!H162</f>
        <v>0</v>
      </c>
      <c r="G4" s="148">
        <f>Calculations!I162</f>
        <v>0</v>
      </c>
      <c r="H4" s="148">
        <f>Calculations!J162</f>
        <v>0</v>
      </c>
      <c r="I4" s="148">
        <f>Calculations!K162</f>
        <v>0</v>
      </c>
      <c r="J4" s="148">
        <f>Calculations!L162</f>
        <v>0</v>
      </c>
      <c r="K4" s="148">
        <f>Calculations!M162</f>
        <v>0</v>
      </c>
      <c r="L4" s="148">
        <f>Calculations!N162</f>
        <v>0</v>
      </c>
      <c r="M4" s="148">
        <f>Calculations!O162</f>
        <v>0</v>
      </c>
      <c r="N4" s="148">
        <f>Calculations!P162</f>
        <v>0</v>
      </c>
      <c r="O4" s="148">
        <f>Calculations!Q162</f>
        <v>0</v>
      </c>
      <c r="P4" s="148">
        <f>Calculations!R162</f>
        <v>0</v>
      </c>
      <c r="Q4" s="148">
        <f>Calculations!S162</f>
        <v>0</v>
      </c>
      <c r="R4" s="148">
        <f>Calculations!T162</f>
        <v>0</v>
      </c>
      <c r="S4" s="148">
        <f>Calculations!U162</f>
        <v>0</v>
      </c>
      <c r="T4" s="148">
        <f>Calculations!V162</f>
        <v>0</v>
      </c>
      <c r="U4" s="148">
        <f>Calculations!W162</f>
        <v>0</v>
      </c>
      <c r="V4" s="148">
        <f>Calculations!X162</f>
        <v>0</v>
      </c>
      <c r="W4" s="148">
        <f>Calculations!Y162</f>
        <v>0</v>
      </c>
      <c r="X4" s="148">
        <f>Calculations!Z162</f>
        <v>0</v>
      </c>
      <c r="Y4" s="148">
        <f>Calculations!AA162</f>
        <v>0</v>
      </c>
      <c r="Z4" s="148">
        <f>Calculations!AB162</f>
        <v>0</v>
      </c>
      <c r="AA4" s="148">
        <f>Calculations!AC162</f>
        <v>0</v>
      </c>
      <c r="AB4" s="148">
        <f>Calculations!AD162</f>
        <v>0</v>
      </c>
      <c r="AC4" s="148">
        <f>Calculations!AE162</f>
        <v>0</v>
      </c>
      <c r="AD4" s="148">
        <f>Calculations!AF162</f>
        <v>0</v>
      </c>
      <c r="AE4" s="148">
        <f>Calculations!AG162</f>
        <v>0</v>
      </c>
      <c r="AF4" s="148">
        <f>Calculations!AH162</f>
        <v>0</v>
      </c>
      <c r="AG4" s="148">
        <f>Calculations!AI162</f>
        <v>0</v>
      </c>
      <c r="AH4" s="20"/>
      <c r="AI4" s="20"/>
    </row>
    <row r="5" spans="1:35" x14ac:dyDescent="0.2">
      <c r="A5" s="149" t="s">
        <v>110</v>
      </c>
      <c r="B5" s="148">
        <f>Calculations!D163</f>
        <v>0</v>
      </c>
      <c r="C5" s="148">
        <f>Calculations!E163</f>
        <v>0</v>
      </c>
      <c r="D5" s="148">
        <f>Calculations!F163</f>
        <v>0</v>
      </c>
      <c r="E5" s="148">
        <f>Calculations!G163</f>
        <v>0</v>
      </c>
      <c r="F5" s="148">
        <f>Calculations!H163</f>
        <v>0</v>
      </c>
      <c r="G5" s="148">
        <f>Calculations!I163</f>
        <v>0</v>
      </c>
      <c r="H5" s="148">
        <f>Calculations!J163</f>
        <v>0</v>
      </c>
      <c r="I5" s="148">
        <f>Calculations!K163</f>
        <v>0</v>
      </c>
      <c r="J5" s="148">
        <f>Calculations!L163</f>
        <v>0</v>
      </c>
      <c r="K5" s="148">
        <f>Calculations!M163</f>
        <v>0</v>
      </c>
      <c r="L5" s="148">
        <f>Calculations!N163</f>
        <v>0</v>
      </c>
      <c r="M5" s="148">
        <f>Calculations!O163</f>
        <v>0</v>
      </c>
      <c r="N5" s="148">
        <f>Calculations!P163</f>
        <v>0</v>
      </c>
      <c r="O5" s="148">
        <f>Calculations!Q163</f>
        <v>0</v>
      </c>
      <c r="P5" s="148">
        <f>Calculations!R163</f>
        <v>0</v>
      </c>
      <c r="Q5" s="148">
        <f>Calculations!S163</f>
        <v>0</v>
      </c>
      <c r="R5" s="148">
        <f>Calculations!T163</f>
        <v>0</v>
      </c>
      <c r="S5" s="148">
        <f>Calculations!U163</f>
        <v>0</v>
      </c>
      <c r="T5" s="148">
        <f>Calculations!V163</f>
        <v>0</v>
      </c>
      <c r="U5" s="148">
        <f>Calculations!W163</f>
        <v>0</v>
      </c>
      <c r="V5" s="148">
        <f>Calculations!X163</f>
        <v>0</v>
      </c>
      <c r="W5" s="148">
        <f>Calculations!Y163</f>
        <v>0</v>
      </c>
      <c r="X5" s="148">
        <f>Calculations!Z163</f>
        <v>0</v>
      </c>
      <c r="Y5" s="148">
        <f>Calculations!AA163</f>
        <v>0</v>
      </c>
      <c r="Z5" s="148">
        <f>Calculations!AB163</f>
        <v>0</v>
      </c>
      <c r="AA5" s="148">
        <f>Calculations!AC163</f>
        <v>0</v>
      </c>
      <c r="AB5" s="148">
        <f>Calculations!AD163</f>
        <v>0</v>
      </c>
      <c r="AC5" s="148">
        <f>Calculations!AE163</f>
        <v>0</v>
      </c>
      <c r="AD5" s="148">
        <f>Calculations!AF163</f>
        <v>0</v>
      </c>
      <c r="AE5" s="148">
        <f>Calculations!AG163</f>
        <v>0</v>
      </c>
      <c r="AF5" s="148">
        <f>Calculations!AH163</f>
        <v>0</v>
      </c>
      <c r="AG5" s="148">
        <f>Calculations!AI163</f>
        <v>0</v>
      </c>
      <c r="AH5" s="20"/>
      <c r="AI5" s="20"/>
    </row>
    <row r="6" spans="1:35" x14ac:dyDescent="0.2">
      <c r="A6" s="149" t="s">
        <v>111</v>
      </c>
      <c r="B6" s="148">
        <f>Calculations!D164</f>
        <v>0</v>
      </c>
      <c r="C6" s="148">
        <f>Calculations!E164</f>
        <v>0</v>
      </c>
      <c r="D6" s="148">
        <f>Calculations!F164</f>
        <v>0</v>
      </c>
      <c r="E6" s="148">
        <f>Calculations!G164</f>
        <v>0</v>
      </c>
      <c r="F6" s="148">
        <f>Calculations!H164</f>
        <v>0</v>
      </c>
      <c r="G6" s="148">
        <f>Calculations!I164</f>
        <v>0</v>
      </c>
      <c r="H6" s="148">
        <f>Calculations!J164</f>
        <v>0</v>
      </c>
      <c r="I6" s="148">
        <f>Calculations!K164</f>
        <v>0</v>
      </c>
      <c r="J6" s="148">
        <f>Calculations!L164</f>
        <v>0</v>
      </c>
      <c r="K6" s="148">
        <f>Calculations!M164</f>
        <v>0</v>
      </c>
      <c r="L6" s="148">
        <f>Calculations!N164</f>
        <v>0</v>
      </c>
      <c r="M6" s="148">
        <f>Calculations!O164</f>
        <v>0</v>
      </c>
      <c r="N6" s="148">
        <f>Calculations!P164</f>
        <v>0</v>
      </c>
      <c r="O6" s="148">
        <f>Calculations!Q164</f>
        <v>0</v>
      </c>
      <c r="P6" s="148">
        <f>Calculations!R164</f>
        <v>0</v>
      </c>
      <c r="Q6" s="148">
        <f>Calculations!S164</f>
        <v>0</v>
      </c>
      <c r="R6" s="148">
        <f>Calculations!T164</f>
        <v>0</v>
      </c>
      <c r="S6" s="148">
        <f>Calculations!U164</f>
        <v>0</v>
      </c>
      <c r="T6" s="148">
        <f>Calculations!V164</f>
        <v>0</v>
      </c>
      <c r="U6" s="148">
        <f>Calculations!W164</f>
        <v>0</v>
      </c>
      <c r="V6" s="148">
        <f>Calculations!X164</f>
        <v>0</v>
      </c>
      <c r="W6" s="148">
        <f>Calculations!Y164</f>
        <v>0</v>
      </c>
      <c r="X6" s="148">
        <f>Calculations!Z164</f>
        <v>0</v>
      </c>
      <c r="Y6" s="148">
        <f>Calculations!AA164</f>
        <v>0</v>
      </c>
      <c r="Z6" s="148">
        <f>Calculations!AB164</f>
        <v>0</v>
      </c>
      <c r="AA6" s="148">
        <f>Calculations!AC164</f>
        <v>0</v>
      </c>
      <c r="AB6" s="148">
        <f>Calculations!AD164</f>
        <v>0</v>
      </c>
      <c r="AC6" s="148">
        <f>Calculations!AE164</f>
        <v>0</v>
      </c>
      <c r="AD6" s="148">
        <f>Calculations!AF164</f>
        <v>0</v>
      </c>
      <c r="AE6" s="148">
        <f>Calculations!AG164</f>
        <v>0</v>
      </c>
      <c r="AF6" s="148">
        <f>Calculations!AH164</f>
        <v>0</v>
      </c>
      <c r="AG6" s="148">
        <f>Calculations!AI164</f>
        <v>0</v>
      </c>
      <c r="AH6" s="20"/>
      <c r="AI6" s="20"/>
    </row>
    <row r="7" spans="1:35" x14ac:dyDescent="0.2">
      <c r="A7" s="149" t="s">
        <v>113</v>
      </c>
      <c r="B7" s="148">
        <f>Calculations!D165</f>
        <v>0</v>
      </c>
      <c r="C7" s="148">
        <f>Calculations!E165</f>
        <v>0</v>
      </c>
      <c r="D7" s="148">
        <f>Calculations!F165</f>
        <v>0</v>
      </c>
      <c r="E7" s="148">
        <f>Calculations!G165</f>
        <v>0</v>
      </c>
      <c r="F7" s="148">
        <f>Calculations!H165</f>
        <v>0</v>
      </c>
      <c r="G7" s="148">
        <f>Calculations!I165</f>
        <v>0</v>
      </c>
      <c r="H7" s="148">
        <f>Calculations!J165</f>
        <v>0</v>
      </c>
      <c r="I7" s="148">
        <f>Calculations!K165</f>
        <v>0</v>
      </c>
      <c r="J7" s="148">
        <f>Calculations!L165</f>
        <v>0</v>
      </c>
      <c r="K7" s="148">
        <f>Calculations!M165</f>
        <v>0</v>
      </c>
      <c r="L7" s="148">
        <f>Calculations!N165</f>
        <v>0</v>
      </c>
      <c r="M7" s="148">
        <f>Calculations!O165</f>
        <v>0</v>
      </c>
      <c r="N7" s="148">
        <f>Calculations!P165</f>
        <v>0</v>
      </c>
      <c r="O7" s="148">
        <f>Calculations!Q165</f>
        <v>0</v>
      </c>
      <c r="P7" s="148">
        <f>Calculations!R165</f>
        <v>0</v>
      </c>
      <c r="Q7" s="148">
        <f>Calculations!S165</f>
        <v>0</v>
      </c>
      <c r="R7" s="148">
        <f>Calculations!T165</f>
        <v>0</v>
      </c>
      <c r="S7" s="148">
        <f>Calculations!U165</f>
        <v>0</v>
      </c>
      <c r="T7" s="148">
        <f>Calculations!V165</f>
        <v>0</v>
      </c>
      <c r="U7" s="148">
        <f>Calculations!W165</f>
        <v>0</v>
      </c>
      <c r="V7" s="148">
        <f>Calculations!X165</f>
        <v>0</v>
      </c>
      <c r="W7" s="148">
        <f>Calculations!Y165</f>
        <v>0</v>
      </c>
      <c r="X7" s="148">
        <f>Calculations!Z165</f>
        <v>0</v>
      </c>
      <c r="Y7" s="148">
        <f>Calculations!AA165</f>
        <v>0</v>
      </c>
      <c r="Z7" s="148">
        <f>Calculations!AB165</f>
        <v>0</v>
      </c>
      <c r="AA7" s="148">
        <f>Calculations!AC165</f>
        <v>0</v>
      </c>
      <c r="AB7" s="148">
        <f>Calculations!AD165</f>
        <v>0</v>
      </c>
      <c r="AC7" s="148">
        <f>Calculations!AE165</f>
        <v>0</v>
      </c>
      <c r="AD7" s="148">
        <f>Calculations!AF165</f>
        <v>0</v>
      </c>
      <c r="AE7" s="148">
        <f>Calculations!AG165</f>
        <v>0</v>
      </c>
      <c r="AF7" s="148">
        <f>Calculations!AH165</f>
        <v>0</v>
      </c>
      <c r="AG7" s="148">
        <f>Calculations!AI165</f>
        <v>0</v>
      </c>
      <c r="AH7" s="20"/>
      <c r="AI7" s="20"/>
    </row>
    <row r="8" spans="1:35" x14ac:dyDescent="0.2">
      <c r="A8" s="149" t="s">
        <v>114</v>
      </c>
      <c r="B8" s="148">
        <f>Calculations!D166</f>
        <v>0</v>
      </c>
      <c r="C8" s="148">
        <f>Calculations!E166</f>
        <v>0</v>
      </c>
      <c r="D8" s="148">
        <f>Calculations!F166</f>
        <v>0</v>
      </c>
      <c r="E8" s="148">
        <f>Calculations!G166</f>
        <v>0</v>
      </c>
      <c r="F8" s="148">
        <f>Calculations!H166</f>
        <v>0</v>
      </c>
      <c r="G8" s="148">
        <f>Calculations!I166</f>
        <v>0</v>
      </c>
      <c r="H8" s="148">
        <f>Calculations!J166</f>
        <v>0</v>
      </c>
      <c r="I8" s="148">
        <f>Calculations!K166</f>
        <v>0</v>
      </c>
      <c r="J8" s="148">
        <f>Calculations!L166</f>
        <v>0</v>
      </c>
      <c r="K8" s="148">
        <f>Calculations!M166</f>
        <v>0</v>
      </c>
      <c r="L8" s="148">
        <f>Calculations!N166</f>
        <v>0</v>
      </c>
      <c r="M8" s="148">
        <f>Calculations!O166</f>
        <v>0</v>
      </c>
      <c r="N8" s="148">
        <f>Calculations!P166</f>
        <v>0</v>
      </c>
      <c r="O8" s="148">
        <f>Calculations!Q166</f>
        <v>0</v>
      </c>
      <c r="P8" s="148">
        <f>Calculations!R166</f>
        <v>0</v>
      </c>
      <c r="Q8" s="148">
        <f>Calculations!S166</f>
        <v>0</v>
      </c>
      <c r="R8" s="148">
        <f>Calculations!T166</f>
        <v>0</v>
      </c>
      <c r="S8" s="148">
        <f>Calculations!U166</f>
        <v>0</v>
      </c>
      <c r="T8" s="148">
        <f>Calculations!V166</f>
        <v>0</v>
      </c>
      <c r="U8" s="148">
        <f>Calculations!W166</f>
        <v>0</v>
      </c>
      <c r="V8" s="148">
        <f>Calculations!X166</f>
        <v>0</v>
      </c>
      <c r="W8" s="148">
        <f>Calculations!Y166</f>
        <v>0</v>
      </c>
      <c r="X8" s="148">
        <f>Calculations!Z166</f>
        <v>0</v>
      </c>
      <c r="Y8" s="148">
        <f>Calculations!AA166</f>
        <v>0</v>
      </c>
      <c r="Z8" s="148">
        <f>Calculations!AB166</f>
        <v>0</v>
      </c>
      <c r="AA8" s="148">
        <f>Calculations!AC166</f>
        <v>0</v>
      </c>
      <c r="AB8" s="148">
        <f>Calculations!AD166</f>
        <v>0</v>
      </c>
      <c r="AC8" s="148">
        <f>Calculations!AE166</f>
        <v>0</v>
      </c>
      <c r="AD8" s="148">
        <f>Calculations!AF166</f>
        <v>0</v>
      </c>
      <c r="AE8" s="148">
        <f>Calculations!AG166</f>
        <v>0</v>
      </c>
      <c r="AF8" s="148">
        <f>Calculations!AH166</f>
        <v>0</v>
      </c>
      <c r="AG8" s="148">
        <f>Calculations!AI166</f>
        <v>0</v>
      </c>
      <c r="AH8" s="20"/>
      <c r="AI8" s="20"/>
    </row>
    <row r="9" spans="1:35" x14ac:dyDescent="0.2">
      <c r="A9" s="149" t="s">
        <v>115</v>
      </c>
      <c r="B9" s="148">
        <f>Calculations!D167</f>
        <v>0</v>
      </c>
      <c r="C9" s="148">
        <f>Calculations!E167</f>
        <v>0</v>
      </c>
      <c r="D9" s="148">
        <f>Calculations!F167</f>
        <v>0</v>
      </c>
      <c r="E9" s="148">
        <f>Calculations!G167</f>
        <v>0</v>
      </c>
      <c r="F9" s="148">
        <f>Calculations!H167</f>
        <v>0</v>
      </c>
      <c r="G9" s="148">
        <f>Calculations!I167</f>
        <v>0</v>
      </c>
      <c r="H9" s="148">
        <f>Calculations!J167</f>
        <v>0</v>
      </c>
      <c r="I9" s="148">
        <f>Calculations!K167</f>
        <v>0</v>
      </c>
      <c r="J9" s="148">
        <f>Calculations!L167</f>
        <v>0</v>
      </c>
      <c r="K9" s="148">
        <f>Calculations!M167</f>
        <v>0</v>
      </c>
      <c r="L9" s="148">
        <f>Calculations!N167</f>
        <v>0</v>
      </c>
      <c r="M9" s="148">
        <f>Calculations!O167</f>
        <v>0</v>
      </c>
      <c r="N9" s="148">
        <f>Calculations!P167</f>
        <v>0</v>
      </c>
      <c r="O9" s="148">
        <f>Calculations!Q167</f>
        <v>0</v>
      </c>
      <c r="P9" s="148">
        <f>Calculations!R167</f>
        <v>0</v>
      </c>
      <c r="Q9" s="148">
        <f>Calculations!S167</f>
        <v>0</v>
      </c>
      <c r="R9" s="148">
        <f>Calculations!T167</f>
        <v>0</v>
      </c>
      <c r="S9" s="148">
        <f>Calculations!U167</f>
        <v>0</v>
      </c>
      <c r="T9" s="148">
        <f>Calculations!V167</f>
        <v>0</v>
      </c>
      <c r="U9" s="148">
        <f>Calculations!W167</f>
        <v>0</v>
      </c>
      <c r="V9" s="148">
        <f>Calculations!X167</f>
        <v>0</v>
      </c>
      <c r="W9" s="148">
        <f>Calculations!Y167</f>
        <v>0</v>
      </c>
      <c r="X9" s="148">
        <f>Calculations!Z167</f>
        <v>0</v>
      </c>
      <c r="Y9" s="148">
        <f>Calculations!AA167</f>
        <v>0</v>
      </c>
      <c r="Z9" s="148">
        <f>Calculations!AB167</f>
        <v>0</v>
      </c>
      <c r="AA9" s="148">
        <f>Calculations!AC167</f>
        <v>0</v>
      </c>
      <c r="AB9" s="148">
        <f>Calculations!AD167</f>
        <v>0</v>
      </c>
      <c r="AC9" s="148">
        <f>Calculations!AE167</f>
        <v>0</v>
      </c>
      <c r="AD9" s="148">
        <f>Calculations!AF167</f>
        <v>0</v>
      </c>
      <c r="AE9" s="148">
        <f>Calculations!AG167</f>
        <v>0</v>
      </c>
      <c r="AF9" s="148">
        <f>Calculations!AH167</f>
        <v>0</v>
      </c>
      <c r="AG9" s="148">
        <f>Calculations!AI167</f>
        <v>0</v>
      </c>
      <c r="AH9" s="20"/>
      <c r="AI9" s="20"/>
    </row>
    <row r="10" spans="1:35" x14ac:dyDescent="0.2">
      <c r="A10" s="149" t="s">
        <v>116</v>
      </c>
      <c r="B10" s="148">
        <f>Calculations!D168</f>
        <v>0</v>
      </c>
      <c r="C10" s="148">
        <f>Calculations!E168</f>
        <v>0</v>
      </c>
      <c r="D10" s="148">
        <f>Calculations!F168</f>
        <v>0</v>
      </c>
      <c r="E10" s="148">
        <f>Calculations!G168</f>
        <v>0</v>
      </c>
      <c r="F10" s="148">
        <f>Calculations!H168</f>
        <v>0</v>
      </c>
      <c r="G10" s="148">
        <f>Calculations!I168</f>
        <v>0</v>
      </c>
      <c r="H10" s="148">
        <f>Calculations!J168</f>
        <v>0</v>
      </c>
      <c r="I10" s="148">
        <f>Calculations!K168</f>
        <v>0</v>
      </c>
      <c r="J10" s="148">
        <f>Calculations!L168</f>
        <v>0</v>
      </c>
      <c r="K10" s="148">
        <f>Calculations!M168</f>
        <v>0</v>
      </c>
      <c r="L10" s="148">
        <f>Calculations!N168</f>
        <v>0</v>
      </c>
      <c r="M10" s="148">
        <f>Calculations!O168</f>
        <v>0</v>
      </c>
      <c r="N10" s="148">
        <f>Calculations!P168</f>
        <v>0</v>
      </c>
      <c r="O10" s="148">
        <f>Calculations!Q168</f>
        <v>0</v>
      </c>
      <c r="P10" s="148">
        <f>Calculations!R168</f>
        <v>0</v>
      </c>
      <c r="Q10" s="148">
        <f>Calculations!S168</f>
        <v>0</v>
      </c>
      <c r="R10" s="148">
        <f>Calculations!T168</f>
        <v>0</v>
      </c>
      <c r="S10" s="148">
        <f>Calculations!U168</f>
        <v>0</v>
      </c>
      <c r="T10" s="148">
        <f>Calculations!V168</f>
        <v>0</v>
      </c>
      <c r="U10" s="148">
        <f>Calculations!W168</f>
        <v>0</v>
      </c>
      <c r="V10" s="148">
        <f>Calculations!X168</f>
        <v>0</v>
      </c>
      <c r="W10" s="148">
        <f>Calculations!Y168</f>
        <v>0</v>
      </c>
      <c r="X10" s="148">
        <f>Calculations!Z168</f>
        <v>0</v>
      </c>
      <c r="Y10" s="148">
        <f>Calculations!AA168</f>
        <v>0</v>
      </c>
      <c r="Z10" s="148">
        <f>Calculations!AB168</f>
        <v>0</v>
      </c>
      <c r="AA10" s="148">
        <f>Calculations!AC168</f>
        <v>0</v>
      </c>
      <c r="AB10" s="148">
        <f>Calculations!AD168</f>
        <v>0</v>
      </c>
      <c r="AC10" s="148">
        <f>Calculations!AE168</f>
        <v>0</v>
      </c>
      <c r="AD10" s="148">
        <f>Calculations!AF168</f>
        <v>0</v>
      </c>
      <c r="AE10" s="148">
        <f>Calculations!AG168</f>
        <v>0</v>
      </c>
      <c r="AF10" s="148">
        <f>Calculations!AH168</f>
        <v>0</v>
      </c>
      <c r="AG10" s="148">
        <f>Calculations!AI168</f>
        <v>0</v>
      </c>
      <c r="AH10" s="20"/>
      <c r="AI10" s="20"/>
    </row>
    <row r="11" spans="1:35" x14ac:dyDescent="0.2">
      <c r="A11" s="149" t="s">
        <v>117</v>
      </c>
      <c r="B11" s="148">
        <f>Calculations!D169</f>
        <v>0</v>
      </c>
      <c r="C11" s="148">
        <f>Calculations!E169</f>
        <v>0</v>
      </c>
      <c r="D11" s="148">
        <f>Calculations!F169</f>
        <v>0</v>
      </c>
      <c r="E11" s="148">
        <f>Calculations!G169</f>
        <v>0</v>
      </c>
      <c r="F11" s="148">
        <f>Calculations!H169</f>
        <v>0</v>
      </c>
      <c r="G11" s="148">
        <f>Calculations!I169</f>
        <v>0</v>
      </c>
      <c r="H11" s="148">
        <f>Calculations!J169</f>
        <v>0</v>
      </c>
      <c r="I11" s="148">
        <f>Calculations!K169</f>
        <v>0</v>
      </c>
      <c r="J11" s="148">
        <f>Calculations!L169</f>
        <v>0</v>
      </c>
      <c r="K11" s="148">
        <f>Calculations!M169</f>
        <v>0</v>
      </c>
      <c r="L11" s="148">
        <f>Calculations!N169</f>
        <v>0</v>
      </c>
      <c r="M11" s="148">
        <f>Calculations!O169</f>
        <v>0</v>
      </c>
      <c r="N11" s="148">
        <f>Calculations!P169</f>
        <v>0</v>
      </c>
      <c r="O11" s="148">
        <f>Calculations!Q169</f>
        <v>0</v>
      </c>
      <c r="P11" s="148">
        <f>Calculations!R169</f>
        <v>0</v>
      </c>
      <c r="Q11" s="148">
        <f>Calculations!S169</f>
        <v>0</v>
      </c>
      <c r="R11" s="148">
        <f>Calculations!T169</f>
        <v>0</v>
      </c>
      <c r="S11" s="148">
        <f>Calculations!U169</f>
        <v>0</v>
      </c>
      <c r="T11" s="148">
        <f>Calculations!V169</f>
        <v>0</v>
      </c>
      <c r="U11" s="148">
        <f>Calculations!W169</f>
        <v>0</v>
      </c>
      <c r="V11" s="148">
        <f>Calculations!X169</f>
        <v>0</v>
      </c>
      <c r="W11" s="148">
        <f>Calculations!Y169</f>
        <v>0</v>
      </c>
      <c r="X11" s="148">
        <f>Calculations!Z169</f>
        <v>0</v>
      </c>
      <c r="Y11" s="148">
        <f>Calculations!AA169</f>
        <v>0</v>
      </c>
      <c r="Z11" s="148">
        <f>Calculations!AB169</f>
        <v>0</v>
      </c>
      <c r="AA11" s="148">
        <f>Calculations!AC169</f>
        <v>0</v>
      </c>
      <c r="AB11" s="148">
        <f>Calculations!AD169</f>
        <v>0</v>
      </c>
      <c r="AC11" s="148">
        <f>Calculations!AE169</f>
        <v>0</v>
      </c>
      <c r="AD11" s="148">
        <f>Calculations!AF169</f>
        <v>0</v>
      </c>
      <c r="AE11" s="148">
        <f>Calculations!AG169</f>
        <v>0</v>
      </c>
      <c r="AF11" s="148">
        <f>Calculations!AH169</f>
        <v>0</v>
      </c>
      <c r="AG11" s="148">
        <f>Calculations!AI169</f>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F497D"/>
  </sheetPr>
  <dimension ref="A1:AI1000"/>
  <sheetViews>
    <sheetView workbookViewId="0">
      <selection activeCell="N19" sqref="N19"/>
    </sheetView>
  </sheetViews>
  <sheetFormatPr baseColWidth="10" defaultColWidth="14.5" defaultRowHeight="15" customHeight="1" x14ac:dyDescent="0.2"/>
  <cols>
    <col min="1" max="1" width="29" customWidth="1"/>
    <col min="2" max="33" width="9.8320312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f>Calculations!D173</f>
        <v>15867519352622.852</v>
      </c>
      <c r="C2" s="148">
        <f>Calculations!E173</f>
        <v>16660895320253.994</v>
      </c>
      <c r="D2" s="148">
        <f>Calculations!F173</f>
        <v>17493940086266.695</v>
      </c>
      <c r="E2" s="148">
        <f>Calculations!G173</f>
        <v>18627806573339.539</v>
      </c>
      <c r="F2" s="148">
        <f>Calculations!H173</f>
        <v>19761673060412.383</v>
      </c>
      <c r="G2" s="148">
        <f>Calculations!I173</f>
        <v>20895539547485.223</v>
      </c>
      <c r="H2" s="148">
        <f>Calculations!J173</f>
        <v>22029406034558.066</v>
      </c>
      <c r="I2" s="148">
        <f>Calculations!K173</f>
        <v>23163272521630.91</v>
      </c>
      <c r="J2" s="148">
        <f>Calculations!L173</f>
        <v>24297139008703.754</v>
      </c>
      <c r="K2" s="148">
        <f>Calculations!M173</f>
        <v>25431005495776.594</v>
      </c>
      <c r="L2" s="148">
        <f>Calculations!N173</f>
        <v>26564871982849.434</v>
      </c>
      <c r="M2" s="148">
        <f>Calculations!O173</f>
        <v>27698738469922.27</v>
      </c>
      <c r="N2" s="148">
        <f>Calculations!P173</f>
        <v>28937892559366.16</v>
      </c>
      <c r="O2" s="148">
        <f>Calculations!Q173</f>
        <v>30177046648810.051</v>
      </c>
      <c r="P2" s="148">
        <f>Calculations!R173</f>
        <v>31416200738253.941</v>
      </c>
      <c r="Q2" s="148">
        <f>Calculations!S173</f>
        <v>32655354827697.832</v>
      </c>
      <c r="R2" s="148">
        <f>Calculations!T173</f>
        <v>33894508917141.723</v>
      </c>
      <c r="S2" s="148">
        <f>Calculations!U173</f>
        <v>35133663006585.617</v>
      </c>
      <c r="T2" s="148">
        <f>Calculations!V173</f>
        <v>36372817096029.508</v>
      </c>
      <c r="U2" s="148">
        <f>Calculations!W173</f>
        <v>37611971185473.398</v>
      </c>
      <c r="V2" s="148">
        <f>Calculations!X173</f>
        <v>38851125274917.289</v>
      </c>
      <c r="W2" s="148">
        <f>Calculations!Y173</f>
        <v>40090279364361.18</v>
      </c>
      <c r="X2" s="148">
        <f>Calculations!Z173</f>
        <v>41329433453805.078</v>
      </c>
      <c r="Y2" s="148">
        <f>Calculations!AA173</f>
        <v>42568587543248.969</v>
      </c>
      <c r="Z2" s="148">
        <f>Calculations!AB173</f>
        <v>43807741632692.859</v>
      </c>
      <c r="AA2" s="148">
        <f>Calculations!AC173</f>
        <v>45046895722136.75</v>
      </c>
      <c r="AB2" s="148">
        <f>Calculations!AD173</f>
        <v>46286049811580.641</v>
      </c>
      <c r="AC2" s="148">
        <f>Calculations!AE173</f>
        <v>47525203901024.531</v>
      </c>
      <c r="AD2" s="148">
        <f>Calculations!AF173</f>
        <v>48764357990468.422</v>
      </c>
      <c r="AE2" s="148">
        <f>Calculations!AG173</f>
        <v>50003512079912.312</v>
      </c>
      <c r="AF2" s="148">
        <f>Calculations!AH173</f>
        <v>51242666169356.203</v>
      </c>
      <c r="AG2" s="148">
        <f>Calculations!AI173</f>
        <v>52481820258800.094</v>
      </c>
      <c r="AH2" s="20"/>
      <c r="AI2" s="20"/>
    </row>
    <row r="3" spans="1:35" x14ac:dyDescent="0.2">
      <c r="A3" s="149" t="s">
        <v>106</v>
      </c>
      <c r="B3" s="148">
        <f>Calculations!D174</f>
        <v>0</v>
      </c>
      <c r="C3" s="148">
        <f>Calculations!E174</f>
        <v>0</v>
      </c>
      <c r="D3" s="148">
        <f>Calculations!F174</f>
        <v>0</v>
      </c>
      <c r="E3" s="148">
        <f>Calculations!G174</f>
        <v>0</v>
      </c>
      <c r="F3" s="148">
        <f>Calculations!H174</f>
        <v>0</v>
      </c>
      <c r="G3" s="148">
        <f>Calculations!I174</f>
        <v>0</v>
      </c>
      <c r="H3" s="148">
        <f>Calculations!J174</f>
        <v>0</v>
      </c>
      <c r="I3" s="148">
        <f>Calculations!K174</f>
        <v>0</v>
      </c>
      <c r="J3" s="148">
        <f>Calculations!L174</f>
        <v>0</v>
      </c>
      <c r="K3" s="148">
        <f>Calculations!M174</f>
        <v>0</v>
      </c>
      <c r="L3" s="148">
        <f>Calculations!N174</f>
        <v>0</v>
      </c>
      <c r="M3" s="148">
        <f>Calculations!O174</f>
        <v>0</v>
      </c>
      <c r="N3" s="148">
        <f>Calculations!P174</f>
        <v>0</v>
      </c>
      <c r="O3" s="148">
        <f>Calculations!Q174</f>
        <v>0</v>
      </c>
      <c r="P3" s="148">
        <f>Calculations!R174</f>
        <v>0</v>
      </c>
      <c r="Q3" s="148">
        <f>Calculations!S174</f>
        <v>0</v>
      </c>
      <c r="R3" s="148">
        <f>Calculations!T174</f>
        <v>0</v>
      </c>
      <c r="S3" s="148">
        <f>Calculations!U174</f>
        <v>0</v>
      </c>
      <c r="T3" s="148">
        <f>Calculations!V174</f>
        <v>0</v>
      </c>
      <c r="U3" s="148">
        <f>Calculations!W174</f>
        <v>0</v>
      </c>
      <c r="V3" s="148">
        <f>Calculations!X174</f>
        <v>0</v>
      </c>
      <c r="W3" s="148">
        <f>Calculations!Y174</f>
        <v>0</v>
      </c>
      <c r="X3" s="148">
        <f>Calculations!Z174</f>
        <v>0</v>
      </c>
      <c r="Y3" s="148">
        <f>Calculations!AA174</f>
        <v>0</v>
      </c>
      <c r="Z3" s="148">
        <f>Calculations!AB174</f>
        <v>0</v>
      </c>
      <c r="AA3" s="148">
        <f>Calculations!AC174</f>
        <v>0</v>
      </c>
      <c r="AB3" s="148">
        <f>Calculations!AD174</f>
        <v>0</v>
      </c>
      <c r="AC3" s="148">
        <f>Calculations!AE174</f>
        <v>0</v>
      </c>
      <c r="AD3" s="148">
        <f>Calculations!AF174</f>
        <v>0</v>
      </c>
      <c r="AE3" s="148">
        <f>Calculations!AG174</f>
        <v>0</v>
      </c>
      <c r="AF3" s="148">
        <f>Calculations!AH174</f>
        <v>0</v>
      </c>
      <c r="AG3" s="148">
        <f>Calculations!AI174</f>
        <v>0</v>
      </c>
      <c r="AH3" s="20"/>
      <c r="AI3" s="20"/>
    </row>
    <row r="4" spans="1:35" x14ac:dyDescent="0.2">
      <c r="A4" s="149" t="s">
        <v>108</v>
      </c>
      <c r="B4" s="148">
        <f>Calculations!D175</f>
        <v>179800000000</v>
      </c>
      <c r="C4" s="148">
        <f>Calculations!E175</f>
        <v>176204000000</v>
      </c>
      <c r="D4" s="148">
        <f>Calculations!F175</f>
        <v>172679920000</v>
      </c>
      <c r="E4" s="148">
        <f>Calculations!G175</f>
        <v>169322254888.88892</v>
      </c>
      <c r="F4" s="148">
        <f>Calculations!H175</f>
        <v>165964589777.7778</v>
      </c>
      <c r="G4" s="148">
        <f>Calculations!I175</f>
        <v>162606924666.66669</v>
      </c>
      <c r="H4" s="148">
        <f>Calculations!J175</f>
        <v>159249259555.55557</v>
      </c>
      <c r="I4" s="148">
        <f>Calculations!K175</f>
        <v>155891594444.44446</v>
      </c>
      <c r="J4" s="148">
        <f>Calculations!L175</f>
        <v>152533929333.33334</v>
      </c>
      <c r="K4" s="148">
        <f>Calculations!M175</f>
        <v>149176264222.22223</v>
      </c>
      <c r="L4" s="148">
        <f>Calculations!N175</f>
        <v>145818599111.11111</v>
      </c>
      <c r="M4" s="148">
        <f>Calculations!O175</f>
        <v>142460934000</v>
      </c>
      <c r="N4" s="148">
        <f>Calculations!P175</f>
        <v>136848836600</v>
      </c>
      <c r="O4" s="148">
        <f>Calculations!Q175</f>
        <v>131236739200</v>
      </c>
      <c r="P4" s="148">
        <f>Calculations!R175</f>
        <v>125624641800</v>
      </c>
      <c r="Q4" s="148">
        <f>Calculations!S175</f>
        <v>120012544400</v>
      </c>
      <c r="R4" s="148">
        <f>Calculations!T175</f>
        <v>114400447000</v>
      </c>
      <c r="S4" s="148">
        <f>Calculations!U175</f>
        <v>108788349600</v>
      </c>
      <c r="T4" s="148">
        <f>Calculations!V175</f>
        <v>103176252200</v>
      </c>
      <c r="U4" s="148">
        <f>Calculations!W175</f>
        <v>97564154800</v>
      </c>
      <c r="V4" s="148">
        <f>Calculations!X175</f>
        <v>91952057400</v>
      </c>
      <c r="W4" s="148">
        <f>Calculations!Y175</f>
        <v>86339960000</v>
      </c>
      <c r="X4" s="148">
        <f>Calculations!Z175</f>
        <v>80727862600</v>
      </c>
      <c r="Y4" s="148">
        <f>Calculations!AA175</f>
        <v>75115765200</v>
      </c>
      <c r="Z4" s="148">
        <f>Calculations!AB175</f>
        <v>69503667800</v>
      </c>
      <c r="AA4" s="148">
        <f>Calculations!AC175</f>
        <v>63891570400</v>
      </c>
      <c r="AB4" s="148">
        <f>Calculations!AD175</f>
        <v>58279473000</v>
      </c>
      <c r="AC4" s="148">
        <f>Calculations!AE175</f>
        <v>52667375600</v>
      </c>
      <c r="AD4" s="148">
        <f>Calculations!AF175</f>
        <v>47055278200</v>
      </c>
      <c r="AE4" s="148">
        <f>Calculations!AG175</f>
        <v>41443180800</v>
      </c>
      <c r="AF4" s="148">
        <f>Calculations!AH175</f>
        <v>35831083400</v>
      </c>
      <c r="AG4" s="148">
        <f>Calculations!AI175</f>
        <v>30218986000</v>
      </c>
      <c r="AH4" s="20"/>
      <c r="AI4" s="20"/>
    </row>
    <row r="5" spans="1:35" x14ac:dyDescent="0.2">
      <c r="A5" s="149" t="s">
        <v>110</v>
      </c>
      <c r="B5" s="148">
        <f>Calculations!D176</f>
        <v>11600000000</v>
      </c>
      <c r="C5" s="148">
        <f>Calculations!E176</f>
        <v>11368000000</v>
      </c>
      <c r="D5" s="148">
        <f>Calculations!F176</f>
        <v>11140640000</v>
      </c>
      <c r="E5" s="148">
        <f>Calculations!G176</f>
        <v>10924016444.444445</v>
      </c>
      <c r="F5" s="148">
        <f>Calculations!H176</f>
        <v>10707392888.888889</v>
      </c>
      <c r="G5" s="148">
        <f>Calculations!I176</f>
        <v>10490769333.333334</v>
      </c>
      <c r="H5" s="148">
        <f>Calculations!J176</f>
        <v>10274145777.777779</v>
      </c>
      <c r="I5" s="148">
        <f>Calculations!K176</f>
        <v>10057522222.222223</v>
      </c>
      <c r="J5" s="148">
        <f>Calculations!L176</f>
        <v>9840898666.6666679</v>
      </c>
      <c r="K5" s="148">
        <f>Calculations!M176</f>
        <v>9624275111.1111126</v>
      </c>
      <c r="L5" s="148">
        <f>Calculations!N176</f>
        <v>9407651555.5555573</v>
      </c>
      <c r="M5" s="148">
        <f>Calculations!O176</f>
        <v>9191028000</v>
      </c>
      <c r="N5" s="148">
        <f>Calculations!P176</f>
        <v>8828957200</v>
      </c>
      <c r="O5" s="148">
        <f>Calculations!Q176</f>
        <v>8466886400</v>
      </c>
      <c r="P5" s="148">
        <f>Calculations!R176</f>
        <v>8104815600</v>
      </c>
      <c r="Q5" s="148">
        <f>Calculations!S176</f>
        <v>7742744800</v>
      </c>
      <c r="R5" s="148">
        <f>Calculations!T176</f>
        <v>7380674000</v>
      </c>
      <c r="S5" s="148">
        <f>Calculations!U176</f>
        <v>7018603200</v>
      </c>
      <c r="T5" s="148">
        <f>Calculations!V176</f>
        <v>6656532400</v>
      </c>
      <c r="U5" s="148">
        <f>Calculations!W176</f>
        <v>6294461600</v>
      </c>
      <c r="V5" s="148">
        <f>Calculations!X176</f>
        <v>5932390800</v>
      </c>
      <c r="W5" s="148">
        <f>Calculations!Y176</f>
        <v>5570320000</v>
      </c>
      <c r="X5" s="148">
        <f>Calculations!Z176</f>
        <v>5208249200</v>
      </c>
      <c r="Y5" s="148">
        <f>Calculations!AA176</f>
        <v>4846178400</v>
      </c>
      <c r="Z5" s="148">
        <f>Calculations!AB176</f>
        <v>4484107600</v>
      </c>
      <c r="AA5" s="148">
        <f>Calculations!AC176</f>
        <v>4122036800</v>
      </c>
      <c r="AB5" s="148">
        <f>Calculations!AD176</f>
        <v>3759966000</v>
      </c>
      <c r="AC5" s="148">
        <f>Calculations!AE176</f>
        <v>3397895200</v>
      </c>
      <c r="AD5" s="148">
        <f>Calculations!AF176</f>
        <v>3035824400</v>
      </c>
      <c r="AE5" s="148">
        <f>Calculations!AG176</f>
        <v>2673753600</v>
      </c>
      <c r="AF5" s="148">
        <f>Calculations!AH176</f>
        <v>2311682800</v>
      </c>
      <c r="AG5" s="148">
        <f>Calculations!AI176</f>
        <v>1949612000</v>
      </c>
      <c r="AH5" s="127"/>
      <c r="AI5" s="20"/>
    </row>
    <row r="6" spans="1:35" x14ac:dyDescent="0.2">
      <c r="A6" s="149" t="s">
        <v>111</v>
      </c>
      <c r="B6" s="148">
        <f>Calculations!D177</f>
        <v>0</v>
      </c>
      <c r="C6" s="148">
        <f>Calculations!E177</f>
        <v>0</v>
      </c>
      <c r="D6" s="148">
        <f>Calculations!F177</f>
        <v>0</v>
      </c>
      <c r="E6" s="148">
        <f>Calculations!G177</f>
        <v>0</v>
      </c>
      <c r="F6" s="148">
        <f>Calculations!H177</f>
        <v>0</v>
      </c>
      <c r="G6" s="148">
        <f>Calculations!I177</f>
        <v>0</v>
      </c>
      <c r="H6" s="148">
        <f>Calculations!J177</f>
        <v>0</v>
      </c>
      <c r="I6" s="148">
        <f>Calculations!K177</f>
        <v>0</v>
      </c>
      <c r="J6" s="148">
        <f>Calculations!L177</f>
        <v>0</v>
      </c>
      <c r="K6" s="148">
        <f>Calculations!M177</f>
        <v>0</v>
      </c>
      <c r="L6" s="148">
        <f>Calculations!N177</f>
        <v>0</v>
      </c>
      <c r="M6" s="148">
        <f>Calculations!O177</f>
        <v>0</v>
      </c>
      <c r="N6" s="148">
        <f>Calculations!P177</f>
        <v>0</v>
      </c>
      <c r="O6" s="148">
        <f>Calculations!Q177</f>
        <v>0</v>
      </c>
      <c r="P6" s="148">
        <f>Calculations!R177</f>
        <v>0</v>
      </c>
      <c r="Q6" s="148">
        <f>Calculations!S177</f>
        <v>0</v>
      </c>
      <c r="R6" s="148">
        <f>Calculations!T177</f>
        <v>0</v>
      </c>
      <c r="S6" s="148">
        <f>Calculations!U177</f>
        <v>0</v>
      </c>
      <c r="T6" s="148">
        <f>Calculations!V177</f>
        <v>0</v>
      </c>
      <c r="U6" s="148">
        <f>Calculations!W177</f>
        <v>0</v>
      </c>
      <c r="V6" s="148">
        <f>Calculations!X177</f>
        <v>0</v>
      </c>
      <c r="W6" s="148">
        <f>Calculations!Y177</f>
        <v>0</v>
      </c>
      <c r="X6" s="148">
        <f>Calculations!Z177</f>
        <v>0</v>
      </c>
      <c r="Y6" s="148">
        <f>Calculations!AA177</f>
        <v>0</v>
      </c>
      <c r="Z6" s="148">
        <f>Calculations!AB177</f>
        <v>0</v>
      </c>
      <c r="AA6" s="148">
        <f>Calculations!AC177</f>
        <v>0</v>
      </c>
      <c r="AB6" s="148">
        <f>Calculations!AD177</f>
        <v>0</v>
      </c>
      <c r="AC6" s="148">
        <f>Calculations!AE177</f>
        <v>0</v>
      </c>
      <c r="AD6" s="148">
        <f>Calculations!AF177</f>
        <v>0</v>
      </c>
      <c r="AE6" s="148">
        <f>Calculations!AG177</f>
        <v>0</v>
      </c>
      <c r="AF6" s="148">
        <f>Calculations!AH177</f>
        <v>0</v>
      </c>
      <c r="AG6" s="148">
        <f>Calculations!AI177</f>
        <v>0</v>
      </c>
      <c r="AH6" s="20"/>
      <c r="AI6" s="20"/>
    </row>
    <row r="7" spans="1:35" x14ac:dyDescent="0.2">
      <c r="A7" s="149" t="s">
        <v>113</v>
      </c>
      <c r="B7" s="148">
        <f>Calculations!D178</f>
        <v>0</v>
      </c>
      <c r="C7" s="148">
        <f>Calculations!E178</f>
        <v>0</v>
      </c>
      <c r="D7" s="148">
        <f>Calculations!F178</f>
        <v>0</v>
      </c>
      <c r="E7" s="148">
        <f>Calculations!G178</f>
        <v>0</v>
      </c>
      <c r="F7" s="148">
        <f>Calculations!H178</f>
        <v>0</v>
      </c>
      <c r="G7" s="148">
        <f>Calculations!I178</f>
        <v>0</v>
      </c>
      <c r="H7" s="148">
        <f>Calculations!J178</f>
        <v>0</v>
      </c>
      <c r="I7" s="148">
        <f>Calculations!K178</f>
        <v>0</v>
      </c>
      <c r="J7" s="148">
        <f>Calculations!L178</f>
        <v>0</v>
      </c>
      <c r="K7" s="148">
        <f>Calculations!M178</f>
        <v>0</v>
      </c>
      <c r="L7" s="148">
        <f>Calculations!N178</f>
        <v>0</v>
      </c>
      <c r="M7" s="148">
        <f>Calculations!O178</f>
        <v>0</v>
      </c>
      <c r="N7" s="148">
        <f>Calculations!P178</f>
        <v>0</v>
      </c>
      <c r="O7" s="148">
        <f>Calculations!Q178</f>
        <v>0</v>
      </c>
      <c r="P7" s="148">
        <f>Calculations!R178</f>
        <v>0</v>
      </c>
      <c r="Q7" s="148">
        <f>Calculations!S178</f>
        <v>0</v>
      </c>
      <c r="R7" s="148">
        <f>Calculations!T178</f>
        <v>0</v>
      </c>
      <c r="S7" s="148">
        <f>Calculations!U178</f>
        <v>0</v>
      </c>
      <c r="T7" s="148">
        <f>Calculations!V178</f>
        <v>0</v>
      </c>
      <c r="U7" s="148">
        <f>Calculations!W178</f>
        <v>0</v>
      </c>
      <c r="V7" s="148">
        <f>Calculations!X178</f>
        <v>0</v>
      </c>
      <c r="W7" s="148">
        <f>Calculations!Y178</f>
        <v>0</v>
      </c>
      <c r="X7" s="148">
        <f>Calculations!Z178</f>
        <v>0</v>
      </c>
      <c r="Y7" s="148">
        <f>Calculations!AA178</f>
        <v>0</v>
      </c>
      <c r="Z7" s="148">
        <f>Calculations!AB178</f>
        <v>0</v>
      </c>
      <c r="AA7" s="148">
        <f>Calculations!AC178</f>
        <v>0</v>
      </c>
      <c r="AB7" s="148">
        <f>Calculations!AD178</f>
        <v>0</v>
      </c>
      <c r="AC7" s="148">
        <f>Calculations!AE178</f>
        <v>0</v>
      </c>
      <c r="AD7" s="148">
        <f>Calculations!AF178</f>
        <v>0</v>
      </c>
      <c r="AE7" s="148">
        <f>Calculations!AG178</f>
        <v>0</v>
      </c>
      <c r="AF7" s="148">
        <f>Calculations!AH178</f>
        <v>0</v>
      </c>
      <c r="AG7" s="148">
        <f>Calculations!AI178</f>
        <v>0</v>
      </c>
      <c r="AH7" s="20"/>
      <c r="AI7" s="20"/>
    </row>
    <row r="8" spans="1:35" x14ac:dyDescent="0.2">
      <c r="A8" s="149" t="s">
        <v>114</v>
      </c>
      <c r="B8" s="148">
        <f>Calculations!D179</f>
        <v>0</v>
      </c>
      <c r="C8" s="148">
        <f>Calculations!E179</f>
        <v>0</v>
      </c>
      <c r="D8" s="148">
        <f>Calculations!F179</f>
        <v>0</v>
      </c>
      <c r="E8" s="148">
        <f>Calculations!G179</f>
        <v>0</v>
      </c>
      <c r="F8" s="148">
        <f>Calculations!H179</f>
        <v>0</v>
      </c>
      <c r="G8" s="148">
        <f>Calculations!I179</f>
        <v>0</v>
      </c>
      <c r="H8" s="148">
        <f>Calculations!J179</f>
        <v>0</v>
      </c>
      <c r="I8" s="148">
        <f>Calculations!K179</f>
        <v>0</v>
      </c>
      <c r="J8" s="148">
        <f>Calculations!L179</f>
        <v>0</v>
      </c>
      <c r="K8" s="148">
        <f>Calculations!M179</f>
        <v>0</v>
      </c>
      <c r="L8" s="148">
        <f>Calculations!N179</f>
        <v>0</v>
      </c>
      <c r="M8" s="148">
        <f>Calculations!O179</f>
        <v>0</v>
      </c>
      <c r="N8" s="148">
        <f>Calculations!P179</f>
        <v>0</v>
      </c>
      <c r="O8" s="148">
        <f>Calculations!Q179</f>
        <v>0</v>
      </c>
      <c r="P8" s="148">
        <f>Calculations!R179</f>
        <v>0</v>
      </c>
      <c r="Q8" s="148">
        <f>Calculations!S179</f>
        <v>0</v>
      </c>
      <c r="R8" s="148">
        <f>Calculations!T179</f>
        <v>0</v>
      </c>
      <c r="S8" s="148">
        <f>Calculations!U179</f>
        <v>0</v>
      </c>
      <c r="T8" s="148">
        <f>Calculations!V179</f>
        <v>0</v>
      </c>
      <c r="U8" s="148">
        <f>Calculations!W179</f>
        <v>0</v>
      </c>
      <c r="V8" s="148">
        <f>Calculations!X179</f>
        <v>0</v>
      </c>
      <c r="W8" s="148">
        <f>Calculations!Y179</f>
        <v>0</v>
      </c>
      <c r="X8" s="148">
        <f>Calculations!Z179</f>
        <v>0</v>
      </c>
      <c r="Y8" s="148">
        <f>Calculations!AA179</f>
        <v>0</v>
      </c>
      <c r="Z8" s="148">
        <f>Calculations!AB179</f>
        <v>0</v>
      </c>
      <c r="AA8" s="148">
        <f>Calculations!AC179</f>
        <v>0</v>
      </c>
      <c r="AB8" s="148">
        <f>Calculations!AD179</f>
        <v>0</v>
      </c>
      <c r="AC8" s="148">
        <f>Calculations!AE179</f>
        <v>0</v>
      </c>
      <c r="AD8" s="148">
        <f>Calculations!AF179</f>
        <v>0</v>
      </c>
      <c r="AE8" s="148">
        <f>Calculations!AG179</f>
        <v>0</v>
      </c>
      <c r="AF8" s="148">
        <f>Calculations!AH179</f>
        <v>0</v>
      </c>
      <c r="AG8" s="148">
        <f>Calculations!AI179</f>
        <v>0</v>
      </c>
      <c r="AH8" s="20"/>
      <c r="AI8" s="20"/>
    </row>
    <row r="9" spans="1:35" x14ac:dyDescent="0.2">
      <c r="A9" s="149" t="s">
        <v>115</v>
      </c>
      <c r="B9" s="148">
        <f>Calculations!D180</f>
        <v>0</v>
      </c>
      <c r="C9" s="148">
        <f>Calculations!E180</f>
        <v>0</v>
      </c>
      <c r="D9" s="148">
        <f>Calculations!F180</f>
        <v>0</v>
      </c>
      <c r="E9" s="148">
        <f>Calculations!G180</f>
        <v>0</v>
      </c>
      <c r="F9" s="148">
        <f>Calculations!H180</f>
        <v>0</v>
      </c>
      <c r="G9" s="148">
        <f>Calculations!I180</f>
        <v>0</v>
      </c>
      <c r="H9" s="148">
        <f>Calculations!J180</f>
        <v>0</v>
      </c>
      <c r="I9" s="148">
        <f>Calculations!K180</f>
        <v>0</v>
      </c>
      <c r="J9" s="148">
        <f>Calculations!L180</f>
        <v>0</v>
      </c>
      <c r="K9" s="148">
        <f>Calculations!M180</f>
        <v>0</v>
      </c>
      <c r="L9" s="148">
        <f>Calculations!N180</f>
        <v>0</v>
      </c>
      <c r="M9" s="148">
        <f>Calculations!O180</f>
        <v>0</v>
      </c>
      <c r="N9" s="148">
        <f>Calculations!P180</f>
        <v>0</v>
      </c>
      <c r="O9" s="148">
        <f>Calculations!Q180</f>
        <v>0</v>
      </c>
      <c r="P9" s="148">
        <f>Calculations!R180</f>
        <v>0</v>
      </c>
      <c r="Q9" s="148">
        <f>Calculations!S180</f>
        <v>0</v>
      </c>
      <c r="R9" s="148">
        <f>Calculations!T180</f>
        <v>0</v>
      </c>
      <c r="S9" s="148">
        <f>Calculations!U180</f>
        <v>0</v>
      </c>
      <c r="T9" s="148">
        <f>Calculations!V180</f>
        <v>0</v>
      </c>
      <c r="U9" s="148">
        <f>Calculations!W180</f>
        <v>0</v>
      </c>
      <c r="V9" s="148">
        <f>Calculations!X180</f>
        <v>0</v>
      </c>
      <c r="W9" s="148">
        <f>Calculations!Y180</f>
        <v>0</v>
      </c>
      <c r="X9" s="148">
        <f>Calculations!Z180</f>
        <v>0</v>
      </c>
      <c r="Y9" s="148">
        <f>Calculations!AA180</f>
        <v>0</v>
      </c>
      <c r="Z9" s="148">
        <f>Calculations!AB180</f>
        <v>0</v>
      </c>
      <c r="AA9" s="148">
        <f>Calculations!AC180</f>
        <v>0</v>
      </c>
      <c r="AB9" s="148">
        <f>Calculations!AD180</f>
        <v>0</v>
      </c>
      <c r="AC9" s="148">
        <f>Calculations!AE180</f>
        <v>0</v>
      </c>
      <c r="AD9" s="148">
        <f>Calculations!AF180</f>
        <v>0</v>
      </c>
      <c r="AE9" s="148">
        <f>Calculations!AG180</f>
        <v>0</v>
      </c>
      <c r="AF9" s="148">
        <f>Calculations!AH180</f>
        <v>0</v>
      </c>
      <c r="AG9" s="148">
        <f>Calculations!AI180</f>
        <v>0</v>
      </c>
      <c r="AH9" s="20"/>
      <c r="AI9" s="20"/>
    </row>
    <row r="10" spans="1:35" x14ac:dyDescent="0.2">
      <c r="A10" s="149" t="s">
        <v>116</v>
      </c>
      <c r="B10" s="148">
        <f>Calculations!D181</f>
        <v>10196400000000</v>
      </c>
      <c r="C10" s="148">
        <f>Calculations!E181</f>
        <v>9992472000000</v>
      </c>
      <c r="D10" s="148">
        <f>Calculations!F181</f>
        <v>9792622560000</v>
      </c>
      <c r="E10" s="148">
        <f>Calculations!G181</f>
        <v>9602210454666.668</v>
      </c>
      <c r="F10" s="148">
        <f>Calculations!H181</f>
        <v>9411798349333.334</v>
      </c>
      <c r="G10" s="148">
        <f>Calculations!I181</f>
        <v>9221386244000.002</v>
      </c>
      <c r="H10" s="148">
        <f>Calculations!J181</f>
        <v>9030974138666.6699</v>
      </c>
      <c r="I10" s="148">
        <f>Calculations!K181</f>
        <v>8840562033333.3379</v>
      </c>
      <c r="J10" s="148">
        <f>Calculations!L181</f>
        <v>8650149928000.0049</v>
      </c>
      <c r="K10" s="148">
        <f>Calculations!M181</f>
        <v>8459737822666.6719</v>
      </c>
      <c r="L10" s="148">
        <f>Calculations!N181</f>
        <v>8269325717333.3389</v>
      </c>
      <c r="M10" s="148">
        <f>Calculations!O181</f>
        <v>8078913612000.0049</v>
      </c>
      <c r="N10" s="148">
        <f>Calculations!P181</f>
        <v>7760653378800.0049</v>
      </c>
      <c r="O10" s="148">
        <f>Calculations!Q181</f>
        <v>7442393145600.0049</v>
      </c>
      <c r="P10" s="148">
        <f>Calculations!R181</f>
        <v>7124132912400.0049</v>
      </c>
      <c r="Q10" s="148">
        <f>Calculations!S181</f>
        <v>6805872679200.0049</v>
      </c>
      <c r="R10" s="148">
        <f>Calculations!T181</f>
        <v>6487612446000.0039</v>
      </c>
      <c r="S10" s="148">
        <f>Calculations!U181</f>
        <v>6169352212800.0039</v>
      </c>
      <c r="T10" s="148">
        <f>Calculations!V181</f>
        <v>5851091979600.0039</v>
      </c>
      <c r="U10" s="148">
        <f>Calculations!W181</f>
        <v>5532831746400.0039</v>
      </c>
      <c r="V10" s="148">
        <f>Calculations!X181</f>
        <v>5214571513200.0039</v>
      </c>
      <c r="W10" s="148">
        <f>Calculations!Y181</f>
        <v>4896311280000.0039</v>
      </c>
      <c r="X10" s="148">
        <f>Calculations!Z181</f>
        <v>4578051046800.0039</v>
      </c>
      <c r="Y10" s="148">
        <f>Calculations!AA181</f>
        <v>4259790813600.0039</v>
      </c>
      <c r="Z10" s="148">
        <f>Calculations!AB181</f>
        <v>3941530580400.0039</v>
      </c>
      <c r="AA10" s="148">
        <f>Calculations!AC181</f>
        <v>3623270347200.0034</v>
      </c>
      <c r="AB10" s="148">
        <f>Calculations!AD181</f>
        <v>3305010114000.0029</v>
      </c>
      <c r="AC10" s="148">
        <f>Calculations!AE181</f>
        <v>2986749880800.0024</v>
      </c>
      <c r="AD10" s="148">
        <f>Calculations!AF181</f>
        <v>2668489647600.002</v>
      </c>
      <c r="AE10" s="148">
        <f>Calculations!AG181</f>
        <v>2350229414400.002</v>
      </c>
      <c r="AF10" s="148">
        <f>Calculations!AH181</f>
        <v>2031969181200.0017</v>
      </c>
      <c r="AG10" s="148">
        <f>Calculations!AI181</f>
        <v>1713708948000.0015</v>
      </c>
      <c r="AH10" s="20"/>
      <c r="AI10" s="20"/>
    </row>
    <row r="11" spans="1:35" x14ac:dyDescent="0.2">
      <c r="A11" s="149" t="s">
        <v>117</v>
      </c>
      <c r="B11" s="148">
        <f>Calculations!D182</f>
        <v>0</v>
      </c>
      <c r="C11" s="148">
        <f>Calculations!E182</f>
        <v>0</v>
      </c>
      <c r="D11" s="148">
        <f>Calculations!F182</f>
        <v>0</v>
      </c>
      <c r="E11" s="148">
        <f>Calculations!G182</f>
        <v>0</v>
      </c>
      <c r="F11" s="148">
        <f>Calculations!H182</f>
        <v>0</v>
      </c>
      <c r="G11" s="148">
        <f>Calculations!I182</f>
        <v>0</v>
      </c>
      <c r="H11" s="148">
        <f>Calculations!J182</f>
        <v>0</v>
      </c>
      <c r="I11" s="148">
        <f>Calculations!K182</f>
        <v>0</v>
      </c>
      <c r="J11" s="148">
        <f>Calculations!L182</f>
        <v>0</v>
      </c>
      <c r="K11" s="148">
        <f>Calculations!M182</f>
        <v>0</v>
      </c>
      <c r="L11" s="148">
        <f>Calculations!N182</f>
        <v>0</v>
      </c>
      <c r="M11" s="148">
        <f>Calculations!O182</f>
        <v>0</v>
      </c>
      <c r="N11" s="148">
        <f>Calculations!P182</f>
        <v>0</v>
      </c>
      <c r="O11" s="148">
        <f>Calculations!Q182</f>
        <v>0</v>
      </c>
      <c r="P11" s="148">
        <f>Calculations!R182</f>
        <v>0</v>
      </c>
      <c r="Q11" s="148">
        <f>Calculations!S182</f>
        <v>0</v>
      </c>
      <c r="R11" s="148">
        <f>Calculations!T182</f>
        <v>0</v>
      </c>
      <c r="S11" s="148">
        <f>Calculations!U182</f>
        <v>0</v>
      </c>
      <c r="T11" s="148">
        <f>Calculations!V182</f>
        <v>0</v>
      </c>
      <c r="U11" s="148">
        <f>Calculations!W182</f>
        <v>0</v>
      </c>
      <c r="V11" s="148">
        <f>Calculations!X182</f>
        <v>0</v>
      </c>
      <c r="W11" s="148">
        <f>Calculations!Y182</f>
        <v>0</v>
      </c>
      <c r="X11" s="148">
        <f>Calculations!Z182</f>
        <v>0</v>
      </c>
      <c r="Y11" s="148">
        <f>Calculations!AA182</f>
        <v>0</v>
      </c>
      <c r="Z11" s="148">
        <f>Calculations!AB182</f>
        <v>0</v>
      </c>
      <c r="AA11" s="148">
        <f>Calculations!AC182</f>
        <v>0</v>
      </c>
      <c r="AB11" s="148">
        <f>Calculations!AD182</f>
        <v>0</v>
      </c>
      <c r="AC11" s="148">
        <f>Calculations!AE182</f>
        <v>0</v>
      </c>
      <c r="AD11" s="148">
        <f>Calculations!AF182</f>
        <v>0</v>
      </c>
      <c r="AE11" s="148">
        <f>Calculations!AG182</f>
        <v>0</v>
      </c>
      <c r="AF11" s="148">
        <f>Calculations!AH182</f>
        <v>0</v>
      </c>
      <c r="AG11" s="148">
        <f>Calculations!AI182</f>
        <v>0</v>
      </c>
      <c r="AH11" s="20"/>
      <c r="AI11" s="20"/>
    </row>
    <row r="12" spans="1:35" x14ac:dyDescent="0.2">
      <c r="A12" s="150"/>
      <c r="B12" s="148">
        <f>Calculations!D183</f>
        <v>0</v>
      </c>
      <c r="C12" s="148">
        <f>Calculations!E183</f>
        <v>0</v>
      </c>
      <c r="D12" s="148">
        <f>Calculations!F183</f>
        <v>0</v>
      </c>
      <c r="E12" s="148">
        <f>Calculations!G183</f>
        <v>0</v>
      </c>
      <c r="F12" s="148">
        <f>Calculations!H183</f>
        <v>0</v>
      </c>
      <c r="G12" s="148">
        <f>Calculations!I183</f>
        <v>0</v>
      </c>
      <c r="H12" s="148">
        <f>Calculations!J183</f>
        <v>0</v>
      </c>
      <c r="I12" s="148">
        <f>Calculations!K183</f>
        <v>0</v>
      </c>
      <c r="J12" s="148">
        <f>Calculations!L183</f>
        <v>0</v>
      </c>
      <c r="K12" s="148">
        <f>Calculations!M183</f>
        <v>0</v>
      </c>
      <c r="L12" s="148">
        <f>Calculations!N183</f>
        <v>0</v>
      </c>
      <c r="M12" s="148">
        <f>Calculations!O183</f>
        <v>0</v>
      </c>
      <c r="N12" s="148">
        <f>Calculations!P183</f>
        <v>0</v>
      </c>
      <c r="O12" s="148">
        <f>Calculations!Q183</f>
        <v>0</v>
      </c>
      <c r="P12" s="148">
        <f>Calculations!R183</f>
        <v>0</v>
      </c>
      <c r="Q12" s="148">
        <f>Calculations!S183</f>
        <v>0</v>
      </c>
      <c r="R12" s="148">
        <f>Calculations!T183</f>
        <v>0</v>
      </c>
      <c r="S12" s="148">
        <f>Calculations!U183</f>
        <v>0</v>
      </c>
      <c r="T12" s="148">
        <f>Calculations!V183</f>
        <v>0</v>
      </c>
      <c r="U12" s="148">
        <f>Calculations!W183</f>
        <v>0</v>
      </c>
      <c r="V12" s="148">
        <f>Calculations!X183</f>
        <v>0</v>
      </c>
      <c r="W12" s="148">
        <f>Calculations!Y183</f>
        <v>0</v>
      </c>
      <c r="X12" s="148">
        <f>Calculations!Z183</f>
        <v>0</v>
      </c>
      <c r="Y12" s="148">
        <f>Calculations!AA183</f>
        <v>0</v>
      </c>
      <c r="Z12" s="148">
        <f>Calculations!AB183</f>
        <v>0</v>
      </c>
      <c r="AA12" s="148">
        <f>Calculations!AC183</f>
        <v>0</v>
      </c>
      <c r="AB12" s="148">
        <f>Calculations!AD183</f>
        <v>0</v>
      </c>
      <c r="AC12" s="148">
        <f>Calculations!AE183</f>
        <v>0</v>
      </c>
      <c r="AD12" s="148">
        <f>Calculations!AF183</f>
        <v>0</v>
      </c>
      <c r="AE12" s="148">
        <f>Calculations!AG183</f>
        <v>0</v>
      </c>
      <c r="AF12" s="148">
        <f>Calculations!AH183</f>
        <v>0</v>
      </c>
      <c r="AG12" s="148">
        <f>Calculations!AI183</f>
        <v>0</v>
      </c>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1F497D"/>
  </sheetPr>
  <dimension ref="A1:AI1000"/>
  <sheetViews>
    <sheetView workbookViewId="0">
      <selection activeCell="Q28" sqref="Q28"/>
    </sheetView>
  </sheetViews>
  <sheetFormatPr baseColWidth="10" defaultColWidth="14.5" defaultRowHeight="15" customHeight="1" x14ac:dyDescent="0.2"/>
  <cols>
    <col min="1" max="1" width="29" customWidth="1"/>
    <col min="2" max="33" width="9.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49"/>
      <c r="AI1" s="149"/>
    </row>
    <row r="2" spans="1:35" x14ac:dyDescent="0.2">
      <c r="A2" s="149" t="s">
        <v>104</v>
      </c>
      <c r="B2" s="148">
        <f>Calculations!D186</f>
        <v>65868049861496.508</v>
      </c>
      <c r="C2" s="148">
        <f>Calculations!E186</f>
        <v>69161452354571.336</v>
      </c>
      <c r="D2" s="148">
        <f>Calculations!F186</f>
        <v>72619524972299.906</v>
      </c>
      <c r="E2" s="148">
        <f>Calculations!G186</f>
        <v>77326346035319.344</v>
      </c>
      <c r="F2" s="148">
        <f>Calculations!H186</f>
        <v>82033167098338.797</v>
      </c>
      <c r="G2" s="148">
        <f>Calculations!I186</f>
        <v>86739988161358.234</v>
      </c>
      <c r="H2" s="148">
        <f>Calculations!J186</f>
        <v>91446809224377.688</v>
      </c>
      <c r="I2" s="148">
        <f>Calculations!K186</f>
        <v>96153630287397.125</v>
      </c>
      <c r="J2" s="148">
        <f>Calculations!L186</f>
        <v>100860451350416.56</v>
      </c>
      <c r="K2" s="148">
        <f>Calculations!M186</f>
        <v>105567272413436</v>
      </c>
      <c r="L2" s="148">
        <f>Calculations!N186</f>
        <v>110274093476455.44</v>
      </c>
      <c r="M2" s="148">
        <f>Calculations!O186</f>
        <v>114980914539474.86</v>
      </c>
      <c r="N2" s="148">
        <f>Calculations!P186</f>
        <v>120124797558346.11</v>
      </c>
      <c r="O2" s="148">
        <f>Calculations!Q186</f>
        <v>125268680577217.36</v>
      </c>
      <c r="P2" s="148">
        <f>Calculations!R186</f>
        <v>130412563596088.59</v>
      </c>
      <c r="Q2" s="148">
        <f>Calculations!S186</f>
        <v>135556446614959.83</v>
      </c>
      <c r="R2" s="148">
        <f>Calculations!T186</f>
        <v>140700329633831.08</v>
      </c>
      <c r="S2" s="148">
        <f>Calculations!U186</f>
        <v>145844212652702.34</v>
      </c>
      <c r="T2" s="148">
        <f>Calculations!V186</f>
        <v>150988095671573.59</v>
      </c>
      <c r="U2" s="148">
        <f>Calculations!W186</f>
        <v>156131978690444.81</v>
      </c>
      <c r="V2" s="148">
        <f>Calculations!X186</f>
        <v>161275861709316.06</v>
      </c>
      <c r="W2" s="148">
        <f>Calculations!Y186</f>
        <v>166419744728187.31</v>
      </c>
      <c r="X2" s="148">
        <f>Calculations!Z186</f>
        <v>171563627747058.56</v>
      </c>
      <c r="Y2" s="148">
        <f>Calculations!AA186</f>
        <v>176707510765929.81</v>
      </c>
      <c r="Z2" s="148">
        <f>Calculations!AB186</f>
        <v>181851393784801.06</v>
      </c>
      <c r="AA2" s="148">
        <f>Calculations!AC186</f>
        <v>186995276803672.31</v>
      </c>
      <c r="AB2" s="148">
        <f>Calculations!AD186</f>
        <v>192139159822543.56</v>
      </c>
      <c r="AC2" s="148">
        <f>Calculations!AE186</f>
        <v>197283042841414.81</v>
      </c>
      <c r="AD2" s="148">
        <f>Calculations!AF186</f>
        <v>202426925860286.06</v>
      </c>
      <c r="AE2" s="148">
        <f>Calculations!AG186</f>
        <v>207570808879157.31</v>
      </c>
      <c r="AF2" s="148">
        <f>Calculations!AH186</f>
        <v>212714691898028.56</v>
      </c>
      <c r="AG2" s="148">
        <f>Calculations!AI186</f>
        <v>217858574916899.81</v>
      </c>
      <c r="AH2" s="148">
        <f>Calculations!AJ186</f>
        <v>0</v>
      </c>
      <c r="AI2" s="148">
        <f>Calculations!AK186</f>
        <v>0</v>
      </c>
    </row>
    <row r="3" spans="1:35" x14ac:dyDescent="0.2">
      <c r="A3" s="149" t="s">
        <v>106</v>
      </c>
      <c r="B3" s="148">
        <f>Calculations!D187</f>
        <v>0</v>
      </c>
      <c r="C3" s="148">
        <f>Calculations!E187</f>
        <v>0</v>
      </c>
      <c r="D3" s="148">
        <f>Calculations!F187</f>
        <v>0</v>
      </c>
      <c r="E3" s="148">
        <f>Calculations!G187</f>
        <v>0</v>
      </c>
      <c r="F3" s="148">
        <f>Calculations!H187</f>
        <v>0</v>
      </c>
      <c r="G3" s="148">
        <f>Calculations!I187</f>
        <v>0</v>
      </c>
      <c r="H3" s="148">
        <f>Calculations!J187</f>
        <v>0</v>
      </c>
      <c r="I3" s="148">
        <f>Calculations!K187</f>
        <v>0</v>
      </c>
      <c r="J3" s="148">
        <f>Calculations!L187</f>
        <v>0</v>
      </c>
      <c r="K3" s="148">
        <f>Calculations!M187</f>
        <v>0</v>
      </c>
      <c r="L3" s="148">
        <f>Calculations!N187</f>
        <v>0</v>
      </c>
      <c r="M3" s="148">
        <f>Calculations!O187</f>
        <v>0</v>
      </c>
      <c r="N3" s="148">
        <f>Calculations!P187</f>
        <v>0</v>
      </c>
      <c r="O3" s="148">
        <f>Calculations!Q187</f>
        <v>0</v>
      </c>
      <c r="P3" s="148">
        <f>Calculations!R187</f>
        <v>0</v>
      </c>
      <c r="Q3" s="148">
        <f>Calculations!S187</f>
        <v>0</v>
      </c>
      <c r="R3" s="148">
        <f>Calculations!T187</f>
        <v>0</v>
      </c>
      <c r="S3" s="148">
        <f>Calculations!U187</f>
        <v>0</v>
      </c>
      <c r="T3" s="148">
        <f>Calculations!V187</f>
        <v>0</v>
      </c>
      <c r="U3" s="148">
        <f>Calculations!W187</f>
        <v>0</v>
      </c>
      <c r="V3" s="148">
        <f>Calculations!X187</f>
        <v>0</v>
      </c>
      <c r="W3" s="148">
        <f>Calculations!Y187</f>
        <v>0</v>
      </c>
      <c r="X3" s="148">
        <f>Calculations!Z187</f>
        <v>0</v>
      </c>
      <c r="Y3" s="148">
        <f>Calculations!AA187</f>
        <v>0</v>
      </c>
      <c r="Z3" s="148">
        <f>Calculations!AB187</f>
        <v>0</v>
      </c>
      <c r="AA3" s="148">
        <f>Calculations!AC187</f>
        <v>0</v>
      </c>
      <c r="AB3" s="148">
        <f>Calculations!AD187</f>
        <v>0</v>
      </c>
      <c r="AC3" s="148">
        <f>Calculations!AE187</f>
        <v>0</v>
      </c>
      <c r="AD3" s="148">
        <f>Calculations!AF187</f>
        <v>0</v>
      </c>
      <c r="AE3" s="148">
        <f>Calculations!AG187</f>
        <v>0</v>
      </c>
      <c r="AF3" s="148">
        <f>Calculations!AH187</f>
        <v>0</v>
      </c>
      <c r="AG3" s="148">
        <f>Calculations!AI187</f>
        <v>0</v>
      </c>
      <c r="AH3" s="148">
        <f>Calculations!AJ187</f>
        <v>0</v>
      </c>
      <c r="AI3" s="148">
        <f>Calculations!AK187</f>
        <v>0</v>
      </c>
    </row>
    <row r="4" spans="1:35" x14ac:dyDescent="0.2">
      <c r="A4" s="149" t="s">
        <v>108</v>
      </c>
      <c r="B4" s="148">
        <f>Calculations!D188</f>
        <v>0</v>
      </c>
      <c r="C4" s="148">
        <f>Calculations!E188</f>
        <v>0</v>
      </c>
      <c r="D4" s="148">
        <f>Calculations!F188</f>
        <v>0</v>
      </c>
      <c r="E4" s="148">
        <f>Calculations!G188</f>
        <v>0</v>
      </c>
      <c r="F4" s="148">
        <f>Calculations!H188</f>
        <v>0</v>
      </c>
      <c r="G4" s="148">
        <f>Calculations!I188</f>
        <v>0</v>
      </c>
      <c r="H4" s="148">
        <f>Calculations!J188</f>
        <v>0</v>
      </c>
      <c r="I4" s="148">
        <f>Calculations!K188</f>
        <v>0</v>
      </c>
      <c r="J4" s="148">
        <f>Calculations!L188</f>
        <v>0</v>
      </c>
      <c r="K4" s="148">
        <f>Calculations!M188</f>
        <v>0</v>
      </c>
      <c r="L4" s="148">
        <f>Calculations!N188</f>
        <v>0</v>
      </c>
      <c r="M4" s="148">
        <f>Calculations!O188</f>
        <v>0</v>
      </c>
      <c r="N4" s="148">
        <f>Calculations!P188</f>
        <v>0</v>
      </c>
      <c r="O4" s="148">
        <f>Calculations!Q188</f>
        <v>0</v>
      </c>
      <c r="P4" s="148">
        <f>Calculations!R188</f>
        <v>0</v>
      </c>
      <c r="Q4" s="148">
        <f>Calculations!S188</f>
        <v>0</v>
      </c>
      <c r="R4" s="148">
        <f>Calculations!T188</f>
        <v>0</v>
      </c>
      <c r="S4" s="148">
        <f>Calculations!U188</f>
        <v>0</v>
      </c>
      <c r="T4" s="148">
        <f>Calculations!V188</f>
        <v>0</v>
      </c>
      <c r="U4" s="148">
        <f>Calculations!W188</f>
        <v>0</v>
      </c>
      <c r="V4" s="148">
        <f>Calculations!X188</f>
        <v>0</v>
      </c>
      <c r="W4" s="148">
        <f>Calculations!Y188</f>
        <v>0</v>
      </c>
      <c r="X4" s="148">
        <f>Calculations!Z188</f>
        <v>0</v>
      </c>
      <c r="Y4" s="148">
        <f>Calculations!AA188</f>
        <v>0</v>
      </c>
      <c r="Z4" s="148">
        <f>Calculations!AB188</f>
        <v>0</v>
      </c>
      <c r="AA4" s="148">
        <f>Calculations!AC188</f>
        <v>0</v>
      </c>
      <c r="AB4" s="148">
        <f>Calculations!AD188</f>
        <v>0</v>
      </c>
      <c r="AC4" s="148">
        <f>Calculations!AE188</f>
        <v>0</v>
      </c>
      <c r="AD4" s="148">
        <f>Calculations!AF188</f>
        <v>0</v>
      </c>
      <c r="AE4" s="148">
        <f>Calculations!AG188</f>
        <v>0</v>
      </c>
      <c r="AF4" s="148">
        <f>Calculations!AH188</f>
        <v>0</v>
      </c>
      <c r="AG4" s="148">
        <f>Calculations!AI188</f>
        <v>0</v>
      </c>
      <c r="AH4" s="148">
        <f>Calculations!AJ188</f>
        <v>0</v>
      </c>
      <c r="AI4" s="148">
        <f>Calculations!AK188</f>
        <v>0</v>
      </c>
    </row>
    <row r="5" spans="1:35" x14ac:dyDescent="0.2">
      <c r="A5" s="149" t="s">
        <v>110</v>
      </c>
      <c r="B5" s="148">
        <f>Calculations!D189</f>
        <v>0</v>
      </c>
      <c r="C5" s="148">
        <f>Calculations!E189</f>
        <v>0</v>
      </c>
      <c r="D5" s="148">
        <f>Calculations!F189</f>
        <v>0</v>
      </c>
      <c r="E5" s="148">
        <f>Calculations!G189</f>
        <v>0</v>
      </c>
      <c r="F5" s="148">
        <f>Calculations!H189</f>
        <v>0</v>
      </c>
      <c r="G5" s="148">
        <f>Calculations!I189</f>
        <v>0</v>
      </c>
      <c r="H5" s="148">
        <f>Calculations!J189</f>
        <v>0</v>
      </c>
      <c r="I5" s="148">
        <f>Calculations!K189</f>
        <v>0</v>
      </c>
      <c r="J5" s="148">
        <f>Calculations!L189</f>
        <v>0</v>
      </c>
      <c r="K5" s="148">
        <f>Calculations!M189</f>
        <v>0</v>
      </c>
      <c r="L5" s="148">
        <f>Calculations!N189</f>
        <v>0</v>
      </c>
      <c r="M5" s="148">
        <f>Calculations!O189</f>
        <v>0</v>
      </c>
      <c r="N5" s="148">
        <f>Calculations!P189</f>
        <v>0</v>
      </c>
      <c r="O5" s="148">
        <f>Calculations!Q189</f>
        <v>0</v>
      </c>
      <c r="P5" s="148">
        <f>Calculations!R189</f>
        <v>0</v>
      </c>
      <c r="Q5" s="148">
        <f>Calculations!S189</f>
        <v>0</v>
      </c>
      <c r="R5" s="148">
        <f>Calculations!T189</f>
        <v>0</v>
      </c>
      <c r="S5" s="148">
        <f>Calculations!U189</f>
        <v>0</v>
      </c>
      <c r="T5" s="148">
        <f>Calculations!V189</f>
        <v>0</v>
      </c>
      <c r="U5" s="148">
        <f>Calculations!W189</f>
        <v>0</v>
      </c>
      <c r="V5" s="148">
        <f>Calculations!X189</f>
        <v>0</v>
      </c>
      <c r="W5" s="148">
        <f>Calculations!Y189</f>
        <v>0</v>
      </c>
      <c r="X5" s="148">
        <f>Calculations!Z189</f>
        <v>0</v>
      </c>
      <c r="Y5" s="148">
        <f>Calculations!AA189</f>
        <v>0</v>
      </c>
      <c r="Z5" s="148">
        <f>Calculations!AB189</f>
        <v>0</v>
      </c>
      <c r="AA5" s="148">
        <f>Calculations!AC189</f>
        <v>0</v>
      </c>
      <c r="AB5" s="148">
        <f>Calculations!AD189</f>
        <v>0</v>
      </c>
      <c r="AC5" s="148">
        <f>Calculations!AE189</f>
        <v>0</v>
      </c>
      <c r="AD5" s="148">
        <f>Calculations!AF189</f>
        <v>0</v>
      </c>
      <c r="AE5" s="148">
        <f>Calculations!AG189</f>
        <v>0</v>
      </c>
      <c r="AF5" s="148">
        <f>Calculations!AH189</f>
        <v>0</v>
      </c>
      <c r="AG5" s="148">
        <f>Calculations!AI189</f>
        <v>0</v>
      </c>
      <c r="AH5" s="148">
        <f>Calculations!AJ189</f>
        <v>0</v>
      </c>
      <c r="AI5" s="148">
        <f>Calculations!AK189</f>
        <v>0</v>
      </c>
    </row>
    <row r="6" spans="1:35" x14ac:dyDescent="0.2">
      <c r="A6" s="149" t="s">
        <v>111</v>
      </c>
      <c r="B6" s="148">
        <f>Calculations!D190</f>
        <v>0</v>
      </c>
      <c r="C6" s="148">
        <f>Calculations!E190</f>
        <v>0</v>
      </c>
      <c r="D6" s="148">
        <f>Calculations!F190</f>
        <v>0</v>
      </c>
      <c r="E6" s="148">
        <f>Calculations!G190</f>
        <v>0</v>
      </c>
      <c r="F6" s="148">
        <f>Calculations!H190</f>
        <v>0</v>
      </c>
      <c r="G6" s="148">
        <f>Calculations!I190</f>
        <v>0</v>
      </c>
      <c r="H6" s="148">
        <f>Calculations!J190</f>
        <v>0</v>
      </c>
      <c r="I6" s="148">
        <f>Calculations!K190</f>
        <v>0</v>
      </c>
      <c r="J6" s="148">
        <f>Calculations!L190</f>
        <v>0</v>
      </c>
      <c r="K6" s="148">
        <f>Calculations!M190</f>
        <v>0</v>
      </c>
      <c r="L6" s="148">
        <f>Calculations!N190</f>
        <v>0</v>
      </c>
      <c r="M6" s="148">
        <f>Calculations!O190</f>
        <v>0</v>
      </c>
      <c r="N6" s="148">
        <f>Calculations!P190</f>
        <v>0</v>
      </c>
      <c r="O6" s="148">
        <f>Calculations!Q190</f>
        <v>0</v>
      </c>
      <c r="P6" s="148">
        <f>Calculations!R190</f>
        <v>0</v>
      </c>
      <c r="Q6" s="148">
        <f>Calculations!S190</f>
        <v>0</v>
      </c>
      <c r="R6" s="148">
        <f>Calculations!T190</f>
        <v>0</v>
      </c>
      <c r="S6" s="148">
        <f>Calculations!U190</f>
        <v>0</v>
      </c>
      <c r="T6" s="148">
        <f>Calculations!V190</f>
        <v>0</v>
      </c>
      <c r="U6" s="148">
        <f>Calculations!W190</f>
        <v>0</v>
      </c>
      <c r="V6" s="148">
        <f>Calculations!X190</f>
        <v>0</v>
      </c>
      <c r="W6" s="148">
        <f>Calculations!Y190</f>
        <v>0</v>
      </c>
      <c r="X6" s="148">
        <f>Calculations!Z190</f>
        <v>0</v>
      </c>
      <c r="Y6" s="148">
        <f>Calculations!AA190</f>
        <v>0</v>
      </c>
      <c r="Z6" s="148">
        <f>Calculations!AB190</f>
        <v>0</v>
      </c>
      <c r="AA6" s="148">
        <f>Calculations!AC190</f>
        <v>0</v>
      </c>
      <c r="AB6" s="148">
        <f>Calculations!AD190</f>
        <v>0</v>
      </c>
      <c r="AC6" s="148">
        <f>Calculations!AE190</f>
        <v>0</v>
      </c>
      <c r="AD6" s="148">
        <f>Calculations!AF190</f>
        <v>0</v>
      </c>
      <c r="AE6" s="148">
        <f>Calculations!AG190</f>
        <v>0</v>
      </c>
      <c r="AF6" s="148">
        <f>Calculations!AH190</f>
        <v>0</v>
      </c>
      <c r="AG6" s="148">
        <f>Calculations!AI190</f>
        <v>0</v>
      </c>
      <c r="AH6" s="148">
        <f>Calculations!AJ190</f>
        <v>0</v>
      </c>
      <c r="AI6" s="148">
        <f>Calculations!AK190</f>
        <v>0</v>
      </c>
    </row>
    <row r="7" spans="1:35" x14ac:dyDescent="0.2">
      <c r="A7" s="149" t="s">
        <v>113</v>
      </c>
      <c r="B7" s="148">
        <f>Calculations!D191</f>
        <v>0</v>
      </c>
      <c r="C7" s="148">
        <f>Calculations!E191</f>
        <v>0</v>
      </c>
      <c r="D7" s="148">
        <f>Calculations!F191</f>
        <v>0</v>
      </c>
      <c r="E7" s="148">
        <f>Calculations!G191</f>
        <v>0</v>
      </c>
      <c r="F7" s="148">
        <f>Calculations!H191</f>
        <v>0</v>
      </c>
      <c r="G7" s="148">
        <f>Calculations!I191</f>
        <v>0</v>
      </c>
      <c r="H7" s="148">
        <f>Calculations!J191</f>
        <v>0</v>
      </c>
      <c r="I7" s="148">
        <f>Calculations!K191</f>
        <v>0</v>
      </c>
      <c r="J7" s="148">
        <f>Calculations!L191</f>
        <v>0</v>
      </c>
      <c r="K7" s="148">
        <f>Calculations!M191</f>
        <v>0</v>
      </c>
      <c r="L7" s="148">
        <f>Calculations!N191</f>
        <v>0</v>
      </c>
      <c r="M7" s="148">
        <f>Calculations!O191</f>
        <v>0</v>
      </c>
      <c r="N7" s="148">
        <f>Calculations!P191</f>
        <v>0</v>
      </c>
      <c r="O7" s="148">
        <f>Calculations!Q191</f>
        <v>0</v>
      </c>
      <c r="P7" s="148">
        <f>Calculations!R191</f>
        <v>0</v>
      </c>
      <c r="Q7" s="148">
        <f>Calculations!S191</f>
        <v>0</v>
      </c>
      <c r="R7" s="148">
        <f>Calculations!T191</f>
        <v>0</v>
      </c>
      <c r="S7" s="148">
        <f>Calculations!U191</f>
        <v>0</v>
      </c>
      <c r="T7" s="148">
        <f>Calculations!V191</f>
        <v>0</v>
      </c>
      <c r="U7" s="148">
        <f>Calculations!W191</f>
        <v>0</v>
      </c>
      <c r="V7" s="148">
        <f>Calculations!X191</f>
        <v>0</v>
      </c>
      <c r="W7" s="148">
        <f>Calculations!Y191</f>
        <v>0</v>
      </c>
      <c r="X7" s="148">
        <f>Calculations!Z191</f>
        <v>0</v>
      </c>
      <c r="Y7" s="148">
        <f>Calculations!AA191</f>
        <v>0</v>
      </c>
      <c r="Z7" s="148">
        <f>Calculations!AB191</f>
        <v>0</v>
      </c>
      <c r="AA7" s="148">
        <f>Calculations!AC191</f>
        <v>0</v>
      </c>
      <c r="AB7" s="148">
        <f>Calculations!AD191</f>
        <v>0</v>
      </c>
      <c r="AC7" s="148">
        <f>Calculations!AE191</f>
        <v>0</v>
      </c>
      <c r="AD7" s="148">
        <f>Calculations!AF191</f>
        <v>0</v>
      </c>
      <c r="AE7" s="148">
        <f>Calculations!AG191</f>
        <v>0</v>
      </c>
      <c r="AF7" s="148">
        <f>Calculations!AH191</f>
        <v>0</v>
      </c>
      <c r="AG7" s="148">
        <f>Calculations!AI191</f>
        <v>0</v>
      </c>
      <c r="AH7" s="148">
        <f>Calculations!AJ191</f>
        <v>0</v>
      </c>
      <c r="AI7" s="148">
        <f>Calculations!AK191</f>
        <v>0</v>
      </c>
    </row>
    <row r="8" spans="1:35" x14ac:dyDescent="0.2">
      <c r="A8" s="149" t="s">
        <v>114</v>
      </c>
      <c r="B8" s="148">
        <f>Calculations!D192</f>
        <v>0</v>
      </c>
      <c r="C8" s="148">
        <f>Calculations!E192</f>
        <v>0</v>
      </c>
      <c r="D8" s="148">
        <f>Calculations!F192</f>
        <v>0</v>
      </c>
      <c r="E8" s="148">
        <f>Calculations!G192</f>
        <v>0</v>
      </c>
      <c r="F8" s="148">
        <f>Calculations!H192</f>
        <v>0</v>
      </c>
      <c r="G8" s="148">
        <f>Calculations!I192</f>
        <v>0</v>
      </c>
      <c r="H8" s="148">
        <f>Calculations!J192</f>
        <v>0</v>
      </c>
      <c r="I8" s="148">
        <f>Calculations!K192</f>
        <v>0</v>
      </c>
      <c r="J8" s="148">
        <f>Calculations!L192</f>
        <v>0</v>
      </c>
      <c r="K8" s="148">
        <f>Calculations!M192</f>
        <v>0</v>
      </c>
      <c r="L8" s="148">
        <f>Calculations!N192</f>
        <v>0</v>
      </c>
      <c r="M8" s="148">
        <f>Calculations!O192</f>
        <v>0</v>
      </c>
      <c r="N8" s="148">
        <f>Calculations!P192</f>
        <v>0</v>
      </c>
      <c r="O8" s="148">
        <f>Calculations!Q192</f>
        <v>0</v>
      </c>
      <c r="P8" s="148">
        <f>Calculations!R192</f>
        <v>0</v>
      </c>
      <c r="Q8" s="148">
        <f>Calculations!S192</f>
        <v>0</v>
      </c>
      <c r="R8" s="148">
        <f>Calculations!T192</f>
        <v>0</v>
      </c>
      <c r="S8" s="148">
        <f>Calculations!U192</f>
        <v>0</v>
      </c>
      <c r="T8" s="148">
        <f>Calculations!V192</f>
        <v>0</v>
      </c>
      <c r="U8" s="148">
        <f>Calculations!W192</f>
        <v>0</v>
      </c>
      <c r="V8" s="148">
        <f>Calculations!X192</f>
        <v>0</v>
      </c>
      <c r="W8" s="148">
        <f>Calculations!Y192</f>
        <v>0</v>
      </c>
      <c r="X8" s="148">
        <f>Calculations!Z192</f>
        <v>0</v>
      </c>
      <c r="Y8" s="148">
        <f>Calculations!AA192</f>
        <v>0</v>
      </c>
      <c r="Z8" s="148">
        <f>Calculations!AB192</f>
        <v>0</v>
      </c>
      <c r="AA8" s="148">
        <f>Calculations!AC192</f>
        <v>0</v>
      </c>
      <c r="AB8" s="148">
        <f>Calculations!AD192</f>
        <v>0</v>
      </c>
      <c r="AC8" s="148">
        <f>Calculations!AE192</f>
        <v>0</v>
      </c>
      <c r="AD8" s="148">
        <f>Calculations!AF192</f>
        <v>0</v>
      </c>
      <c r="AE8" s="148">
        <f>Calculations!AG192</f>
        <v>0</v>
      </c>
      <c r="AF8" s="148">
        <f>Calculations!AH192</f>
        <v>0</v>
      </c>
      <c r="AG8" s="148">
        <f>Calculations!AI192</f>
        <v>0</v>
      </c>
      <c r="AH8" s="148">
        <f>Calculations!AJ192</f>
        <v>0</v>
      </c>
      <c r="AI8" s="148">
        <f>Calculations!AK192</f>
        <v>0</v>
      </c>
    </row>
    <row r="9" spans="1:35" x14ac:dyDescent="0.2">
      <c r="A9" s="149" t="s">
        <v>115</v>
      </c>
      <c r="B9" s="148">
        <f>Calculations!D193</f>
        <v>0</v>
      </c>
      <c r="C9" s="148">
        <f>Calculations!E193</f>
        <v>0</v>
      </c>
      <c r="D9" s="148">
        <f>Calculations!F193</f>
        <v>0</v>
      </c>
      <c r="E9" s="148">
        <f>Calculations!G193</f>
        <v>0</v>
      </c>
      <c r="F9" s="148">
        <f>Calculations!H193</f>
        <v>0</v>
      </c>
      <c r="G9" s="148">
        <f>Calculations!I193</f>
        <v>0</v>
      </c>
      <c r="H9" s="148">
        <f>Calculations!J193</f>
        <v>0</v>
      </c>
      <c r="I9" s="148">
        <f>Calculations!K193</f>
        <v>0</v>
      </c>
      <c r="J9" s="148">
        <f>Calculations!L193</f>
        <v>0</v>
      </c>
      <c r="K9" s="148">
        <f>Calculations!M193</f>
        <v>0</v>
      </c>
      <c r="L9" s="148">
        <f>Calculations!N193</f>
        <v>0</v>
      </c>
      <c r="M9" s="148">
        <f>Calculations!O193</f>
        <v>0</v>
      </c>
      <c r="N9" s="148">
        <f>Calculations!P193</f>
        <v>0</v>
      </c>
      <c r="O9" s="148">
        <f>Calculations!Q193</f>
        <v>0</v>
      </c>
      <c r="P9" s="148">
        <f>Calculations!R193</f>
        <v>0</v>
      </c>
      <c r="Q9" s="148">
        <f>Calculations!S193</f>
        <v>0</v>
      </c>
      <c r="R9" s="148">
        <f>Calculations!T193</f>
        <v>0</v>
      </c>
      <c r="S9" s="148">
        <f>Calculations!U193</f>
        <v>0</v>
      </c>
      <c r="T9" s="148">
        <f>Calculations!V193</f>
        <v>0</v>
      </c>
      <c r="U9" s="148">
        <f>Calculations!W193</f>
        <v>0</v>
      </c>
      <c r="V9" s="148">
        <f>Calculations!X193</f>
        <v>0</v>
      </c>
      <c r="W9" s="148">
        <f>Calculations!Y193</f>
        <v>0</v>
      </c>
      <c r="X9" s="148">
        <f>Calculations!Z193</f>
        <v>0</v>
      </c>
      <c r="Y9" s="148">
        <f>Calculations!AA193</f>
        <v>0</v>
      </c>
      <c r="Z9" s="148">
        <f>Calculations!AB193</f>
        <v>0</v>
      </c>
      <c r="AA9" s="148">
        <f>Calculations!AC193</f>
        <v>0</v>
      </c>
      <c r="AB9" s="148">
        <f>Calculations!AD193</f>
        <v>0</v>
      </c>
      <c r="AC9" s="148">
        <f>Calculations!AE193</f>
        <v>0</v>
      </c>
      <c r="AD9" s="148">
        <f>Calculations!AF193</f>
        <v>0</v>
      </c>
      <c r="AE9" s="148">
        <f>Calculations!AG193</f>
        <v>0</v>
      </c>
      <c r="AF9" s="148">
        <f>Calculations!AH193</f>
        <v>0</v>
      </c>
      <c r="AG9" s="148">
        <f>Calculations!AI193</f>
        <v>0</v>
      </c>
      <c r="AH9" s="148">
        <f>Calculations!AJ193</f>
        <v>0</v>
      </c>
      <c r="AI9" s="148">
        <f>Calculations!AK193</f>
        <v>0</v>
      </c>
    </row>
    <row r="10" spans="1:35" x14ac:dyDescent="0.2">
      <c r="A10" s="149" t="s">
        <v>116</v>
      </c>
      <c r="B10" s="148">
        <f>Calculations!D194</f>
        <v>0</v>
      </c>
      <c r="C10" s="148">
        <f>Calculations!E194</f>
        <v>0</v>
      </c>
      <c r="D10" s="148">
        <f>Calculations!F194</f>
        <v>0</v>
      </c>
      <c r="E10" s="148">
        <f>Calculations!G194</f>
        <v>0</v>
      </c>
      <c r="F10" s="148">
        <f>Calculations!H194</f>
        <v>0</v>
      </c>
      <c r="G10" s="148">
        <f>Calculations!I194</f>
        <v>0</v>
      </c>
      <c r="H10" s="148">
        <f>Calculations!J194</f>
        <v>0</v>
      </c>
      <c r="I10" s="148">
        <f>Calculations!K194</f>
        <v>0</v>
      </c>
      <c r="J10" s="148">
        <f>Calculations!L194</f>
        <v>0</v>
      </c>
      <c r="K10" s="148">
        <f>Calculations!M194</f>
        <v>0</v>
      </c>
      <c r="L10" s="148">
        <f>Calculations!N194</f>
        <v>0</v>
      </c>
      <c r="M10" s="148">
        <f>Calculations!O194</f>
        <v>0</v>
      </c>
      <c r="N10" s="148">
        <f>Calculations!P194</f>
        <v>0</v>
      </c>
      <c r="O10" s="148">
        <f>Calculations!Q194</f>
        <v>0</v>
      </c>
      <c r="P10" s="148">
        <f>Calculations!R194</f>
        <v>0</v>
      </c>
      <c r="Q10" s="148">
        <f>Calculations!S194</f>
        <v>0</v>
      </c>
      <c r="R10" s="148">
        <f>Calculations!T194</f>
        <v>0</v>
      </c>
      <c r="S10" s="148">
        <f>Calculations!U194</f>
        <v>0</v>
      </c>
      <c r="T10" s="148">
        <f>Calculations!V194</f>
        <v>0</v>
      </c>
      <c r="U10" s="148">
        <f>Calculations!W194</f>
        <v>0</v>
      </c>
      <c r="V10" s="148">
        <f>Calculations!X194</f>
        <v>0</v>
      </c>
      <c r="W10" s="148">
        <f>Calculations!Y194</f>
        <v>0</v>
      </c>
      <c r="X10" s="148">
        <f>Calculations!Z194</f>
        <v>0</v>
      </c>
      <c r="Y10" s="148">
        <f>Calculations!AA194</f>
        <v>0</v>
      </c>
      <c r="Z10" s="148">
        <f>Calculations!AB194</f>
        <v>0</v>
      </c>
      <c r="AA10" s="148">
        <f>Calculations!AC194</f>
        <v>0</v>
      </c>
      <c r="AB10" s="148">
        <f>Calculations!AD194</f>
        <v>0</v>
      </c>
      <c r="AC10" s="148">
        <f>Calculations!AE194</f>
        <v>0</v>
      </c>
      <c r="AD10" s="148">
        <f>Calculations!AF194</f>
        <v>0</v>
      </c>
      <c r="AE10" s="148">
        <f>Calculations!AG194</f>
        <v>0</v>
      </c>
      <c r="AF10" s="148">
        <f>Calculations!AH194</f>
        <v>0</v>
      </c>
      <c r="AG10" s="148">
        <f>Calculations!AI194</f>
        <v>0</v>
      </c>
      <c r="AH10" s="148">
        <f>Calculations!AJ194</f>
        <v>0</v>
      </c>
      <c r="AI10" s="148">
        <f>Calculations!AK194</f>
        <v>0</v>
      </c>
    </row>
    <row r="11" spans="1:35" x14ac:dyDescent="0.2">
      <c r="A11" s="149" t="s">
        <v>117</v>
      </c>
      <c r="B11" s="148">
        <f>Calculations!D195</f>
        <v>0</v>
      </c>
      <c r="C11" s="148">
        <f>Calculations!E195</f>
        <v>0</v>
      </c>
      <c r="D11" s="148">
        <f>Calculations!F195</f>
        <v>0</v>
      </c>
      <c r="E11" s="148">
        <f>Calculations!G195</f>
        <v>0</v>
      </c>
      <c r="F11" s="148">
        <f>Calculations!H195</f>
        <v>0</v>
      </c>
      <c r="G11" s="148">
        <f>Calculations!I195</f>
        <v>0</v>
      </c>
      <c r="H11" s="148">
        <f>Calculations!J195</f>
        <v>0</v>
      </c>
      <c r="I11" s="148">
        <f>Calculations!K195</f>
        <v>0</v>
      </c>
      <c r="J11" s="148">
        <f>Calculations!L195</f>
        <v>0</v>
      </c>
      <c r="K11" s="148">
        <f>Calculations!M195</f>
        <v>0</v>
      </c>
      <c r="L11" s="148">
        <f>Calculations!N195</f>
        <v>0</v>
      </c>
      <c r="M11" s="148">
        <f>Calculations!O195</f>
        <v>0</v>
      </c>
      <c r="N11" s="148">
        <f>Calculations!P195</f>
        <v>0</v>
      </c>
      <c r="O11" s="148">
        <f>Calculations!Q195</f>
        <v>0</v>
      </c>
      <c r="P11" s="148">
        <f>Calculations!R195</f>
        <v>0</v>
      </c>
      <c r="Q11" s="148">
        <f>Calculations!S195</f>
        <v>0</v>
      </c>
      <c r="R11" s="148">
        <f>Calculations!T195</f>
        <v>0</v>
      </c>
      <c r="S11" s="148">
        <f>Calculations!U195</f>
        <v>0</v>
      </c>
      <c r="T11" s="148">
        <f>Calculations!V195</f>
        <v>0</v>
      </c>
      <c r="U11" s="148">
        <f>Calculations!W195</f>
        <v>0</v>
      </c>
      <c r="V11" s="148">
        <f>Calculations!X195</f>
        <v>0</v>
      </c>
      <c r="W11" s="148">
        <f>Calculations!Y195</f>
        <v>0</v>
      </c>
      <c r="X11" s="148">
        <f>Calculations!Z195</f>
        <v>0</v>
      </c>
      <c r="Y11" s="148">
        <f>Calculations!AA195</f>
        <v>0</v>
      </c>
      <c r="Z11" s="148">
        <f>Calculations!AB195</f>
        <v>0</v>
      </c>
      <c r="AA11" s="148">
        <f>Calculations!AC195</f>
        <v>0</v>
      </c>
      <c r="AB11" s="148">
        <f>Calculations!AD195</f>
        <v>0</v>
      </c>
      <c r="AC11" s="148">
        <f>Calculations!AE195</f>
        <v>0</v>
      </c>
      <c r="AD11" s="148">
        <f>Calculations!AF195</f>
        <v>0</v>
      </c>
      <c r="AE11" s="148">
        <f>Calculations!AG195</f>
        <v>0</v>
      </c>
      <c r="AF11" s="148">
        <f>Calculations!AH195</f>
        <v>0</v>
      </c>
      <c r="AG11" s="148">
        <f>Calculations!AI195</f>
        <v>0</v>
      </c>
      <c r="AH11" s="148">
        <f>Calculations!AJ195</f>
        <v>0</v>
      </c>
      <c r="AI11" s="148">
        <f>Calculations!AK195</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1F497D"/>
  </sheetPr>
  <dimension ref="A1:AI1000"/>
  <sheetViews>
    <sheetView tabSelected="1" workbookViewId="0">
      <selection activeCell="I19" sqref="I19"/>
    </sheetView>
  </sheetViews>
  <sheetFormatPr baseColWidth="10" defaultColWidth="14.5" defaultRowHeight="15" customHeight="1" x14ac:dyDescent="0.2"/>
  <cols>
    <col min="1" max="1" width="29" customWidth="1"/>
    <col min="2" max="33" width="9.5" customWidth="1"/>
    <col min="34" max="35" width="8.5" customWidth="1"/>
  </cols>
  <sheetData>
    <row r="1" spans="1:35" x14ac:dyDescent="0.2">
      <c r="A1" s="149" t="s">
        <v>100</v>
      </c>
      <c r="B1" s="149">
        <v>2019</v>
      </c>
      <c r="C1" s="149">
        <v>2020</v>
      </c>
      <c r="D1" s="149">
        <v>2021</v>
      </c>
      <c r="E1" s="149">
        <v>2022</v>
      </c>
      <c r="F1" s="149">
        <v>2023</v>
      </c>
      <c r="G1" s="149">
        <v>2024</v>
      </c>
      <c r="H1" s="149">
        <v>2025</v>
      </c>
      <c r="I1" s="149">
        <v>2026</v>
      </c>
      <c r="J1" s="149">
        <v>2027</v>
      </c>
      <c r="K1" s="149">
        <v>2028</v>
      </c>
      <c r="L1" s="149">
        <v>2029</v>
      </c>
      <c r="M1" s="149">
        <v>2030</v>
      </c>
      <c r="N1" s="149">
        <v>2031</v>
      </c>
      <c r="O1" s="149">
        <v>2032</v>
      </c>
      <c r="P1" s="149">
        <v>2033</v>
      </c>
      <c r="Q1" s="149">
        <v>2034</v>
      </c>
      <c r="R1" s="149">
        <v>2035</v>
      </c>
      <c r="S1" s="149">
        <v>2036</v>
      </c>
      <c r="T1" s="149">
        <v>2037</v>
      </c>
      <c r="U1" s="149">
        <v>2038</v>
      </c>
      <c r="V1" s="149">
        <v>2039</v>
      </c>
      <c r="W1" s="149">
        <v>2040</v>
      </c>
      <c r="X1" s="149">
        <v>2041</v>
      </c>
      <c r="Y1" s="149">
        <v>2042</v>
      </c>
      <c r="Z1" s="149">
        <v>2043</v>
      </c>
      <c r="AA1" s="149">
        <v>2044</v>
      </c>
      <c r="AB1" s="149">
        <v>2045</v>
      </c>
      <c r="AC1" s="149">
        <v>2046</v>
      </c>
      <c r="AD1" s="149">
        <v>2047</v>
      </c>
      <c r="AE1" s="149">
        <v>2048</v>
      </c>
      <c r="AF1" s="149">
        <v>2049</v>
      </c>
      <c r="AG1" s="149">
        <v>2050</v>
      </c>
      <c r="AH1" s="1"/>
      <c r="AI1" s="1"/>
    </row>
    <row r="2" spans="1:35" x14ac:dyDescent="0.2">
      <c r="A2" s="149" t="s">
        <v>104</v>
      </c>
      <c r="B2" s="148">
        <v>0</v>
      </c>
      <c r="C2" s="148">
        <v>0</v>
      </c>
      <c r="D2" s="148">
        <v>0</v>
      </c>
      <c r="E2" s="148">
        <v>0</v>
      </c>
      <c r="F2" s="148">
        <v>0</v>
      </c>
      <c r="G2" s="148">
        <v>0</v>
      </c>
      <c r="H2" s="148">
        <v>0</v>
      </c>
      <c r="I2" s="148">
        <v>0</v>
      </c>
      <c r="J2" s="148">
        <v>0</v>
      </c>
      <c r="K2" s="148">
        <v>0</v>
      </c>
      <c r="L2" s="148">
        <v>0</v>
      </c>
      <c r="M2" s="148">
        <v>0</v>
      </c>
      <c r="N2" s="148">
        <v>0</v>
      </c>
      <c r="O2" s="148">
        <v>0</v>
      </c>
      <c r="P2" s="148">
        <v>0</v>
      </c>
      <c r="Q2" s="148">
        <v>0</v>
      </c>
      <c r="R2" s="148">
        <v>0</v>
      </c>
      <c r="S2" s="148">
        <v>0</v>
      </c>
      <c r="T2" s="148">
        <v>0</v>
      </c>
      <c r="U2" s="148">
        <v>0</v>
      </c>
      <c r="V2" s="148">
        <v>0</v>
      </c>
      <c r="W2" s="148">
        <v>0</v>
      </c>
      <c r="X2" s="148">
        <v>0</v>
      </c>
      <c r="Y2" s="148">
        <v>0</v>
      </c>
      <c r="Z2" s="148">
        <v>0</v>
      </c>
      <c r="AA2" s="148">
        <v>0</v>
      </c>
      <c r="AB2" s="148">
        <v>0</v>
      </c>
      <c r="AC2" s="148">
        <v>0</v>
      </c>
      <c r="AD2" s="148">
        <v>0</v>
      </c>
      <c r="AE2" s="148">
        <v>0</v>
      </c>
      <c r="AF2" s="148">
        <v>0</v>
      </c>
      <c r="AG2" s="148">
        <v>0</v>
      </c>
      <c r="AH2" s="20"/>
      <c r="AI2" s="20"/>
    </row>
    <row r="3" spans="1:35" x14ac:dyDescent="0.2">
      <c r="A3" s="149" t="s">
        <v>106</v>
      </c>
      <c r="B3" s="148">
        <v>0</v>
      </c>
      <c r="C3" s="148">
        <v>0</v>
      </c>
      <c r="D3" s="148">
        <v>0</v>
      </c>
      <c r="E3" s="148">
        <v>0</v>
      </c>
      <c r="F3" s="148">
        <v>0</v>
      </c>
      <c r="G3" s="148">
        <v>0</v>
      </c>
      <c r="H3" s="148">
        <v>0</v>
      </c>
      <c r="I3" s="148">
        <v>0</v>
      </c>
      <c r="J3" s="148">
        <v>0</v>
      </c>
      <c r="K3" s="148">
        <v>0</v>
      </c>
      <c r="L3" s="148">
        <v>0</v>
      </c>
      <c r="M3" s="148">
        <v>0</v>
      </c>
      <c r="N3" s="148">
        <v>0</v>
      </c>
      <c r="O3" s="148">
        <v>0</v>
      </c>
      <c r="P3" s="148">
        <v>0</v>
      </c>
      <c r="Q3" s="148">
        <v>0</v>
      </c>
      <c r="R3" s="148">
        <v>0</v>
      </c>
      <c r="S3" s="148">
        <v>0</v>
      </c>
      <c r="T3" s="148">
        <v>0</v>
      </c>
      <c r="U3" s="148">
        <v>0</v>
      </c>
      <c r="V3" s="148">
        <v>0</v>
      </c>
      <c r="W3" s="148">
        <v>0</v>
      </c>
      <c r="X3" s="148">
        <v>0</v>
      </c>
      <c r="Y3" s="148">
        <v>0</v>
      </c>
      <c r="Z3" s="148">
        <v>0</v>
      </c>
      <c r="AA3" s="148">
        <v>0</v>
      </c>
      <c r="AB3" s="148">
        <v>0</v>
      </c>
      <c r="AC3" s="148">
        <v>0</v>
      </c>
      <c r="AD3" s="148">
        <v>0</v>
      </c>
      <c r="AE3" s="148">
        <v>0</v>
      </c>
      <c r="AF3" s="148">
        <v>0</v>
      </c>
      <c r="AG3" s="148">
        <v>0</v>
      </c>
      <c r="AH3" s="20"/>
      <c r="AI3" s="20"/>
    </row>
    <row r="4" spans="1:35" x14ac:dyDescent="0.2">
      <c r="A4" s="149" t="s">
        <v>108</v>
      </c>
      <c r="B4" s="148">
        <v>0</v>
      </c>
      <c r="C4" s="148">
        <v>0</v>
      </c>
      <c r="D4" s="148">
        <v>0</v>
      </c>
      <c r="E4" s="148">
        <v>0</v>
      </c>
      <c r="F4" s="148">
        <v>0</v>
      </c>
      <c r="G4" s="148">
        <v>0</v>
      </c>
      <c r="H4" s="148">
        <v>0</v>
      </c>
      <c r="I4" s="148">
        <v>0</v>
      </c>
      <c r="J4" s="148">
        <v>0</v>
      </c>
      <c r="K4" s="148">
        <v>0</v>
      </c>
      <c r="L4" s="148">
        <v>0</v>
      </c>
      <c r="M4" s="148">
        <v>0</v>
      </c>
      <c r="N4" s="148">
        <v>0</v>
      </c>
      <c r="O4" s="148">
        <v>0</v>
      </c>
      <c r="P4" s="148">
        <v>0</v>
      </c>
      <c r="Q4" s="148">
        <v>0</v>
      </c>
      <c r="R4" s="148">
        <v>0</v>
      </c>
      <c r="S4" s="148">
        <v>0</v>
      </c>
      <c r="T4" s="148">
        <v>0</v>
      </c>
      <c r="U4" s="148">
        <v>0</v>
      </c>
      <c r="V4" s="148">
        <v>0</v>
      </c>
      <c r="W4" s="148">
        <v>0</v>
      </c>
      <c r="X4" s="148">
        <v>0</v>
      </c>
      <c r="Y4" s="148">
        <v>0</v>
      </c>
      <c r="Z4" s="148">
        <v>0</v>
      </c>
      <c r="AA4" s="148">
        <v>0</v>
      </c>
      <c r="AB4" s="148">
        <v>0</v>
      </c>
      <c r="AC4" s="148">
        <v>0</v>
      </c>
      <c r="AD4" s="148">
        <v>0</v>
      </c>
      <c r="AE4" s="148">
        <v>0</v>
      </c>
      <c r="AF4" s="148">
        <v>0</v>
      </c>
      <c r="AG4" s="148">
        <v>0</v>
      </c>
      <c r="AH4" s="20"/>
      <c r="AI4" s="20"/>
    </row>
    <row r="5" spans="1:35" x14ac:dyDescent="0.2">
      <c r="A5" s="149" t="s">
        <v>110</v>
      </c>
      <c r="B5" s="148">
        <v>0</v>
      </c>
      <c r="C5" s="148">
        <v>0</v>
      </c>
      <c r="D5" s="148">
        <v>0</v>
      </c>
      <c r="E5" s="148">
        <v>0</v>
      </c>
      <c r="F5" s="148">
        <v>0</v>
      </c>
      <c r="G5" s="148">
        <v>0</v>
      </c>
      <c r="H5" s="148">
        <v>0</v>
      </c>
      <c r="I5" s="148">
        <v>0</v>
      </c>
      <c r="J5" s="148">
        <v>0</v>
      </c>
      <c r="K5" s="148">
        <v>0</v>
      </c>
      <c r="L5" s="148">
        <v>0</v>
      </c>
      <c r="M5" s="148">
        <v>0</v>
      </c>
      <c r="N5" s="148">
        <v>0</v>
      </c>
      <c r="O5" s="148">
        <v>0</v>
      </c>
      <c r="P5" s="148">
        <v>0</v>
      </c>
      <c r="Q5" s="148">
        <v>0</v>
      </c>
      <c r="R5" s="148">
        <v>0</v>
      </c>
      <c r="S5" s="148">
        <v>0</v>
      </c>
      <c r="T5" s="148">
        <v>0</v>
      </c>
      <c r="U5" s="148">
        <v>0</v>
      </c>
      <c r="V5" s="148">
        <v>0</v>
      </c>
      <c r="W5" s="148">
        <v>0</v>
      </c>
      <c r="X5" s="148">
        <v>0</v>
      </c>
      <c r="Y5" s="148">
        <v>0</v>
      </c>
      <c r="Z5" s="148">
        <v>0</v>
      </c>
      <c r="AA5" s="148">
        <v>0</v>
      </c>
      <c r="AB5" s="148">
        <v>0</v>
      </c>
      <c r="AC5" s="148">
        <v>0</v>
      </c>
      <c r="AD5" s="148">
        <v>0</v>
      </c>
      <c r="AE5" s="148">
        <v>0</v>
      </c>
      <c r="AF5" s="148">
        <v>0</v>
      </c>
      <c r="AG5" s="148">
        <v>0</v>
      </c>
      <c r="AH5" s="20"/>
      <c r="AI5" s="20"/>
    </row>
    <row r="6" spans="1:35" x14ac:dyDescent="0.2">
      <c r="A6" s="149" t="s">
        <v>111</v>
      </c>
      <c r="B6" s="148">
        <v>0</v>
      </c>
      <c r="C6" s="148">
        <v>0</v>
      </c>
      <c r="D6" s="148">
        <v>0</v>
      </c>
      <c r="E6" s="148">
        <v>0</v>
      </c>
      <c r="F6" s="148">
        <v>0</v>
      </c>
      <c r="G6" s="148">
        <v>0</v>
      </c>
      <c r="H6" s="148">
        <v>0</v>
      </c>
      <c r="I6" s="148">
        <v>0</v>
      </c>
      <c r="J6" s="148">
        <v>0</v>
      </c>
      <c r="K6" s="148">
        <v>0</v>
      </c>
      <c r="L6" s="148">
        <v>0</v>
      </c>
      <c r="M6" s="148">
        <v>0</v>
      </c>
      <c r="N6" s="148">
        <v>0</v>
      </c>
      <c r="O6" s="148">
        <v>0</v>
      </c>
      <c r="P6" s="148">
        <v>0</v>
      </c>
      <c r="Q6" s="148">
        <v>0</v>
      </c>
      <c r="R6" s="148">
        <v>0</v>
      </c>
      <c r="S6" s="148">
        <v>0</v>
      </c>
      <c r="T6" s="148">
        <v>0</v>
      </c>
      <c r="U6" s="148">
        <v>0</v>
      </c>
      <c r="V6" s="148">
        <v>0</v>
      </c>
      <c r="W6" s="148">
        <v>0</v>
      </c>
      <c r="X6" s="148">
        <v>0</v>
      </c>
      <c r="Y6" s="148">
        <v>0</v>
      </c>
      <c r="Z6" s="148">
        <v>0</v>
      </c>
      <c r="AA6" s="148">
        <v>0</v>
      </c>
      <c r="AB6" s="148">
        <v>0</v>
      </c>
      <c r="AC6" s="148">
        <v>0</v>
      </c>
      <c r="AD6" s="148">
        <v>0</v>
      </c>
      <c r="AE6" s="148">
        <v>0</v>
      </c>
      <c r="AF6" s="148">
        <v>0</v>
      </c>
      <c r="AG6" s="148">
        <v>0</v>
      </c>
      <c r="AH6" s="20"/>
      <c r="AI6" s="20"/>
    </row>
    <row r="7" spans="1:35" x14ac:dyDescent="0.2">
      <c r="A7" s="149" t="s">
        <v>113</v>
      </c>
      <c r="B7" s="148">
        <v>0</v>
      </c>
      <c r="C7" s="148">
        <v>0</v>
      </c>
      <c r="D7" s="148">
        <v>0</v>
      </c>
      <c r="E7" s="148">
        <v>0</v>
      </c>
      <c r="F7" s="148">
        <v>0</v>
      </c>
      <c r="G7" s="148">
        <v>0</v>
      </c>
      <c r="H7" s="148">
        <v>0</v>
      </c>
      <c r="I7" s="148">
        <v>0</v>
      </c>
      <c r="J7" s="148">
        <v>0</v>
      </c>
      <c r="K7" s="148">
        <v>0</v>
      </c>
      <c r="L7" s="148">
        <v>0</v>
      </c>
      <c r="M7" s="148">
        <v>0</v>
      </c>
      <c r="N7" s="148">
        <v>0</v>
      </c>
      <c r="O7" s="148">
        <v>0</v>
      </c>
      <c r="P7" s="148">
        <v>0</v>
      </c>
      <c r="Q7" s="148">
        <v>0</v>
      </c>
      <c r="R7" s="148">
        <v>0</v>
      </c>
      <c r="S7" s="148">
        <v>0</v>
      </c>
      <c r="T7" s="148">
        <v>0</v>
      </c>
      <c r="U7" s="148">
        <v>0</v>
      </c>
      <c r="V7" s="148">
        <v>0</v>
      </c>
      <c r="W7" s="148">
        <v>0</v>
      </c>
      <c r="X7" s="148">
        <v>0</v>
      </c>
      <c r="Y7" s="148">
        <v>0</v>
      </c>
      <c r="Z7" s="148">
        <v>0</v>
      </c>
      <c r="AA7" s="148">
        <v>0</v>
      </c>
      <c r="AB7" s="148">
        <v>0</v>
      </c>
      <c r="AC7" s="148">
        <v>0</v>
      </c>
      <c r="AD7" s="148">
        <v>0</v>
      </c>
      <c r="AE7" s="148">
        <v>0</v>
      </c>
      <c r="AF7" s="148">
        <v>0</v>
      </c>
      <c r="AG7" s="148">
        <v>0</v>
      </c>
      <c r="AH7" s="20"/>
      <c r="AI7" s="20"/>
    </row>
    <row r="8" spans="1:35" x14ac:dyDescent="0.2">
      <c r="A8" s="149" t="s">
        <v>114</v>
      </c>
      <c r="B8" s="148">
        <v>0</v>
      </c>
      <c r="C8" s="148">
        <v>0</v>
      </c>
      <c r="D8" s="148">
        <v>0</v>
      </c>
      <c r="E8" s="148">
        <v>0</v>
      </c>
      <c r="F8" s="148">
        <v>0</v>
      </c>
      <c r="G8" s="148">
        <v>0</v>
      </c>
      <c r="H8" s="148">
        <v>0</v>
      </c>
      <c r="I8" s="148">
        <v>0</v>
      </c>
      <c r="J8" s="148">
        <v>0</v>
      </c>
      <c r="K8" s="148">
        <v>0</v>
      </c>
      <c r="L8" s="148">
        <v>0</v>
      </c>
      <c r="M8" s="148">
        <v>0</v>
      </c>
      <c r="N8" s="148">
        <v>0</v>
      </c>
      <c r="O8" s="148">
        <v>0</v>
      </c>
      <c r="P8" s="148">
        <v>0</v>
      </c>
      <c r="Q8" s="148">
        <v>0</v>
      </c>
      <c r="R8" s="148">
        <v>0</v>
      </c>
      <c r="S8" s="148">
        <v>0</v>
      </c>
      <c r="T8" s="148">
        <v>0</v>
      </c>
      <c r="U8" s="148">
        <v>0</v>
      </c>
      <c r="V8" s="148">
        <v>0</v>
      </c>
      <c r="W8" s="148">
        <v>0</v>
      </c>
      <c r="X8" s="148">
        <v>0</v>
      </c>
      <c r="Y8" s="148">
        <v>0</v>
      </c>
      <c r="Z8" s="148">
        <v>0</v>
      </c>
      <c r="AA8" s="148">
        <v>0</v>
      </c>
      <c r="AB8" s="148">
        <v>0</v>
      </c>
      <c r="AC8" s="148">
        <v>0</v>
      </c>
      <c r="AD8" s="148">
        <v>0</v>
      </c>
      <c r="AE8" s="148">
        <v>0</v>
      </c>
      <c r="AF8" s="148">
        <v>0</v>
      </c>
      <c r="AG8" s="148">
        <v>0</v>
      </c>
      <c r="AH8" s="20"/>
      <c r="AI8" s="20"/>
    </row>
    <row r="9" spans="1:35" x14ac:dyDescent="0.2">
      <c r="A9" s="149" t="s">
        <v>115</v>
      </c>
      <c r="B9" s="148">
        <v>0</v>
      </c>
      <c r="C9" s="148">
        <v>0</v>
      </c>
      <c r="D9" s="148">
        <v>0</v>
      </c>
      <c r="E9" s="148">
        <v>0</v>
      </c>
      <c r="F9" s="148">
        <v>0</v>
      </c>
      <c r="G9" s="148">
        <v>0</v>
      </c>
      <c r="H9" s="148">
        <v>0</v>
      </c>
      <c r="I9" s="148">
        <v>0</v>
      </c>
      <c r="J9" s="148">
        <v>0</v>
      </c>
      <c r="K9" s="148">
        <v>0</v>
      </c>
      <c r="L9" s="148">
        <v>0</v>
      </c>
      <c r="M9" s="148">
        <v>0</v>
      </c>
      <c r="N9" s="148">
        <v>0</v>
      </c>
      <c r="O9" s="148">
        <v>0</v>
      </c>
      <c r="P9" s="148">
        <v>0</v>
      </c>
      <c r="Q9" s="148">
        <v>0</v>
      </c>
      <c r="R9" s="148">
        <v>0</v>
      </c>
      <c r="S9" s="148">
        <v>0</v>
      </c>
      <c r="T9" s="148">
        <v>0</v>
      </c>
      <c r="U9" s="148">
        <v>0</v>
      </c>
      <c r="V9" s="148">
        <v>0</v>
      </c>
      <c r="W9" s="148">
        <v>0</v>
      </c>
      <c r="X9" s="148">
        <v>0</v>
      </c>
      <c r="Y9" s="148">
        <v>0</v>
      </c>
      <c r="Z9" s="148">
        <v>0</v>
      </c>
      <c r="AA9" s="148">
        <v>0</v>
      </c>
      <c r="AB9" s="148">
        <v>0</v>
      </c>
      <c r="AC9" s="148">
        <v>0</v>
      </c>
      <c r="AD9" s="148">
        <v>0</v>
      </c>
      <c r="AE9" s="148">
        <v>0</v>
      </c>
      <c r="AF9" s="148">
        <v>0</v>
      </c>
      <c r="AG9" s="148">
        <v>0</v>
      </c>
      <c r="AH9" s="20"/>
      <c r="AI9" s="20"/>
    </row>
    <row r="10" spans="1:35" x14ac:dyDescent="0.2">
      <c r="A10" s="149" t="s">
        <v>116</v>
      </c>
      <c r="B10" s="148">
        <v>0</v>
      </c>
      <c r="C10" s="148">
        <v>0</v>
      </c>
      <c r="D10" s="148">
        <v>0</v>
      </c>
      <c r="E10" s="148">
        <v>0</v>
      </c>
      <c r="F10" s="148">
        <v>0</v>
      </c>
      <c r="G10" s="148">
        <v>0</v>
      </c>
      <c r="H10" s="148">
        <v>0</v>
      </c>
      <c r="I10" s="148">
        <v>0</v>
      </c>
      <c r="J10" s="148">
        <v>0</v>
      </c>
      <c r="K10" s="148">
        <v>0</v>
      </c>
      <c r="L10" s="148">
        <v>0</v>
      </c>
      <c r="M10" s="148">
        <v>0</v>
      </c>
      <c r="N10" s="148">
        <v>0</v>
      </c>
      <c r="O10" s="148">
        <v>0</v>
      </c>
      <c r="P10" s="148">
        <v>0</v>
      </c>
      <c r="Q10" s="148">
        <v>0</v>
      </c>
      <c r="R10" s="148">
        <v>0</v>
      </c>
      <c r="S10" s="148">
        <v>0</v>
      </c>
      <c r="T10" s="148">
        <v>0</v>
      </c>
      <c r="U10" s="148">
        <v>0</v>
      </c>
      <c r="V10" s="148">
        <v>0</v>
      </c>
      <c r="W10" s="148">
        <v>0</v>
      </c>
      <c r="X10" s="148">
        <v>0</v>
      </c>
      <c r="Y10" s="148">
        <v>0</v>
      </c>
      <c r="Z10" s="148">
        <v>0</v>
      </c>
      <c r="AA10" s="148">
        <v>0</v>
      </c>
      <c r="AB10" s="148">
        <v>0</v>
      </c>
      <c r="AC10" s="148">
        <v>0</v>
      </c>
      <c r="AD10" s="148">
        <v>0</v>
      </c>
      <c r="AE10" s="148">
        <v>0</v>
      </c>
      <c r="AF10" s="148">
        <v>0</v>
      </c>
      <c r="AG10" s="148">
        <v>0</v>
      </c>
      <c r="AH10" s="20"/>
      <c r="AI10" s="20"/>
    </row>
    <row r="11" spans="1:35" x14ac:dyDescent="0.2">
      <c r="A11" s="149" t="s">
        <v>117</v>
      </c>
      <c r="B11" s="148">
        <v>0</v>
      </c>
      <c r="C11" s="148">
        <v>0</v>
      </c>
      <c r="D11" s="148">
        <v>0</v>
      </c>
      <c r="E11" s="148">
        <v>0</v>
      </c>
      <c r="F11" s="148">
        <v>0</v>
      </c>
      <c r="G11" s="148">
        <v>0</v>
      </c>
      <c r="H11" s="148">
        <v>0</v>
      </c>
      <c r="I11" s="148">
        <v>0</v>
      </c>
      <c r="J11" s="148">
        <v>0</v>
      </c>
      <c r="K11" s="148">
        <v>0</v>
      </c>
      <c r="L11" s="148">
        <v>0</v>
      </c>
      <c r="M11" s="148">
        <v>0</v>
      </c>
      <c r="N11" s="148">
        <v>0</v>
      </c>
      <c r="O11" s="148">
        <v>0</v>
      </c>
      <c r="P11" s="148">
        <v>0</v>
      </c>
      <c r="Q11" s="148">
        <v>0</v>
      </c>
      <c r="R11" s="148">
        <v>0</v>
      </c>
      <c r="S11" s="148">
        <v>0</v>
      </c>
      <c r="T11" s="148">
        <v>0</v>
      </c>
      <c r="U11" s="148">
        <v>0</v>
      </c>
      <c r="V11" s="148">
        <v>0</v>
      </c>
      <c r="W11" s="148">
        <v>0</v>
      </c>
      <c r="X11" s="148">
        <v>0</v>
      </c>
      <c r="Y11" s="148">
        <v>0</v>
      </c>
      <c r="Z11" s="148">
        <v>0</v>
      </c>
      <c r="AA11" s="148">
        <v>0</v>
      </c>
      <c r="AB11" s="148">
        <v>0</v>
      </c>
      <c r="AC11" s="148">
        <v>0</v>
      </c>
      <c r="AD11" s="148">
        <v>0</v>
      </c>
      <c r="AE11" s="148">
        <v>0</v>
      </c>
      <c r="AF11" s="148">
        <v>0</v>
      </c>
      <c r="AG11" s="148">
        <v>0</v>
      </c>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Electricity Residential</vt:lpstr>
      <vt:lpstr>Energy in Residential</vt:lpstr>
      <vt:lpstr>Energy in commercial</vt:lpstr>
      <vt:lpstr>urbanization (BPS)</vt:lpstr>
      <vt:lpstr>MAPPING</vt:lpstr>
      <vt:lpstr>LEAP projection</vt:lpstr>
      <vt:lpstr>SYCEU</vt:lpstr>
      <vt:lpstr>demand_calculations_commercial</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Zefania Sutrisno</dc:creator>
  <cp:lastModifiedBy>Oh, Soyoung</cp:lastModifiedBy>
  <dcterms:created xsi:type="dcterms:W3CDTF">2021-06-16T07:51:46Z</dcterms:created>
  <dcterms:modified xsi:type="dcterms:W3CDTF">2024-02-21T21:06:14Z</dcterms:modified>
</cp:coreProperties>
</file>