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Indonesia\eps-indonesia\InputData\land\BLAPE\"/>
    </mc:Choice>
  </mc:AlternateContent>
  <xr:revisionPtr revIDLastSave="0" documentId="13_ncr:1_{CCEC4F63-5879-49A5-B2E0-A1664D07016E}" xr6:coauthVersionLast="47" xr6:coauthVersionMax="47" xr10:uidLastSave="{00000000-0000-0000-0000-000000000000}"/>
  <bookViews>
    <workbookView xWindow="-120" yWindow="-120" windowWidth="29040" windowHeight="17520" activeTab="4" xr2:uid="{00000000-000D-0000-FFFF-FFFF00000000}"/>
  </bookViews>
  <sheets>
    <sheet name="About" sheetId="1" r:id="rId1"/>
    <sheet name="UNFCCC" sheetId="2" r:id="rId2"/>
    <sheet name="Sheet1" sheetId="5" r:id="rId3"/>
    <sheet name="Calcs" sheetId="3" r:id="rId4"/>
    <sheet name="BLAP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QLwE3Vp3E08p6gZ5vyuyuv3Ays2U6C+AJi8JdvKAPpk="/>
    </ext>
  </extLst>
</workbook>
</file>

<file path=xl/calcChain.xml><?xml version="1.0" encoding="utf-8"?>
<calcChain xmlns="http://schemas.openxmlformats.org/spreadsheetml/2006/main">
  <c r="D2" i="4" l="1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D3" i="4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X3" i="4" s="1"/>
  <c r="Y3" i="4" s="1"/>
  <c r="Z3" i="4" s="1"/>
  <c r="AA3" i="4" s="1"/>
  <c r="AB3" i="4" s="1"/>
  <c r="AC3" i="4" s="1"/>
  <c r="AD3" i="4" s="1"/>
  <c r="AE3" i="4" s="1"/>
  <c r="AF3" i="4" s="1"/>
  <c r="D4" i="4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D5" i="4"/>
  <c r="E5" i="4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Y5" i="4" s="1"/>
  <c r="Z5" i="4" s="1"/>
  <c r="AA5" i="4" s="1"/>
  <c r="AB5" i="4" s="1"/>
  <c r="AC5" i="4" s="1"/>
  <c r="AD5" i="4" s="1"/>
  <c r="AE5" i="4" s="1"/>
  <c r="AF5" i="4" s="1"/>
  <c r="D6" i="4"/>
  <c r="E6" i="4"/>
  <c r="F6" i="4" s="1"/>
  <c r="G6" i="4" s="1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Y6" i="4" s="1"/>
  <c r="Z6" i="4" s="1"/>
  <c r="AA6" i="4" s="1"/>
  <c r="AB6" i="4" s="1"/>
  <c r="AC6" i="4" s="1"/>
  <c r="AD6" i="4" s="1"/>
  <c r="AE6" i="4" s="1"/>
  <c r="AF6" i="4" s="1"/>
  <c r="D7" i="4"/>
  <c r="E7" i="4"/>
  <c r="F7" i="4" s="1"/>
  <c r="G7" i="4" s="1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Y7" i="4" s="1"/>
  <c r="Z7" i="4" s="1"/>
  <c r="AA7" i="4" s="1"/>
  <c r="AB7" i="4" s="1"/>
  <c r="AC7" i="4" s="1"/>
  <c r="AD7" i="4" s="1"/>
  <c r="AE7" i="4" s="1"/>
  <c r="AF7" i="4" s="1"/>
  <c r="D8" i="4"/>
  <c r="E8" i="4"/>
  <c r="F8" i="4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Z8" i="4" s="1"/>
  <c r="AA8" i="4" s="1"/>
  <c r="AB8" i="4" s="1"/>
  <c r="AC8" i="4" s="1"/>
  <c r="AD8" i="4" s="1"/>
  <c r="AE8" i="4" s="1"/>
  <c r="AF8" i="4" s="1"/>
  <c r="D9" i="4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Z9" i="4" s="1"/>
  <c r="AA9" i="4" s="1"/>
  <c r="AB9" i="4" s="1"/>
  <c r="AC9" i="4" s="1"/>
  <c r="AD9" i="4" s="1"/>
  <c r="AE9" i="4" s="1"/>
  <c r="AF9" i="4" s="1"/>
  <c r="D10" i="4"/>
  <c r="E10" i="4" s="1"/>
  <c r="F10" i="4" s="1"/>
  <c r="G10" i="4" s="1"/>
  <c r="H10" i="4" s="1"/>
  <c r="I10" i="4" s="1"/>
  <c r="J10" i="4" s="1"/>
  <c r="K10" i="4" s="1"/>
  <c r="L10" i="4"/>
  <c r="M10" i="4" s="1"/>
  <c r="N10" i="4" s="1"/>
  <c r="O10" i="4" s="1"/>
  <c r="P10" i="4" s="1"/>
  <c r="Q10" i="4" s="1"/>
  <c r="R10" i="4" s="1"/>
  <c r="S10" i="4" s="1"/>
  <c r="T10" i="4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E10" i="4" s="1"/>
  <c r="AF10" i="4" s="1"/>
  <c r="D11" i="4"/>
  <c r="E11" i="4" s="1"/>
  <c r="F11" i="4" s="1"/>
  <c r="G11" i="4"/>
  <c r="H11" i="4" s="1"/>
  <c r="I11" i="4" s="1"/>
  <c r="J11" i="4" s="1"/>
  <c r="K11" i="4" s="1"/>
  <c r="L11" i="4" s="1"/>
  <c r="M11" i="4" s="1"/>
  <c r="N11" i="4" s="1"/>
  <c r="O11" i="4" s="1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Z11" i="4" s="1"/>
  <c r="AA11" i="4" s="1"/>
  <c r="AB11" i="4" s="1"/>
  <c r="AC11" i="4" s="1"/>
  <c r="AD11" i="4" s="1"/>
  <c r="AE11" i="4" s="1"/>
  <c r="AF11" i="4" s="1"/>
  <c r="D12" i="4"/>
  <c r="E12" i="4" s="1"/>
  <c r="F12" i="4" s="1"/>
  <c r="G12" i="4" s="1"/>
  <c r="H12" i="4" s="1"/>
  <c r="I12" i="4" s="1"/>
  <c r="J12" i="4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s="1"/>
  <c r="V12" i="4" s="1"/>
  <c r="W12" i="4" s="1"/>
  <c r="X12" i="4" s="1"/>
  <c r="Y12" i="4" s="1"/>
  <c r="Z12" i="4" s="1"/>
  <c r="AA12" i="4" s="1"/>
  <c r="AB12" i="4" s="1"/>
  <c r="AC12" i="4" s="1"/>
  <c r="AD12" i="4" s="1"/>
  <c r="AE12" i="4" s="1"/>
  <c r="AF12" i="4" s="1"/>
  <c r="D13" i="4"/>
  <c r="E13" i="4"/>
  <c r="F13" i="4" s="1"/>
  <c r="G13" i="4" s="1"/>
  <c r="H13" i="4" s="1"/>
  <c r="I13" i="4" s="1"/>
  <c r="J13" i="4" s="1"/>
  <c r="K13" i="4" s="1"/>
  <c r="L13" i="4" s="1"/>
  <c r="M13" i="4"/>
  <c r="N13" i="4" s="1"/>
  <c r="O13" i="4" s="1"/>
  <c r="P13" i="4" s="1"/>
  <c r="Q13" i="4" s="1"/>
  <c r="R13" i="4" s="1"/>
  <c r="S13" i="4" s="1"/>
  <c r="T13" i="4" s="1"/>
  <c r="U13" i="4" s="1"/>
  <c r="V13" i="4" s="1"/>
  <c r="W13" i="4" s="1"/>
  <c r="X13" i="4" s="1"/>
  <c r="Y13" i="4" s="1"/>
  <c r="Z13" i="4" s="1"/>
  <c r="AA13" i="4" s="1"/>
  <c r="AB13" i="4" s="1"/>
  <c r="AC13" i="4" s="1"/>
  <c r="AD13" i="4" s="1"/>
  <c r="AE13" i="4" s="1"/>
  <c r="AF13" i="4" s="1"/>
  <c r="C3" i="4"/>
  <c r="C4" i="4"/>
  <c r="C5" i="4"/>
  <c r="C6" i="4"/>
  <c r="C7" i="4"/>
  <c r="C8" i="4"/>
  <c r="C9" i="4"/>
  <c r="C10" i="4"/>
  <c r="C11" i="4"/>
  <c r="C12" i="4"/>
  <c r="C13" i="4"/>
  <c r="C2" i="4"/>
  <c r="D4" i="3" a="1"/>
  <c r="D4" i="3" s="1"/>
  <c r="C4" i="3" a="1"/>
  <c r="C4" i="3" s="1"/>
  <c r="D14" i="3" a="1"/>
  <c r="D14" i="3" s="1"/>
  <c r="E14" i="3" a="1"/>
  <c r="E14" i="3" s="1"/>
  <c r="F14" i="3" a="1"/>
  <c r="F14" i="3"/>
  <c r="G14" i="3" a="1"/>
  <c r="G14" i="3"/>
  <c r="H14" i="3" a="1"/>
  <c r="H14" i="3" s="1"/>
  <c r="I14" i="3" a="1"/>
  <c r="I14" i="3" s="1"/>
  <c r="J14" i="3" a="1"/>
  <c r="J14" i="3"/>
  <c r="K14" i="3" a="1"/>
  <c r="K14" i="3"/>
  <c r="L14" i="3" a="1"/>
  <c r="L14" i="3" s="1"/>
  <c r="M14" i="3" a="1"/>
  <c r="M14" i="3" s="1"/>
  <c r="N14" i="3" a="1"/>
  <c r="N14" i="3"/>
  <c r="O14" i="3" a="1"/>
  <c r="O14" i="3"/>
  <c r="P14" i="3" a="1"/>
  <c r="P14" i="3" s="1"/>
  <c r="Q14" i="3" a="1"/>
  <c r="Q14" i="3" s="1"/>
  <c r="R14" i="3" a="1"/>
  <c r="R14" i="3"/>
  <c r="S14" i="3" a="1"/>
  <c r="S14" i="3"/>
  <c r="T14" i="3" a="1"/>
  <c r="T14" i="3" s="1"/>
  <c r="U14" i="3" a="1"/>
  <c r="U14" i="3" s="1"/>
  <c r="V14" i="3" a="1"/>
  <c r="V14" i="3"/>
  <c r="W14" i="3" a="1"/>
  <c r="W14" i="3" s="1"/>
  <c r="X14" i="3" a="1"/>
  <c r="X14" i="3" s="1"/>
  <c r="Y14" i="3" a="1"/>
  <c r="Y14" i="3" s="1"/>
  <c r="Z14" i="3" a="1"/>
  <c r="Z14" i="3"/>
  <c r="AA14" i="3" a="1"/>
  <c r="AA14" i="3" s="1"/>
  <c r="AB14" i="3" a="1"/>
  <c r="AB14" i="3" s="1"/>
  <c r="AC14" i="3" a="1"/>
  <c r="AC14" i="3" s="1"/>
  <c r="AD14" i="3" a="1"/>
  <c r="AD14" i="3" s="1"/>
  <c r="AE14" i="3" a="1"/>
  <c r="AE14" i="3" s="1"/>
  <c r="AF14" i="3" a="1"/>
  <c r="AF14" i="3" s="1"/>
  <c r="AG14" i="3" a="1"/>
  <c r="AG14" i="3" s="1"/>
  <c r="C14" i="3" a="1"/>
  <c r="C14" i="3" s="1"/>
  <c r="C13" i="3" a="1"/>
  <c r="C13" i="3" s="1"/>
  <c r="AG13" i="3" a="1"/>
  <c r="AG13" i="3" s="1"/>
  <c r="D13" i="3" a="1"/>
  <c r="D13" i="3" s="1"/>
  <c r="E13" i="3" a="1"/>
  <c r="E13" i="3" s="1"/>
  <c r="F13" i="3" a="1"/>
  <c r="F13" i="3"/>
  <c r="G13" i="3" a="1"/>
  <c r="G13" i="3"/>
  <c r="H13" i="3" a="1"/>
  <c r="H13" i="3" s="1"/>
  <c r="I13" i="3" a="1"/>
  <c r="I13" i="3" s="1"/>
  <c r="J13" i="3" a="1"/>
  <c r="J13" i="3"/>
  <c r="K13" i="3" a="1"/>
  <c r="K13" i="3"/>
  <c r="L13" i="3" a="1"/>
  <c r="L13" i="3" s="1"/>
  <c r="M13" i="3" a="1"/>
  <c r="M13" i="3" s="1"/>
  <c r="N13" i="3" a="1"/>
  <c r="N13" i="3"/>
  <c r="O13" i="3" a="1"/>
  <c r="O13" i="3"/>
  <c r="P13" i="3" a="1"/>
  <c r="P13" i="3" s="1"/>
  <c r="Q13" i="3" a="1"/>
  <c r="Q13" i="3" s="1"/>
  <c r="R13" i="3" a="1"/>
  <c r="R13" i="3"/>
  <c r="S13" i="3" a="1"/>
  <c r="S13" i="3"/>
  <c r="T13" i="3" a="1"/>
  <c r="T13" i="3" s="1"/>
  <c r="U13" i="3" a="1"/>
  <c r="U13" i="3" s="1"/>
  <c r="V13" i="3" a="1"/>
  <c r="V13" i="3"/>
  <c r="W13" i="3" a="1"/>
  <c r="W13" i="3"/>
  <c r="X13" i="3" a="1"/>
  <c r="X13" i="3" s="1"/>
  <c r="Y13" i="3" a="1"/>
  <c r="Y13" i="3" s="1"/>
  <c r="Z13" i="3" a="1"/>
  <c r="Z13" i="3"/>
  <c r="AA13" i="3" a="1"/>
  <c r="AA13" i="3" s="1"/>
  <c r="AB13" i="3" a="1"/>
  <c r="AB13" i="3" s="1"/>
  <c r="AC13" i="3" a="1"/>
  <c r="AC13" i="3" s="1"/>
  <c r="AD13" i="3" a="1"/>
  <c r="AD13" i="3" s="1"/>
  <c r="AE13" i="3" a="1"/>
  <c r="AE13" i="3" s="1"/>
  <c r="AF13" i="3" a="1"/>
  <c r="AF13" i="3" s="1"/>
  <c r="C4" i="5"/>
  <c r="C3" i="5"/>
  <c r="U31" i="3"/>
  <c r="E31" i="3"/>
  <c r="F31" i="3" s="1"/>
  <c r="G31" i="3" s="1"/>
  <c r="H31" i="3" s="1"/>
  <c r="I31" i="3" s="1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D31" i="3"/>
  <c r="B31" i="3"/>
  <c r="C31" i="3" s="1"/>
  <c r="U30" i="3"/>
  <c r="B30" i="3"/>
  <c r="C30" i="3" s="1"/>
  <c r="D30" i="3" s="1"/>
  <c r="E30" i="3" s="1"/>
  <c r="B29" i="3"/>
  <c r="U28" i="3"/>
  <c r="B28" i="3"/>
  <c r="U27" i="3"/>
  <c r="D27" i="3"/>
  <c r="B27" i="3"/>
  <c r="C27" i="3" s="1"/>
  <c r="U24" i="3"/>
  <c r="B24" i="3"/>
  <c r="Z12" i="3" a="1"/>
  <c r="Z12" i="3" s="1"/>
  <c r="R12" i="3" a="1"/>
  <c r="R12" i="3" s="1"/>
  <c r="J12" i="3" a="1"/>
  <c r="J12" i="3" s="1"/>
  <c r="B12" i="3"/>
  <c r="B11" i="3"/>
  <c r="B9" i="3"/>
  <c r="B8" i="3"/>
  <c r="J32" i="2"/>
  <c r="U34" i="3" s="1"/>
  <c r="B15" i="3" s="1"/>
  <c r="I32" i="2"/>
  <c r="B34" i="3" s="1"/>
  <c r="J31" i="2"/>
  <c r="U33" i="3" s="1"/>
  <c r="B14" i="3" s="1"/>
  <c r="I31" i="2"/>
  <c r="B33" i="3" s="1"/>
  <c r="J30" i="2"/>
  <c r="U32" i="3" s="1"/>
  <c r="B13" i="3" s="1"/>
  <c r="I30" i="2"/>
  <c r="B32" i="3" s="1"/>
  <c r="J27" i="2"/>
  <c r="U29" i="3" s="1"/>
  <c r="B10" i="3" s="1"/>
  <c r="I27" i="2"/>
  <c r="J24" i="2"/>
  <c r="U26" i="3" s="1"/>
  <c r="I24" i="2"/>
  <c r="B26" i="3" s="1"/>
  <c r="J23" i="2"/>
  <c r="U25" i="3" s="1"/>
  <c r="I23" i="2"/>
  <c r="B25" i="3" s="1"/>
  <c r="J21" i="2"/>
  <c r="I21" i="2"/>
  <c r="B23" i="3" s="1"/>
  <c r="J33" i="2" l="1"/>
  <c r="C33" i="3"/>
  <c r="U23" i="3"/>
  <c r="C25" i="3"/>
  <c r="D25" i="3" s="1"/>
  <c r="E25" i="3" s="1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B4" i="4"/>
  <c r="C24" i="3"/>
  <c r="C26" i="3"/>
  <c r="C34" i="3"/>
  <c r="AG12" i="3" a="1"/>
  <c r="AG12" i="3" s="1"/>
  <c r="AC12" i="3" a="1"/>
  <c r="AC12" i="3" s="1"/>
  <c r="Y12" i="3" a="1"/>
  <c r="Y12" i="3" s="1"/>
  <c r="U12" i="3" a="1"/>
  <c r="U12" i="3" s="1"/>
  <c r="Q12" i="3" a="1"/>
  <c r="Q12" i="3" s="1"/>
  <c r="M12" i="3" a="1"/>
  <c r="M12" i="3" s="1"/>
  <c r="I12" i="3" a="1"/>
  <c r="I12" i="3" s="1"/>
  <c r="E12" i="3" a="1"/>
  <c r="E12" i="3" s="1"/>
  <c r="AF12" i="3" a="1"/>
  <c r="AF12" i="3" s="1"/>
  <c r="AB12" i="3" a="1"/>
  <c r="AB12" i="3" s="1"/>
  <c r="X12" i="3" a="1"/>
  <c r="X12" i="3" s="1"/>
  <c r="T12" i="3" a="1"/>
  <c r="T12" i="3" s="1"/>
  <c r="P12" i="3" a="1"/>
  <c r="P12" i="3" s="1"/>
  <c r="L12" i="3" a="1"/>
  <c r="L12" i="3" s="1"/>
  <c r="H12" i="3" a="1"/>
  <c r="H12" i="3" s="1"/>
  <c r="D12" i="3" a="1"/>
  <c r="D12" i="3" s="1"/>
  <c r="AE12" i="3" a="1"/>
  <c r="AE12" i="3" s="1"/>
  <c r="AA12" i="3" a="1"/>
  <c r="AA12" i="3" s="1"/>
  <c r="W12" i="3" a="1"/>
  <c r="W12" i="3" s="1"/>
  <c r="S12" i="3" a="1"/>
  <c r="S12" i="3" s="1"/>
  <c r="O12" i="3" a="1"/>
  <c r="O12" i="3" s="1"/>
  <c r="K12" i="3" a="1"/>
  <c r="K12" i="3" s="1"/>
  <c r="G12" i="3" a="1"/>
  <c r="G12" i="3" s="1"/>
  <c r="C12" i="3" a="1"/>
  <c r="C12" i="3" s="1"/>
  <c r="B10" i="4" s="1"/>
  <c r="C29" i="3"/>
  <c r="F30" i="3"/>
  <c r="I33" i="2"/>
  <c r="F12" i="3" a="1"/>
  <c r="F12" i="3" s="1"/>
  <c r="N12" i="3" a="1"/>
  <c r="N12" i="3" s="1"/>
  <c r="V12" i="3" a="1"/>
  <c r="V12" i="3" s="1"/>
  <c r="AD12" i="3" a="1"/>
  <c r="AD12" i="3" s="1"/>
  <c r="C28" i="3"/>
  <c r="C23" i="3"/>
  <c r="B35" i="3"/>
  <c r="C32" i="3"/>
  <c r="E27" i="3"/>
  <c r="D33" i="3" l="1"/>
  <c r="C35" i="3"/>
  <c r="D23" i="3"/>
  <c r="D28" i="3"/>
  <c r="D34" i="3"/>
  <c r="U35" i="3"/>
  <c r="B4" i="3"/>
  <c r="G30" i="3"/>
  <c r="D29" i="3"/>
  <c r="D26" i="3"/>
  <c r="D24" i="3"/>
  <c r="D32" i="3"/>
  <c r="F27" i="3"/>
  <c r="G27" i="3" l="1"/>
  <c r="E24" i="3"/>
  <c r="D35" i="3"/>
  <c r="E23" i="3"/>
  <c r="E26" i="3"/>
  <c r="E33" i="3"/>
  <c r="E28" i="3"/>
  <c r="AG10" i="3" a="1"/>
  <c r="AG10" i="3" s="1"/>
  <c r="H30" i="3"/>
  <c r="E34" i="3"/>
  <c r="E29" i="3"/>
  <c r="F29" i="3" s="1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L10" i="3" a="1"/>
  <c r="L10" i="3" s="1"/>
  <c r="K10" i="3" a="1"/>
  <c r="K10" i="3" s="1"/>
  <c r="J10" i="3" a="1"/>
  <c r="J10" i="3" s="1"/>
  <c r="AF10" i="3" a="1"/>
  <c r="AF10" i="3" s="1"/>
  <c r="W10" i="3" a="1"/>
  <c r="W10" i="3" s="1"/>
  <c r="V10" i="3" a="1"/>
  <c r="V10" i="3" s="1"/>
  <c r="M10" i="3" a="1"/>
  <c r="M10" i="3" s="1"/>
  <c r="H10" i="3" a="1"/>
  <c r="H10" i="3" s="1"/>
  <c r="G10" i="3" a="1"/>
  <c r="G10" i="3" s="1"/>
  <c r="F10" i="3" a="1"/>
  <c r="F10" i="3" s="1"/>
  <c r="O10" i="3" a="1"/>
  <c r="O10" i="3" s="1"/>
  <c r="N10" i="3" a="1"/>
  <c r="N10" i="3" s="1"/>
  <c r="AC10" i="3" a="1"/>
  <c r="AC10" i="3" s="1"/>
  <c r="D10" i="3" a="1"/>
  <c r="D10" i="3" s="1"/>
  <c r="C10" i="3" a="1"/>
  <c r="C10" i="3" s="1"/>
  <c r="B8" i="4" s="1"/>
  <c r="AB10" i="3" a="1"/>
  <c r="AB10" i="3" s="1"/>
  <c r="E10" i="3" a="1"/>
  <c r="E10" i="3" s="1"/>
  <c r="T10" i="3" a="1"/>
  <c r="T10" i="3" s="1"/>
  <c r="S10" i="3" a="1"/>
  <c r="S10" i="3" s="1"/>
  <c r="R10" i="3" a="1"/>
  <c r="R10" i="3" s="1"/>
  <c r="U10" i="3" a="1"/>
  <c r="U10" i="3" s="1"/>
  <c r="E32" i="3"/>
  <c r="Q10" i="3" a="1"/>
  <c r="Q10" i="3" s="1"/>
  <c r="F34" i="3" l="1"/>
  <c r="F26" i="3"/>
  <c r="Y10" i="3" a="1"/>
  <c r="Y10" i="3" s="1"/>
  <c r="F24" i="3"/>
  <c r="E35" i="3"/>
  <c r="F23" i="3"/>
  <c r="F33" i="3"/>
  <c r="F32" i="3"/>
  <c r="Z10" i="3" a="1"/>
  <c r="Z10" i="3" s="1"/>
  <c r="P10" i="3" a="1"/>
  <c r="P10" i="3" s="1"/>
  <c r="X10" i="3" a="1"/>
  <c r="X10" i="3" s="1"/>
  <c r="I10" i="3" a="1"/>
  <c r="I10" i="3" s="1"/>
  <c r="H27" i="3"/>
  <c r="AA10" i="3" a="1"/>
  <c r="AA10" i="3" s="1"/>
  <c r="AE10" i="3" a="1"/>
  <c r="AE10" i="3" s="1"/>
  <c r="AD10" i="3" a="1"/>
  <c r="AD10" i="3" s="1"/>
  <c r="I30" i="3"/>
  <c r="F28" i="3"/>
  <c r="G28" i="3" l="1"/>
  <c r="G26" i="3"/>
  <c r="I27" i="3"/>
  <c r="G33" i="3"/>
  <c r="G32" i="3"/>
  <c r="G23" i="3"/>
  <c r="F35" i="3"/>
  <c r="G34" i="3"/>
  <c r="G24" i="3"/>
  <c r="J30" i="3"/>
  <c r="J27" i="3" l="1"/>
  <c r="H28" i="3"/>
  <c r="H23" i="3"/>
  <c r="G35" i="3"/>
  <c r="H24" i="3"/>
  <c r="H32" i="3"/>
  <c r="H34" i="3"/>
  <c r="H33" i="3"/>
  <c r="H26" i="3"/>
  <c r="K30" i="3"/>
  <c r="I32" i="3" l="1"/>
  <c r="J32" i="3" s="1"/>
  <c r="K32" i="3" s="1"/>
  <c r="L32" i="3" s="1"/>
  <c r="M32" i="3" s="1"/>
  <c r="N32" i="3" s="1"/>
  <c r="O32" i="3" s="1"/>
  <c r="P32" i="3" s="1"/>
  <c r="Q32" i="3" s="1"/>
  <c r="R32" i="3" s="1"/>
  <c r="S32" i="3" s="1"/>
  <c r="T32" i="3" s="1"/>
  <c r="I28" i="3"/>
  <c r="I34" i="3"/>
  <c r="J34" i="3" s="1"/>
  <c r="K34" i="3" s="1"/>
  <c r="L34" i="3" s="1"/>
  <c r="M34" i="3" s="1"/>
  <c r="N34" i="3" s="1"/>
  <c r="O34" i="3" s="1"/>
  <c r="P34" i="3" s="1"/>
  <c r="Q34" i="3" s="1"/>
  <c r="R34" i="3" s="1"/>
  <c r="S34" i="3" s="1"/>
  <c r="T34" i="3" s="1"/>
  <c r="AE15" i="3" a="1"/>
  <c r="AE15" i="3" s="1"/>
  <c r="AD15" i="3" a="1"/>
  <c r="AD15" i="3" s="1"/>
  <c r="Y15" i="3" a="1"/>
  <c r="Y15" i="3" s="1"/>
  <c r="E15" i="3" a="1"/>
  <c r="E15" i="3" s="1"/>
  <c r="L15" i="3" a="1"/>
  <c r="L15" i="3" s="1"/>
  <c r="M15" i="3" a="1"/>
  <c r="M15" i="3" s="1"/>
  <c r="H15" i="3" a="1"/>
  <c r="H15" i="3" s="1"/>
  <c r="Z15" i="3" a="1"/>
  <c r="Z15" i="3" s="1"/>
  <c r="J15" i="3" a="1"/>
  <c r="J15" i="3" s="1"/>
  <c r="G15" i="3" a="1"/>
  <c r="G15" i="3" s="1"/>
  <c r="F15" i="3" a="1"/>
  <c r="F15" i="3" s="1"/>
  <c r="U15" i="3" a="1"/>
  <c r="U15" i="3" s="1"/>
  <c r="AC15" i="3" a="1"/>
  <c r="AC15" i="3" s="1"/>
  <c r="N15" i="3" a="1"/>
  <c r="N15" i="3" s="1"/>
  <c r="D15" i="3" a="1"/>
  <c r="D15" i="3" s="1"/>
  <c r="K27" i="3"/>
  <c r="L30" i="3"/>
  <c r="AB15" i="3" a="1"/>
  <c r="AB15" i="3" s="1"/>
  <c r="W15" i="3" a="1"/>
  <c r="W15" i="3" s="1"/>
  <c r="T15" i="3" a="1"/>
  <c r="T15" i="3" s="1"/>
  <c r="I24" i="3"/>
  <c r="AA15" i="3" a="1"/>
  <c r="AA15" i="3" s="1"/>
  <c r="I33" i="3"/>
  <c r="AF15" i="3" a="1"/>
  <c r="AF15" i="3" s="1"/>
  <c r="H35" i="3"/>
  <c r="I23" i="3"/>
  <c r="B11" i="4"/>
  <c r="I26" i="3"/>
  <c r="Q15" i="3" a="1"/>
  <c r="Q15" i="3" s="1"/>
  <c r="X15" i="3" l="1" a="1"/>
  <c r="X15" i="3" s="1"/>
  <c r="V15" i="3" a="1"/>
  <c r="V15" i="3" s="1"/>
  <c r="J26" i="3"/>
  <c r="I15" i="3" a="1"/>
  <c r="I15" i="3" s="1"/>
  <c r="J33" i="3"/>
  <c r="I35" i="3"/>
  <c r="J23" i="3"/>
  <c r="M30" i="3"/>
  <c r="L27" i="3"/>
  <c r="O15" i="3" a="1"/>
  <c r="O15" i="3" s="1"/>
  <c r="C15" i="3" a="1"/>
  <c r="C15" i="3" s="1"/>
  <c r="B13" i="4" s="1"/>
  <c r="K15" i="3" a="1"/>
  <c r="K15" i="3" s="1"/>
  <c r="J28" i="3"/>
  <c r="J24" i="3"/>
  <c r="R15" i="3" a="1"/>
  <c r="R15" i="3" s="1"/>
  <c r="AG15" i="3" a="1"/>
  <c r="AG15" i="3" s="1"/>
  <c r="P15" i="3" a="1"/>
  <c r="P15" i="3" s="1"/>
  <c r="S15" i="3" a="1"/>
  <c r="S15" i="3" s="1"/>
  <c r="M27" i="3" l="1"/>
  <c r="N27" i="3" s="1"/>
  <c r="O27" i="3" s="1"/>
  <c r="P27" i="3" s="1"/>
  <c r="Q27" i="3" s="1"/>
  <c r="R27" i="3" s="1"/>
  <c r="S27" i="3" s="1"/>
  <c r="T27" i="3" s="1"/>
  <c r="F8" i="3" s="1" a="1"/>
  <c r="F8" i="3" s="1"/>
  <c r="D8" i="3" a="1"/>
  <c r="D8" i="3" s="1"/>
  <c r="J8" i="3" a="1"/>
  <c r="J8" i="3" s="1"/>
  <c r="X8" i="3" a="1"/>
  <c r="X8" i="3" s="1"/>
  <c r="E8" i="3" a="1"/>
  <c r="E8" i="3" s="1"/>
  <c r="K8" i="3" a="1"/>
  <c r="K8" i="3" s="1"/>
  <c r="K24" i="3"/>
  <c r="K33" i="3"/>
  <c r="L33" i="3" s="1"/>
  <c r="M33" i="3" s="1"/>
  <c r="N33" i="3" s="1"/>
  <c r="O33" i="3" s="1"/>
  <c r="P33" i="3" s="1"/>
  <c r="Q33" i="3" s="1"/>
  <c r="R33" i="3" s="1"/>
  <c r="S33" i="3" s="1"/>
  <c r="T33" i="3" s="1"/>
  <c r="K26" i="3"/>
  <c r="L26" i="3" s="1"/>
  <c r="M26" i="3" s="1"/>
  <c r="N26" i="3" s="1"/>
  <c r="O26" i="3" s="1"/>
  <c r="P26" i="3" s="1"/>
  <c r="Q26" i="3" s="1"/>
  <c r="R26" i="3" s="1"/>
  <c r="S26" i="3" s="1"/>
  <c r="T26" i="3" s="1"/>
  <c r="K28" i="3"/>
  <c r="N30" i="3"/>
  <c r="O30" i="3" s="1"/>
  <c r="P30" i="3" s="1"/>
  <c r="Q30" i="3" s="1"/>
  <c r="R30" i="3" s="1"/>
  <c r="S30" i="3" s="1"/>
  <c r="T30" i="3" s="1"/>
  <c r="R11" i="3" a="1"/>
  <c r="R11" i="3" s="1"/>
  <c r="I11" i="3" a="1"/>
  <c r="I11" i="3" s="1"/>
  <c r="J11" i="3" a="1"/>
  <c r="J11" i="3" s="1"/>
  <c r="S11" i="3" a="1"/>
  <c r="S11" i="3" s="1"/>
  <c r="AF11" i="3" a="1"/>
  <c r="AF11" i="3" s="1"/>
  <c r="V11" i="3" a="1"/>
  <c r="V11" i="3" s="1"/>
  <c r="U11" i="3" a="1"/>
  <c r="U11" i="3" s="1"/>
  <c r="K23" i="3"/>
  <c r="J35" i="3"/>
  <c r="B5" i="4" l="1"/>
  <c r="L24" i="3"/>
  <c r="M24" i="3" s="1"/>
  <c r="N24" i="3" s="1"/>
  <c r="O24" i="3" s="1"/>
  <c r="P24" i="3" s="1"/>
  <c r="Q24" i="3" s="1"/>
  <c r="R24" i="3" s="1"/>
  <c r="S24" i="3" s="1"/>
  <c r="T24" i="3" s="1"/>
  <c r="AE5" i="3" a="1"/>
  <c r="AE5" i="3" s="1"/>
  <c r="O8" i="3" a="1"/>
  <c r="O8" i="3" s="1"/>
  <c r="AD8" i="3" a="1"/>
  <c r="AD8" i="3" s="1"/>
  <c r="U8" i="3" a="1"/>
  <c r="U8" i="3" s="1"/>
  <c r="P8" i="3" a="1"/>
  <c r="P8" i="3" s="1"/>
  <c r="T8" i="3" a="1"/>
  <c r="T8" i="3" s="1"/>
  <c r="AA8" i="3" a="1"/>
  <c r="AA8" i="3" s="1"/>
  <c r="W8" i="3" a="1"/>
  <c r="W8" i="3" s="1"/>
  <c r="C8" i="3" a="1"/>
  <c r="C8" i="3" s="1"/>
  <c r="B6" i="4" s="1"/>
  <c r="Q8" i="3" a="1"/>
  <c r="Q8" i="3" s="1"/>
  <c r="AE8" i="3" a="1"/>
  <c r="AE8" i="3" s="1"/>
  <c r="Z8" i="3" a="1"/>
  <c r="Z8" i="3" s="1"/>
  <c r="N8" i="3" a="1"/>
  <c r="N8" i="3" s="1"/>
  <c r="S8" i="3" a="1"/>
  <c r="S8" i="3" s="1"/>
  <c r="V8" i="3" a="1"/>
  <c r="V8" i="3" s="1"/>
  <c r="R8" i="3" a="1"/>
  <c r="R8" i="3" s="1"/>
  <c r="Y8" i="3" a="1"/>
  <c r="Y8" i="3" s="1"/>
  <c r="AC8" i="3" a="1"/>
  <c r="AC8" i="3" s="1"/>
  <c r="L8" i="3" a="1"/>
  <c r="L8" i="3" s="1"/>
  <c r="I8" i="3" a="1"/>
  <c r="I8" i="3" s="1"/>
  <c r="AF8" i="3" a="1"/>
  <c r="AF8" i="3" s="1"/>
  <c r="M8" i="3" a="1"/>
  <c r="M8" i="3" s="1"/>
  <c r="H8" i="3" a="1"/>
  <c r="H8" i="3" s="1"/>
  <c r="AG8" i="3" a="1"/>
  <c r="AG8" i="3" s="1"/>
  <c r="G8" i="3" a="1"/>
  <c r="G8" i="3" s="1"/>
  <c r="L28" i="3"/>
  <c r="M28" i="3" s="1"/>
  <c r="N28" i="3" s="1"/>
  <c r="O28" i="3" s="1"/>
  <c r="P28" i="3" s="1"/>
  <c r="Q28" i="3" s="1"/>
  <c r="R28" i="3" s="1"/>
  <c r="S28" i="3" s="1"/>
  <c r="T28" i="3" s="1"/>
  <c r="E9" i="3" a="1"/>
  <c r="E9" i="3" s="1"/>
  <c r="B12" i="4"/>
  <c r="K35" i="3"/>
  <c r="L23" i="3"/>
  <c r="K11" i="3" a="1"/>
  <c r="K11" i="3" s="1"/>
  <c r="C11" i="3" a="1"/>
  <c r="C11" i="3" s="1"/>
  <c r="B9" i="4" s="1"/>
  <c r="Y11" i="3" a="1"/>
  <c r="Y11" i="3" s="1"/>
  <c r="AG11" i="3" a="1"/>
  <c r="AG11" i="3" s="1"/>
  <c r="AC11" i="3" a="1"/>
  <c r="AC11" i="3" s="1"/>
  <c r="AD11" i="3" a="1"/>
  <c r="AD11" i="3" s="1"/>
  <c r="AB11" i="3" a="1"/>
  <c r="AB11" i="3" s="1"/>
  <c r="W11" i="3" a="1"/>
  <c r="W11" i="3" s="1"/>
  <c r="D11" i="3" a="1"/>
  <c r="D11" i="3" s="1"/>
  <c r="T11" i="3" a="1"/>
  <c r="T11" i="3" s="1"/>
  <c r="E11" i="3" a="1"/>
  <c r="E11" i="3" s="1"/>
  <c r="Z11" i="3" a="1"/>
  <c r="Z11" i="3" s="1"/>
  <c r="O11" i="3" a="1"/>
  <c r="O11" i="3" s="1"/>
  <c r="X11" i="3" a="1"/>
  <c r="X11" i="3" s="1"/>
  <c r="AA11" i="3" a="1"/>
  <c r="AA11" i="3" s="1"/>
  <c r="P11" i="3" a="1"/>
  <c r="P11" i="3" s="1"/>
  <c r="M11" i="3" a="1"/>
  <c r="M11" i="3" s="1"/>
  <c r="H11" i="3" a="1"/>
  <c r="H11" i="3" s="1"/>
  <c r="G11" i="3" a="1"/>
  <c r="G11" i="3" s="1"/>
  <c r="AE11" i="3" a="1"/>
  <c r="AE11" i="3" s="1"/>
  <c r="L11" i="3" a="1"/>
  <c r="L11" i="3" s="1"/>
  <c r="Q11" i="3" a="1"/>
  <c r="Q11" i="3" s="1"/>
  <c r="F11" i="3" a="1"/>
  <c r="F11" i="3" s="1"/>
  <c r="N11" i="3" a="1"/>
  <c r="N11" i="3" s="1"/>
  <c r="AB8" i="3" a="1"/>
  <c r="AB8" i="3" s="1"/>
  <c r="M23" i="3" l="1"/>
  <c r="L35" i="3"/>
  <c r="R5" i="3" a="1"/>
  <c r="R5" i="3" s="1"/>
  <c r="S5" i="3" a="1"/>
  <c r="S5" i="3" s="1"/>
  <c r="H5" i="3" a="1"/>
  <c r="H5" i="3" s="1"/>
  <c r="Z5" i="3" a="1"/>
  <c r="Z5" i="3" s="1"/>
  <c r="K5" i="3" a="1"/>
  <c r="K5" i="3" s="1"/>
  <c r="I5" i="3" a="1"/>
  <c r="I5" i="3" s="1"/>
  <c r="N5" i="3" a="1"/>
  <c r="N5" i="3" s="1"/>
  <c r="AD5" i="3" a="1"/>
  <c r="AD5" i="3" s="1"/>
  <c r="V5" i="3" a="1"/>
  <c r="V5" i="3" s="1"/>
  <c r="Q5" i="3" a="1"/>
  <c r="Q5" i="3" s="1"/>
  <c r="AG5" i="3" a="1"/>
  <c r="AG5" i="3" s="1"/>
  <c r="C5" i="3" a="1"/>
  <c r="C5" i="3" s="1"/>
  <c r="B3" i="4" s="1"/>
  <c r="AC5" i="3" a="1"/>
  <c r="AC5" i="3" s="1"/>
  <c r="U5" i="3" a="1"/>
  <c r="U5" i="3" s="1"/>
  <c r="W5" i="3" a="1"/>
  <c r="W5" i="3" s="1"/>
  <c r="D5" i="3" a="1"/>
  <c r="D5" i="3" s="1"/>
  <c r="J5" i="3" a="1"/>
  <c r="J5" i="3" s="1"/>
  <c r="M5" i="3" a="1"/>
  <c r="M5" i="3" s="1"/>
  <c r="AA5" i="3" a="1"/>
  <c r="AA5" i="3" s="1"/>
  <c r="AF5" i="3" a="1"/>
  <c r="AF5" i="3" s="1"/>
  <c r="F5" i="3" a="1"/>
  <c r="F5" i="3" s="1"/>
  <c r="T5" i="3" a="1"/>
  <c r="T5" i="3" s="1"/>
  <c r="X5" i="3" a="1"/>
  <c r="X5" i="3" s="1"/>
  <c r="G5" i="3" a="1"/>
  <c r="G5" i="3" s="1"/>
  <c r="P5" i="3" a="1"/>
  <c r="P5" i="3" s="1"/>
  <c r="L5" i="3" a="1"/>
  <c r="L5" i="3" s="1"/>
  <c r="AB5" i="3" a="1"/>
  <c r="AB5" i="3" s="1"/>
  <c r="Y5" i="3" a="1"/>
  <c r="Y5" i="3" s="1"/>
  <c r="O5" i="3" a="1"/>
  <c r="O5" i="3" s="1"/>
  <c r="E5" i="3" a="1"/>
  <c r="E5" i="3" s="1"/>
  <c r="N9" i="3" a="1"/>
  <c r="N9" i="3" s="1"/>
  <c r="T9" i="3" a="1"/>
  <c r="T9" i="3" s="1"/>
  <c r="G9" i="3" a="1"/>
  <c r="G9" i="3" s="1"/>
  <c r="S9" i="3" a="1"/>
  <c r="S9" i="3" s="1"/>
  <c r="H9" i="3" a="1"/>
  <c r="H9" i="3" s="1"/>
  <c r="AE9" i="3" a="1"/>
  <c r="AE9" i="3" s="1"/>
  <c r="AC9" i="3" a="1"/>
  <c r="AC9" i="3" s="1"/>
  <c r="W9" i="3" a="1"/>
  <c r="W9" i="3" s="1"/>
  <c r="C9" i="3" a="1"/>
  <c r="C9" i="3" s="1"/>
  <c r="B7" i="4" s="1"/>
  <c r="U9" i="3" a="1"/>
  <c r="U9" i="3" s="1"/>
  <c r="K9" i="3" a="1"/>
  <c r="K9" i="3" s="1"/>
  <c r="P9" i="3" a="1"/>
  <c r="P9" i="3" s="1"/>
  <c r="AD9" i="3" a="1"/>
  <c r="AD9" i="3" s="1"/>
  <c r="L9" i="3" a="1"/>
  <c r="L9" i="3" s="1"/>
  <c r="X9" i="3" a="1"/>
  <c r="X9" i="3" s="1"/>
  <c r="V9" i="3" a="1"/>
  <c r="V9" i="3" s="1"/>
  <c r="Q9" i="3" a="1"/>
  <c r="Q9" i="3" s="1"/>
  <c r="M9" i="3" a="1"/>
  <c r="M9" i="3" s="1"/>
  <c r="AG9" i="3" a="1"/>
  <c r="AG9" i="3" s="1"/>
  <c r="AF9" i="3" a="1"/>
  <c r="AF9" i="3" s="1"/>
  <c r="D9" i="3" a="1"/>
  <c r="D9" i="3" s="1"/>
  <c r="O9" i="3" a="1"/>
  <c r="O9" i="3" s="1"/>
  <c r="F9" i="3" a="1"/>
  <c r="F9" i="3" s="1"/>
  <c r="Z9" i="3" a="1"/>
  <c r="Z9" i="3" s="1"/>
  <c r="AB9" i="3" a="1"/>
  <c r="AB9" i="3" s="1"/>
  <c r="Y9" i="3" a="1"/>
  <c r="Y9" i="3" s="1"/>
  <c r="R9" i="3" a="1"/>
  <c r="R9" i="3" s="1"/>
  <c r="AA9" i="3" a="1"/>
  <c r="AA9" i="3" s="1"/>
  <c r="J9" i="3" a="1"/>
  <c r="J9" i="3" s="1"/>
  <c r="I9" i="3" a="1"/>
  <c r="I9" i="3" s="1"/>
  <c r="M35" i="3" l="1"/>
  <c r="N23" i="3"/>
  <c r="O23" i="3" l="1"/>
  <c r="N35" i="3"/>
  <c r="P23" i="3" l="1"/>
  <c r="O35" i="3"/>
  <c r="P35" i="3" l="1"/>
  <c r="Q23" i="3"/>
  <c r="Q35" i="3" l="1"/>
  <c r="R23" i="3"/>
  <c r="S23" i="3" l="1"/>
  <c r="R35" i="3"/>
  <c r="S35" i="3" l="1"/>
  <c r="T23" i="3"/>
  <c r="T35" i="3" l="1"/>
  <c r="V4" i="3" a="1"/>
  <c r="V4" i="3" s="1"/>
  <c r="AC4" i="3" a="1"/>
  <c r="AC4" i="3" s="1"/>
  <c r="L4" i="3" a="1"/>
  <c r="L4" i="3" s="1"/>
  <c r="R4" i="3" a="1"/>
  <c r="R4" i="3" s="1"/>
  <c r="E4" i="3" a="1"/>
  <c r="E4" i="3" s="1"/>
  <c r="F4" i="3" a="1"/>
  <c r="F4" i="3" s="1"/>
  <c r="X4" i="3" a="1"/>
  <c r="X4" i="3" s="1"/>
  <c r="AD4" i="3" a="1"/>
  <c r="AD4" i="3" s="1"/>
  <c r="Z4" i="3" a="1"/>
  <c r="Z4" i="3" s="1"/>
  <c r="AB4" i="3" a="1"/>
  <c r="AB4" i="3" s="1"/>
  <c r="S4" i="3" a="1"/>
  <c r="S4" i="3" s="1"/>
  <c r="N4" i="3" a="1"/>
  <c r="N4" i="3" s="1"/>
  <c r="U4" i="3" a="1"/>
  <c r="U4" i="3" s="1"/>
  <c r="I4" i="3" a="1"/>
  <c r="I4" i="3" s="1"/>
  <c r="T4" i="3" a="1"/>
  <c r="T4" i="3" s="1"/>
  <c r="M4" i="3" a="1"/>
  <c r="M4" i="3" s="1"/>
  <c r="P4" i="3" a="1"/>
  <c r="P4" i="3" s="1"/>
  <c r="Y4" i="3" a="1"/>
  <c r="Y4" i="3" s="1"/>
  <c r="J4" i="3" a="1"/>
  <c r="J4" i="3" s="1"/>
  <c r="H4" i="3" a="1"/>
  <c r="H4" i="3" s="1"/>
  <c r="AG4" i="3" a="1"/>
  <c r="AG4" i="3" s="1"/>
  <c r="Q4" i="3" a="1"/>
  <c r="Q4" i="3" s="1"/>
  <c r="W4" i="3" a="1"/>
  <c r="W4" i="3" s="1"/>
  <c r="AF4" i="3" a="1"/>
  <c r="AF4" i="3" s="1"/>
  <c r="B2" i="4"/>
  <c r="AE4" i="3" a="1"/>
  <c r="AE4" i="3" s="1"/>
  <c r="G4" i="3" a="1"/>
  <c r="G4" i="3" s="1"/>
  <c r="AA4" i="3" a="1"/>
  <c r="AA4" i="3" s="1"/>
  <c r="O4" i="3" a="1"/>
  <c r="O4" i="3" s="1"/>
  <c r="K4" i="3" a="1"/>
  <c r="K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<sst xmlns="http://schemas.openxmlformats.org/spreadsheetml/2006/main" count="145" uniqueCount="49">
  <si>
    <t>BLAPE BAU LULUCF Anthropogenic Pollutant Emissions</t>
  </si>
  <si>
    <t>Source:</t>
  </si>
  <si>
    <t>UNFCCC</t>
  </si>
  <si>
    <t>Third Biennial Update Report</t>
  </si>
  <si>
    <t>https://www.climatewatchdata.org/ghg-emissions?breakBy=gas&amp;gases=ch4%2Cco2%2Cf-gas%2Cn2o&amp;regions=IDN&amp;source=Climate%20Watch</t>
  </si>
  <si>
    <t>Notes</t>
  </si>
  <si>
    <t>We project the 2000-2019 trend forward to 2050.</t>
  </si>
  <si>
    <t>Table 1. Summary of National GHG emissions in 2000 and 2019 by gas (Gg CO2e)</t>
  </si>
  <si>
    <t>No</t>
  </si>
  <si>
    <t>Sectors</t>
  </si>
  <si>
    <t>Year</t>
  </si>
  <si>
    <t>CO2</t>
  </si>
  <si>
    <t>CH4</t>
  </si>
  <si>
    <t>N2O</t>
  </si>
  <si>
    <t>CF4</t>
  </si>
  <si>
    <t>C2F6</t>
  </si>
  <si>
    <t>CO</t>
  </si>
  <si>
    <t>NOx</t>
  </si>
  <si>
    <t>NMVOC</t>
  </si>
  <si>
    <t>SOx</t>
  </si>
  <si>
    <t>Total 3 Gases</t>
  </si>
  <si>
    <t>Energy</t>
  </si>
  <si>
    <t>NE</t>
  </si>
  <si>
    <t>IPPU</t>
  </si>
  <si>
    <t>NO</t>
  </si>
  <si>
    <t>Agriculture</t>
  </si>
  <si>
    <t>FOLU</t>
  </si>
  <si>
    <t>Waste</t>
  </si>
  <si>
    <t>Total (CO2-eq)</t>
  </si>
  <si>
    <t>Percentage (%)</t>
  </si>
  <si>
    <t>-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</si>
  <si>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</si>
  <si>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</si>
  <si>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</si>
  <si>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</si>
  <si>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</si>
  <si>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</si>
  <si>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</si>
  <si>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</si>
  <si>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</si>
  <si>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</si>
  <si>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</si>
  <si>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</si>
  <si>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Excerpt from Table 3:</t>
  </si>
  <si>
    <t>Emissions (Mt CO2e)</t>
  </si>
  <si>
    <t>Conversion: 1 Mt = 10^6 kg = 10^9 g = 1Gg</t>
  </si>
  <si>
    <t>UNFCCC data</t>
  </si>
  <si>
    <t>GG</t>
  </si>
  <si>
    <t>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</si>
</sst>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b/>
      <sz val="9"/>
      <color theme="1"/>
      <name val="Calibri"/>
    </font>
    <font>
      <sz val="9"/>
      <color rgb="FF000000"/>
      <name val="Cambria"/>
    </font>
    <font>
      <sz val="9"/>
      <color theme="1"/>
      <name val="Cambria"/>
    </font>
    <font>
      <sz val="11"/>
      <color rgb="FF000000"/>
      <name val="&quot;Times New Roman&quot;"/>
    </font>
    <font>
      <sz val="11"/>
      <name val="Calibri"/>
    </font>
    <font>
      <sz val="12"/>
      <color rgb="FF000000"/>
      <name val="Calibri"/>
    </font>
    <font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CC3E3"/>
        <bgColor rgb="FF9CC3E3"/>
      </patternFill>
    </fill>
    <fill>
      <patternFill patternType="solid">
        <fgColor rgb="FFBDBDBD"/>
        <bgColor rgb="FFBDBDB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15">
    <border>
      <left/>
      <right/>
      <top/>
      <bottom/>
      <diagonal/>
    </border>
    <border>
      <left style="thin">
        <color rgb="FFF0F0F0"/>
      </left>
      <right style="thin">
        <color rgb="FFF0F0F0"/>
      </right>
      <top style="thin">
        <color rgb="FF000000"/>
      </top>
      <bottom style="thin">
        <color rgb="FF000000"/>
      </bottom>
      <diagonal/>
    </border>
    <border>
      <left/>
      <right style="thin">
        <color rgb="FFF0F0F0"/>
      </right>
      <top style="thin">
        <color rgb="FF000000"/>
      </top>
      <bottom style="thin">
        <color rgb="FF000000"/>
      </bottom>
      <diagonal/>
    </border>
    <border>
      <left style="thin">
        <color rgb="FFF0F0F0"/>
      </left>
      <right style="thin">
        <color rgb="FFF0F0F0"/>
      </right>
      <top style="thin">
        <color rgb="FF000000"/>
      </top>
      <bottom/>
      <diagonal/>
    </border>
    <border>
      <left style="thin">
        <color rgb="FFF0F0F0"/>
      </left>
      <right style="thin">
        <color rgb="FFF0F0F0"/>
      </right>
      <top/>
      <bottom style="thin">
        <color rgb="FF000000"/>
      </bottom>
      <diagonal/>
    </border>
    <border>
      <left style="thin">
        <color rgb="FFF0F0F0"/>
      </left>
      <right style="thin">
        <color rgb="FF000000"/>
      </right>
      <top style="thin">
        <color rgb="FF000000"/>
      </top>
      <bottom/>
      <diagonal/>
    </border>
    <border>
      <left style="thin">
        <color rgb="FFF0F0F0"/>
      </left>
      <right style="thin">
        <color rgb="FF000000"/>
      </right>
      <top/>
      <bottom style="thin">
        <color rgb="FF000000"/>
      </bottom>
      <diagonal/>
    </border>
    <border>
      <left style="thin">
        <color rgb="FFF0F0F0"/>
      </left>
      <right/>
      <top style="thin">
        <color rgb="FF000000"/>
      </top>
      <bottom/>
      <diagonal/>
    </border>
    <border>
      <left/>
      <right style="thin">
        <color rgb="FFF0F0F0"/>
      </right>
      <top style="thin">
        <color rgb="FF000000"/>
      </top>
      <bottom/>
      <diagonal/>
    </border>
    <border>
      <left style="thin">
        <color rgb="FFF0F0F0"/>
      </left>
      <right/>
      <top/>
      <bottom style="thin">
        <color rgb="FF000000"/>
      </bottom>
      <diagonal/>
    </border>
    <border>
      <left/>
      <right style="thin">
        <color rgb="FFF0F0F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top"/>
    </xf>
    <xf numFmtId="0" fontId="5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3" fontId="6" fillId="0" borderId="2" xfId="0" applyNumberFormat="1" applyFont="1" applyBorder="1" applyAlignment="1">
      <alignment horizontal="center" vertical="top"/>
    </xf>
    <xf numFmtId="0" fontId="8" fillId="3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/>
    </xf>
    <xf numFmtId="3" fontId="6" fillId="4" borderId="2" xfId="0" applyNumberFormat="1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top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top"/>
    </xf>
    <xf numFmtId="0" fontId="3" fillId="0" borderId="0" xfId="0" applyFont="1"/>
    <xf numFmtId="3" fontId="3" fillId="0" borderId="0" xfId="0" applyNumberFormat="1" applyFont="1"/>
    <xf numFmtId="0" fontId="5" fillId="0" borderId="11" xfId="0" applyFont="1" applyBorder="1" applyAlignment="1">
      <alignment horizontal="center" vertical="top"/>
    </xf>
    <xf numFmtId="3" fontId="6" fillId="0" borderId="11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 vertical="top"/>
    </xf>
    <xf numFmtId="0" fontId="10" fillId="0" borderId="0" xfId="0" applyFont="1"/>
    <xf numFmtId="0" fontId="3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3" fontId="3" fillId="5" borderId="0" xfId="0" applyNumberFormat="1" applyFont="1" applyFill="1" applyAlignment="1">
      <alignment horizontal="right"/>
    </xf>
    <xf numFmtId="1" fontId="3" fillId="0" borderId="0" xfId="0" applyNumberFormat="1" applyFont="1"/>
    <xf numFmtId="0" fontId="3" fillId="5" borderId="14" xfId="0" applyFont="1" applyFill="1" applyBorder="1"/>
    <xf numFmtId="3" fontId="2" fillId="0" borderId="0" xfId="0" applyNumberFormat="1" applyFont="1"/>
    <xf numFmtId="3" fontId="0" fillId="0" borderId="0" xfId="0" applyNumberFormat="1"/>
    <xf numFmtId="3" fontId="3" fillId="0" borderId="0" xfId="0" applyNumberFormat="1" applyFont="1" applyAlignment="1">
      <alignment horizontal="right"/>
    </xf>
    <xf numFmtId="3" fontId="7" fillId="0" borderId="12" xfId="0" applyNumberFormat="1" applyFont="1" applyBorder="1" applyAlignment="1">
      <alignment horizontal="left" vertical="top"/>
    </xf>
    <xf numFmtId="0" fontId="9" fillId="0" borderId="13" xfId="0" applyFont="1" applyBorder="1"/>
    <xf numFmtId="0" fontId="7" fillId="0" borderId="12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top"/>
    </xf>
    <xf numFmtId="0" fontId="9" fillId="0" borderId="4" xfId="0" applyFont="1" applyBorder="1"/>
    <xf numFmtId="0" fontId="7" fillId="0" borderId="3" xfId="0" applyFont="1" applyBorder="1" applyAlignment="1">
      <alignment horizontal="left" vertical="top"/>
    </xf>
    <xf numFmtId="0" fontId="6" fillId="0" borderId="5" xfId="0" applyFont="1" applyBorder="1" applyAlignment="1">
      <alignment horizontal="center" vertical="top"/>
    </xf>
    <xf numFmtId="0" fontId="9" fillId="0" borderId="6" xfId="0" applyFont="1" applyBorder="1"/>
    <xf numFmtId="0" fontId="6" fillId="4" borderId="5" xfId="0" applyFont="1" applyFill="1" applyBorder="1" applyAlignment="1">
      <alignment horizontal="center" vertical="top"/>
    </xf>
    <xf numFmtId="3" fontId="7" fillId="4" borderId="3" xfId="0" applyNumberFormat="1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left" vertical="top"/>
    </xf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Land Use and Forestry (CO2), Land Use and Forestry (CH4) and Land Use and Forestry (N2O)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Calcs!$B$20:$AG$20</c:f>
              <c:numCache>
                <c:formatCode>General</c:formatCode>
                <c:ptCount val="32"/>
              </c:numCache>
            </c:numRef>
          </c:cat>
          <c:val>
            <c:numRef>
              <c:f>Calcs!$B$21:$AG$21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A3-49EC-A303-FCBC41B54388}"/>
            </c:ext>
          </c:extLst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Calcs!$B$20:$AG$20</c:f>
              <c:numCache>
                <c:formatCode>General</c:formatCode>
                <c:ptCount val="32"/>
              </c:numCache>
            </c:numRef>
          </c:cat>
          <c:val>
            <c:numRef>
              <c:f>Calcs!$B$22:$AG$22</c:f>
              <c:numCache>
                <c:formatCode>General</c:formatCode>
                <c:ptCount val="3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A3-49EC-A303-FCBC41B54388}"/>
            </c:ext>
          </c:extLst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numRef>
              <c:f>Calcs!$B$20:$AG$20</c:f>
              <c:numCache>
                <c:formatCode>General</c:formatCode>
                <c:ptCount val="32"/>
              </c:numCache>
            </c:numRef>
          </c:cat>
          <c:val>
            <c:numRef>
              <c:f>Calcs!$B$23:$AG$23</c:f>
              <c:numCache>
                <c:formatCode>#,##0</c:formatCode>
                <c:ptCount val="32"/>
                <c:pt idx="0">
                  <c:v>534525</c:v>
                </c:pt>
                <c:pt idx="1">
                  <c:v>554688.05263157899</c:v>
                </c:pt>
                <c:pt idx="2">
                  <c:v>574851.10526315798</c:v>
                </c:pt>
                <c:pt idx="3">
                  <c:v>595014.15789473697</c:v>
                </c:pt>
                <c:pt idx="4">
                  <c:v>615177.21052631596</c:v>
                </c:pt>
                <c:pt idx="5">
                  <c:v>635340.26315789495</c:v>
                </c:pt>
                <c:pt idx="6">
                  <c:v>655503.31578947394</c:v>
                </c:pt>
                <c:pt idx="7">
                  <c:v>675666.36842105293</c:v>
                </c:pt>
                <c:pt idx="8">
                  <c:v>695829.42105263192</c:v>
                </c:pt>
                <c:pt idx="9">
                  <c:v>715992.47368421091</c:v>
                </c:pt>
                <c:pt idx="10">
                  <c:v>736155.5263157899</c:v>
                </c:pt>
                <c:pt idx="11">
                  <c:v>756318.57894736889</c:v>
                </c:pt>
                <c:pt idx="12">
                  <c:v>776481.63157894788</c:v>
                </c:pt>
                <c:pt idx="13">
                  <c:v>796644.68421052687</c:v>
                </c:pt>
                <c:pt idx="14">
                  <c:v>816807.73684210586</c:v>
                </c:pt>
                <c:pt idx="15">
                  <c:v>836970.78947368485</c:v>
                </c:pt>
                <c:pt idx="16">
                  <c:v>857133.84210526384</c:v>
                </c:pt>
                <c:pt idx="17">
                  <c:v>877296.89473684283</c:v>
                </c:pt>
                <c:pt idx="18">
                  <c:v>897459.94736842182</c:v>
                </c:pt>
                <c:pt idx="19">
                  <c:v>917623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A3-49EC-A303-FCBC41B54388}"/>
            </c:ext>
          </c:extLst>
        </c:ser>
        <c:ser>
          <c:idx val="3"/>
          <c:order val="3"/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numRef>
              <c:f>Calcs!$B$20:$AG$20</c:f>
              <c:numCache>
                <c:formatCode>General</c:formatCode>
                <c:ptCount val="32"/>
              </c:numCache>
            </c:numRef>
          </c:cat>
          <c:val>
            <c:numRef>
              <c:f>Calcs!$B$24:$AG$24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A3-49EC-A303-FCBC41B54388}"/>
            </c:ext>
          </c:extLst>
        </c:ser>
        <c:ser>
          <c:idx val="4"/>
          <c:order val="4"/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numRef>
              <c:f>Calcs!$B$20:$AG$20</c:f>
              <c:numCache>
                <c:formatCode>General</c:formatCode>
                <c:ptCount val="32"/>
              </c:numCache>
            </c:numRef>
          </c:cat>
          <c:val>
            <c:numRef>
              <c:f>Calcs!$B$25:$AG$25</c:f>
              <c:numCache>
                <c:formatCode>#,##0</c:formatCode>
                <c:ptCount val="32"/>
                <c:pt idx="0">
                  <c:v>2737</c:v>
                </c:pt>
                <c:pt idx="1">
                  <c:v>2721.1578947368421</c:v>
                </c:pt>
                <c:pt idx="2">
                  <c:v>2705.3157894736842</c:v>
                </c:pt>
                <c:pt idx="3">
                  <c:v>2689.4736842105262</c:v>
                </c:pt>
                <c:pt idx="4">
                  <c:v>2673.6315789473683</c:v>
                </c:pt>
                <c:pt idx="5">
                  <c:v>2657.7894736842104</c:v>
                </c:pt>
                <c:pt idx="6">
                  <c:v>2641.9473684210525</c:v>
                </c:pt>
                <c:pt idx="7">
                  <c:v>2626.1052631578946</c:v>
                </c:pt>
                <c:pt idx="8">
                  <c:v>2610.2631578947367</c:v>
                </c:pt>
                <c:pt idx="9">
                  <c:v>2594.4210526315787</c:v>
                </c:pt>
                <c:pt idx="10">
                  <c:v>2578.5789473684208</c:v>
                </c:pt>
                <c:pt idx="11">
                  <c:v>2562.7368421052629</c:v>
                </c:pt>
                <c:pt idx="12">
                  <c:v>2546.894736842105</c:v>
                </c:pt>
                <c:pt idx="13">
                  <c:v>2531.0526315789471</c:v>
                </c:pt>
                <c:pt idx="14">
                  <c:v>2515.2105263157891</c:v>
                </c:pt>
                <c:pt idx="15">
                  <c:v>2499.3684210526312</c:v>
                </c:pt>
                <c:pt idx="16">
                  <c:v>2483.5263157894733</c:v>
                </c:pt>
                <c:pt idx="17">
                  <c:v>2467.6842105263154</c:v>
                </c:pt>
                <c:pt idx="18">
                  <c:v>2451.8421052631575</c:v>
                </c:pt>
                <c:pt idx="19">
                  <c:v>2436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A3-49EC-A303-FCBC41B54388}"/>
            </c:ext>
          </c:extLst>
        </c:ser>
        <c:ser>
          <c:idx val="5"/>
          <c:order val="5"/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numRef>
              <c:f>Calcs!$B$20:$AG$20</c:f>
              <c:numCache>
                <c:formatCode>General</c:formatCode>
                <c:ptCount val="32"/>
              </c:numCache>
            </c:numRef>
          </c:cat>
          <c:val>
            <c:numRef>
              <c:f>Calcs!$B$26:$AG$26</c:f>
              <c:numCache>
                <c:formatCode>General</c:formatCode>
                <c:ptCount val="32"/>
                <c:pt idx="0">
                  <c:v>74</c:v>
                </c:pt>
                <c:pt idx="1">
                  <c:v>73.578947368421055</c:v>
                </c:pt>
                <c:pt idx="2">
                  <c:v>73.15789473684211</c:v>
                </c:pt>
                <c:pt idx="3">
                  <c:v>72.736842105263165</c:v>
                </c:pt>
                <c:pt idx="4">
                  <c:v>72.31578947368422</c:v>
                </c:pt>
                <c:pt idx="5">
                  <c:v>71.894736842105274</c:v>
                </c:pt>
                <c:pt idx="6">
                  <c:v>71.473684210526329</c:v>
                </c:pt>
                <c:pt idx="7">
                  <c:v>71.052631578947384</c:v>
                </c:pt>
                <c:pt idx="8">
                  <c:v>70.631578947368439</c:v>
                </c:pt>
                <c:pt idx="9">
                  <c:v>70.210526315789494</c:v>
                </c:pt>
                <c:pt idx="10">
                  <c:v>69.789473684210549</c:v>
                </c:pt>
                <c:pt idx="11">
                  <c:v>69.368421052631604</c:v>
                </c:pt>
                <c:pt idx="12">
                  <c:v>68.947368421052659</c:v>
                </c:pt>
                <c:pt idx="13">
                  <c:v>68.526315789473713</c:v>
                </c:pt>
                <c:pt idx="14">
                  <c:v>68.105263157894768</c:v>
                </c:pt>
                <c:pt idx="15">
                  <c:v>67.684210526315823</c:v>
                </c:pt>
                <c:pt idx="16">
                  <c:v>67.263157894736878</c:v>
                </c:pt>
                <c:pt idx="17">
                  <c:v>66.842105263157933</c:v>
                </c:pt>
                <c:pt idx="18">
                  <c:v>66.421052631578988</c:v>
                </c:pt>
                <c:pt idx="19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A3-49EC-A303-FCBC41B54388}"/>
            </c:ext>
          </c:extLst>
        </c:ser>
        <c:ser>
          <c:idx val="6"/>
          <c:order val="6"/>
          <c:spPr>
            <a:ln cmpd="sng">
              <a:solidFill>
                <a:srgbClr val="84A7D1"/>
              </a:solidFill>
            </a:ln>
          </c:spPr>
          <c:marker>
            <c:symbol val="none"/>
          </c:marker>
          <c:cat>
            <c:numRef>
              <c:f>Calcs!$B$20:$AG$20</c:f>
              <c:numCache>
                <c:formatCode>General</c:formatCode>
                <c:ptCount val="32"/>
              </c:numCache>
            </c:numRef>
          </c:cat>
          <c:val>
            <c:numRef>
              <c:f>Calcs!$B$27:$AG$27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A3-49EC-A303-FCBC41B54388}"/>
            </c:ext>
          </c:extLst>
        </c:ser>
        <c:ser>
          <c:idx val="7"/>
          <c:order val="7"/>
          <c:spPr>
            <a:ln cmpd="sng">
              <a:solidFill>
                <a:srgbClr val="D38582"/>
              </a:solidFill>
            </a:ln>
          </c:spPr>
          <c:marker>
            <c:symbol val="none"/>
          </c:marker>
          <c:cat>
            <c:numRef>
              <c:f>Calcs!$B$20:$AG$20</c:f>
              <c:numCache>
                <c:formatCode>General</c:formatCode>
                <c:ptCount val="32"/>
              </c:numCache>
            </c:numRef>
          </c:cat>
          <c:val>
            <c:numRef>
              <c:f>Calcs!$B$28:$AG$28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A3-49EC-A303-FCBC41B54388}"/>
            </c:ext>
          </c:extLst>
        </c:ser>
        <c:ser>
          <c:idx val="8"/>
          <c:order val="8"/>
          <c:spPr>
            <a:ln cmpd="sng">
              <a:solidFill>
                <a:srgbClr val="B9CF8B"/>
              </a:solidFill>
            </a:ln>
          </c:spPr>
          <c:marker>
            <c:symbol val="none"/>
          </c:marker>
          <c:cat>
            <c:numRef>
              <c:f>Calcs!$B$20:$AG$20</c:f>
              <c:numCache>
                <c:formatCode>General</c:formatCode>
                <c:ptCount val="32"/>
              </c:numCache>
            </c:numRef>
          </c:cat>
          <c:val>
            <c:numRef>
              <c:f>Calcs!$B$29:$AG$29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A3-49EC-A303-FCBC41B54388}"/>
            </c:ext>
          </c:extLst>
        </c:ser>
        <c:ser>
          <c:idx val="9"/>
          <c:order val="9"/>
          <c:spPr>
            <a:ln cmpd="sng">
              <a:solidFill>
                <a:srgbClr val="A693BE"/>
              </a:solidFill>
            </a:ln>
          </c:spPr>
          <c:marker>
            <c:symbol val="none"/>
          </c:marker>
          <c:cat>
            <c:numRef>
              <c:f>Calcs!$B$20:$AG$20</c:f>
              <c:numCache>
                <c:formatCode>General</c:formatCode>
                <c:ptCount val="32"/>
              </c:numCache>
            </c:numRef>
          </c:cat>
          <c:val>
            <c:numRef>
              <c:f>Calcs!$B$30:$AG$30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A3-49EC-A303-FCBC41B54388}"/>
            </c:ext>
          </c:extLst>
        </c:ser>
        <c:ser>
          <c:idx val="10"/>
          <c:order val="10"/>
          <c:spPr>
            <a:ln cmpd="sng">
              <a:solidFill>
                <a:srgbClr val="81C5D7"/>
              </a:solidFill>
            </a:ln>
          </c:spPr>
          <c:marker>
            <c:symbol val="none"/>
          </c:marker>
          <c:cat>
            <c:numRef>
              <c:f>Calcs!$B$20:$AG$20</c:f>
              <c:numCache>
                <c:formatCode>General</c:formatCode>
                <c:ptCount val="32"/>
              </c:numCache>
            </c:numRef>
          </c:cat>
          <c:val>
            <c:numRef>
              <c:f>Calcs!$B$31:$AG$31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A3-49EC-A303-FCBC41B54388}"/>
            </c:ext>
          </c:extLst>
        </c:ser>
        <c:ser>
          <c:idx val="11"/>
          <c:order val="11"/>
          <c:spPr>
            <a:ln cmpd="sng">
              <a:solidFill>
                <a:srgbClr val="F9B67E"/>
              </a:solidFill>
            </a:ln>
          </c:spPr>
          <c:marker>
            <c:symbol val="none"/>
          </c:marker>
          <c:cat>
            <c:numRef>
              <c:f>Calcs!$B$20:$AG$20</c:f>
              <c:numCache>
                <c:formatCode>General</c:formatCode>
                <c:ptCount val="32"/>
              </c:numCache>
            </c:numRef>
          </c:cat>
          <c:val>
            <c:numRef>
              <c:f>Calcs!$B$32:$AG$32</c:f>
              <c:numCache>
                <c:formatCode>#,##0</c:formatCode>
                <c:ptCount val="32"/>
                <c:pt idx="0">
                  <c:v>41445</c:v>
                </c:pt>
                <c:pt idx="1">
                  <c:v>42154.947368421053</c:v>
                </c:pt>
                <c:pt idx="2">
                  <c:v>42864.894736842107</c:v>
                </c:pt>
                <c:pt idx="3">
                  <c:v>43574.84210526316</c:v>
                </c:pt>
                <c:pt idx="4">
                  <c:v>44284.789473684214</c:v>
                </c:pt>
                <c:pt idx="5">
                  <c:v>44994.736842105267</c:v>
                </c:pt>
                <c:pt idx="6">
                  <c:v>45704.68421052632</c:v>
                </c:pt>
                <c:pt idx="7">
                  <c:v>46414.631578947374</c:v>
                </c:pt>
                <c:pt idx="8">
                  <c:v>47124.578947368427</c:v>
                </c:pt>
                <c:pt idx="9">
                  <c:v>47834.526315789481</c:v>
                </c:pt>
                <c:pt idx="10">
                  <c:v>48544.473684210534</c:v>
                </c:pt>
                <c:pt idx="11">
                  <c:v>49254.421052631587</c:v>
                </c:pt>
                <c:pt idx="12">
                  <c:v>49964.368421052641</c:v>
                </c:pt>
                <c:pt idx="13">
                  <c:v>50674.315789473694</c:v>
                </c:pt>
                <c:pt idx="14">
                  <c:v>51384.263157894748</c:v>
                </c:pt>
                <c:pt idx="15">
                  <c:v>52094.210526315801</c:v>
                </c:pt>
                <c:pt idx="16">
                  <c:v>52804.157894736854</c:v>
                </c:pt>
                <c:pt idx="17">
                  <c:v>53514.105263157908</c:v>
                </c:pt>
                <c:pt idx="18">
                  <c:v>54224.052631578961</c:v>
                </c:pt>
                <c:pt idx="19">
                  <c:v>54934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A3-49EC-A303-FCBC41B54388}"/>
            </c:ext>
          </c:extLst>
        </c:ser>
        <c:ser>
          <c:idx val="12"/>
          <c:order val="12"/>
          <c:spPr>
            <a:ln cmpd="sng">
              <a:solidFill>
                <a:srgbClr val="B9CDE5"/>
              </a:solidFill>
            </a:ln>
          </c:spPr>
          <c:marker>
            <c:symbol val="none"/>
          </c:marker>
          <c:cat>
            <c:numRef>
              <c:f>Calcs!$B$20:$AG$20</c:f>
              <c:numCache>
                <c:formatCode>General</c:formatCode>
                <c:ptCount val="32"/>
              </c:numCache>
            </c:numRef>
          </c:cat>
          <c:val>
            <c:numRef>
              <c:f>Calcs!$B$33:$AG$33</c:f>
              <c:numCache>
                <c:formatCode>#,##0</c:formatCode>
                <c:ptCount val="32"/>
                <c:pt idx="0">
                  <c:v>40928</c:v>
                </c:pt>
                <c:pt idx="1">
                  <c:v>41805.315789473687</c:v>
                </c:pt>
                <c:pt idx="2">
                  <c:v>42682.631578947374</c:v>
                </c:pt>
                <c:pt idx="3">
                  <c:v>43559.947368421061</c:v>
                </c:pt>
                <c:pt idx="4">
                  <c:v>44437.263157894748</c:v>
                </c:pt>
                <c:pt idx="5">
                  <c:v>45314.578947368434</c:v>
                </c:pt>
                <c:pt idx="6">
                  <c:v>46191.894736842121</c:v>
                </c:pt>
                <c:pt idx="7">
                  <c:v>47069.210526315808</c:v>
                </c:pt>
                <c:pt idx="8">
                  <c:v>47946.526315789495</c:v>
                </c:pt>
                <c:pt idx="9">
                  <c:v>48823.842105263182</c:v>
                </c:pt>
                <c:pt idx="10">
                  <c:v>49701.157894736869</c:v>
                </c:pt>
                <c:pt idx="11">
                  <c:v>50578.473684210556</c:v>
                </c:pt>
                <c:pt idx="12">
                  <c:v>51455.789473684243</c:v>
                </c:pt>
                <c:pt idx="13">
                  <c:v>52333.10526315793</c:v>
                </c:pt>
                <c:pt idx="14">
                  <c:v>53210.421052631616</c:v>
                </c:pt>
                <c:pt idx="15">
                  <c:v>54087.736842105303</c:v>
                </c:pt>
                <c:pt idx="16">
                  <c:v>54965.05263157899</c:v>
                </c:pt>
                <c:pt idx="17">
                  <c:v>55842.368421052677</c:v>
                </c:pt>
                <c:pt idx="18">
                  <c:v>56719.684210526364</c:v>
                </c:pt>
                <c:pt idx="19">
                  <c:v>57597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A3-49EC-A303-FCBC41B54388}"/>
            </c:ext>
          </c:extLst>
        </c:ser>
        <c:ser>
          <c:idx val="13"/>
          <c:order val="13"/>
          <c:spPr>
            <a:ln cmpd="sng">
              <a:solidFill>
                <a:srgbClr val="E6B9B8"/>
              </a:solidFill>
            </a:ln>
          </c:spPr>
          <c:marker>
            <c:symbol val="none"/>
          </c:marker>
          <c:cat>
            <c:numRef>
              <c:f>Calcs!$B$20:$AG$20</c:f>
              <c:numCache>
                <c:formatCode>General</c:formatCode>
                <c:ptCount val="32"/>
              </c:numCache>
            </c:numRef>
          </c:cat>
          <c:val>
            <c:numRef>
              <c:f>Calcs!$B$34:$AG$34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FA3-49EC-A303-FCBC41B54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1366132"/>
        <c:axId val="1908147928"/>
      </c:lineChart>
      <c:catAx>
        <c:axId val="15013661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8147928"/>
        <c:crosses val="autoZero"/>
        <c:auto val="1"/>
        <c:lblAlgn val="ctr"/>
        <c:lblOffset val="100"/>
        <c:noMultiLvlLbl val="1"/>
      </c:catAx>
      <c:valAx>
        <c:axId val="19081479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0136613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Land Use and Forestry (CO2), Land Use and Forestry (CH4) and Land Use and Forestry (N2O)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Calcs!$B$3:$AG$3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Calcs!$B$4:$AG$4</c:f>
              <c:numCache>
                <c:formatCode>General</c:formatCode>
                <c:ptCount val="32"/>
                <c:pt idx="0" formatCode="#,##0">
                  <c:v>917623</c:v>
                </c:pt>
                <c:pt idx="1">
                  <c:v>937786.05263157934</c:v>
                </c:pt>
                <c:pt idx="2">
                  <c:v>957949.10526315868</c:v>
                </c:pt>
                <c:pt idx="3">
                  <c:v>978112.15789473802</c:v>
                </c:pt>
                <c:pt idx="4">
                  <c:v>998275.21052631736</c:v>
                </c:pt>
                <c:pt idx="5">
                  <c:v>1018438.2631578967</c:v>
                </c:pt>
                <c:pt idx="6">
                  <c:v>1038601.315789476</c:v>
                </c:pt>
                <c:pt idx="7">
                  <c:v>1058764.3684210554</c:v>
                </c:pt>
                <c:pt idx="8">
                  <c:v>1078927.4210526347</c:v>
                </c:pt>
                <c:pt idx="9">
                  <c:v>1099090.4736842141</c:v>
                </c:pt>
                <c:pt idx="10">
                  <c:v>1119253.5263157934</c:v>
                </c:pt>
                <c:pt idx="11">
                  <c:v>1139416.5789473727</c:v>
                </c:pt>
                <c:pt idx="12">
                  <c:v>1159579.6315789521</c:v>
                </c:pt>
                <c:pt idx="13">
                  <c:v>1179742.6842105314</c:v>
                </c:pt>
                <c:pt idx="14">
                  <c:v>1199905.7368421108</c:v>
                </c:pt>
                <c:pt idx="15">
                  <c:v>1220068.7894736901</c:v>
                </c:pt>
                <c:pt idx="16">
                  <c:v>1240231.8421052694</c:v>
                </c:pt>
                <c:pt idx="17">
                  <c:v>1260394.8947368488</c:v>
                </c:pt>
                <c:pt idx="18">
                  <c:v>1280557.9473684281</c:v>
                </c:pt>
                <c:pt idx="19">
                  <c:v>1300721</c:v>
                </c:pt>
                <c:pt idx="20">
                  <c:v>1320884.0526315793</c:v>
                </c:pt>
                <c:pt idx="21">
                  <c:v>1341047.1052631587</c:v>
                </c:pt>
                <c:pt idx="22">
                  <c:v>1361210.157894738</c:v>
                </c:pt>
                <c:pt idx="23">
                  <c:v>1381373.2105263174</c:v>
                </c:pt>
                <c:pt idx="24">
                  <c:v>1401536.2631578967</c:v>
                </c:pt>
                <c:pt idx="25">
                  <c:v>1421699.315789476</c:v>
                </c:pt>
                <c:pt idx="26">
                  <c:v>1441862.3684210554</c:v>
                </c:pt>
                <c:pt idx="27">
                  <c:v>1462025.4210526347</c:v>
                </c:pt>
                <c:pt idx="28">
                  <c:v>1482188.4736842141</c:v>
                </c:pt>
                <c:pt idx="29">
                  <c:v>1502351.5263157934</c:v>
                </c:pt>
                <c:pt idx="30">
                  <c:v>1522514.5789473727</c:v>
                </c:pt>
                <c:pt idx="31">
                  <c:v>1542677.6315789521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52-4227-BD80-AFA947002A86}"/>
            </c:ext>
          </c:extLst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Calcs!$B$3:$AG$3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Calcs!$B$5:$AG$5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52-4227-BD80-AFA947002A86}"/>
            </c:ext>
          </c:extLst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numRef>
              <c:f>Calcs!$B$3:$AG$3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Calcs!$B$6:$AG$6</c:f>
              <c:numCache>
                <c:formatCode>#,##0</c:formatCode>
                <c:ptCount val="32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52-4227-BD80-AFA947002A86}"/>
            </c:ext>
          </c:extLst>
        </c:ser>
        <c:ser>
          <c:idx val="3"/>
          <c:order val="3"/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numRef>
              <c:f>Calcs!$B$3:$AG$3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Calcs!$B$7:$AG$7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52-4227-BD80-AFA947002A86}"/>
            </c:ext>
          </c:extLst>
        </c:ser>
        <c:ser>
          <c:idx val="4"/>
          <c:order val="4"/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numRef>
              <c:f>Calcs!$B$3:$AG$3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Calcs!$B$8:$AG$8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52-4227-BD80-AFA947002A86}"/>
            </c:ext>
          </c:extLst>
        </c:ser>
        <c:ser>
          <c:idx val="5"/>
          <c:order val="5"/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numRef>
              <c:f>Calcs!$B$3:$AG$3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Calcs!$B$9:$AG$9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52-4227-BD80-AFA947002A86}"/>
            </c:ext>
          </c:extLst>
        </c:ser>
        <c:ser>
          <c:idx val="6"/>
          <c:order val="6"/>
          <c:spPr>
            <a:ln cmpd="sng">
              <a:solidFill>
                <a:srgbClr val="84A7D1"/>
              </a:solidFill>
            </a:ln>
          </c:spPr>
          <c:marker>
            <c:symbol val="none"/>
          </c:marker>
          <c:cat>
            <c:numRef>
              <c:f>Calcs!$B$3:$AG$3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Calcs!$B$10:$AG$10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52-4227-BD80-AFA947002A86}"/>
            </c:ext>
          </c:extLst>
        </c:ser>
        <c:ser>
          <c:idx val="7"/>
          <c:order val="7"/>
          <c:spPr>
            <a:ln cmpd="sng">
              <a:solidFill>
                <a:srgbClr val="D38582"/>
              </a:solidFill>
            </a:ln>
          </c:spPr>
          <c:marker>
            <c:symbol val="none"/>
          </c:marker>
          <c:cat>
            <c:numRef>
              <c:f>Calcs!$B$3:$AG$3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Calcs!$B$11:$AG$11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A52-4227-BD80-AFA947002A86}"/>
            </c:ext>
          </c:extLst>
        </c:ser>
        <c:ser>
          <c:idx val="8"/>
          <c:order val="8"/>
          <c:spPr>
            <a:ln cmpd="sng">
              <a:solidFill>
                <a:srgbClr val="B9CF8B"/>
              </a:solidFill>
            </a:ln>
          </c:spPr>
          <c:marker>
            <c:symbol val="none"/>
          </c:marker>
          <c:cat>
            <c:numRef>
              <c:f>Calcs!$B$3:$AG$3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Calcs!$B$12:$AG$12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A52-4227-BD80-AFA947002A86}"/>
            </c:ext>
          </c:extLst>
        </c:ser>
        <c:ser>
          <c:idx val="9"/>
          <c:order val="9"/>
          <c:spPr>
            <a:ln cmpd="sng">
              <a:solidFill>
                <a:srgbClr val="A693BE"/>
              </a:solidFill>
            </a:ln>
          </c:spPr>
          <c:marker>
            <c:symbol val="none"/>
          </c:marker>
          <c:cat>
            <c:numRef>
              <c:f>Calcs!$B$3:$AG$3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Calcs!$B$13:$AG$13</c:f>
              <c:numCache>
                <c:formatCode>General</c:formatCode>
                <c:ptCount val="32"/>
                <c:pt idx="0" formatCode="#,##0">
                  <c:v>54934</c:v>
                </c:pt>
                <c:pt idx="1">
                  <c:v>1987.2838345864689</c:v>
                </c:pt>
                <c:pt idx="2">
                  <c:v>2012.6390977443577</c:v>
                </c:pt>
                <c:pt idx="3">
                  <c:v>2037.9943609022553</c:v>
                </c:pt>
                <c:pt idx="4">
                  <c:v>2063.3496240601526</c:v>
                </c:pt>
                <c:pt idx="5">
                  <c:v>2088.7048872180499</c:v>
                </c:pt>
                <c:pt idx="6">
                  <c:v>2114.060150375939</c:v>
                </c:pt>
                <c:pt idx="7">
                  <c:v>2139.4154135338363</c:v>
                </c:pt>
                <c:pt idx="8">
                  <c:v>2164.7706766917336</c:v>
                </c:pt>
                <c:pt idx="9">
                  <c:v>2190.1259398496227</c:v>
                </c:pt>
                <c:pt idx="10">
                  <c:v>2215.48120300752</c:v>
                </c:pt>
                <c:pt idx="11">
                  <c:v>2240.8364661654173</c:v>
                </c:pt>
                <c:pt idx="12">
                  <c:v>2266.1917293233064</c:v>
                </c:pt>
                <c:pt idx="13">
                  <c:v>2291.5469924812037</c:v>
                </c:pt>
                <c:pt idx="14">
                  <c:v>2316.9022556391014</c:v>
                </c:pt>
                <c:pt idx="15">
                  <c:v>2342.2575187969901</c:v>
                </c:pt>
                <c:pt idx="16">
                  <c:v>2367.6127819548879</c:v>
                </c:pt>
                <c:pt idx="17">
                  <c:v>2392.9680451127851</c:v>
                </c:pt>
                <c:pt idx="18">
                  <c:v>2418.3233082706743</c:v>
                </c:pt>
                <c:pt idx="19">
                  <c:v>2443.6785714285716</c:v>
                </c:pt>
                <c:pt idx="20">
                  <c:v>2469.0338345864689</c:v>
                </c:pt>
                <c:pt idx="21">
                  <c:v>2494.3890977443662</c:v>
                </c:pt>
                <c:pt idx="22">
                  <c:v>2519.7443609022553</c:v>
                </c:pt>
                <c:pt idx="23">
                  <c:v>2545.0996240601526</c:v>
                </c:pt>
                <c:pt idx="24">
                  <c:v>2570.4548872180499</c:v>
                </c:pt>
                <c:pt idx="25">
                  <c:v>2595.810150375939</c:v>
                </c:pt>
                <c:pt idx="26">
                  <c:v>2621.1654135338363</c:v>
                </c:pt>
                <c:pt idx="27">
                  <c:v>2646.5206766917336</c:v>
                </c:pt>
                <c:pt idx="28">
                  <c:v>2671.8759398496227</c:v>
                </c:pt>
                <c:pt idx="29">
                  <c:v>2697.23120300752</c:v>
                </c:pt>
                <c:pt idx="30">
                  <c:v>2722.5864661654173</c:v>
                </c:pt>
                <c:pt idx="31">
                  <c:v>2747.9417293233064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A52-4227-BD80-AFA947002A86}"/>
            </c:ext>
          </c:extLst>
        </c:ser>
        <c:ser>
          <c:idx val="10"/>
          <c:order val="10"/>
          <c:spPr>
            <a:ln cmpd="sng">
              <a:solidFill>
                <a:srgbClr val="81C5D7"/>
              </a:solidFill>
            </a:ln>
          </c:spPr>
          <c:marker>
            <c:symbol val="none"/>
          </c:marker>
          <c:cat>
            <c:numRef>
              <c:f>Calcs!$B$3:$AG$3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Calcs!$B$14:$AG$14</c:f>
              <c:numCache>
                <c:formatCode>General</c:formatCode>
                <c:ptCount val="32"/>
                <c:pt idx="0" formatCode="#,##0">
                  <c:v>57597</c:v>
                </c:pt>
                <c:pt idx="1">
                  <c:v>220.65779543197627</c:v>
                </c:pt>
                <c:pt idx="2">
                  <c:v>223.96842105263175</c:v>
                </c:pt>
                <c:pt idx="3">
                  <c:v>227.27904667328727</c:v>
                </c:pt>
                <c:pt idx="4">
                  <c:v>230.5896722939419</c:v>
                </c:pt>
                <c:pt idx="5">
                  <c:v>233.90029791459739</c:v>
                </c:pt>
                <c:pt idx="6">
                  <c:v>237.2109235352529</c:v>
                </c:pt>
                <c:pt idx="7">
                  <c:v>240.52154915590842</c:v>
                </c:pt>
                <c:pt idx="8">
                  <c:v>243.8321747765639</c:v>
                </c:pt>
                <c:pt idx="9">
                  <c:v>247.14280039721942</c:v>
                </c:pt>
                <c:pt idx="10">
                  <c:v>250.45342601787493</c:v>
                </c:pt>
                <c:pt idx="11">
                  <c:v>253.76405163853042</c:v>
                </c:pt>
                <c:pt idx="12">
                  <c:v>257.07467725918593</c:v>
                </c:pt>
                <c:pt idx="13">
                  <c:v>260.38530287984145</c:v>
                </c:pt>
                <c:pt idx="14">
                  <c:v>263.69592850049605</c:v>
                </c:pt>
                <c:pt idx="15">
                  <c:v>267.00655412115157</c:v>
                </c:pt>
                <c:pt idx="16">
                  <c:v>270.31717974180708</c:v>
                </c:pt>
                <c:pt idx="17">
                  <c:v>273.6278053624626</c:v>
                </c:pt>
                <c:pt idx="18">
                  <c:v>276.93843098311805</c:v>
                </c:pt>
                <c:pt idx="19">
                  <c:v>280.24905660377357</c:v>
                </c:pt>
                <c:pt idx="20">
                  <c:v>283.55968222442908</c:v>
                </c:pt>
                <c:pt idx="21">
                  <c:v>286.8703078450846</c:v>
                </c:pt>
                <c:pt idx="22">
                  <c:v>290.18093346574011</c:v>
                </c:pt>
                <c:pt idx="23">
                  <c:v>293.49155908639563</c:v>
                </c:pt>
                <c:pt idx="24">
                  <c:v>296.80218470705023</c:v>
                </c:pt>
                <c:pt idx="25">
                  <c:v>300.11281032770574</c:v>
                </c:pt>
                <c:pt idx="26">
                  <c:v>303.42343594836126</c:v>
                </c:pt>
                <c:pt idx="27">
                  <c:v>306.73406156901672</c:v>
                </c:pt>
                <c:pt idx="28">
                  <c:v>310.04468718967223</c:v>
                </c:pt>
                <c:pt idx="29">
                  <c:v>313.35531281032775</c:v>
                </c:pt>
                <c:pt idx="30">
                  <c:v>316.66593843098326</c:v>
                </c:pt>
                <c:pt idx="31">
                  <c:v>319.97656405163877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A52-4227-BD80-AFA947002A86}"/>
            </c:ext>
          </c:extLst>
        </c:ser>
        <c:ser>
          <c:idx val="11"/>
          <c:order val="11"/>
          <c:spPr>
            <a:ln cmpd="sng">
              <a:solidFill>
                <a:srgbClr val="F9B67E"/>
              </a:solidFill>
            </a:ln>
          </c:spPr>
          <c:marker>
            <c:symbol val="none"/>
          </c:marker>
          <c:cat>
            <c:numRef>
              <c:f>Calcs!$B$3:$AG$3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Calcs!$B$15:$AG$15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A52-4227-BD80-AFA947002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1032298"/>
        <c:axId val="1707729901"/>
      </c:lineChart>
      <c:catAx>
        <c:axId val="11010322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7729901"/>
        <c:crosses val="autoZero"/>
        <c:auto val="1"/>
        <c:lblAlgn val="ctr"/>
        <c:lblOffset val="100"/>
        <c:noMultiLvlLbl val="1"/>
      </c:catAx>
      <c:valAx>
        <c:axId val="17077299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103229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352425</xdr:colOff>
      <xdr:row>36</xdr:row>
      <xdr:rowOff>57150</xdr:rowOff>
    </xdr:from>
    <xdr:ext cx="5715000" cy="3533775"/>
    <xdr:graphicFrame macro="">
      <xdr:nvGraphicFramePr>
        <xdr:cNvPr id="698336520" name="Chart 1" title="Chart">
          <a:extLst>
            <a:ext uri="{FF2B5EF4-FFF2-40B4-BE49-F238E27FC236}">
              <a16:creationId xmlns:a16="http://schemas.microsoft.com/office/drawing/2014/main" id="{00000000-0008-0000-0200-000008C59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514350</xdr:colOff>
      <xdr:row>36</xdr:row>
      <xdr:rowOff>57150</xdr:rowOff>
    </xdr:from>
    <xdr:ext cx="5715000" cy="3533775"/>
    <xdr:graphicFrame macro="">
      <xdr:nvGraphicFramePr>
        <xdr:cNvPr id="2077103055" name="Chart 2" title="Chart">
          <a:extLst>
            <a:ext uri="{FF2B5EF4-FFF2-40B4-BE49-F238E27FC236}">
              <a16:creationId xmlns:a16="http://schemas.microsoft.com/office/drawing/2014/main" id="{00000000-0008-0000-0200-0000CF13C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matewatchdata.org/ghg-emissions?breakBy=gas&amp;gases=ch4%2Cco2%2Cf-gas%2Cn2o&amp;regions=IDN&amp;source=Climate%20Watc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8"/>
  <sheetViews>
    <sheetView workbookViewId="0"/>
  </sheetViews>
  <sheetFormatPr defaultColWidth="14.42578125" defaultRowHeight="15" customHeight="1"/>
  <cols>
    <col min="1" max="1" width="9.42578125" customWidth="1"/>
    <col min="2" max="2" width="51.5703125" customWidth="1"/>
    <col min="3" max="26" width="8.7109375" customWidth="1"/>
  </cols>
  <sheetData>
    <row r="1" spans="1:2" ht="14.25" customHeight="1">
      <c r="A1" s="1" t="s">
        <v>0</v>
      </c>
    </row>
    <row r="2" spans="1:2" ht="14.25" customHeight="1"/>
    <row r="3" spans="1:2" ht="14.25" customHeight="1">
      <c r="A3" s="1" t="s">
        <v>1</v>
      </c>
      <c r="B3" s="2" t="s">
        <v>2</v>
      </c>
    </row>
    <row r="4" spans="1:2" ht="14.25" customHeight="1">
      <c r="B4" s="3">
        <v>2021</v>
      </c>
    </row>
    <row r="5" spans="1:2" ht="14.25" customHeight="1">
      <c r="B5" s="2" t="s">
        <v>3</v>
      </c>
    </row>
    <row r="6" spans="1:2" ht="14.25" customHeight="1">
      <c r="B6" s="4" t="s">
        <v>4</v>
      </c>
    </row>
    <row r="7" spans="1:2" ht="14.25" customHeight="1"/>
    <row r="8" spans="1:2" ht="14.25" customHeight="1">
      <c r="A8" s="1" t="s">
        <v>5</v>
      </c>
    </row>
    <row r="9" spans="1:2" ht="14.25" customHeight="1">
      <c r="A9" s="2" t="s">
        <v>6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hyperlinks>
    <hyperlink ref="B6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91"/>
  <sheetViews>
    <sheetView workbookViewId="0">
      <selection activeCell="D10" sqref="D10"/>
    </sheetView>
  </sheetViews>
  <sheetFormatPr defaultColWidth="14.42578125" defaultRowHeight="15" customHeight="1"/>
  <cols>
    <col min="1" max="1" width="10.7109375" customWidth="1"/>
  </cols>
  <sheetData>
    <row r="1" spans="1:13">
      <c r="A1" s="5" t="s">
        <v>7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 s="7" t="s">
        <v>8</v>
      </c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</row>
    <row r="3" spans="1:13">
      <c r="A3" s="43">
        <v>1</v>
      </c>
      <c r="B3" s="45" t="s">
        <v>21</v>
      </c>
      <c r="C3" s="10">
        <v>2000</v>
      </c>
      <c r="D3" s="11">
        <v>284503</v>
      </c>
      <c r="E3" s="11">
        <v>29728</v>
      </c>
      <c r="F3" s="11">
        <v>3378</v>
      </c>
      <c r="G3" s="12"/>
      <c r="H3" s="12"/>
      <c r="I3" s="13" t="s">
        <v>22</v>
      </c>
      <c r="J3" s="13" t="s">
        <v>22</v>
      </c>
      <c r="K3" s="13" t="s">
        <v>22</v>
      </c>
      <c r="L3" s="13" t="s">
        <v>22</v>
      </c>
      <c r="M3" s="11">
        <v>317609</v>
      </c>
    </row>
    <row r="4" spans="1:13">
      <c r="A4" s="44"/>
      <c r="B4" s="44"/>
      <c r="C4" s="10">
        <v>2019</v>
      </c>
      <c r="D4" s="11">
        <v>615262</v>
      </c>
      <c r="E4" s="11">
        <v>16464</v>
      </c>
      <c r="F4" s="11">
        <v>4726</v>
      </c>
      <c r="G4" s="12"/>
      <c r="H4" s="12"/>
      <c r="I4" s="13" t="s">
        <v>22</v>
      </c>
      <c r="J4" s="13" t="s">
        <v>22</v>
      </c>
      <c r="K4" s="13" t="s">
        <v>22</v>
      </c>
      <c r="L4" s="13" t="s">
        <v>22</v>
      </c>
      <c r="M4" s="11">
        <v>636453</v>
      </c>
    </row>
    <row r="5" spans="1:13">
      <c r="A5" s="46">
        <v>2</v>
      </c>
      <c r="B5" s="45" t="s">
        <v>23</v>
      </c>
      <c r="C5" s="10">
        <v>2000</v>
      </c>
      <c r="D5" s="11">
        <v>42401</v>
      </c>
      <c r="E5" s="10">
        <v>98</v>
      </c>
      <c r="F5" s="10">
        <v>149</v>
      </c>
      <c r="G5" s="10">
        <v>250</v>
      </c>
      <c r="H5" s="10">
        <v>22</v>
      </c>
      <c r="I5" s="13" t="s">
        <v>24</v>
      </c>
      <c r="J5" s="13" t="s">
        <v>24</v>
      </c>
      <c r="K5" s="13" t="s">
        <v>24</v>
      </c>
      <c r="L5" s="13" t="s">
        <v>24</v>
      </c>
      <c r="M5" s="11">
        <v>42648</v>
      </c>
    </row>
    <row r="6" spans="1:13">
      <c r="A6" s="47"/>
      <c r="B6" s="44"/>
      <c r="C6" s="10">
        <v>2019</v>
      </c>
      <c r="D6" s="11">
        <v>57252</v>
      </c>
      <c r="E6" s="10">
        <v>91</v>
      </c>
      <c r="F6" s="10">
        <v>784</v>
      </c>
      <c r="G6" s="10">
        <v>46</v>
      </c>
      <c r="H6" s="10">
        <v>0</v>
      </c>
      <c r="I6" s="13" t="s">
        <v>24</v>
      </c>
      <c r="J6" s="13" t="s">
        <v>24</v>
      </c>
      <c r="K6" s="13" t="s">
        <v>24</v>
      </c>
      <c r="L6" s="13" t="s">
        <v>24</v>
      </c>
      <c r="M6" s="11">
        <v>58128</v>
      </c>
    </row>
    <row r="7" spans="1:13">
      <c r="A7" s="48">
        <v>3</v>
      </c>
      <c r="B7" s="49" t="s">
        <v>25</v>
      </c>
      <c r="C7" s="14">
        <v>2000</v>
      </c>
      <c r="D7" s="15">
        <v>4710</v>
      </c>
      <c r="E7" s="15">
        <v>39940</v>
      </c>
      <c r="F7" s="15">
        <v>39888</v>
      </c>
      <c r="G7" s="16"/>
      <c r="H7" s="16"/>
      <c r="I7" s="15">
        <v>2737</v>
      </c>
      <c r="J7" s="14">
        <v>74</v>
      </c>
      <c r="K7" s="17" t="s">
        <v>22</v>
      </c>
      <c r="L7" s="17" t="s">
        <v>22</v>
      </c>
      <c r="M7" s="15">
        <v>84537</v>
      </c>
    </row>
    <row r="8" spans="1:13">
      <c r="A8" s="47"/>
      <c r="B8" s="44"/>
      <c r="C8" s="14">
        <v>2019</v>
      </c>
      <c r="D8" s="15">
        <v>7343</v>
      </c>
      <c r="E8" s="15">
        <v>46407</v>
      </c>
      <c r="F8" s="15">
        <v>51552</v>
      </c>
      <c r="G8" s="16"/>
      <c r="H8" s="16"/>
      <c r="I8" s="15">
        <v>2436</v>
      </c>
      <c r="J8" s="14">
        <v>66</v>
      </c>
      <c r="K8" s="17" t="s">
        <v>22</v>
      </c>
      <c r="L8" s="17" t="s">
        <v>22</v>
      </c>
      <c r="M8" s="15">
        <v>105301</v>
      </c>
    </row>
    <row r="9" spans="1:13">
      <c r="A9" s="51">
        <v>4</v>
      </c>
      <c r="B9" s="50" t="s">
        <v>26</v>
      </c>
      <c r="C9" s="14">
        <v>2000</v>
      </c>
      <c r="D9" s="15">
        <v>529815</v>
      </c>
      <c r="E9" s="15">
        <v>1505</v>
      </c>
      <c r="F9" s="15">
        <v>1040</v>
      </c>
      <c r="G9" s="16"/>
      <c r="H9" s="16"/>
      <c r="I9" s="17" t="s">
        <v>22</v>
      </c>
      <c r="J9" s="17" t="s">
        <v>22</v>
      </c>
      <c r="K9" s="17" t="s">
        <v>22</v>
      </c>
      <c r="L9" s="17" t="s">
        <v>22</v>
      </c>
      <c r="M9" s="15">
        <v>532360</v>
      </c>
    </row>
    <row r="10" spans="1:13">
      <c r="A10" s="44"/>
      <c r="B10" s="44"/>
      <c r="C10" s="14">
        <v>2019</v>
      </c>
      <c r="D10" s="15">
        <v>910280</v>
      </c>
      <c r="E10" s="15">
        <v>8527</v>
      </c>
      <c r="F10" s="15">
        <v>6045</v>
      </c>
      <c r="G10" s="16"/>
      <c r="H10" s="16"/>
      <c r="I10" s="17" t="s">
        <v>22</v>
      </c>
      <c r="J10" s="17" t="s">
        <v>22</v>
      </c>
      <c r="K10" s="17" t="s">
        <v>22</v>
      </c>
      <c r="L10" s="17" t="s">
        <v>22</v>
      </c>
      <c r="M10" s="15">
        <v>924853</v>
      </c>
    </row>
    <row r="11" spans="1:13">
      <c r="A11" s="43">
        <v>5</v>
      </c>
      <c r="B11" s="45" t="s">
        <v>27</v>
      </c>
      <c r="C11" s="10">
        <v>2000</v>
      </c>
      <c r="D11" s="11">
        <v>2216</v>
      </c>
      <c r="E11" s="11">
        <v>57431</v>
      </c>
      <c r="F11" s="11">
        <v>2544</v>
      </c>
      <c r="G11" s="12"/>
      <c r="H11" s="12"/>
      <c r="I11" s="13" t="s">
        <v>22</v>
      </c>
      <c r="J11" s="13" t="s">
        <v>22</v>
      </c>
      <c r="K11" s="13" t="s">
        <v>22</v>
      </c>
      <c r="L11" s="13" t="s">
        <v>22</v>
      </c>
      <c r="M11" s="11">
        <v>62191</v>
      </c>
    </row>
    <row r="12" spans="1:13">
      <c r="A12" s="44"/>
      <c r="B12" s="44"/>
      <c r="C12" s="10">
        <v>2019</v>
      </c>
      <c r="D12" s="11">
        <v>3026</v>
      </c>
      <c r="E12" s="11">
        <v>113702</v>
      </c>
      <c r="F12" s="11">
        <v>3606</v>
      </c>
      <c r="G12" s="12"/>
      <c r="H12" s="12"/>
      <c r="I12" s="13" t="s">
        <v>22</v>
      </c>
      <c r="J12" s="13" t="s">
        <v>22</v>
      </c>
      <c r="K12" s="13" t="s">
        <v>22</v>
      </c>
      <c r="L12" s="13" t="s">
        <v>22</v>
      </c>
      <c r="M12" s="11">
        <v>120333</v>
      </c>
    </row>
    <row r="13" spans="1:13">
      <c r="A13" s="52" t="s">
        <v>28</v>
      </c>
      <c r="B13" s="53"/>
      <c r="C13" s="10">
        <v>2000</v>
      </c>
      <c r="D13" s="11">
        <v>863645</v>
      </c>
      <c r="E13" s="11">
        <v>128702</v>
      </c>
      <c r="F13" s="11">
        <v>46998</v>
      </c>
      <c r="G13" s="10">
        <v>250</v>
      </c>
      <c r="H13" s="10">
        <v>22</v>
      </c>
      <c r="I13" s="11">
        <v>2724</v>
      </c>
      <c r="J13" s="10">
        <v>70</v>
      </c>
      <c r="K13" s="10">
        <v>0</v>
      </c>
      <c r="L13" s="10">
        <v>0</v>
      </c>
      <c r="M13" s="11">
        <v>1039345</v>
      </c>
    </row>
    <row r="14" spans="1:13">
      <c r="A14" s="54"/>
      <c r="B14" s="55"/>
      <c r="C14" s="10">
        <v>2019</v>
      </c>
      <c r="D14" s="11">
        <v>1593163</v>
      </c>
      <c r="E14" s="11">
        <v>185191</v>
      </c>
      <c r="F14" s="11">
        <v>66713</v>
      </c>
      <c r="G14" s="10">
        <v>46</v>
      </c>
      <c r="H14" s="10">
        <v>0</v>
      </c>
      <c r="I14" s="11">
        <v>1500</v>
      </c>
      <c r="J14" s="10">
        <v>41</v>
      </c>
      <c r="K14" s="10">
        <v>0</v>
      </c>
      <c r="L14" s="10">
        <v>0</v>
      </c>
      <c r="M14" s="11">
        <v>1845067</v>
      </c>
    </row>
    <row r="15" spans="1:13">
      <c r="A15" s="52" t="s">
        <v>29</v>
      </c>
      <c r="B15" s="53"/>
      <c r="C15" s="10">
        <v>2000</v>
      </c>
      <c r="D15" s="10">
        <v>83.1</v>
      </c>
      <c r="E15" s="10">
        <v>12.38</v>
      </c>
      <c r="F15" s="10">
        <v>4.5199999999999996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0">
        <v>100</v>
      </c>
    </row>
    <row r="16" spans="1:13">
      <c r="A16" s="54"/>
      <c r="B16" s="55"/>
      <c r="C16" s="10">
        <v>2019</v>
      </c>
      <c r="D16" s="10">
        <v>86.35</v>
      </c>
      <c r="E16" s="10">
        <v>10.039999999999999</v>
      </c>
      <c r="F16" s="10">
        <v>3.62</v>
      </c>
      <c r="G16" s="13" t="s">
        <v>30</v>
      </c>
      <c r="H16" s="13" t="s">
        <v>30</v>
      </c>
      <c r="I16" s="13" t="s">
        <v>30</v>
      </c>
      <c r="J16" s="13" t="s">
        <v>30</v>
      </c>
      <c r="K16" s="13" t="s">
        <v>30</v>
      </c>
      <c r="L16" s="13" t="s">
        <v>30</v>
      </c>
      <c r="M16" s="10">
        <v>100</v>
      </c>
    </row>
    <row r="17" spans="2:13">
      <c r="B17" s="18"/>
      <c r="C17" s="19"/>
      <c r="D17" s="19"/>
      <c r="E17" s="20"/>
      <c r="F17" s="20"/>
      <c r="G17" s="20"/>
      <c r="H17" s="20"/>
      <c r="I17" s="20"/>
      <c r="J17" s="20"/>
      <c r="K17" s="20"/>
      <c r="L17" s="20"/>
      <c r="M17" s="20"/>
    </row>
    <row r="18" spans="2:13">
      <c r="B18" s="18"/>
      <c r="C18" s="19"/>
      <c r="D18" s="19"/>
      <c r="E18" s="20"/>
      <c r="F18" s="20"/>
      <c r="G18" s="20"/>
      <c r="H18" s="20"/>
      <c r="I18" s="20"/>
      <c r="J18" s="20"/>
      <c r="K18" s="20"/>
      <c r="L18" s="20"/>
      <c r="M18" s="20"/>
    </row>
    <row r="19" spans="2:13">
      <c r="B19" s="18"/>
      <c r="C19" s="19"/>
      <c r="D19" s="19"/>
      <c r="E19" s="20"/>
      <c r="F19" s="20"/>
      <c r="G19" s="20"/>
      <c r="H19" s="20"/>
      <c r="I19" s="20"/>
      <c r="J19" s="20"/>
      <c r="K19" s="20"/>
      <c r="L19" s="20"/>
      <c r="M19" s="20"/>
    </row>
    <row r="20" spans="2:13">
      <c r="B20" s="21"/>
      <c r="C20" s="40" t="s">
        <v>25</v>
      </c>
      <c r="D20" s="41"/>
      <c r="E20" s="42" t="s">
        <v>26</v>
      </c>
      <c r="F20" s="41"/>
      <c r="G20" s="20"/>
      <c r="H20" s="22" t="s">
        <v>10</v>
      </c>
      <c r="I20" s="23">
        <v>2000</v>
      </c>
      <c r="J20" s="23">
        <v>2019</v>
      </c>
    </row>
    <row r="21" spans="2:13">
      <c r="B21" s="21"/>
      <c r="C21" s="24">
        <v>2000</v>
      </c>
      <c r="D21" s="24">
        <v>2019</v>
      </c>
      <c r="E21" s="24">
        <v>2000</v>
      </c>
      <c r="F21" s="24">
        <v>2019</v>
      </c>
      <c r="G21" s="20"/>
      <c r="H21" s="25" t="s">
        <v>31</v>
      </c>
      <c r="I21" s="26">
        <f t="shared" ref="I21:J21" si="0">C22+E22</f>
        <v>534525</v>
      </c>
      <c r="J21" s="26">
        <f t="shared" si="0"/>
        <v>917623</v>
      </c>
    </row>
    <row r="22" spans="2:13">
      <c r="B22" s="27" t="s">
        <v>11</v>
      </c>
      <c r="C22" s="28">
        <v>4710</v>
      </c>
      <c r="D22" s="28">
        <v>7343</v>
      </c>
      <c r="E22" s="28">
        <v>529815</v>
      </c>
      <c r="F22" s="28">
        <v>910280</v>
      </c>
      <c r="G22" s="20"/>
      <c r="H22" s="25" t="s">
        <v>32</v>
      </c>
      <c r="I22" s="25">
        <v>0</v>
      </c>
      <c r="J22" s="25">
        <v>0</v>
      </c>
    </row>
    <row r="23" spans="2:13">
      <c r="B23" s="27" t="s">
        <v>12</v>
      </c>
      <c r="C23" s="28">
        <v>39940</v>
      </c>
      <c r="D23" s="28">
        <v>46407</v>
      </c>
      <c r="E23" s="28">
        <v>1505</v>
      </c>
      <c r="F23" s="28">
        <v>8527</v>
      </c>
      <c r="G23" s="20"/>
      <c r="H23" s="25" t="s">
        <v>33</v>
      </c>
      <c r="I23" s="26">
        <f t="shared" ref="I23:J23" si="1">C27+E27</f>
        <v>2737</v>
      </c>
      <c r="J23" s="26">
        <f t="shared" si="1"/>
        <v>2436</v>
      </c>
    </row>
    <row r="24" spans="2:13">
      <c r="B24" s="27" t="s">
        <v>13</v>
      </c>
      <c r="C24" s="28">
        <v>39888</v>
      </c>
      <c r="D24" s="28">
        <v>51552</v>
      </c>
      <c r="E24" s="28">
        <v>1040</v>
      </c>
      <c r="F24" s="28">
        <v>6045</v>
      </c>
      <c r="G24" s="20"/>
      <c r="H24" s="25" t="s">
        <v>34</v>
      </c>
      <c r="I24" s="25">
        <f t="shared" ref="I24:J24" si="2">C28+E28</f>
        <v>74</v>
      </c>
      <c r="J24" s="25">
        <f t="shared" si="2"/>
        <v>66</v>
      </c>
    </row>
    <row r="25" spans="2:13">
      <c r="B25" s="27" t="s">
        <v>14</v>
      </c>
      <c r="C25" s="29">
        <v>0</v>
      </c>
      <c r="D25" s="29">
        <v>0</v>
      </c>
      <c r="E25" s="29">
        <v>0</v>
      </c>
      <c r="F25" s="29">
        <v>0</v>
      </c>
      <c r="G25" s="20"/>
      <c r="H25" s="25" t="s">
        <v>35</v>
      </c>
      <c r="I25" s="25">
        <v>0</v>
      </c>
      <c r="J25" s="25">
        <v>0</v>
      </c>
    </row>
    <row r="26" spans="2:13">
      <c r="B26" s="27" t="s">
        <v>15</v>
      </c>
      <c r="C26" s="29">
        <v>0</v>
      </c>
      <c r="D26" s="29">
        <v>0</v>
      </c>
      <c r="E26" s="29">
        <v>0</v>
      </c>
      <c r="F26" s="29">
        <v>0</v>
      </c>
      <c r="G26" s="20"/>
      <c r="H26" s="25" t="s">
        <v>36</v>
      </c>
      <c r="I26" s="25">
        <v>0</v>
      </c>
      <c r="J26" s="25">
        <v>0</v>
      </c>
    </row>
    <row r="27" spans="2:13">
      <c r="B27" s="27" t="s">
        <v>16</v>
      </c>
      <c r="C27" s="28">
        <v>2737</v>
      </c>
      <c r="D27" s="28">
        <v>2436</v>
      </c>
      <c r="E27" s="30">
        <v>0</v>
      </c>
      <c r="F27" s="30">
        <v>0</v>
      </c>
      <c r="G27" s="20"/>
      <c r="H27" s="25" t="s">
        <v>37</v>
      </c>
      <c r="I27" s="25">
        <f t="shared" ref="I27:J27" si="3">C30+E30</f>
        <v>0</v>
      </c>
      <c r="J27" s="25">
        <f t="shared" si="3"/>
        <v>0</v>
      </c>
    </row>
    <row r="28" spans="2:13">
      <c r="B28" s="27" t="s">
        <v>17</v>
      </c>
      <c r="C28" s="24">
        <v>74</v>
      </c>
      <c r="D28" s="24">
        <v>66</v>
      </c>
      <c r="E28" s="30">
        <v>0</v>
      </c>
      <c r="F28" s="30">
        <v>0</v>
      </c>
      <c r="G28" s="20"/>
      <c r="H28" s="25" t="s">
        <v>38</v>
      </c>
      <c r="I28" s="25">
        <v>0</v>
      </c>
      <c r="J28" s="25">
        <v>0</v>
      </c>
    </row>
    <row r="29" spans="2:13">
      <c r="B29" s="27" t="s">
        <v>18</v>
      </c>
      <c r="C29" s="30">
        <v>0</v>
      </c>
      <c r="D29" s="30">
        <v>0</v>
      </c>
      <c r="E29" s="30">
        <v>0</v>
      </c>
      <c r="F29" s="30">
        <v>0</v>
      </c>
      <c r="G29" s="20"/>
      <c r="H29" s="25" t="s">
        <v>39</v>
      </c>
      <c r="I29" s="25">
        <v>0</v>
      </c>
      <c r="J29" s="25">
        <v>0</v>
      </c>
    </row>
    <row r="30" spans="2:13">
      <c r="B30" s="27" t="s">
        <v>19</v>
      </c>
      <c r="C30" s="30">
        <v>0</v>
      </c>
      <c r="D30" s="30">
        <v>0</v>
      </c>
      <c r="E30" s="30">
        <v>0</v>
      </c>
      <c r="F30" s="30">
        <v>0</v>
      </c>
      <c r="G30" s="20"/>
      <c r="H30" s="25" t="s">
        <v>40</v>
      </c>
      <c r="I30" s="26">
        <f t="shared" ref="I30:J30" si="4">C23+E23</f>
        <v>41445</v>
      </c>
      <c r="J30" s="26">
        <f t="shared" si="4"/>
        <v>54934</v>
      </c>
    </row>
    <row r="31" spans="2:13">
      <c r="B31" s="27" t="s">
        <v>20</v>
      </c>
      <c r="C31" s="28">
        <v>84537</v>
      </c>
      <c r="D31" s="28">
        <v>105301</v>
      </c>
      <c r="E31" s="28">
        <v>532360</v>
      </c>
      <c r="F31" s="28">
        <v>924853</v>
      </c>
      <c r="G31" s="20"/>
      <c r="H31" s="25" t="s">
        <v>41</v>
      </c>
      <c r="I31" s="26">
        <f t="shared" ref="I31:J31" si="5">C24+E24</f>
        <v>40928</v>
      </c>
      <c r="J31" s="26">
        <f t="shared" si="5"/>
        <v>57597</v>
      </c>
    </row>
    <row r="32" spans="2:13">
      <c r="B32" s="20"/>
      <c r="C32" s="20"/>
      <c r="D32" s="20"/>
      <c r="E32" s="20"/>
      <c r="F32" s="20"/>
      <c r="G32" s="20"/>
      <c r="H32" s="25" t="s">
        <v>42</v>
      </c>
      <c r="I32" s="25">
        <f t="shared" ref="I32:J32" si="6">C25+E25</f>
        <v>0</v>
      </c>
      <c r="J32" s="25">
        <f t="shared" si="6"/>
        <v>0</v>
      </c>
    </row>
    <row r="33" spans="3:13">
      <c r="C33" s="20"/>
      <c r="D33" s="20"/>
      <c r="E33" s="20"/>
      <c r="F33" s="20"/>
      <c r="G33" s="20"/>
      <c r="H33" s="25"/>
      <c r="I33" s="26">
        <f t="shared" ref="I33:J33" si="7">SUM(I21:I32)</f>
        <v>619709</v>
      </c>
      <c r="J33" s="26">
        <f t="shared" si="7"/>
        <v>1032656</v>
      </c>
      <c r="K33" s="20"/>
      <c r="L33" s="20"/>
      <c r="M33" s="20"/>
    </row>
    <row r="34" spans="3:13"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3:13"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3:13"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3:13"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3:13"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3:13"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3:13"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3:13"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3:13"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3:13"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spans="3:13"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3:13"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3:13"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3:13"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spans="3:13"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 spans="3:13"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3:13"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</row>
    <row r="51" spans="3:13"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3:13"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spans="3:13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</row>
    <row r="54" spans="3:13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spans="3:13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6" spans="3:13"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spans="3:13"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</row>
    <row r="58" spans="3:13"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3:13"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</row>
    <row r="60" spans="3:13"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spans="3:13"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spans="3:13"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spans="3:13"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  <row r="64" spans="3:13"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</row>
    <row r="65" spans="3:13"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</row>
    <row r="66" spans="3:13"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</row>
    <row r="67" spans="3:13"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 spans="3:13"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spans="3:13"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spans="3:13"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 spans="3:13"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</row>
    <row r="72" spans="3:13"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 spans="3:13"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</row>
    <row r="74" spans="3:13"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spans="3:13"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 spans="3:13"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</row>
    <row r="77" spans="3:13"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</row>
    <row r="78" spans="3:13"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 spans="3:13"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 spans="3:13"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 spans="3:13"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</row>
    <row r="82" spans="3:13"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</row>
    <row r="83" spans="3:13"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</row>
    <row r="84" spans="3:13"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</row>
    <row r="85" spans="3:13"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</row>
    <row r="86" spans="3:13"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</row>
    <row r="87" spans="3:13"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</row>
    <row r="88" spans="3:13"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</row>
    <row r="89" spans="3:13"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</row>
    <row r="90" spans="3:13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</row>
    <row r="91" spans="3:13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</row>
    <row r="92" spans="3:13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</row>
    <row r="93" spans="3:13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</row>
    <row r="94" spans="3:13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</row>
    <row r="95" spans="3:13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</row>
    <row r="96" spans="3:13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</row>
    <row r="97" spans="3:13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</row>
    <row r="98" spans="3:13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</row>
    <row r="99" spans="3:13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</row>
    <row r="100" spans="3:13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</row>
    <row r="101" spans="3:13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</row>
    <row r="102" spans="3:13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3" spans="3:13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</row>
    <row r="104" spans="3:13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</row>
    <row r="105" spans="3:13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</row>
    <row r="106" spans="3:13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</row>
    <row r="107" spans="3:13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</row>
    <row r="108" spans="3:13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</row>
    <row r="109" spans="3:13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</row>
    <row r="110" spans="3:13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</row>
    <row r="111" spans="3:13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</row>
    <row r="112" spans="3:13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</row>
    <row r="113" spans="3:13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</row>
    <row r="114" spans="3:13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</row>
    <row r="115" spans="3:13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</row>
    <row r="116" spans="3:13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</row>
    <row r="117" spans="3:13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</row>
    <row r="118" spans="3:13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</row>
    <row r="119" spans="3:13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</row>
    <row r="120" spans="3:13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</row>
    <row r="121" spans="3:13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</row>
    <row r="122" spans="3:13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</row>
    <row r="123" spans="3:13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</row>
    <row r="124" spans="3:13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</row>
    <row r="125" spans="3:13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</row>
    <row r="126" spans="3:13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</row>
    <row r="127" spans="3:13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</row>
    <row r="128" spans="3:13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</row>
    <row r="129" spans="3:13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</row>
    <row r="130" spans="3:13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</row>
    <row r="131" spans="3:13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</row>
    <row r="132" spans="3:13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3:13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</row>
    <row r="134" spans="3:13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</row>
    <row r="135" spans="3:13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</row>
    <row r="136" spans="3:13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3:13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</row>
    <row r="138" spans="3:13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3:13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</row>
    <row r="140" spans="3:13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3:13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</row>
    <row r="142" spans="3:13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</row>
    <row r="143" spans="3:13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</row>
    <row r="144" spans="3:13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3:13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</row>
    <row r="146" spans="3:13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3:13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</row>
    <row r="148" spans="3:13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3:13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</row>
    <row r="150" spans="3:13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3:13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3:13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</row>
    <row r="153" spans="3:13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</row>
    <row r="154" spans="3:13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</row>
    <row r="155" spans="3:13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</row>
    <row r="156" spans="3:13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</row>
    <row r="157" spans="3:13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</row>
    <row r="158" spans="3:13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</row>
    <row r="159" spans="3:13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</row>
    <row r="160" spans="3:13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</row>
    <row r="161" spans="3:13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</row>
    <row r="162" spans="3:13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</row>
    <row r="163" spans="3:13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</row>
    <row r="164" spans="3:13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</row>
    <row r="165" spans="3:13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</row>
    <row r="166" spans="3:13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</row>
    <row r="167" spans="3:13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</row>
    <row r="168" spans="3:13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</row>
    <row r="169" spans="3:13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</row>
    <row r="170" spans="3:13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</row>
    <row r="171" spans="3:13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</row>
    <row r="172" spans="3:13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</row>
    <row r="173" spans="3:13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</row>
    <row r="174" spans="3:13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</row>
    <row r="175" spans="3:13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</row>
    <row r="176" spans="3:13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</row>
    <row r="177" spans="3:13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</row>
    <row r="178" spans="3:13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</row>
    <row r="179" spans="3:13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</row>
    <row r="180" spans="3:13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</row>
    <row r="181" spans="3:13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</row>
    <row r="182" spans="3:13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</row>
    <row r="183" spans="3:13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</row>
    <row r="184" spans="3:13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</row>
    <row r="185" spans="3:13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</row>
    <row r="186" spans="3:13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</row>
    <row r="187" spans="3:13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</row>
    <row r="188" spans="3:13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</row>
    <row r="189" spans="3:13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</row>
    <row r="190" spans="3:13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</row>
    <row r="191" spans="3:13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</row>
    <row r="192" spans="3:13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</row>
    <row r="193" spans="3:13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</row>
    <row r="194" spans="3:13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</row>
    <row r="195" spans="3:13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</row>
    <row r="196" spans="3:13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</row>
    <row r="197" spans="3:13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</row>
    <row r="198" spans="3:13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</row>
    <row r="199" spans="3:13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</row>
    <row r="200" spans="3:13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</row>
    <row r="201" spans="3:13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</row>
    <row r="202" spans="3:13"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</row>
    <row r="203" spans="3:13"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</row>
    <row r="204" spans="3:13"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</row>
    <row r="205" spans="3:13"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</row>
    <row r="206" spans="3:13"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</row>
    <row r="207" spans="3:13"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</row>
    <row r="208" spans="3:13"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</row>
    <row r="209" spans="3:13"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</row>
    <row r="210" spans="3:13"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</row>
    <row r="211" spans="3:13"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</row>
    <row r="212" spans="3:13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</row>
    <row r="213" spans="3:13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</row>
    <row r="214" spans="3:13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</row>
    <row r="215" spans="3:13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</row>
    <row r="216" spans="3:13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</row>
    <row r="217" spans="3:13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</row>
    <row r="218" spans="3:13"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</row>
    <row r="219" spans="3:13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</row>
    <row r="220" spans="3:13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</row>
    <row r="221" spans="3:13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</row>
    <row r="222" spans="3:13"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</row>
    <row r="223" spans="3:13"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</row>
    <row r="224" spans="3:13"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</row>
    <row r="225" spans="3:13"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</row>
    <row r="226" spans="3:13"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</row>
    <row r="227" spans="3:13"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</row>
    <row r="228" spans="3:13"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</row>
    <row r="229" spans="3:13"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</row>
    <row r="230" spans="3:13"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</row>
    <row r="231" spans="3:13"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</row>
    <row r="232" spans="3:13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</row>
    <row r="233" spans="3:13"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</row>
    <row r="234" spans="3:13"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</row>
    <row r="235" spans="3:13"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</row>
    <row r="236" spans="3:13"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</row>
    <row r="237" spans="3:13"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</row>
    <row r="238" spans="3:13"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</row>
    <row r="239" spans="3:13"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</row>
    <row r="240" spans="3:13"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</row>
    <row r="241" spans="3:13"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</row>
    <row r="242" spans="3:13"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</row>
    <row r="243" spans="3:13"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</row>
    <row r="244" spans="3:13"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</row>
    <row r="245" spans="3:13"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</row>
    <row r="246" spans="3:13"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</row>
    <row r="247" spans="3:13"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</row>
    <row r="248" spans="3:13"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</row>
    <row r="249" spans="3:13"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</row>
    <row r="250" spans="3:13"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</row>
    <row r="251" spans="3:13"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</row>
    <row r="252" spans="3:13"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</row>
    <row r="253" spans="3:13"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</row>
    <row r="254" spans="3:13"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</row>
    <row r="255" spans="3:13"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</row>
    <row r="256" spans="3:13"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</row>
    <row r="257" spans="3:13"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</row>
    <row r="258" spans="3:13"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</row>
    <row r="259" spans="3:13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</row>
    <row r="260" spans="3:13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</row>
    <row r="261" spans="3:13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</row>
    <row r="262" spans="3:13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</row>
    <row r="263" spans="3:13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</row>
    <row r="264" spans="3:13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</row>
    <row r="265" spans="3:13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</row>
    <row r="266" spans="3:13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</row>
    <row r="267" spans="3:13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</row>
    <row r="268" spans="3:13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</row>
    <row r="269" spans="3:13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</row>
    <row r="270" spans="3:13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</row>
    <row r="271" spans="3:13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</row>
    <row r="272" spans="3:13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</row>
    <row r="273" spans="3:13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</row>
    <row r="274" spans="3:13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</row>
    <row r="275" spans="3:13"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</row>
    <row r="276" spans="3:13"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</row>
    <row r="277" spans="3:13"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</row>
    <row r="278" spans="3:13"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</row>
    <row r="279" spans="3:13"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</row>
    <row r="280" spans="3:13"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</row>
    <row r="281" spans="3:13"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</row>
    <row r="282" spans="3:13"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</row>
    <row r="283" spans="3:13"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</row>
    <row r="284" spans="3:13"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</row>
    <row r="285" spans="3:13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</row>
    <row r="286" spans="3:13"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</row>
    <row r="287" spans="3:13"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</row>
    <row r="288" spans="3:13"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</row>
    <row r="289" spans="3:13"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</row>
    <row r="290" spans="3:13"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</row>
    <row r="291" spans="3:13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</row>
    <row r="292" spans="3:13"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</row>
    <row r="293" spans="3:13"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</row>
    <row r="294" spans="3:13"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</row>
    <row r="295" spans="3:13"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</row>
    <row r="296" spans="3:13"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</row>
    <row r="297" spans="3:13"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</row>
    <row r="298" spans="3:13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</row>
    <row r="299" spans="3:13"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</row>
    <row r="300" spans="3:13"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</row>
    <row r="301" spans="3:13"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</row>
    <row r="302" spans="3:13"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</row>
    <row r="303" spans="3:13"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</row>
    <row r="304" spans="3:13"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</row>
    <row r="305" spans="3:13"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</row>
    <row r="306" spans="3:13"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</row>
    <row r="307" spans="3:13"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</row>
    <row r="308" spans="3:13"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</row>
    <row r="309" spans="3:13"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</row>
    <row r="310" spans="3:13"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</row>
    <row r="311" spans="3:13"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</row>
    <row r="312" spans="3:13"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</row>
    <row r="313" spans="3:13"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</row>
    <row r="314" spans="3:13"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</row>
    <row r="315" spans="3:13"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</row>
    <row r="316" spans="3:13"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</row>
    <row r="317" spans="3:13"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</row>
    <row r="318" spans="3:13"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</row>
    <row r="319" spans="3:13"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</row>
    <row r="320" spans="3:13"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</row>
    <row r="321" spans="3:13"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</row>
    <row r="322" spans="3:13"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</row>
    <row r="323" spans="3:13"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</row>
    <row r="324" spans="3:13"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</row>
    <row r="325" spans="3:13"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</row>
    <row r="326" spans="3:13"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</row>
    <row r="327" spans="3:13"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</row>
    <row r="328" spans="3:13"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</row>
    <row r="329" spans="3:13"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</row>
    <row r="330" spans="3:13"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</row>
    <row r="331" spans="3:13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</row>
    <row r="332" spans="3:13"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</row>
    <row r="333" spans="3:13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</row>
    <row r="334" spans="3:13"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</row>
    <row r="335" spans="3:13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</row>
    <row r="336" spans="3:13"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</row>
    <row r="337" spans="3:13"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</row>
    <row r="338" spans="3:13"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</row>
    <row r="339" spans="3:13"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</row>
    <row r="340" spans="3:13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</row>
    <row r="341" spans="3:13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</row>
    <row r="342" spans="3:13"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</row>
    <row r="343" spans="3:13"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</row>
    <row r="344" spans="3:13"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</row>
    <row r="345" spans="3:13"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</row>
    <row r="346" spans="3:13"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</row>
    <row r="347" spans="3:13"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</row>
    <row r="348" spans="3:13"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</row>
    <row r="349" spans="3:13"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</row>
    <row r="350" spans="3:13"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</row>
    <row r="351" spans="3:13"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</row>
    <row r="352" spans="3:13"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</row>
    <row r="353" spans="3:13"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</row>
    <row r="354" spans="3:13"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</row>
    <row r="355" spans="3:13"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</row>
    <row r="356" spans="3:13"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</row>
    <row r="357" spans="3:13"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</row>
    <row r="358" spans="3:13"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</row>
    <row r="359" spans="3:13"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</row>
    <row r="360" spans="3:13"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</row>
    <row r="361" spans="3:13"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</row>
    <row r="362" spans="3:13"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</row>
    <row r="363" spans="3:13"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</row>
    <row r="364" spans="3:13"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</row>
    <row r="365" spans="3:13"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</row>
    <row r="366" spans="3:13"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</row>
    <row r="367" spans="3:13"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</row>
    <row r="368" spans="3:13"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</row>
    <row r="369" spans="3:13"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</row>
    <row r="370" spans="3:13"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</row>
    <row r="371" spans="3:13"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</row>
    <row r="372" spans="3:13"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</row>
    <row r="373" spans="3:13"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</row>
    <row r="374" spans="3:13"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</row>
    <row r="375" spans="3:13"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</row>
    <row r="376" spans="3:13"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</row>
    <row r="377" spans="3:13"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</row>
    <row r="378" spans="3:13"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</row>
    <row r="379" spans="3:13"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</row>
    <row r="380" spans="3:13"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</row>
    <row r="381" spans="3:13"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</row>
    <row r="382" spans="3:13"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</row>
    <row r="383" spans="3:13"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</row>
    <row r="384" spans="3:13"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</row>
    <row r="385" spans="3:13"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</row>
    <row r="386" spans="3:13"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</row>
    <row r="387" spans="3:13"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</row>
    <row r="388" spans="3:13"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</row>
    <row r="389" spans="3:13"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</row>
    <row r="390" spans="3:13"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</row>
    <row r="391" spans="3:13"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</row>
    <row r="392" spans="3:13"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</row>
    <row r="393" spans="3:13"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</row>
    <row r="394" spans="3:13"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</row>
    <row r="395" spans="3:13"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</row>
    <row r="396" spans="3:13"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</row>
    <row r="397" spans="3:13"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</row>
    <row r="398" spans="3:13"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</row>
    <row r="399" spans="3:13"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</row>
    <row r="400" spans="3:13"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</row>
    <row r="401" spans="3:13"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</row>
    <row r="402" spans="3:13"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</row>
    <row r="403" spans="3:13"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</row>
    <row r="404" spans="3:13"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</row>
    <row r="405" spans="3:13"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</row>
    <row r="406" spans="3:13"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</row>
    <row r="407" spans="3:13"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</row>
    <row r="408" spans="3:13"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</row>
    <row r="409" spans="3:13"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</row>
    <row r="410" spans="3:13"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</row>
    <row r="411" spans="3:13"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</row>
    <row r="412" spans="3:13"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</row>
    <row r="413" spans="3:13"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</row>
    <row r="414" spans="3:13"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</row>
    <row r="415" spans="3:13"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</row>
    <row r="416" spans="3:13"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</row>
    <row r="417" spans="3:13"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</row>
    <row r="418" spans="3:13"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</row>
    <row r="419" spans="3:13"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</row>
    <row r="420" spans="3:13"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</row>
    <row r="421" spans="3:13"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</row>
    <row r="422" spans="3:13"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</row>
    <row r="423" spans="3:13"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</row>
    <row r="424" spans="3:13"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</row>
    <row r="425" spans="3:13"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</row>
    <row r="426" spans="3:13"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</row>
    <row r="427" spans="3:13"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</row>
    <row r="428" spans="3:13"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</row>
    <row r="429" spans="3:13"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</row>
    <row r="430" spans="3:13"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</row>
    <row r="431" spans="3:13"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</row>
    <row r="432" spans="3:13"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</row>
    <row r="433" spans="3:13"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</row>
    <row r="434" spans="3:13"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</row>
    <row r="435" spans="3:13"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</row>
    <row r="436" spans="3:13"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</row>
    <row r="437" spans="3:13"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</row>
    <row r="438" spans="3:13"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</row>
    <row r="439" spans="3:13"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</row>
    <row r="440" spans="3:13"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</row>
    <row r="441" spans="3:13"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</row>
    <row r="442" spans="3:13"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</row>
    <row r="443" spans="3:13"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</row>
    <row r="444" spans="3:13"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</row>
    <row r="445" spans="3:13"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</row>
    <row r="446" spans="3:13"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</row>
    <row r="447" spans="3:13"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</row>
    <row r="448" spans="3:13"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</row>
    <row r="449" spans="3:13"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</row>
    <row r="450" spans="3:13"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</row>
    <row r="451" spans="3:13"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</row>
    <row r="452" spans="3:13"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</row>
    <row r="453" spans="3:13"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</row>
    <row r="454" spans="3:13"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</row>
    <row r="455" spans="3:13"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</row>
    <row r="456" spans="3:13"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</row>
    <row r="457" spans="3:13"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</row>
    <row r="458" spans="3:13"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</row>
    <row r="459" spans="3:13"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</row>
    <row r="460" spans="3:13"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</row>
    <row r="461" spans="3:13"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</row>
    <row r="462" spans="3:13"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</row>
    <row r="463" spans="3:13"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</row>
    <row r="464" spans="3:13"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</row>
    <row r="465" spans="3:13"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</row>
    <row r="466" spans="3:13"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</row>
    <row r="467" spans="3:13"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</row>
    <row r="468" spans="3:13"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</row>
    <row r="469" spans="3:13"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</row>
    <row r="470" spans="3:13"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</row>
    <row r="471" spans="3:13"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</row>
    <row r="472" spans="3:13"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</row>
    <row r="473" spans="3:13"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</row>
    <row r="474" spans="3:13"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</row>
    <row r="475" spans="3:13"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</row>
    <row r="476" spans="3:13"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</row>
    <row r="477" spans="3:13"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</row>
    <row r="478" spans="3:13"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</row>
    <row r="479" spans="3:13"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</row>
    <row r="480" spans="3:13"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</row>
    <row r="481" spans="3:13"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</row>
    <row r="482" spans="3:13"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</row>
    <row r="483" spans="3:13"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</row>
    <row r="484" spans="3:13"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</row>
    <row r="485" spans="3:13"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</row>
    <row r="486" spans="3:13"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</row>
    <row r="487" spans="3:13"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</row>
    <row r="488" spans="3:13"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</row>
    <row r="489" spans="3:13"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</row>
    <row r="490" spans="3:13"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</row>
    <row r="491" spans="3:13"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</row>
    <row r="492" spans="3:13"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</row>
    <row r="493" spans="3:13"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</row>
    <row r="494" spans="3:13"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</row>
    <row r="495" spans="3:13"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</row>
    <row r="496" spans="3:13"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</row>
    <row r="497" spans="3:13"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</row>
    <row r="498" spans="3:13"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</row>
    <row r="499" spans="3:13"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</row>
    <row r="500" spans="3:13"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</row>
    <row r="501" spans="3:13"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</row>
    <row r="502" spans="3:13"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</row>
    <row r="503" spans="3:13"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</row>
    <row r="504" spans="3:13"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</row>
    <row r="505" spans="3:13"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</row>
    <row r="506" spans="3:13"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</row>
    <row r="507" spans="3:13"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</row>
    <row r="508" spans="3:13"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</row>
    <row r="509" spans="3:13"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</row>
    <row r="510" spans="3:13"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</row>
    <row r="511" spans="3:13"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</row>
    <row r="512" spans="3:13"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</row>
    <row r="513" spans="3:13"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</row>
    <row r="514" spans="3:13"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</row>
    <row r="515" spans="3:13"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</row>
    <row r="516" spans="3:13"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</row>
    <row r="517" spans="3:13"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</row>
    <row r="518" spans="3:13"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</row>
    <row r="519" spans="3:13"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</row>
    <row r="520" spans="3:13"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</row>
    <row r="521" spans="3:13"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</row>
    <row r="522" spans="3:13"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</row>
    <row r="523" spans="3:13"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</row>
    <row r="524" spans="3:13"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</row>
    <row r="525" spans="3:13"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</row>
    <row r="526" spans="3:13"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</row>
    <row r="527" spans="3:13"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</row>
    <row r="528" spans="3:13"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</row>
    <row r="529" spans="3:13"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</row>
    <row r="530" spans="3:13"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</row>
    <row r="531" spans="3:13"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</row>
    <row r="532" spans="3:13"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</row>
    <row r="533" spans="3:13"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</row>
    <row r="534" spans="3:13"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</row>
    <row r="535" spans="3:13"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</row>
    <row r="536" spans="3:13"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</row>
    <row r="537" spans="3:13"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</row>
    <row r="538" spans="3:13"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</row>
    <row r="539" spans="3:13"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</row>
    <row r="540" spans="3:13"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</row>
    <row r="541" spans="3:13"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</row>
    <row r="542" spans="3:13"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</row>
    <row r="543" spans="3:13"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</row>
    <row r="544" spans="3:13"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</row>
    <row r="545" spans="3:13"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</row>
    <row r="546" spans="3:13"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</row>
    <row r="547" spans="3:13"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</row>
    <row r="548" spans="3:13"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</row>
    <row r="549" spans="3:13"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</row>
    <row r="550" spans="3:13"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</row>
    <row r="551" spans="3:13"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</row>
    <row r="552" spans="3:13"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</row>
    <row r="553" spans="3:13"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</row>
    <row r="554" spans="3:13"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</row>
    <row r="555" spans="3:13"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</row>
    <row r="556" spans="3:13"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</row>
    <row r="557" spans="3:13"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</row>
    <row r="558" spans="3:13"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</row>
    <row r="559" spans="3:13"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</row>
    <row r="560" spans="3:13"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</row>
    <row r="561" spans="3:13"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</row>
    <row r="562" spans="3:13"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</row>
    <row r="563" spans="3:13"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</row>
    <row r="564" spans="3:13"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</row>
    <row r="565" spans="3:13"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</row>
    <row r="566" spans="3:13"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</row>
    <row r="567" spans="3:13"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</row>
    <row r="568" spans="3:13"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</row>
    <row r="569" spans="3:13"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</row>
    <row r="570" spans="3:13"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</row>
    <row r="571" spans="3:13"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</row>
    <row r="572" spans="3:13"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</row>
    <row r="573" spans="3:13"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</row>
    <row r="574" spans="3:13"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</row>
    <row r="575" spans="3:13"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</row>
    <row r="576" spans="3:13"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</row>
    <row r="577" spans="3:13"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</row>
    <row r="578" spans="3:13"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</row>
    <row r="579" spans="3:13"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</row>
    <row r="580" spans="3:13"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</row>
    <row r="581" spans="3:13"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</row>
    <row r="582" spans="3:13"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</row>
    <row r="583" spans="3:13"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</row>
    <row r="584" spans="3:13"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</row>
    <row r="585" spans="3:13"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</row>
    <row r="586" spans="3:13"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</row>
    <row r="587" spans="3:13"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</row>
    <row r="588" spans="3:13"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</row>
    <row r="589" spans="3:13"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</row>
    <row r="590" spans="3:13"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</row>
    <row r="591" spans="3:13"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</row>
    <row r="592" spans="3:13"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</row>
    <row r="593" spans="3:13"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</row>
    <row r="594" spans="3:13"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</row>
    <row r="595" spans="3:13"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</row>
    <row r="596" spans="3:13"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</row>
    <row r="597" spans="3:13"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</row>
    <row r="598" spans="3:13"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</row>
    <row r="599" spans="3:13"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</row>
    <row r="600" spans="3:13"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</row>
    <row r="601" spans="3:13"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</row>
    <row r="602" spans="3:13"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</row>
    <row r="603" spans="3:13"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</row>
    <row r="604" spans="3:13"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</row>
    <row r="605" spans="3:13"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</row>
    <row r="606" spans="3:13"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</row>
    <row r="607" spans="3:13"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</row>
    <row r="608" spans="3:13"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</row>
    <row r="609" spans="3:13"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</row>
    <row r="610" spans="3:13"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</row>
    <row r="611" spans="3:13"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</row>
    <row r="612" spans="3:13"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</row>
    <row r="613" spans="3:13"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</row>
    <row r="614" spans="3:13"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</row>
    <row r="615" spans="3:13"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</row>
    <row r="616" spans="3:13"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</row>
    <row r="617" spans="3:13"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</row>
    <row r="618" spans="3:13"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</row>
    <row r="619" spans="3:13"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</row>
    <row r="620" spans="3:13"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</row>
    <row r="621" spans="3:13"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</row>
    <row r="622" spans="3:13"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</row>
    <row r="623" spans="3:13"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</row>
    <row r="624" spans="3:13"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</row>
    <row r="625" spans="3:13"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</row>
    <row r="626" spans="3:13"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</row>
    <row r="627" spans="3:13"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</row>
    <row r="628" spans="3:13"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</row>
    <row r="629" spans="3:13"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</row>
    <row r="630" spans="3:13"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</row>
    <row r="631" spans="3:13"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</row>
    <row r="632" spans="3:13"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</row>
    <row r="633" spans="3:13"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</row>
    <row r="634" spans="3:13"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</row>
    <row r="635" spans="3:13"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</row>
    <row r="636" spans="3:13"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</row>
    <row r="637" spans="3:13"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</row>
    <row r="638" spans="3:13"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</row>
    <row r="639" spans="3:13"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</row>
    <row r="640" spans="3:13"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</row>
    <row r="641" spans="3:13"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</row>
    <row r="642" spans="3:13"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</row>
    <row r="643" spans="3:13"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</row>
    <row r="644" spans="3:13"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</row>
    <row r="645" spans="3:13"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</row>
    <row r="646" spans="3:13"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</row>
    <row r="647" spans="3:13"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</row>
    <row r="648" spans="3:13"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</row>
    <row r="649" spans="3:13"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</row>
    <row r="650" spans="3:13"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</row>
    <row r="651" spans="3:13"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</row>
    <row r="652" spans="3:13"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</row>
    <row r="653" spans="3:13"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</row>
    <row r="654" spans="3:13"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</row>
    <row r="655" spans="3:13"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</row>
    <row r="656" spans="3:13"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</row>
    <row r="657" spans="3:13"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</row>
    <row r="658" spans="3:13"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</row>
    <row r="659" spans="3:13"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</row>
    <row r="660" spans="3:13"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</row>
    <row r="661" spans="3:13"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</row>
    <row r="662" spans="3:13"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</row>
    <row r="663" spans="3:13"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</row>
    <row r="664" spans="3:13"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</row>
    <row r="665" spans="3:13"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</row>
    <row r="666" spans="3:13"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</row>
    <row r="667" spans="3:13"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</row>
    <row r="668" spans="3:13"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</row>
    <row r="669" spans="3:13"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</row>
    <row r="670" spans="3:13"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</row>
    <row r="671" spans="3:13"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</row>
    <row r="672" spans="3:13"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</row>
    <row r="673" spans="3:13"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</row>
    <row r="674" spans="3:13"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</row>
    <row r="675" spans="3:13"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</row>
    <row r="676" spans="3:13"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</row>
    <row r="677" spans="3:13"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</row>
    <row r="678" spans="3:13"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</row>
    <row r="679" spans="3:13"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</row>
    <row r="680" spans="3:13"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</row>
    <row r="681" spans="3:13"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</row>
    <row r="682" spans="3:13"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</row>
    <row r="683" spans="3:13"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</row>
    <row r="684" spans="3:13"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</row>
    <row r="685" spans="3:13"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</row>
    <row r="686" spans="3:13"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</row>
    <row r="687" spans="3:13"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</row>
    <row r="688" spans="3:13"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</row>
    <row r="689" spans="3:13"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</row>
    <row r="690" spans="3:13"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</row>
    <row r="691" spans="3:13"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</row>
    <row r="692" spans="3:13"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</row>
    <row r="693" spans="3:13"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</row>
    <row r="694" spans="3:13"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</row>
    <row r="695" spans="3:13"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</row>
    <row r="696" spans="3:13"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</row>
    <row r="697" spans="3:13"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</row>
    <row r="698" spans="3:13"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</row>
    <row r="699" spans="3:13"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</row>
    <row r="700" spans="3:13"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</row>
    <row r="701" spans="3:13"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</row>
    <row r="702" spans="3:13"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</row>
    <row r="703" spans="3:13"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</row>
    <row r="704" spans="3:13"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</row>
    <row r="705" spans="3:13"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</row>
    <row r="706" spans="3:13"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</row>
    <row r="707" spans="3:13"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</row>
    <row r="708" spans="3:13"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</row>
    <row r="709" spans="3:13"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</row>
    <row r="710" spans="3:13"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</row>
    <row r="711" spans="3:13"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</row>
    <row r="712" spans="3:13"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</row>
    <row r="713" spans="3:13"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</row>
    <row r="714" spans="3:13"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</row>
    <row r="715" spans="3:13"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</row>
    <row r="716" spans="3:13"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</row>
    <row r="717" spans="3:13"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</row>
    <row r="718" spans="3:13"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</row>
    <row r="719" spans="3:13"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</row>
    <row r="720" spans="3:13"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</row>
    <row r="721" spans="3:13"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</row>
    <row r="722" spans="3:13"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</row>
    <row r="723" spans="3:13"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</row>
    <row r="724" spans="3:13"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</row>
    <row r="725" spans="3:13"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</row>
    <row r="726" spans="3:13"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</row>
    <row r="727" spans="3:13"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</row>
    <row r="728" spans="3:13"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</row>
    <row r="729" spans="3:13"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</row>
    <row r="730" spans="3:13"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</row>
    <row r="731" spans="3:13"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</row>
    <row r="732" spans="3:13"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</row>
    <row r="733" spans="3:13"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</row>
    <row r="734" spans="3:13"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</row>
    <row r="735" spans="3:13"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</row>
    <row r="736" spans="3:13"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</row>
    <row r="737" spans="3:13"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</row>
    <row r="738" spans="3:13"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</row>
    <row r="739" spans="3:13"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</row>
    <row r="740" spans="3:13"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</row>
    <row r="741" spans="3:13"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</row>
    <row r="742" spans="3:13"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</row>
    <row r="743" spans="3:13"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</row>
    <row r="744" spans="3:13"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</row>
    <row r="745" spans="3:13"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</row>
    <row r="746" spans="3:13"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</row>
    <row r="747" spans="3:13"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</row>
    <row r="748" spans="3:13"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</row>
    <row r="749" spans="3:13"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</row>
    <row r="750" spans="3:13"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</row>
    <row r="751" spans="3:13"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</row>
    <row r="752" spans="3:13"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</row>
    <row r="753" spans="3:13"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</row>
    <row r="754" spans="3:13"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</row>
    <row r="755" spans="3:13"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</row>
    <row r="756" spans="3:13"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</row>
    <row r="757" spans="3:13"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</row>
    <row r="758" spans="3:13"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</row>
    <row r="759" spans="3:13"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</row>
    <row r="760" spans="3:13"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</row>
    <row r="761" spans="3:13"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</row>
    <row r="762" spans="3:13"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</row>
    <row r="763" spans="3:13"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</row>
    <row r="764" spans="3:13"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</row>
    <row r="765" spans="3:13"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</row>
    <row r="766" spans="3:13"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</row>
    <row r="767" spans="3:13"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</row>
    <row r="768" spans="3:13"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</row>
    <row r="769" spans="3:13"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</row>
    <row r="770" spans="3:13"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</row>
    <row r="771" spans="3:13"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</row>
    <row r="772" spans="3:13"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</row>
    <row r="773" spans="3:13"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</row>
    <row r="774" spans="3:13"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</row>
    <row r="775" spans="3:13"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</row>
    <row r="776" spans="3:13"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</row>
    <row r="777" spans="3:13"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</row>
    <row r="778" spans="3:13"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</row>
    <row r="779" spans="3:13"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</row>
    <row r="780" spans="3:13"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</row>
    <row r="781" spans="3:13"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</row>
    <row r="782" spans="3:13"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</row>
    <row r="783" spans="3:13"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</row>
    <row r="784" spans="3:13"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</row>
    <row r="785" spans="3:13"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</row>
    <row r="786" spans="3:13"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</row>
    <row r="787" spans="3:13"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</row>
    <row r="788" spans="3:13"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</row>
    <row r="789" spans="3:13"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</row>
    <row r="790" spans="3:13"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</row>
    <row r="791" spans="3:13"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</row>
    <row r="792" spans="3:13"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</row>
    <row r="793" spans="3:13"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</row>
    <row r="794" spans="3:13"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</row>
    <row r="795" spans="3:13"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</row>
    <row r="796" spans="3:13"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</row>
    <row r="797" spans="3:13"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</row>
    <row r="798" spans="3:13"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</row>
    <row r="799" spans="3:13"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</row>
    <row r="800" spans="3:13"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</row>
    <row r="801" spans="3:13"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</row>
    <row r="802" spans="3:13"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</row>
    <row r="803" spans="3:13"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</row>
    <row r="804" spans="3:13"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</row>
    <row r="805" spans="3:13"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</row>
    <row r="806" spans="3:13"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</row>
    <row r="807" spans="3:13"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</row>
    <row r="808" spans="3:13"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</row>
    <row r="809" spans="3:13"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</row>
    <row r="810" spans="3:13"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</row>
    <row r="811" spans="3:13"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</row>
    <row r="812" spans="3:13"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</row>
    <row r="813" spans="3:13"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</row>
    <row r="814" spans="3:13"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</row>
    <row r="815" spans="3:13"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</row>
    <row r="816" spans="3:13"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</row>
    <row r="817" spans="3:13"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</row>
    <row r="818" spans="3:13"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</row>
    <row r="819" spans="3:13"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</row>
    <row r="820" spans="3:13"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</row>
    <row r="821" spans="3:13"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</row>
    <row r="822" spans="3:13"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</row>
    <row r="823" spans="3:13"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</row>
    <row r="824" spans="3:13"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</row>
    <row r="825" spans="3:13"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</row>
    <row r="826" spans="3:13"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</row>
    <row r="827" spans="3:13"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</row>
    <row r="828" spans="3:13"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</row>
    <row r="829" spans="3:13"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</row>
    <row r="830" spans="3:13"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</row>
    <row r="831" spans="3:13"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</row>
    <row r="832" spans="3:13"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</row>
    <row r="833" spans="3:13"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</row>
    <row r="834" spans="3:13"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</row>
    <row r="835" spans="3:13"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</row>
    <row r="836" spans="3:13"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</row>
    <row r="837" spans="3:13"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</row>
    <row r="838" spans="3:13"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</row>
    <row r="839" spans="3:13"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</row>
    <row r="840" spans="3:13"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</row>
    <row r="841" spans="3:13"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</row>
    <row r="842" spans="3:13"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</row>
    <row r="843" spans="3:13"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</row>
    <row r="844" spans="3:13"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</row>
    <row r="845" spans="3:13"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</row>
    <row r="846" spans="3:13"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</row>
    <row r="847" spans="3:13"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</row>
    <row r="848" spans="3:13"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</row>
    <row r="849" spans="3:13"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</row>
    <row r="850" spans="3:13"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</row>
    <row r="851" spans="3:13"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</row>
    <row r="852" spans="3:13"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</row>
    <row r="853" spans="3:13"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</row>
    <row r="854" spans="3:13"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</row>
    <row r="855" spans="3:13"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</row>
    <row r="856" spans="3:13"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</row>
    <row r="857" spans="3:13"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</row>
    <row r="858" spans="3:13"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</row>
    <row r="859" spans="3:13"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</row>
    <row r="860" spans="3:13"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</row>
    <row r="861" spans="3:13"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</row>
    <row r="862" spans="3:13"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</row>
    <row r="863" spans="3:13"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</row>
    <row r="864" spans="3:13"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</row>
    <row r="865" spans="3:13"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</row>
    <row r="866" spans="3:13"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</row>
    <row r="867" spans="3:13"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</row>
    <row r="868" spans="3:13"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</row>
    <row r="869" spans="3:13"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</row>
    <row r="870" spans="3:13"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</row>
    <row r="871" spans="3:13"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</row>
    <row r="872" spans="3:13"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</row>
    <row r="873" spans="3:13"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</row>
    <row r="874" spans="3:13"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</row>
    <row r="875" spans="3:13"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</row>
    <row r="876" spans="3:13"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</row>
    <row r="877" spans="3:13"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</row>
    <row r="878" spans="3:13"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</row>
    <row r="879" spans="3:13"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</row>
    <row r="880" spans="3:13"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</row>
    <row r="881" spans="3:13"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</row>
    <row r="882" spans="3:13"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</row>
    <row r="883" spans="3:13"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</row>
    <row r="884" spans="3:13"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</row>
    <row r="885" spans="3:13"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</row>
    <row r="886" spans="3:13"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</row>
    <row r="887" spans="3:13"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</row>
    <row r="888" spans="3:13"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</row>
    <row r="889" spans="3:13"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</row>
    <row r="890" spans="3:13"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</row>
    <row r="891" spans="3:13"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</row>
    <row r="892" spans="3:13"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</row>
    <row r="893" spans="3:13"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</row>
    <row r="894" spans="3:13"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</row>
    <row r="895" spans="3:13"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</row>
    <row r="896" spans="3:13"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</row>
    <row r="897" spans="3:13"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</row>
    <row r="898" spans="3:13"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</row>
    <row r="899" spans="3:13"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</row>
    <row r="900" spans="3:13"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</row>
    <row r="901" spans="3:13"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</row>
    <row r="902" spans="3:13"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</row>
    <row r="903" spans="3:13"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</row>
    <row r="904" spans="3:13"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</row>
    <row r="905" spans="3:13"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</row>
    <row r="906" spans="3:13"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</row>
    <row r="907" spans="3:13"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</row>
    <row r="908" spans="3:13"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</row>
    <row r="909" spans="3:13"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</row>
    <row r="910" spans="3:13"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</row>
    <row r="911" spans="3:13"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</row>
    <row r="912" spans="3:13"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</row>
    <row r="913" spans="3:13"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</row>
    <row r="914" spans="3:13"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</row>
    <row r="915" spans="3:13"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</row>
    <row r="916" spans="3:13"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</row>
    <row r="917" spans="3:13"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</row>
    <row r="918" spans="3:13"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</row>
    <row r="919" spans="3:13"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</row>
    <row r="920" spans="3:13"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</row>
    <row r="921" spans="3:13"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</row>
    <row r="922" spans="3:13"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</row>
    <row r="923" spans="3:13"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</row>
    <row r="924" spans="3:13"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</row>
    <row r="925" spans="3:13"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</row>
    <row r="926" spans="3:13"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</row>
    <row r="927" spans="3:13"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</row>
    <row r="928" spans="3:13"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</row>
    <row r="929" spans="3:13"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</row>
    <row r="930" spans="3:13"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</row>
    <row r="931" spans="3:13"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</row>
    <row r="932" spans="3:13"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</row>
    <row r="933" spans="3:13"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</row>
    <row r="934" spans="3:13"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</row>
    <row r="935" spans="3:13"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</row>
    <row r="936" spans="3:13"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</row>
    <row r="937" spans="3:13"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</row>
    <row r="938" spans="3:13"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</row>
    <row r="939" spans="3:13"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</row>
    <row r="940" spans="3:13"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</row>
    <row r="941" spans="3:13"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</row>
    <row r="942" spans="3:13"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</row>
    <row r="943" spans="3:13"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</row>
    <row r="944" spans="3:13"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</row>
    <row r="945" spans="3:13"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</row>
    <row r="946" spans="3:13"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</row>
    <row r="947" spans="3:13"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</row>
    <row r="948" spans="3:13"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</row>
    <row r="949" spans="3:13"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</row>
    <row r="950" spans="3:13"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</row>
    <row r="951" spans="3:13"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</row>
    <row r="952" spans="3:13"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</row>
    <row r="953" spans="3:13"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</row>
    <row r="954" spans="3:13"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</row>
    <row r="955" spans="3:13"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</row>
    <row r="956" spans="3:13"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</row>
    <row r="957" spans="3:13"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</row>
    <row r="958" spans="3:13"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</row>
    <row r="959" spans="3:13"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</row>
    <row r="960" spans="3:13"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</row>
    <row r="961" spans="3:13"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</row>
    <row r="962" spans="3:13"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</row>
    <row r="963" spans="3:13"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</row>
    <row r="964" spans="3:13"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</row>
    <row r="965" spans="3:13"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</row>
    <row r="966" spans="3:13"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</row>
    <row r="967" spans="3:13"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</row>
    <row r="968" spans="3:13"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</row>
    <row r="969" spans="3:13"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</row>
    <row r="970" spans="3:13"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</row>
    <row r="971" spans="3:13"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</row>
    <row r="972" spans="3:13"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</row>
    <row r="973" spans="3:13"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</row>
    <row r="974" spans="3:13"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</row>
    <row r="975" spans="3:13"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</row>
    <row r="976" spans="3:13"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</row>
    <row r="977" spans="3:13"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</row>
    <row r="978" spans="3:13"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</row>
    <row r="979" spans="3:13"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</row>
    <row r="980" spans="3:13"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</row>
    <row r="981" spans="3:13"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</row>
    <row r="982" spans="3:13"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</row>
    <row r="983" spans="3:13"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</row>
    <row r="984" spans="3:13"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</row>
    <row r="985" spans="3:13"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</row>
    <row r="986" spans="3:13"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</row>
    <row r="987" spans="3:13"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</row>
    <row r="988" spans="3:13"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</row>
    <row r="989" spans="3:13"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</row>
    <row r="990" spans="3:13"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</row>
    <row r="991" spans="3:13"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</row>
  </sheetData>
  <mergeCells count="14">
    <mergeCell ref="C20:D20"/>
    <mergeCell ref="E20:F20"/>
    <mergeCell ref="A3:A4"/>
    <mergeCell ref="B3:B4"/>
    <mergeCell ref="A5:A6"/>
    <mergeCell ref="B5:B6"/>
    <mergeCell ref="A7:A8"/>
    <mergeCell ref="B7:B8"/>
    <mergeCell ref="B9:B10"/>
    <mergeCell ref="A9:A10"/>
    <mergeCell ref="A11:A12"/>
    <mergeCell ref="B11:B12"/>
    <mergeCell ref="A13:B14"/>
    <mergeCell ref="A15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1A71-1565-4F73-80FE-E5E610FA3136}">
  <dimension ref="B3:C4"/>
  <sheetViews>
    <sheetView workbookViewId="0">
      <selection activeCell="C6" sqref="C6"/>
    </sheetView>
  </sheetViews>
  <sheetFormatPr defaultRowHeight="15"/>
  <cols>
    <col min="3" max="3" width="12" bestFit="1" customWidth="1"/>
  </cols>
  <sheetData>
    <row r="3" spans="2:3">
      <c r="B3" t="s">
        <v>47</v>
      </c>
      <c r="C3" s="38">
        <f>UNFCCC!$M$10</f>
        <v>924853</v>
      </c>
    </row>
    <row r="4" spans="2:3">
      <c r="B4" t="s">
        <v>48</v>
      </c>
      <c r="C4">
        <f>C3*10^9</f>
        <v>924853000000000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93"/>
  <sheetViews>
    <sheetView workbookViewId="0">
      <selection activeCell="A4" sqref="A4"/>
    </sheetView>
  </sheetViews>
  <sheetFormatPr defaultColWidth="14.42578125" defaultRowHeight="15" customHeight="1"/>
  <cols>
    <col min="1" max="1" width="63.28515625" customWidth="1"/>
    <col min="2" max="33" width="8.7109375" customWidth="1"/>
  </cols>
  <sheetData>
    <row r="1" spans="1:33" ht="14.25" customHeight="1">
      <c r="A1" s="1" t="s">
        <v>43</v>
      </c>
    </row>
    <row r="2" spans="1:33" ht="14.25" customHeight="1">
      <c r="A2" s="1" t="s">
        <v>44</v>
      </c>
      <c r="B2" s="25"/>
      <c r="C2" s="25"/>
      <c r="D2" s="25"/>
      <c r="E2" s="56"/>
      <c r="F2" s="56"/>
      <c r="G2" s="56"/>
      <c r="H2" s="56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</row>
    <row r="3" spans="1:33" ht="14.25" customHeight="1">
      <c r="A3" s="31" t="s">
        <v>10</v>
      </c>
      <c r="B3" s="32">
        <v>2019</v>
      </c>
      <c r="C3" s="33">
        <v>2020</v>
      </c>
      <c r="D3" s="33">
        <v>2021</v>
      </c>
      <c r="E3" s="33">
        <v>2022</v>
      </c>
      <c r="F3" s="33">
        <v>2023</v>
      </c>
      <c r="G3" s="33">
        <v>2024</v>
      </c>
      <c r="H3" s="33">
        <v>2025</v>
      </c>
      <c r="I3" s="33">
        <v>2026</v>
      </c>
      <c r="J3" s="33">
        <v>2027</v>
      </c>
      <c r="K3" s="33">
        <v>2028</v>
      </c>
      <c r="L3" s="33">
        <v>2029</v>
      </c>
      <c r="M3" s="33">
        <v>2030</v>
      </c>
      <c r="N3" s="33">
        <v>2031</v>
      </c>
      <c r="O3" s="33">
        <v>2032</v>
      </c>
      <c r="P3" s="33">
        <v>2033</v>
      </c>
      <c r="Q3" s="33">
        <v>2034</v>
      </c>
      <c r="R3" s="33">
        <v>2035</v>
      </c>
      <c r="S3" s="33">
        <v>2036</v>
      </c>
      <c r="T3" s="33">
        <v>2037</v>
      </c>
      <c r="U3" s="33">
        <v>2038</v>
      </c>
      <c r="V3" s="33">
        <v>2039</v>
      </c>
      <c r="W3" s="33">
        <v>2040</v>
      </c>
      <c r="X3" s="33">
        <v>2041</v>
      </c>
      <c r="Y3" s="33">
        <v>2042</v>
      </c>
      <c r="Z3" s="33">
        <v>2043</v>
      </c>
      <c r="AA3" s="33">
        <v>2044</v>
      </c>
      <c r="AB3" s="33">
        <v>2045</v>
      </c>
      <c r="AC3" s="33">
        <v>2046</v>
      </c>
      <c r="AD3" s="33">
        <v>2047</v>
      </c>
      <c r="AE3" s="33">
        <v>2048</v>
      </c>
      <c r="AF3" s="33">
        <v>2049</v>
      </c>
      <c r="AG3" s="33">
        <v>2050</v>
      </c>
    </row>
    <row r="4" spans="1:33" ht="14.25" customHeight="1">
      <c r="A4" s="2" t="s">
        <v>31</v>
      </c>
      <c r="B4" s="34">
        <f t="shared" ref="B4:B15" si="0">U23</f>
        <v>917623</v>
      </c>
      <c r="C4" s="33" cm="1">
        <f t="array" ref="C4">TREND($B23:$U23,$B$22:$U$22,C$3)</f>
        <v>937786.05263157934</v>
      </c>
      <c r="D4" s="33" cm="1">
        <f t="array" ref="D4">TREND($B23:$U23,$B$22:$U$22,D$3)</f>
        <v>957949.10526315868</v>
      </c>
      <c r="E4" s="33">
        <f t="array" ref="E4">TREND($B23:$U23,$B$22:$U$22,E$3)</f>
        <v>978112.15789473802</v>
      </c>
      <c r="F4" s="33">
        <f t="array" ref="F4">TREND($B23:$U23,$B$22:$U$22,F$3)</f>
        <v>998275.21052631736</v>
      </c>
      <c r="G4" s="33">
        <f t="array" ref="G4">TREND($B23:$U23,$B$22:$U$22,G$3)</f>
        <v>1018438.2631578967</v>
      </c>
      <c r="H4" s="33">
        <f t="array" ref="H4">TREND($B23:$U23,$B$22:$U$22,H$3)</f>
        <v>1038601.315789476</v>
      </c>
      <c r="I4" s="33">
        <f t="array" ref="I4">TREND($B23:$U23,$B$22:$U$22,I$3)</f>
        <v>1058764.3684210554</v>
      </c>
      <c r="J4" s="33">
        <f t="array" ref="J4">TREND($B23:$U23,$B$22:$U$22,J$3)</f>
        <v>1078927.4210526347</v>
      </c>
      <c r="K4" s="33">
        <f t="array" ref="K4">TREND($B23:$U23,$B$22:$U$22,K$3)</f>
        <v>1099090.4736842141</v>
      </c>
      <c r="L4" s="33">
        <f t="array" ref="L4">TREND($B23:$U23,$B$22:$U$22,L$3)</f>
        <v>1119253.5263157934</v>
      </c>
      <c r="M4" s="33">
        <f t="array" ref="M4">TREND($B23:$U23,$B$22:$U$22,M$3)</f>
        <v>1139416.5789473727</v>
      </c>
      <c r="N4" s="33">
        <f t="array" ref="N4">TREND($B23:$U23,$B$22:$U$22,N$3)</f>
        <v>1159579.6315789521</v>
      </c>
      <c r="O4" s="33">
        <f t="array" ref="O4">TREND($B23:$U23,$B$22:$U$22,O$3)</f>
        <v>1179742.6842105314</v>
      </c>
      <c r="P4" s="33">
        <f t="array" ref="P4">TREND($B23:$U23,$B$22:$U$22,P$3)</f>
        <v>1199905.7368421108</v>
      </c>
      <c r="Q4" s="33">
        <f t="array" ref="Q4">TREND($B23:$U23,$B$22:$U$22,Q$3)</f>
        <v>1220068.7894736901</v>
      </c>
      <c r="R4" s="33">
        <f t="array" ref="R4">TREND($B23:$U23,$B$22:$U$22,R$3)</f>
        <v>1240231.8421052694</v>
      </c>
      <c r="S4" s="33">
        <f t="array" ref="S4">TREND($B23:$U23,$B$22:$U$22,S$3)</f>
        <v>1260394.8947368488</v>
      </c>
      <c r="T4" s="33">
        <f t="array" ref="T4">TREND($B23:$U23,$B$22:$U$22,T$3)</f>
        <v>1280557.9473684281</v>
      </c>
      <c r="U4" s="33">
        <f t="array" ref="U4">TREND($B23:$U23,$B$22:$U$22,U$3)</f>
        <v>1300721</v>
      </c>
      <c r="V4" s="33">
        <f t="array" ref="V4">TREND($B23:$U23,$B$22:$U$22,V$3)</f>
        <v>1320884.0526315793</v>
      </c>
      <c r="W4" s="33">
        <f t="array" ref="W4">TREND($B23:$U23,$B$22:$U$22,W$3)</f>
        <v>1341047.1052631587</v>
      </c>
      <c r="X4" s="33">
        <f t="array" ref="X4">TREND($B23:$U23,$B$22:$U$22,X$3)</f>
        <v>1361210.157894738</v>
      </c>
      <c r="Y4" s="33">
        <f t="array" ref="Y4">TREND($B23:$U23,$B$22:$U$22,Y$3)</f>
        <v>1381373.2105263174</v>
      </c>
      <c r="Z4" s="33">
        <f t="array" ref="Z4">TREND($B23:$U23,$B$22:$U$22,Z$3)</f>
        <v>1401536.2631578967</v>
      </c>
      <c r="AA4" s="33">
        <f t="array" ref="AA4">TREND($B23:$U23,$B$22:$U$22,AA$3)</f>
        <v>1421699.315789476</v>
      </c>
      <c r="AB4" s="33">
        <f t="array" ref="AB4">TREND($B23:$U23,$B$22:$U$22,AB$3)</f>
        <v>1441862.3684210554</v>
      </c>
      <c r="AC4" s="33">
        <f t="array" ref="AC4">TREND($B23:$U23,$B$22:$U$22,AC$3)</f>
        <v>1462025.4210526347</v>
      </c>
      <c r="AD4" s="33">
        <f t="array" ref="AD4">TREND($B23:$U23,$B$22:$U$22,AD$3)</f>
        <v>1482188.4736842141</v>
      </c>
      <c r="AE4" s="33">
        <f t="array" ref="AE4">TREND($B23:$U23,$B$22:$U$22,AE$3)</f>
        <v>1502351.5263157934</v>
      </c>
      <c r="AF4" s="33">
        <f t="array" ref="AF4">TREND($B23:$U23,$B$22:$U$22,AF$3)</f>
        <v>1522514.5789473727</v>
      </c>
      <c r="AG4" s="33">
        <f t="array" ref="AG4">TREND($B23:$U23,$B$22:$U$22,AG$3)</f>
        <v>1542677.6315789521</v>
      </c>
    </row>
    <row r="5" spans="1:33" ht="13.5" customHeight="1">
      <c r="A5" s="2" t="s">
        <v>32</v>
      </c>
      <c r="B5" s="32">
        <v>0</v>
      </c>
      <c r="C5" s="33">
        <f t="array" ref="C5">TREND($B24:$U24,$B$22:$U$22,C$3)</f>
        <v>0</v>
      </c>
      <c r="D5" s="33">
        <f t="array" ref="D5">TREND($B24:$U24,$B$22:$U$22,D$3)</f>
        <v>0</v>
      </c>
      <c r="E5" s="33">
        <f t="array" ref="E5">TREND($B24:$U24,$B$22:$U$22,E$3)</f>
        <v>0</v>
      </c>
      <c r="F5" s="33">
        <f t="array" ref="F5">TREND($B24:$U24,$B$22:$U$22,F$3)</f>
        <v>0</v>
      </c>
      <c r="G5" s="33">
        <f t="array" ref="G5">TREND($B24:$U24,$B$22:$U$22,G$3)</f>
        <v>0</v>
      </c>
      <c r="H5" s="33">
        <f t="array" ref="H5">TREND($B24:$U24,$B$22:$U$22,H$3)</f>
        <v>0</v>
      </c>
      <c r="I5" s="33">
        <f t="array" ref="I5">TREND($B24:$U24,$B$22:$U$22,I$3)</f>
        <v>0</v>
      </c>
      <c r="J5" s="33">
        <f t="array" ref="J5">TREND($B24:$U24,$B$22:$U$22,J$3)</f>
        <v>0</v>
      </c>
      <c r="K5" s="33">
        <f t="array" ref="K5">TREND($B24:$U24,$B$22:$U$22,K$3)</f>
        <v>0</v>
      </c>
      <c r="L5" s="33">
        <f t="array" ref="L5">TREND($B24:$U24,$B$22:$U$22,L$3)</f>
        <v>0</v>
      </c>
      <c r="M5" s="33">
        <f t="array" ref="M5">TREND($B24:$U24,$B$22:$U$22,M$3)</f>
        <v>0</v>
      </c>
      <c r="N5" s="33">
        <f t="array" ref="N5">TREND($B24:$U24,$B$22:$U$22,N$3)</f>
        <v>0</v>
      </c>
      <c r="O5" s="33">
        <f t="array" ref="O5">TREND($B24:$U24,$B$22:$U$22,O$3)</f>
        <v>0</v>
      </c>
      <c r="P5" s="33">
        <f t="array" ref="P5">TREND($B24:$U24,$B$22:$U$22,P$3)</f>
        <v>0</v>
      </c>
      <c r="Q5" s="33">
        <f t="array" ref="Q5">TREND($B24:$U24,$B$22:$U$22,Q$3)</f>
        <v>0</v>
      </c>
      <c r="R5" s="33">
        <f t="array" ref="R5">TREND($B24:$U24,$B$22:$U$22,R$3)</f>
        <v>0</v>
      </c>
      <c r="S5" s="33">
        <f t="array" ref="S5">TREND($B24:$U24,$B$22:$U$22,S$3)</f>
        <v>0</v>
      </c>
      <c r="T5" s="33">
        <f t="array" ref="T5">TREND($B24:$U24,$B$22:$U$22,T$3)</f>
        <v>0</v>
      </c>
      <c r="U5" s="33">
        <f t="array" ref="U5">TREND($B24:$U24,$B$22:$U$22,U$3)</f>
        <v>0</v>
      </c>
      <c r="V5" s="33">
        <f t="array" ref="V5">TREND($B24:$U24,$B$22:$U$22,V$3)</f>
        <v>0</v>
      </c>
      <c r="W5" s="33">
        <f t="array" ref="W5">TREND($B24:$U24,$B$22:$U$22,W$3)</f>
        <v>0</v>
      </c>
      <c r="X5" s="33">
        <f t="array" ref="X5">TREND($B24:$U24,$B$22:$U$22,X$3)</f>
        <v>0</v>
      </c>
      <c r="Y5" s="33">
        <f t="array" ref="Y5">TREND($B24:$U24,$B$22:$U$22,Y$3)</f>
        <v>0</v>
      </c>
      <c r="Z5" s="33">
        <f t="array" ref="Z5">TREND($B24:$U24,$B$22:$U$22,Z$3)</f>
        <v>0</v>
      </c>
      <c r="AA5" s="33">
        <f t="array" ref="AA5">TREND($B24:$U24,$B$22:$U$22,AA$3)</f>
        <v>0</v>
      </c>
      <c r="AB5" s="33">
        <f t="array" ref="AB5">TREND($B24:$U24,$B$22:$U$22,AB$3)</f>
        <v>0</v>
      </c>
      <c r="AC5" s="33">
        <f t="array" ref="AC5">TREND($B24:$U24,$B$22:$U$22,AC$3)</f>
        <v>0</v>
      </c>
      <c r="AD5" s="33">
        <f t="array" ref="AD5">TREND($B24:$U24,$B$22:$U$22,AD$3)</f>
        <v>0</v>
      </c>
      <c r="AE5" s="33">
        <f t="array" ref="AE5">TREND($B24:$U24,$B$22:$U$22,AE$3)</f>
        <v>0</v>
      </c>
      <c r="AF5" s="33">
        <f t="array" ref="AF5">TREND($B24:$U24,$B$22:$U$22,AF$3)</f>
        <v>0</v>
      </c>
      <c r="AG5" s="33">
        <f t="array" ref="AG5">TREND($B24:$U24,$B$22:$U$22,AG$3)</f>
        <v>0</v>
      </c>
    </row>
    <row r="6" spans="1:33" ht="13.5" customHeight="1">
      <c r="A6" s="2" t="s">
        <v>33</v>
      </c>
      <c r="B6" s="32">
        <v>0</v>
      </c>
      <c r="C6" s="39">
        <v>0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B6" s="39">
        <v>0</v>
      </c>
      <c r="AC6" s="39">
        <v>0</v>
      </c>
      <c r="AD6" s="39">
        <v>0</v>
      </c>
      <c r="AE6" s="39">
        <v>0</v>
      </c>
      <c r="AF6" s="39">
        <v>0</v>
      </c>
      <c r="AG6" s="39">
        <v>0</v>
      </c>
    </row>
    <row r="7" spans="1:33" ht="13.5" customHeight="1">
      <c r="A7" s="2" t="s">
        <v>34</v>
      </c>
      <c r="B7" s="32">
        <v>0</v>
      </c>
      <c r="C7" s="33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</row>
    <row r="8" spans="1:33" ht="13.5" customHeight="1">
      <c r="A8" s="2" t="s">
        <v>35</v>
      </c>
      <c r="B8" s="32">
        <f t="shared" si="0"/>
        <v>0</v>
      </c>
      <c r="C8" s="33">
        <f t="array" ref="C8">TREND($B27:$U27,$B$22:$U$22,C$3)</f>
        <v>0</v>
      </c>
      <c r="D8" s="33">
        <f t="array" ref="D8">TREND($B27:$U27,$B$22:$U$22,D$3)</f>
        <v>0</v>
      </c>
      <c r="E8" s="33">
        <f t="array" ref="E8">TREND($B27:$U27,$B$22:$U$22,E$3)</f>
        <v>0</v>
      </c>
      <c r="F8" s="33">
        <f t="array" ref="F8">TREND($B27:$U27,$B$22:$U$22,F$3)</f>
        <v>0</v>
      </c>
      <c r="G8" s="33">
        <f t="array" ref="G8">TREND($B27:$U27,$B$22:$U$22,G$3)</f>
        <v>0</v>
      </c>
      <c r="H8" s="33">
        <f t="array" ref="H8">TREND($B27:$U27,$B$22:$U$22,H$3)</f>
        <v>0</v>
      </c>
      <c r="I8" s="33">
        <f t="array" ref="I8">TREND($B27:$U27,$B$22:$U$22,I$3)</f>
        <v>0</v>
      </c>
      <c r="J8" s="33">
        <f t="array" ref="J8">TREND($B27:$U27,$B$22:$U$22,J$3)</f>
        <v>0</v>
      </c>
      <c r="K8" s="33">
        <f t="array" ref="K8">TREND($B27:$U27,$B$22:$U$22,K$3)</f>
        <v>0</v>
      </c>
      <c r="L8" s="33">
        <f t="array" ref="L8">TREND($B27:$U27,$B$22:$U$22,L$3)</f>
        <v>0</v>
      </c>
      <c r="M8" s="33">
        <f t="array" ref="M8">TREND($B27:$U27,$B$22:$U$22,M$3)</f>
        <v>0</v>
      </c>
      <c r="N8" s="33">
        <f t="array" ref="N8">TREND($B27:$U27,$B$22:$U$22,N$3)</f>
        <v>0</v>
      </c>
      <c r="O8" s="33">
        <f t="array" ref="O8">TREND($B27:$U27,$B$22:$U$22,O$3)</f>
        <v>0</v>
      </c>
      <c r="P8" s="33">
        <f t="array" ref="P8">TREND($B27:$U27,$B$22:$U$22,P$3)</f>
        <v>0</v>
      </c>
      <c r="Q8" s="33">
        <f t="array" ref="Q8">TREND($B27:$U27,$B$22:$U$22,Q$3)</f>
        <v>0</v>
      </c>
      <c r="R8" s="33">
        <f t="array" ref="R8">TREND($B27:$U27,$B$22:$U$22,R$3)</f>
        <v>0</v>
      </c>
      <c r="S8" s="33">
        <f t="array" ref="S8">TREND($B27:$U27,$B$22:$U$22,S$3)</f>
        <v>0</v>
      </c>
      <c r="T8" s="33">
        <f t="array" ref="T8">TREND($B27:$U27,$B$22:$U$22,T$3)</f>
        <v>0</v>
      </c>
      <c r="U8" s="33">
        <f t="array" ref="U8">TREND($B27:$U27,$B$22:$U$22,U$3)</f>
        <v>0</v>
      </c>
      <c r="V8" s="33">
        <f t="array" ref="V8">TREND($B27:$U27,$B$22:$U$22,V$3)</f>
        <v>0</v>
      </c>
      <c r="W8" s="33">
        <f t="array" ref="W8">TREND($B27:$U27,$B$22:$U$22,W$3)</f>
        <v>0</v>
      </c>
      <c r="X8" s="33">
        <f t="array" ref="X8">TREND($B27:$U27,$B$22:$U$22,X$3)</f>
        <v>0</v>
      </c>
      <c r="Y8" s="33">
        <f t="array" ref="Y8">TREND($B27:$U27,$B$22:$U$22,Y$3)</f>
        <v>0</v>
      </c>
      <c r="Z8" s="33">
        <f t="array" ref="Z8">TREND($B27:$U27,$B$22:$U$22,Z$3)</f>
        <v>0</v>
      </c>
      <c r="AA8" s="33">
        <f t="array" ref="AA8">TREND($B27:$U27,$B$22:$U$22,AA$3)</f>
        <v>0</v>
      </c>
      <c r="AB8" s="33">
        <f t="array" ref="AB8">TREND($B27:$U27,$B$22:$U$22,AB$3)</f>
        <v>0</v>
      </c>
      <c r="AC8" s="33">
        <f t="array" ref="AC8">TREND($B27:$U27,$B$22:$U$22,AC$3)</f>
        <v>0</v>
      </c>
      <c r="AD8" s="33">
        <f t="array" ref="AD8">TREND($B27:$U27,$B$22:$U$22,AD$3)</f>
        <v>0</v>
      </c>
      <c r="AE8" s="33">
        <f t="array" ref="AE8">TREND($B27:$U27,$B$22:$U$22,AE$3)</f>
        <v>0</v>
      </c>
      <c r="AF8" s="33">
        <f t="array" ref="AF8">TREND($B27:$U27,$B$22:$U$22,AF$3)</f>
        <v>0</v>
      </c>
      <c r="AG8" s="33">
        <f t="array" ref="AG8">TREND($B27:$U27,$B$22:$U$22,AG$3)</f>
        <v>0</v>
      </c>
    </row>
    <row r="9" spans="1:33" ht="13.5" customHeight="1">
      <c r="A9" s="2" t="s">
        <v>36</v>
      </c>
      <c r="B9" s="32">
        <f t="shared" si="0"/>
        <v>0</v>
      </c>
      <c r="C9" s="33">
        <f t="array" ref="C9">TREND($B28:$U28,$B$22:$U$22,C$3)</f>
        <v>0</v>
      </c>
      <c r="D9" s="33">
        <f t="array" ref="D9">TREND($B28:$U28,$B$22:$U$22,D$3)</f>
        <v>0</v>
      </c>
      <c r="E9" s="33">
        <f t="array" ref="E9">TREND($B28:$U28,$B$22:$U$22,E$3)</f>
        <v>0</v>
      </c>
      <c r="F9" s="33">
        <f t="array" ref="F9">TREND($B28:$U28,$B$22:$U$22,F$3)</f>
        <v>0</v>
      </c>
      <c r="G9" s="33">
        <f t="array" ref="G9">TREND($B28:$U28,$B$22:$U$22,G$3)</f>
        <v>0</v>
      </c>
      <c r="H9" s="33">
        <f t="array" ref="H9">TREND($B28:$U28,$B$22:$U$22,H$3)</f>
        <v>0</v>
      </c>
      <c r="I9" s="33">
        <f t="array" ref="I9">TREND($B28:$U28,$B$22:$U$22,I$3)</f>
        <v>0</v>
      </c>
      <c r="J9" s="33">
        <f t="array" ref="J9">TREND($B28:$U28,$B$22:$U$22,J$3)</f>
        <v>0</v>
      </c>
      <c r="K9" s="33">
        <f t="array" ref="K9">TREND($B28:$U28,$B$22:$U$22,K$3)</f>
        <v>0</v>
      </c>
      <c r="L9" s="33">
        <f t="array" ref="L9">TREND($B28:$U28,$B$22:$U$22,L$3)</f>
        <v>0</v>
      </c>
      <c r="M9" s="33">
        <f t="array" ref="M9">TREND($B28:$U28,$B$22:$U$22,M$3)</f>
        <v>0</v>
      </c>
      <c r="N9" s="33">
        <f t="array" ref="N9">TREND($B28:$U28,$B$22:$U$22,N$3)</f>
        <v>0</v>
      </c>
      <c r="O9" s="33">
        <f t="array" ref="O9">TREND($B28:$U28,$B$22:$U$22,O$3)</f>
        <v>0</v>
      </c>
      <c r="P9" s="33">
        <f t="array" ref="P9">TREND($B28:$U28,$B$22:$U$22,P$3)</f>
        <v>0</v>
      </c>
      <c r="Q9" s="33">
        <f t="array" ref="Q9">TREND($B28:$U28,$B$22:$U$22,Q$3)</f>
        <v>0</v>
      </c>
      <c r="R9" s="33">
        <f t="array" ref="R9">TREND($B28:$U28,$B$22:$U$22,R$3)</f>
        <v>0</v>
      </c>
      <c r="S9" s="33">
        <f t="array" ref="S9">TREND($B28:$U28,$B$22:$U$22,S$3)</f>
        <v>0</v>
      </c>
      <c r="T9" s="33">
        <f t="array" ref="T9">TREND($B28:$U28,$B$22:$U$22,T$3)</f>
        <v>0</v>
      </c>
      <c r="U9" s="33">
        <f t="array" ref="U9">TREND($B28:$U28,$B$22:$U$22,U$3)</f>
        <v>0</v>
      </c>
      <c r="V9" s="33">
        <f t="array" ref="V9">TREND($B28:$U28,$B$22:$U$22,V$3)</f>
        <v>0</v>
      </c>
      <c r="W9" s="33">
        <f t="array" ref="W9">TREND($B28:$U28,$B$22:$U$22,W$3)</f>
        <v>0</v>
      </c>
      <c r="X9" s="33">
        <f t="array" ref="X9">TREND($B28:$U28,$B$22:$U$22,X$3)</f>
        <v>0</v>
      </c>
      <c r="Y9" s="33">
        <f t="array" ref="Y9">TREND($B28:$U28,$B$22:$U$22,Y$3)</f>
        <v>0</v>
      </c>
      <c r="Z9" s="33">
        <f t="array" ref="Z9">TREND($B28:$U28,$B$22:$U$22,Z$3)</f>
        <v>0</v>
      </c>
      <c r="AA9" s="33">
        <f t="array" ref="AA9">TREND($B28:$U28,$B$22:$U$22,AA$3)</f>
        <v>0</v>
      </c>
      <c r="AB9" s="33">
        <f t="array" ref="AB9">TREND($B28:$U28,$B$22:$U$22,AB$3)</f>
        <v>0</v>
      </c>
      <c r="AC9" s="33">
        <f t="array" ref="AC9">TREND($B28:$U28,$B$22:$U$22,AC$3)</f>
        <v>0</v>
      </c>
      <c r="AD9" s="33">
        <f t="array" ref="AD9">TREND($B28:$U28,$B$22:$U$22,AD$3)</f>
        <v>0</v>
      </c>
      <c r="AE9" s="33">
        <f t="array" ref="AE9">TREND($B28:$U28,$B$22:$U$22,AE$3)</f>
        <v>0</v>
      </c>
      <c r="AF9" s="33">
        <f t="array" ref="AF9">TREND($B28:$U28,$B$22:$U$22,AF$3)</f>
        <v>0</v>
      </c>
      <c r="AG9" s="33">
        <f t="array" ref="AG9">TREND($B28:$U28,$B$22:$U$22,AG$3)</f>
        <v>0</v>
      </c>
    </row>
    <row r="10" spans="1:33" ht="13.5" customHeight="1">
      <c r="A10" s="2" t="s">
        <v>37</v>
      </c>
      <c r="B10" s="32">
        <f t="shared" si="0"/>
        <v>0</v>
      </c>
      <c r="C10" s="33">
        <f t="array" ref="C10">TREND($B29:$U29,$B$22:$U$22,C$3)</f>
        <v>0</v>
      </c>
      <c r="D10" s="33">
        <f t="array" ref="D10">TREND($B29:$U29,$B$22:$U$22,D$3)</f>
        <v>0</v>
      </c>
      <c r="E10" s="33">
        <f t="array" ref="E10">TREND($B29:$U29,$B$22:$U$22,E$3)</f>
        <v>0</v>
      </c>
      <c r="F10" s="33">
        <f t="array" ref="F10">TREND($B29:$U29,$B$22:$U$22,F$3)</f>
        <v>0</v>
      </c>
      <c r="G10" s="33">
        <f t="array" ref="G10">TREND($B29:$U29,$B$22:$U$22,G$3)</f>
        <v>0</v>
      </c>
      <c r="H10" s="33">
        <f t="array" ref="H10">TREND($B29:$U29,$B$22:$U$22,H$3)</f>
        <v>0</v>
      </c>
      <c r="I10" s="33">
        <f t="array" ref="I10">TREND($B29:$U29,$B$22:$U$22,I$3)</f>
        <v>0</v>
      </c>
      <c r="J10" s="33">
        <f t="array" ref="J10">TREND($B29:$U29,$B$22:$U$22,J$3)</f>
        <v>0</v>
      </c>
      <c r="K10" s="33">
        <f t="array" ref="K10">TREND($B29:$U29,$B$22:$U$22,K$3)</f>
        <v>0</v>
      </c>
      <c r="L10" s="33">
        <f t="array" ref="L10">TREND($B29:$U29,$B$22:$U$22,L$3)</f>
        <v>0</v>
      </c>
      <c r="M10" s="33">
        <f t="array" ref="M10">TREND($B29:$U29,$B$22:$U$22,M$3)</f>
        <v>0</v>
      </c>
      <c r="N10" s="33">
        <f t="array" ref="N10">TREND($B29:$U29,$B$22:$U$22,N$3)</f>
        <v>0</v>
      </c>
      <c r="O10" s="33">
        <f t="array" ref="O10">TREND($B29:$U29,$B$22:$U$22,O$3)</f>
        <v>0</v>
      </c>
      <c r="P10" s="33">
        <f t="array" ref="P10">TREND($B29:$U29,$B$22:$U$22,P$3)</f>
        <v>0</v>
      </c>
      <c r="Q10" s="33">
        <f t="array" ref="Q10">TREND($B29:$U29,$B$22:$U$22,Q$3)</f>
        <v>0</v>
      </c>
      <c r="R10" s="33">
        <f t="array" ref="R10">TREND($B29:$U29,$B$22:$U$22,R$3)</f>
        <v>0</v>
      </c>
      <c r="S10" s="33">
        <f t="array" ref="S10">TREND($B29:$U29,$B$22:$U$22,S$3)</f>
        <v>0</v>
      </c>
      <c r="T10" s="33">
        <f t="array" ref="T10">TREND($B29:$U29,$B$22:$U$22,T$3)</f>
        <v>0</v>
      </c>
      <c r="U10" s="33">
        <f t="array" ref="U10">TREND($B29:$U29,$B$22:$U$22,U$3)</f>
        <v>0</v>
      </c>
      <c r="V10" s="33">
        <f t="array" ref="V10">TREND($B29:$U29,$B$22:$U$22,V$3)</f>
        <v>0</v>
      </c>
      <c r="W10" s="33">
        <f t="array" ref="W10">TREND($B29:$U29,$B$22:$U$22,W$3)</f>
        <v>0</v>
      </c>
      <c r="X10" s="33">
        <f t="array" ref="X10">TREND($B29:$U29,$B$22:$U$22,X$3)</f>
        <v>0</v>
      </c>
      <c r="Y10" s="33">
        <f t="array" ref="Y10">TREND($B29:$U29,$B$22:$U$22,Y$3)</f>
        <v>0</v>
      </c>
      <c r="Z10" s="33">
        <f t="array" ref="Z10">TREND($B29:$U29,$B$22:$U$22,Z$3)</f>
        <v>0</v>
      </c>
      <c r="AA10" s="33">
        <f t="array" ref="AA10">TREND($B29:$U29,$B$22:$U$22,AA$3)</f>
        <v>0</v>
      </c>
      <c r="AB10" s="33">
        <f t="array" ref="AB10">TREND($B29:$U29,$B$22:$U$22,AB$3)</f>
        <v>0</v>
      </c>
      <c r="AC10" s="33">
        <f t="array" ref="AC10">TREND($B29:$U29,$B$22:$U$22,AC$3)</f>
        <v>0</v>
      </c>
      <c r="AD10" s="33">
        <f t="array" ref="AD10">TREND($B29:$U29,$B$22:$U$22,AD$3)</f>
        <v>0</v>
      </c>
      <c r="AE10" s="33">
        <f t="array" ref="AE10">TREND($B29:$U29,$B$22:$U$22,AE$3)</f>
        <v>0</v>
      </c>
      <c r="AF10" s="33">
        <f t="array" ref="AF10">TREND($B29:$U29,$B$22:$U$22,AF$3)</f>
        <v>0</v>
      </c>
      <c r="AG10" s="33">
        <f t="array" ref="AG10">TREND($B29:$U29,$B$22:$U$22,AG$3)</f>
        <v>0</v>
      </c>
    </row>
    <row r="11" spans="1:33" ht="13.5" customHeight="1">
      <c r="A11" s="2" t="s">
        <v>38</v>
      </c>
      <c r="B11" s="32">
        <f t="shared" si="0"/>
        <v>0</v>
      </c>
      <c r="C11" s="33">
        <f t="array" ref="C11">TREND($B30:$U30,$B$22:$U$22,C$3)</f>
        <v>0</v>
      </c>
      <c r="D11" s="33">
        <f t="array" ref="D11">TREND($B30:$U30,$B$22:$U$22,D$3)</f>
        <v>0</v>
      </c>
      <c r="E11" s="33">
        <f t="array" ref="E11">TREND($B30:$U30,$B$22:$U$22,E$3)</f>
        <v>0</v>
      </c>
      <c r="F11" s="33">
        <f t="array" ref="F11">TREND($B30:$U30,$B$22:$U$22,F$3)</f>
        <v>0</v>
      </c>
      <c r="G11" s="33">
        <f t="array" ref="G11">TREND($B30:$U30,$B$22:$U$22,G$3)</f>
        <v>0</v>
      </c>
      <c r="H11" s="33">
        <f t="array" ref="H11">TREND($B30:$U30,$B$22:$U$22,H$3)</f>
        <v>0</v>
      </c>
      <c r="I11" s="33">
        <f t="array" ref="I11">TREND($B30:$U30,$B$22:$U$22,I$3)</f>
        <v>0</v>
      </c>
      <c r="J11" s="33">
        <f t="array" ref="J11">TREND($B30:$U30,$B$22:$U$22,J$3)</f>
        <v>0</v>
      </c>
      <c r="K11" s="33">
        <f t="array" ref="K11">TREND($B30:$U30,$B$22:$U$22,K$3)</f>
        <v>0</v>
      </c>
      <c r="L11" s="33">
        <f t="array" ref="L11">TREND($B30:$U30,$B$22:$U$22,L$3)</f>
        <v>0</v>
      </c>
      <c r="M11" s="33">
        <f t="array" ref="M11">TREND($B30:$U30,$B$22:$U$22,M$3)</f>
        <v>0</v>
      </c>
      <c r="N11" s="33">
        <f t="array" ref="N11">TREND($B30:$U30,$B$22:$U$22,N$3)</f>
        <v>0</v>
      </c>
      <c r="O11" s="33">
        <f t="array" ref="O11">TREND($B30:$U30,$B$22:$U$22,O$3)</f>
        <v>0</v>
      </c>
      <c r="P11" s="33">
        <f t="array" ref="P11">TREND($B30:$U30,$B$22:$U$22,P$3)</f>
        <v>0</v>
      </c>
      <c r="Q11" s="33">
        <f t="array" ref="Q11">TREND($B30:$U30,$B$22:$U$22,Q$3)</f>
        <v>0</v>
      </c>
      <c r="R11" s="33">
        <f t="array" ref="R11">TREND($B30:$U30,$B$22:$U$22,R$3)</f>
        <v>0</v>
      </c>
      <c r="S11" s="33">
        <f t="array" ref="S11">TREND($B30:$U30,$B$22:$U$22,S$3)</f>
        <v>0</v>
      </c>
      <c r="T11" s="33">
        <f t="array" ref="T11">TREND($B30:$U30,$B$22:$U$22,T$3)</f>
        <v>0</v>
      </c>
      <c r="U11" s="33">
        <f t="array" ref="U11">TREND($B30:$U30,$B$22:$U$22,U$3)</f>
        <v>0</v>
      </c>
      <c r="V11" s="33">
        <f t="array" ref="V11">TREND($B30:$U30,$B$22:$U$22,V$3)</f>
        <v>0</v>
      </c>
      <c r="W11" s="33">
        <f t="array" ref="W11">TREND($B30:$U30,$B$22:$U$22,W$3)</f>
        <v>0</v>
      </c>
      <c r="X11" s="33">
        <f t="array" ref="X11">TREND($B30:$U30,$B$22:$U$22,X$3)</f>
        <v>0</v>
      </c>
      <c r="Y11" s="33">
        <f t="array" ref="Y11">TREND($B30:$U30,$B$22:$U$22,Y$3)</f>
        <v>0</v>
      </c>
      <c r="Z11" s="33">
        <f t="array" ref="Z11">TREND($B30:$U30,$B$22:$U$22,Z$3)</f>
        <v>0</v>
      </c>
      <c r="AA11" s="33">
        <f t="array" ref="AA11">TREND($B30:$U30,$B$22:$U$22,AA$3)</f>
        <v>0</v>
      </c>
      <c r="AB11" s="33">
        <f t="array" ref="AB11">TREND($B30:$U30,$B$22:$U$22,AB$3)</f>
        <v>0</v>
      </c>
      <c r="AC11" s="33">
        <f t="array" ref="AC11">TREND($B30:$U30,$B$22:$U$22,AC$3)</f>
        <v>0</v>
      </c>
      <c r="AD11" s="33">
        <f t="array" ref="AD11">TREND($B30:$U30,$B$22:$U$22,AD$3)</f>
        <v>0</v>
      </c>
      <c r="AE11" s="33">
        <f t="array" ref="AE11">TREND($B30:$U30,$B$22:$U$22,AE$3)</f>
        <v>0</v>
      </c>
      <c r="AF11" s="33">
        <f t="array" ref="AF11">TREND($B30:$U30,$B$22:$U$22,AF$3)</f>
        <v>0</v>
      </c>
      <c r="AG11" s="33">
        <f t="array" ref="AG11">TREND($B30:$U30,$B$22:$U$22,AG$3)</f>
        <v>0</v>
      </c>
    </row>
    <row r="12" spans="1:33" ht="13.5" customHeight="1">
      <c r="A12" s="2" t="s">
        <v>39</v>
      </c>
      <c r="B12" s="32">
        <f t="shared" si="0"/>
        <v>0</v>
      </c>
      <c r="C12" s="33">
        <f t="array" ref="C12">TREND($B31:$U31,$B$22:$U$22,C$3)</f>
        <v>0</v>
      </c>
      <c r="D12" s="33">
        <f t="array" ref="D12">TREND($B31:$U31,$B$22:$U$22,D$3)</f>
        <v>0</v>
      </c>
      <c r="E12" s="33">
        <f t="array" ref="E12">TREND($B31:$U31,$B$22:$U$22,E$3)</f>
        <v>0</v>
      </c>
      <c r="F12" s="33">
        <f t="array" ref="F12">TREND($B31:$U31,$B$22:$U$22,F$3)</f>
        <v>0</v>
      </c>
      <c r="G12" s="33">
        <f t="array" ref="G12">TREND($B31:$U31,$B$22:$U$22,G$3)</f>
        <v>0</v>
      </c>
      <c r="H12" s="33">
        <f t="array" ref="H12">TREND($B31:$U31,$B$22:$U$22,H$3)</f>
        <v>0</v>
      </c>
      <c r="I12" s="33">
        <f t="array" ref="I12">TREND($B31:$U31,$B$22:$U$22,I$3)</f>
        <v>0</v>
      </c>
      <c r="J12" s="33">
        <f t="array" ref="J12">TREND($B31:$U31,$B$22:$U$22,J$3)</f>
        <v>0</v>
      </c>
      <c r="K12" s="33">
        <f t="array" ref="K12">TREND($B31:$U31,$B$22:$U$22,K$3)</f>
        <v>0</v>
      </c>
      <c r="L12" s="33">
        <f t="array" ref="L12">TREND($B31:$U31,$B$22:$U$22,L$3)</f>
        <v>0</v>
      </c>
      <c r="M12" s="33">
        <f t="array" ref="M12">TREND($B31:$U31,$B$22:$U$22,M$3)</f>
        <v>0</v>
      </c>
      <c r="N12" s="33">
        <f t="array" ref="N12">TREND($B31:$U31,$B$22:$U$22,N$3)</f>
        <v>0</v>
      </c>
      <c r="O12" s="33">
        <f t="array" ref="O12">TREND($B31:$U31,$B$22:$U$22,O$3)</f>
        <v>0</v>
      </c>
      <c r="P12" s="33">
        <f t="array" ref="P12">TREND($B31:$U31,$B$22:$U$22,P$3)</f>
        <v>0</v>
      </c>
      <c r="Q12" s="33">
        <f t="array" ref="Q12">TREND($B31:$U31,$B$22:$U$22,Q$3)</f>
        <v>0</v>
      </c>
      <c r="R12" s="33">
        <f t="array" ref="R12">TREND($B31:$U31,$B$22:$U$22,R$3)</f>
        <v>0</v>
      </c>
      <c r="S12" s="33">
        <f t="array" ref="S12">TREND($B31:$U31,$B$22:$U$22,S$3)</f>
        <v>0</v>
      </c>
      <c r="T12" s="33">
        <f t="array" ref="T12">TREND($B31:$U31,$B$22:$U$22,T$3)</f>
        <v>0</v>
      </c>
      <c r="U12" s="33">
        <f t="array" ref="U12">TREND($B31:$U31,$B$22:$U$22,U$3)</f>
        <v>0</v>
      </c>
      <c r="V12" s="33">
        <f t="array" ref="V12">TREND($B31:$U31,$B$22:$U$22,V$3)</f>
        <v>0</v>
      </c>
      <c r="W12" s="33">
        <f t="array" ref="W12">TREND($B31:$U31,$B$22:$U$22,W$3)</f>
        <v>0</v>
      </c>
      <c r="X12" s="33">
        <f t="array" ref="X12">TREND($B31:$U31,$B$22:$U$22,X$3)</f>
        <v>0</v>
      </c>
      <c r="Y12" s="33">
        <f t="array" ref="Y12">TREND($B31:$U31,$B$22:$U$22,Y$3)</f>
        <v>0</v>
      </c>
      <c r="Z12" s="33">
        <f t="array" ref="Z12">TREND($B31:$U31,$B$22:$U$22,Z$3)</f>
        <v>0</v>
      </c>
      <c r="AA12" s="33">
        <f t="array" ref="AA12">TREND($B31:$U31,$B$22:$U$22,AA$3)</f>
        <v>0</v>
      </c>
      <c r="AB12" s="33">
        <f t="array" ref="AB12">TREND($B31:$U31,$B$22:$U$22,AB$3)</f>
        <v>0</v>
      </c>
      <c r="AC12" s="33">
        <f t="array" ref="AC12">TREND($B31:$U31,$B$22:$U$22,AC$3)</f>
        <v>0</v>
      </c>
      <c r="AD12" s="33">
        <f t="array" ref="AD12">TREND($B31:$U31,$B$22:$U$22,AD$3)</f>
        <v>0</v>
      </c>
      <c r="AE12" s="33">
        <f t="array" ref="AE12">TREND($B31:$U31,$B$22:$U$22,AE$3)</f>
        <v>0</v>
      </c>
      <c r="AF12" s="33">
        <f t="array" ref="AF12">TREND($B31:$U31,$B$22:$U$22,AF$3)</f>
        <v>0</v>
      </c>
      <c r="AG12" s="33">
        <f t="array" ref="AG12">TREND($B31:$U31,$B$22:$U$22,AG$3)</f>
        <v>0</v>
      </c>
    </row>
    <row r="13" spans="1:33" ht="13.5" customHeight="1">
      <c r="A13" s="2" t="s">
        <v>40</v>
      </c>
      <c r="B13" s="34">
        <f t="shared" si="0"/>
        <v>54934</v>
      </c>
      <c r="C13" s="33" cm="1">
        <f t="array" ref="C13">TREND($B32:$U32,$B$22:$U$22,C$3)/28</f>
        <v>1987.2838345864689</v>
      </c>
      <c r="D13" s="33" cm="1">
        <f t="array" ref="D13">TREND($B32:$U32,$B$22:$U$22,D$3)/28</f>
        <v>2012.6390977443577</v>
      </c>
      <c r="E13" s="33" cm="1">
        <f t="array" ref="E13">TREND($B32:$U32,$B$22:$U$22,E$3)/28</f>
        <v>2037.9943609022553</v>
      </c>
      <c r="F13" s="33" cm="1">
        <f t="array" ref="F13">TREND($B32:$U32,$B$22:$U$22,F$3)/28</f>
        <v>2063.3496240601526</v>
      </c>
      <c r="G13" s="33" cm="1">
        <f t="array" ref="G13">TREND($B32:$U32,$B$22:$U$22,G$3)/28</f>
        <v>2088.7048872180499</v>
      </c>
      <c r="H13" s="33" cm="1">
        <f t="array" ref="H13">TREND($B32:$U32,$B$22:$U$22,H$3)/28</f>
        <v>2114.060150375939</v>
      </c>
      <c r="I13" s="33" cm="1">
        <f t="array" ref="I13">TREND($B32:$U32,$B$22:$U$22,I$3)/28</f>
        <v>2139.4154135338363</v>
      </c>
      <c r="J13" s="33" cm="1">
        <f t="array" ref="J13">TREND($B32:$U32,$B$22:$U$22,J$3)/28</f>
        <v>2164.7706766917336</v>
      </c>
      <c r="K13" s="33" cm="1">
        <f t="array" ref="K13">TREND($B32:$U32,$B$22:$U$22,K$3)/28</f>
        <v>2190.1259398496227</v>
      </c>
      <c r="L13" s="33" cm="1">
        <f t="array" ref="L13">TREND($B32:$U32,$B$22:$U$22,L$3)/28</f>
        <v>2215.48120300752</v>
      </c>
      <c r="M13" s="33" cm="1">
        <f t="array" ref="M13">TREND($B32:$U32,$B$22:$U$22,M$3)/28</f>
        <v>2240.8364661654173</v>
      </c>
      <c r="N13" s="33" cm="1">
        <f t="array" ref="N13">TREND($B32:$U32,$B$22:$U$22,N$3)/28</f>
        <v>2266.1917293233064</v>
      </c>
      <c r="O13" s="33" cm="1">
        <f t="array" ref="O13">TREND($B32:$U32,$B$22:$U$22,O$3)/28</f>
        <v>2291.5469924812037</v>
      </c>
      <c r="P13" s="33" cm="1">
        <f t="array" ref="P13">TREND($B32:$U32,$B$22:$U$22,P$3)/28</f>
        <v>2316.9022556391014</v>
      </c>
      <c r="Q13" s="33" cm="1">
        <f t="array" ref="Q13">TREND($B32:$U32,$B$22:$U$22,Q$3)/28</f>
        <v>2342.2575187969901</v>
      </c>
      <c r="R13" s="33" cm="1">
        <f t="array" ref="R13">TREND($B32:$U32,$B$22:$U$22,R$3)/28</f>
        <v>2367.6127819548879</v>
      </c>
      <c r="S13" s="33" cm="1">
        <f t="array" ref="S13">TREND($B32:$U32,$B$22:$U$22,S$3)/28</f>
        <v>2392.9680451127851</v>
      </c>
      <c r="T13" s="33" cm="1">
        <f t="array" ref="T13">TREND($B32:$U32,$B$22:$U$22,T$3)/28</f>
        <v>2418.3233082706743</v>
      </c>
      <c r="U13" s="33" cm="1">
        <f t="array" ref="U13">TREND($B32:$U32,$B$22:$U$22,U$3)/28</f>
        <v>2443.6785714285716</v>
      </c>
      <c r="V13" s="33" cm="1">
        <f t="array" ref="V13">TREND($B32:$U32,$B$22:$U$22,V$3)/28</f>
        <v>2469.0338345864689</v>
      </c>
      <c r="W13" s="33" cm="1">
        <f t="array" ref="W13">TREND($B32:$U32,$B$22:$U$22,W$3)/28</f>
        <v>2494.3890977443662</v>
      </c>
      <c r="X13" s="33" cm="1">
        <f t="array" ref="X13">TREND($B32:$U32,$B$22:$U$22,X$3)/28</f>
        <v>2519.7443609022553</v>
      </c>
      <c r="Y13" s="33" cm="1">
        <f t="array" ref="Y13">TREND($B32:$U32,$B$22:$U$22,Y$3)/28</f>
        <v>2545.0996240601526</v>
      </c>
      <c r="Z13" s="33" cm="1">
        <f t="array" ref="Z13">TREND($B32:$U32,$B$22:$U$22,Z$3)/28</f>
        <v>2570.4548872180499</v>
      </c>
      <c r="AA13" s="33" cm="1">
        <f t="array" ref="AA13">TREND($B32:$U32,$B$22:$U$22,AA$3)/28</f>
        <v>2595.810150375939</v>
      </c>
      <c r="AB13" s="33" cm="1">
        <f t="array" ref="AB13">TREND($B32:$U32,$B$22:$U$22,AB$3)/28</f>
        <v>2621.1654135338363</v>
      </c>
      <c r="AC13" s="33" cm="1">
        <f t="array" ref="AC13">TREND($B32:$U32,$B$22:$U$22,AC$3)/28</f>
        <v>2646.5206766917336</v>
      </c>
      <c r="AD13" s="33" cm="1">
        <f t="array" ref="AD13">TREND($B32:$U32,$B$22:$U$22,AD$3)/28</f>
        <v>2671.8759398496227</v>
      </c>
      <c r="AE13" s="33" cm="1">
        <f t="array" ref="AE13">TREND($B32:$U32,$B$22:$U$22,AE$3)/28</f>
        <v>2697.23120300752</v>
      </c>
      <c r="AF13" s="33" cm="1">
        <f t="array" ref="AF13">TREND($B32:$U32,$B$22:$U$22,AF$3)/28</f>
        <v>2722.5864661654173</v>
      </c>
      <c r="AG13" s="33" cm="1">
        <f t="array" ref="AG13">TREND($B32:$U32,$B$22:$U$22,AG$3)/28</f>
        <v>2747.9417293233064</v>
      </c>
    </row>
    <row r="14" spans="1:33" ht="13.5" customHeight="1">
      <c r="A14" s="2" t="s">
        <v>41</v>
      </c>
      <c r="B14" s="34">
        <f t="shared" si="0"/>
        <v>57597</v>
      </c>
      <c r="C14" s="33" cm="1">
        <f t="array" ref="C14">TREND($B33:$U33,$B$22:$U$22,C$3)/265</f>
        <v>220.65779543197627</v>
      </c>
      <c r="D14" s="33" cm="1">
        <f t="array" ref="D14">TREND($B33:$U33,$B$22:$U$22,D$3)/265</f>
        <v>223.96842105263175</v>
      </c>
      <c r="E14" s="33" cm="1">
        <f t="array" ref="E14">TREND($B33:$U33,$B$22:$U$22,E$3)/265</f>
        <v>227.27904667328727</v>
      </c>
      <c r="F14" s="33" cm="1">
        <f t="array" ref="F14">TREND($B33:$U33,$B$22:$U$22,F$3)/265</f>
        <v>230.5896722939419</v>
      </c>
      <c r="G14" s="33" cm="1">
        <f t="array" ref="G14">TREND($B33:$U33,$B$22:$U$22,G$3)/265</f>
        <v>233.90029791459739</v>
      </c>
      <c r="H14" s="33" cm="1">
        <f t="array" ref="H14">TREND($B33:$U33,$B$22:$U$22,H$3)/265</f>
        <v>237.2109235352529</v>
      </c>
      <c r="I14" s="33" cm="1">
        <f t="array" ref="I14">TREND($B33:$U33,$B$22:$U$22,I$3)/265</f>
        <v>240.52154915590842</v>
      </c>
      <c r="J14" s="33" cm="1">
        <f t="array" ref="J14">TREND($B33:$U33,$B$22:$U$22,J$3)/265</f>
        <v>243.8321747765639</v>
      </c>
      <c r="K14" s="33" cm="1">
        <f t="array" ref="K14">TREND($B33:$U33,$B$22:$U$22,K$3)/265</f>
        <v>247.14280039721942</v>
      </c>
      <c r="L14" s="33" cm="1">
        <f t="array" ref="L14">TREND($B33:$U33,$B$22:$U$22,L$3)/265</f>
        <v>250.45342601787493</v>
      </c>
      <c r="M14" s="33" cm="1">
        <f t="array" ref="M14">TREND($B33:$U33,$B$22:$U$22,M$3)/265</f>
        <v>253.76405163853042</v>
      </c>
      <c r="N14" s="33" cm="1">
        <f t="array" ref="N14">TREND($B33:$U33,$B$22:$U$22,N$3)/265</f>
        <v>257.07467725918593</v>
      </c>
      <c r="O14" s="33" cm="1">
        <f t="array" ref="O14">TREND($B33:$U33,$B$22:$U$22,O$3)/265</f>
        <v>260.38530287984145</v>
      </c>
      <c r="P14" s="33" cm="1">
        <f t="array" ref="P14">TREND($B33:$U33,$B$22:$U$22,P$3)/265</f>
        <v>263.69592850049605</v>
      </c>
      <c r="Q14" s="33" cm="1">
        <f t="array" ref="Q14">TREND($B33:$U33,$B$22:$U$22,Q$3)/265</f>
        <v>267.00655412115157</v>
      </c>
      <c r="R14" s="33" cm="1">
        <f t="array" ref="R14">TREND($B33:$U33,$B$22:$U$22,R$3)/265</f>
        <v>270.31717974180708</v>
      </c>
      <c r="S14" s="33" cm="1">
        <f t="array" ref="S14">TREND($B33:$U33,$B$22:$U$22,S$3)/265</f>
        <v>273.6278053624626</v>
      </c>
      <c r="T14" s="33" cm="1">
        <f t="array" ref="T14">TREND($B33:$U33,$B$22:$U$22,T$3)/265</f>
        <v>276.93843098311805</v>
      </c>
      <c r="U14" s="33" cm="1">
        <f t="array" ref="U14">TREND($B33:$U33,$B$22:$U$22,U$3)/265</f>
        <v>280.24905660377357</v>
      </c>
      <c r="V14" s="33" cm="1">
        <f t="array" ref="V14">TREND($B33:$U33,$B$22:$U$22,V$3)/265</f>
        <v>283.55968222442908</v>
      </c>
      <c r="W14" s="33" cm="1">
        <f t="array" ref="W14">TREND($B33:$U33,$B$22:$U$22,W$3)/265</f>
        <v>286.8703078450846</v>
      </c>
      <c r="X14" s="33" cm="1">
        <f t="array" ref="X14">TREND($B33:$U33,$B$22:$U$22,X$3)/265</f>
        <v>290.18093346574011</v>
      </c>
      <c r="Y14" s="33" cm="1">
        <f t="array" ref="Y14">TREND($B33:$U33,$B$22:$U$22,Y$3)/265</f>
        <v>293.49155908639563</v>
      </c>
      <c r="Z14" s="33" cm="1">
        <f t="array" ref="Z14">TREND($B33:$U33,$B$22:$U$22,Z$3)/265</f>
        <v>296.80218470705023</v>
      </c>
      <c r="AA14" s="33" cm="1">
        <f t="array" ref="AA14">TREND($B33:$U33,$B$22:$U$22,AA$3)/265</f>
        <v>300.11281032770574</v>
      </c>
      <c r="AB14" s="33" cm="1">
        <f t="array" ref="AB14">TREND($B33:$U33,$B$22:$U$22,AB$3)/265</f>
        <v>303.42343594836126</v>
      </c>
      <c r="AC14" s="33" cm="1">
        <f t="array" ref="AC14">TREND($B33:$U33,$B$22:$U$22,AC$3)/265</f>
        <v>306.73406156901672</v>
      </c>
      <c r="AD14" s="33" cm="1">
        <f t="array" ref="AD14">TREND($B33:$U33,$B$22:$U$22,AD$3)/265</f>
        <v>310.04468718967223</v>
      </c>
      <c r="AE14" s="33" cm="1">
        <f t="array" ref="AE14">TREND($B33:$U33,$B$22:$U$22,AE$3)/265</f>
        <v>313.35531281032775</v>
      </c>
      <c r="AF14" s="33" cm="1">
        <f t="array" ref="AF14">TREND($B33:$U33,$B$22:$U$22,AF$3)/265</f>
        <v>316.66593843098326</v>
      </c>
      <c r="AG14" s="33" cm="1">
        <f t="array" ref="AG14">TREND($B33:$U33,$B$22:$U$22,AG$3)/265</f>
        <v>319.97656405163877</v>
      </c>
    </row>
    <row r="15" spans="1:33" ht="13.5" customHeight="1">
      <c r="A15" s="2" t="s">
        <v>42</v>
      </c>
      <c r="B15" s="32">
        <f t="shared" si="0"/>
        <v>0</v>
      </c>
      <c r="C15" s="33">
        <f t="array" ref="C15">TREND($B34:$U34,$B$22:$U$22,C$3)</f>
        <v>0</v>
      </c>
      <c r="D15" s="33">
        <f t="array" ref="D15">TREND($B34:$U34,$B$22:$U$22,D$3)</f>
        <v>0</v>
      </c>
      <c r="E15" s="33">
        <f t="array" ref="E15">TREND($B34:$U34,$B$22:$U$22,E$3)</f>
        <v>0</v>
      </c>
      <c r="F15" s="33">
        <f t="array" ref="F15">TREND($B34:$U34,$B$22:$U$22,F$3)</f>
        <v>0</v>
      </c>
      <c r="G15" s="33">
        <f t="array" ref="G15">TREND($B34:$U34,$B$22:$U$22,G$3)</f>
        <v>0</v>
      </c>
      <c r="H15" s="33">
        <f t="array" ref="H15">TREND($B34:$U34,$B$22:$U$22,H$3)</f>
        <v>0</v>
      </c>
      <c r="I15" s="33">
        <f t="array" ref="I15">TREND($B34:$U34,$B$22:$U$22,I$3)</f>
        <v>0</v>
      </c>
      <c r="J15" s="33">
        <f t="array" ref="J15">TREND($B34:$U34,$B$22:$U$22,J$3)</f>
        <v>0</v>
      </c>
      <c r="K15" s="33">
        <f t="array" ref="K15">TREND($B34:$U34,$B$22:$U$22,K$3)</f>
        <v>0</v>
      </c>
      <c r="L15" s="33">
        <f t="array" ref="L15">TREND($B34:$U34,$B$22:$U$22,L$3)</f>
        <v>0</v>
      </c>
      <c r="M15" s="33">
        <f t="array" ref="M15">TREND($B34:$U34,$B$22:$U$22,M$3)</f>
        <v>0</v>
      </c>
      <c r="N15" s="33">
        <f t="array" ref="N15">TREND($B34:$U34,$B$22:$U$22,N$3)</f>
        <v>0</v>
      </c>
      <c r="O15" s="33">
        <f t="array" ref="O15">TREND($B34:$U34,$B$22:$U$22,O$3)</f>
        <v>0</v>
      </c>
      <c r="P15" s="33">
        <f t="array" ref="P15">TREND($B34:$U34,$B$22:$U$22,P$3)</f>
        <v>0</v>
      </c>
      <c r="Q15" s="33">
        <f t="array" ref="Q15">TREND($B34:$U34,$B$22:$U$22,Q$3)</f>
        <v>0</v>
      </c>
      <c r="R15" s="33">
        <f t="array" ref="R15">TREND($B34:$U34,$B$22:$U$22,R$3)</f>
        <v>0</v>
      </c>
      <c r="S15" s="33">
        <f t="array" ref="S15">TREND($B34:$U34,$B$22:$U$22,S$3)</f>
        <v>0</v>
      </c>
      <c r="T15" s="33">
        <f t="array" ref="T15">TREND($B34:$U34,$B$22:$U$22,T$3)</f>
        <v>0</v>
      </c>
      <c r="U15" s="33">
        <f t="array" ref="U15">TREND($B34:$U34,$B$22:$U$22,U$3)</f>
        <v>0</v>
      </c>
      <c r="V15" s="33">
        <f t="array" ref="V15">TREND($B34:$U34,$B$22:$U$22,V$3)</f>
        <v>0</v>
      </c>
      <c r="W15" s="33">
        <f t="array" ref="W15">TREND($B34:$U34,$B$22:$U$22,W$3)</f>
        <v>0</v>
      </c>
      <c r="X15" s="33">
        <f t="array" ref="X15">TREND($B34:$U34,$B$22:$U$22,X$3)</f>
        <v>0</v>
      </c>
      <c r="Y15" s="33">
        <f t="array" ref="Y15">TREND($B34:$U34,$B$22:$U$22,Y$3)</f>
        <v>0</v>
      </c>
      <c r="Z15" s="33">
        <f t="array" ref="Z15">TREND($B34:$U34,$B$22:$U$22,Z$3)</f>
        <v>0</v>
      </c>
      <c r="AA15" s="33">
        <f t="array" ref="AA15">TREND($B34:$U34,$B$22:$U$22,AA$3)</f>
        <v>0</v>
      </c>
      <c r="AB15" s="33">
        <f t="array" ref="AB15">TREND($B34:$U34,$B$22:$U$22,AB$3)</f>
        <v>0</v>
      </c>
      <c r="AC15" s="33">
        <f t="array" ref="AC15">TREND($B34:$U34,$B$22:$U$22,AC$3)</f>
        <v>0</v>
      </c>
      <c r="AD15" s="33">
        <f t="array" ref="AD15">TREND($B34:$U34,$B$22:$U$22,AD$3)</f>
        <v>0</v>
      </c>
      <c r="AE15" s="33">
        <f t="array" ref="AE15">TREND($B34:$U34,$B$22:$U$22,AE$3)</f>
        <v>0</v>
      </c>
      <c r="AF15" s="33">
        <f t="array" ref="AF15">TREND($B34:$U34,$B$22:$U$22,AF$3)</f>
        <v>0</v>
      </c>
      <c r="AG15" s="33">
        <f t="array" ref="AG15">TREND($B34:$U34,$B$22:$U$22,AG$3)</f>
        <v>0</v>
      </c>
    </row>
    <row r="16" spans="1:33" ht="13.5" customHeight="1">
      <c r="A16" s="25"/>
      <c r="B16" s="25"/>
      <c r="C16" s="35"/>
      <c r="D16" s="35"/>
      <c r="E16" s="35"/>
      <c r="F16" s="3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3.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3.5" customHeight="1"/>
    <row r="19" spans="1:33" ht="13.5" customHeight="1">
      <c r="A19" s="2" t="s">
        <v>45</v>
      </c>
    </row>
    <row r="20" spans="1:33" ht="13.5" customHeight="1"/>
    <row r="21" spans="1:33" ht="13.5" customHeight="1">
      <c r="A21" s="2" t="s">
        <v>46</v>
      </c>
    </row>
    <row r="22" spans="1:33" ht="13.5" customHeight="1">
      <c r="A22" s="31" t="s">
        <v>10</v>
      </c>
      <c r="B22" s="18">
        <v>2000</v>
      </c>
      <c r="C22" s="18">
        <v>2001</v>
      </c>
      <c r="D22" s="18">
        <v>2002</v>
      </c>
      <c r="E22" s="18">
        <v>2003</v>
      </c>
      <c r="F22" s="18">
        <v>2004</v>
      </c>
      <c r="G22" s="18">
        <v>2005</v>
      </c>
      <c r="H22" s="18">
        <v>2006</v>
      </c>
      <c r="I22" s="18">
        <v>2007</v>
      </c>
      <c r="J22" s="18">
        <v>2008</v>
      </c>
      <c r="K22" s="18">
        <v>2009</v>
      </c>
      <c r="L22" s="18">
        <v>2010</v>
      </c>
      <c r="M22" s="18">
        <v>2011</v>
      </c>
      <c r="N22" s="18">
        <v>2012</v>
      </c>
      <c r="O22" s="18">
        <v>2013</v>
      </c>
      <c r="P22" s="18">
        <v>2014</v>
      </c>
      <c r="Q22" s="18">
        <v>2015</v>
      </c>
      <c r="R22" s="18">
        <v>2016</v>
      </c>
      <c r="S22" s="18">
        <v>2017</v>
      </c>
      <c r="T22" s="18">
        <v>2018</v>
      </c>
      <c r="U22" s="36">
        <v>2019</v>
      </c>
      <c r="V22" s="18">
        <v>2020</v>
      </c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spans="1:33" ht="13.5" customHeight="1">
      <c r="A23" s="2" t="s">
        <v>31</v>
      </c>
      <c r="B23" s="37">
        <f>UNFCCC!I21</f>
        <v>534525</v>
      </c>
      <c r="C23" s="37">
        <f t="shared" ref="C23:T23" si="1">B23+($U$23-$B$23)/(2019-2000)</f>
        <v>554688.05263157899</v>
      </c>
      <c r="D23" s="37">
        <f t="shared" si="1"/>
        <v>574851.10526315798</v>
      </c>
      <c r="E23" s="37">
        <f t="shared" si="1"/>
        <v>595014.15789473697</v>
      </c>
      <c r="F23" s="37">
        <f t="shared" si="1"/>
        <v>615177.21052631596</v>
      </c>
      <c r="G23" s="37">
        <f t="shared" si="1"/>
        <v>635340.26315789495</v>
      </c>
      <c r="H23" s="37">
        <f t="shared" si="1"/>
        <v>655503.31578947394</v>
      </c>
      <c r="I23" s="37">
        <f t="shared" si="1"/>
        <v>675666.36842105293</v>
      </c>
      <c r="J23" s="37">
        <f t="shared" si="1"/>
        <v>695829.42105263192</v>
      </c>
      <c r="K23" s="37">
        <f t="shared" si="1"/>
        <v>715992.47368421091</v>
      </c>
      <c r="L23" s="37">
        <f t="shared" si="1"/>
        <v>736155.5263157899</v>
      </c>
      <c r="M23" s="37">
        <f t="shared" si="1"/>
        <v>756318.57894736889</v>
      </c>
      <c r="N23" s="37">
        <f t="shared" si="1"/>
        <v>776481.63157894788</v>
      </c>
      <c r="O23" s="37">
        <f t="shared" si="1"/>
        <v>796644.68421052687</v>
      </c>
      <c r="P23" s="37">
        <f t="shared" si="1"/>
        <v>816807.73684210586</v>
      </c>
      <c r="Q23" s="37">
        <f t="shared" si="1"/>
        <v>836970.78947368485</v>
      </c>
      <c r="R23" s="37">
        <f t="shared" si="1"/>
        <v>857133.84210526384</v>
      </c>
      <c r="S23" s="37">
        <f t="shared" si="1"/>
        <v>877296.89473684283</v>
      </c>
      <c r="T23" s="37">
        <f t="shared" si="1"/>
        <v>897459.94736842182</v>
      </c>
      <c r="U23" s="37">
        <f>UNFCCC!J21</f>
        <v>917623</v>
      </c>
    </row>
    <row r="24" spans="1:33" ht="13.5" customHeight="1">
      <c r="A24" s="2" t="s">
        <v>32</v>
      </c>
      <c r="B24" s="2">
        <f>UNFCCC!I22</f>
        <v>0</v>
      </c>
      <c r="C24" s="2">
        <f t="shared" ref="C24:T24" si="2">B24+($U$24-$B$24)/(2019-2000)</f>
        <v>0</v>
      </c>
      <c r="D24" s="2">
        <f t="shared" si="2"/>
        <v>0</v>
      </c>
      <c r="E24" s="2">
        <f t="shared" si="2"/>
        <v>0</v>
      </c>
      <c r="F24" s="2">
        <f t="shared" si="2"/>
        <v>0</v>
      </c>
      <c r="G24" s="2">
        <f t="shared" si="2"/>
        <v>0</v>
      </c>
      <c r="H24" s="2">
        <f t="shared" si="2"/>
        <v>0</v>
      </c>
      <c r="I24" s="2">
        <f t="shared" si="2"/>
        <v>0</v>
      </c>
      <c r="J24" s="2">
        <f t="shared" si="2"/>
        <v>0</v>
      </c>
      <c r="K24" s="2">
        <f t="shared" si="2"/>
        <v>0</v>
      </c>
      <c r="L24" s="2">
        <f t="shared" si="2"/>
        <v>0</v>
      </c>
      <c r="M24" s="2">
        <f t="shared" si="2"/>
        <v>0</v>
      </c>
      <c r="N24" s="2">
        <f t="shared" si="2"/>
        <v>0</v>
      </c>
      <c r="O24" s="2">
        <f t="shared" si="2"/>
        <v>0</v>
      </c>
      <c r="P24" s="2">
        <f t="shared" si="2"/>
        <v>0</v>
      </c>
      <c r="Q24" s="2">
        <f t="shared" si="2"/>
        <v>0</v>
      </c>
      <c r="R24" s="2">
        <f t="shared" si="2"/>
        <v>0</v>
      </c>
      <c r="S24" s="2">
        <f t="shared" si="2"/>
        <v>0</v>
      </c>
      <c r="T24" s="2">
        <f t="shared" si="2"/>
        <v>0</v>
      </c>
      <c r="U24" s="2">
        <f>UNFCCC!J22</f>
        <v>0</v>
      </c>
    </row>
    <row r="25" spans="1:33" ht="13.5" customHeight="1">
      <c r="A25" s="2" t="s">
        <v>33</v>
      </c>
      <c r="B25" s="37">
        <f>UNFCCC!I23</f>
        <v>2737</v>
      </c>
      <c r="C25" s="37">
        <f>B25+(($U$25-$B$25)/(2019-2000))</f>
        <v>2721.1578947368421</v>
      </c>
      <c r="D25" s="37">
        <f t="shared" ref="D25:T25" si="3">C25+($U$25-$B$25)/(2019-2000)</f>
        <v>2705.3157894736842</v>
      </c>
      <c r="E25" s="37">
        <f t="shared" si="3"/>
        <v>2689.4736842105262</v>
      </c>
      <c r="F25" s="37">
        <f t="shared" si="3"/>
        <v>2673.6315789473683</v>
      </c>
      <c r="G25" s="37">
        <f t="shared" si="3"/>
        <v>2657.7894736842104</v>
      </c>
      <c r="H25" s="37">
        <f t="shared" si="3"/>
        <v>2641.9473684210525</v>
      </c>
      <c r="I25" s="37">
        <f t="shared" si="3"/>
        <v>2626.1052631578946</v>
      </c>
      <c r="J25" s="37">
        <f t="shared" si="3"/>
        <v>2610.2631578947367</v>
      </c>
      <c r="K25" s="37">
        <f t="shared" si="3"/>
        <v>2594.4210526315787</v>
      </c>
      <c r="L25" s="37">
        <f t="shared" si="3"/>
        <v>2578.5789473684208</v>
      </c>
      <c r="M25" s="37">
        <f t="shared" si="3"/>
        <v>2562.7368421052629</v>
      </c>
      <c r="N25" s="37">
        <f t="shared" si="3"/>
        <v>2546.894736842105</v>
      </c>
      <c r="O25" s="37">
        <f t="shared" si="3"/>
        <v>2531.0526315789471</v>
      </c>
      <c r="P25" s="37">
        <f t="shared" si="3"/>
        <v>2515.2105263157891</v>
      </c>
      <c r="Q25" s="37">
        <f t="shared" si="3"/>
        <v>2499.3684210526312</v>
      </c>
      <c r="R25" s="37">
        <f t="shared" si="3"/>
        <v>2483.5263157894733</v>
      </c>
      <c r="S25" s="37">
        <f t="shared" si="3"/>
        <v>2467.6842105263154</v>
      </c>
      <c r="T25" s="37">
        <f t="shared" si="3"/>
        <v>2451.8421052631575</v>
      </c>
      <c r="U25" s="37">
        <f>UNFCCC!J23</f>
        <v>2436</v>
      </c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1:33" ht="13.5" customHeight="1">
      <c r="A26" s="2" t="s">
        <v>34</v>
      </c>
      <c r="B26" s="2">
        <f>UNFCCC!I24</f>
        <v>74</v>
      </c>
      <c r="C26" s="2">
        <f t="shared" ref="C26:T26" si="4">B26+($U$26-$B$26)/(2019-2000)</f>
        <v>73.578947368421055</v>
      </c>
      <c r="D26" s="2">
        <f t="shared" si="4"/>
        <v>73.15789473684211</v>
      </c>
      <c r="E26" s="2">
        <f t="shared" si="4"/>
        <v>72.736842105263165</v>
      </c>
      <c r="F26" s="2">
        <f t="shared" si="4"/>
        <v>72.31578947368422</v>
      </c>
      <c r="G26" s="2">
        <f t="shared" si="4"/>
        <v>71.894736842105274</v>
      </c>
      <c r="H26" s="2">
        <f t="shared" si="4"/>
        <v>71.473684210526329</v>
      </c>
      <c r="I26" s="2">
        <f t="shared" si="4"/>
        <v>71.052631578947384</v>
      </c>
      <c r="J26" s="2">
        <f t="shared" si="4"/>
        <v>70.631578947368439</v>
      </c>
      <c r="K26" s="2">
        <f t="shared" si="4"/>
        <v>70.210526315789494</v>
      </c>
      <c r="L26" s="2">
        <f t="shared" si="4"/>
        <v>69.789473684210549</v>
      </c>
      <c r="M26" s="2">
        <f t="shared" si="4"/>
        <v>69.368421052631604</v>
      </c>
      <c r="N26" s="2">
        <f t="shared" si="4"/>
        <v>68.947368421052659</v>
      </c>
      <c r="O26" s="2">
        <f t="shared" si="4"/>
        <v>68.526315789473713</v>
      </c>
      <c r="P26" s="2">
        <f t="shared" si="4"/>
        <v>68.105263157894768</v>
      </c>
      <c r="Q26" s="2">
        <f t="shared" si="4"/>
        <v>67.684210526315823</v>
      </c>
      <c r="R26" s="2">
        <f t="shared" si="4"/>
        <v>67.263157894736878</v>
      </c>
      <c r="S26" s="2">
        <f t="shared" si="4"/>
        <v>66.842105263157933</v>
      </c>
      <c r="T26" s="2">
        <f t="shared" si="4"/>
        <v>66.421052631578988</v>
      </c>
      <c r="U26" s="2">
        <f>UNFCCC!J24</f>
        <v>66</v>
      </c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spans="1:33" ht="13.5" customHeight="1">
      <c r="A27" s="2" t="s">
        <v>35</v>
      </c>
      <c r="B27" s="2">
        <f>UNFCCC!I25</f>
        <v>0</v>
      </c>
      <c r="C27" s="2">
        <f t="shared" ref="C27:T27" si="5">B27+($U$27-$B$27)/(2019-2000)</f>
        <v>0</v>
      </c>
      <c r="D27" s="2">
        <f t="shared" si="5"/>
        <v>0</v>
      </c>
      <c r="E27" s="2">
        <f t="shared" si="5"/>
        <v>0</v>
      </c>
      <c r="F27" s="2">
        <f t="shared" si="5"/>
        <v>0</v>
      </c>
      <c r="G27" s="2">
        <f t="shared" si="5"/>
        <v>0</v>
      </c>
      <c r="H27" s="2">
        <f t="shared" si="5"/>
        <v>0</v>
      </c>
      <c r="I27" s="2">
        <f t="shared" si="5"/>
        <v>0</v>
      </c>
      <c r="J27" s="2">
        <f t="shared" si="5"/>
        <v>0</v>
      </c>
      <c r="K27" s="2">
        <f t="shared" si="5"/>
        <v>0</v>
      </c>
      <c r="L27" s="2">
        <f t="shared" si="5"/>
        <v>0</v>
      </c>
      <c r="M27" s="2">
        <f t="shared" si="5"/>
        <v>0</v>
      </c>
      <c r="N27" s="2">
        <f t="shared" si="5"/>
        <v>0</v>
      </c>
      <c r="O27" s="2">
        <f t="shared" si="5"/>
        <v>0</v>
      </c>
      <c r="P27" s="2">
        <f t="shared" si="5"/>
        <v>0</v>
      </c>
      <c r="Q27" s="2">
        <f t="shared" si="5"/>
        <v>0</v>
      </c>
      <c r="R27" s="2">
        <f t="shared" si="5"/>
        <v>0</v>
      </c>
      <c r="S27" s="2">
        <f t="shared" si="5"/>
        <v>0</v>
      </c>
      <c r="T27" s="2">
        <f t="shared" si="5"/>
        <v>0</v>
      </c>
      <c r="U27" s="2">
        <f>UNFCCC!J25</f>
        <v>0</v>
      </c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spans="1:33" ht="13.5" customHeight="1">
      <c r="A28" s="2" t="s">
        <v>36</v>
      </c>
      <c r="B28" s="2">
        <f>UNFCCC!I26</f>
        <v>0</v>
      </c>
      <c r="C28" s="2">
        <f t="shared" ref="C28:T28" si="6">B28+($U28-$B28)/(2019-2000)</f>
        <v>0</v>
      </c>
      <c r="D28" s="2">
        <f t="shared" si="6"/>
        <v>0</v>
      </c>
      <c r="E28" s="2">
        <f t="shared" si="6"/>
        <v>0</v>
      </c>
      <c r="F28" s="2">
        <f t="shared" si="6"/>
        <v>0</v>
      </c>
      <c r="G28" s="2">
        <f t="shared" si="6"/>
        <v>0</v>
      </c>
      <c r="H28" s="2">
        <f t="shared" si="6"/>
        <v>0</v>
      </c>
      <c r="I28" s="2">
        <f t="shared" si="6"/>
        <v>0</v>
      </c>
      <c r="J28" s="2">
        <f t="shared" si="6"/>
        <v>0</v>
      </c>
      <c r="K28" s="2">
        <f t="shared" si="6"/>
        <v>0</v>
      </c>
      <c r="L28" s="2">
        <f t="shared" si="6"/>
        <v>0</v>
      </c>
      <c r="M28" s="2">
        <f t="shared" si="6"/>
        <v>0</v>
      </c>
      <c r="N28" s="2">
        <f t="shared" si="6"/>
        <v>0</v>
      </c>
      <c r="O28" s="2">
        <f t="shared" si="6"/>
        <v>0</v>
      </c>
      <c r="P28" s="2">
        <f t="shared" si="6"/>
        <v>0</v>
      </c>
      <c r="Q28" s="2">
        <f t="shared" si="6"/>
        <v>0</v>
      </c>
      <c r="R28" s="2">
        <f t="shared" si="6"/>
        <v>0</v>
      </c>
      <c r="S28" s="2">
        <f t="shared" si="6"/>
        <v>0</v>
      </c>
      <c r="T28" s="2">
        <f t="shared" si="6"/>
        <v>0</v>
      </c>
      <c r="U28" s="2">
        <f>UNFCCC!J26</f>
        <v>0</v>
      </c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spans="1:33" ht="13.5" customHeight="1">
      <c r="A29" s="2" t="s">
        <v>37</v>
      </c>
      <c r="B29" s="2">
        <f>UNFCCC!I27</f>
        <v>0</v>
      </c>
      <c r="C29" s="2">
        <f t="shared" ref="C29:T29" si="7">B29+($U29-$B29)/(2019-2000)</f>
        <v>0</v>
      </c>
      <c r="D29" s="2">
        <f t="shared" si="7"/>
        <v>0</v>
      </c>
      <c r="E29" s="2">
        <f t="shared" si="7"/>
        <v>0</v>
      </c>
      <c r="F29" s="2">
        <f t="shared" si="7"/>
        <v>0</v>
      </c>
      <c r="G29" s="2">
        <f t="shared" si="7"/>
        <v>0</v>
      </c>
      <c r="H29" s="2">
        <f t="shared" si="7"/>
        <v>0</v>
      </c>
      <c r="I29" s="2">
        <f t="shared" si="7"/>
        <v>0</v>
      </c>
      <c r="J29" s="2">
        <f t="shared" si="7"/>
        <v>0</v>
      </c>
      <c r="K29" s="2">
        <f t="shared" si="7"/>
        <v>0</v>
      </c>
      <c r="L29" s="2">
        <f t="shared" si="7"/>
        <v>0</v>
      </c>
      <c r="M29" s="2">
        <f t="shared" si="7"/>
        <v>0</v>
      </c>
      <c r="N29" s="2">
        <f t="shared" si="7"/>
        <v>0</v>
      </c>
      <c r="O29" s="2">
        <f t="shared" si="7"/>
        <v>0</v>
      </c>
      <c r="P29" s="2">
        <f t="shared" si="7"/>
        <v>0</v>
      </c>
      <c r="Q29" s="2">
        <f t="shared" si="7"/>
        <v>0</v>
      </c>
      <c r="R29" s="2">
        <f t="shared" si="7"/>
        <v>0</v>
      </c>
      <c r="S29" s="2">
        <f t="shared" si="7"/>
        <v>0</v>
      </c>
      <c r="T29" s="2">
        <f t="shared" si="7"/>
        <v>0</v>
      </c>
      <c r="U29" s="2">
        <f>UNFCCC!J27</f>
        <v>0</v>
      </c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</row>
    <row r="30" spans="1:33" ht="14.25" customHeight="1">
      <c r="A30" s="2" t="s">
        <v>38</v>
      </c>
      <c r="B30" s="2">
        <f>UNFCCC!I28</f>
        <v>0</v>
      </c>
      <c r="C30" s="2">
        <f t="shared" ref="C30:T30" si="8">B30+($U30-$B30)/(2019-2000)</f>
        <v>0</v>
      </c>
      <c r="D30" s="2">
        <f t="shared" si="8"/>
        <v>0</v>
      </c>
      <c r="E30" s="2">
        <f t="shared" si="8"/>
        <v>0</v>
      </c>
      <c r="F30" s="2">
        <f t="shared" si="8"/>
        <v>0</v>
      </c>
      <c r="G30" s="2">
        <f t="shared" si="8"/>
        <v>0</v>
      </c>
      <c r="H30" s="2">
        <f t="shared" si="8"/>
        <v>0</v>
      </c>
      <c r="I30" s="2">
        <f t="shared" si="8"/>
        <v>0</v>
      </c>
      <c r="J30" s="2">
        <f t="shared" si="8"/>
        <v>0</v>
      </c>
      <c r="K30" s="2">
        <f t="shared" si="8"/>
        <v>0</v>
      </c>
      <c r="L30" s="2">
        <f t="shared" si="8"/>
        <v>0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2">
        <f t="shared" si="8"/>
        <v>0</v>
      </c>
      <c r="Q30" s="2">
        <f t="shared" si="8"/>
        <v>0</v>
      </c>
      <c r="R30" s="2">
        <f t="shared" si="8"/>
        <v>0</v>
      </c>
      <c r="S30" s="2">
        <f t="shared" si="8"/>
        <v>0</v>
      </c>
      <c r="T30" s="2">
        <f t="shared" si="8"/>
        <v>0</v>
      </c>
      <c r="U30" s="2">
        <f>UNFCCC!J28</f>
        <v>0</v>
      </c>
    </row>
    <row r="31" spans="1:33" ht="14.25" customHeight="1">
      <c r="A31" s="2" t="s">
        <v>39</v>
      </c>
      <c r="B31" s="2">
        <f>UNFCCC!I29</f>
        <v>0</v>
      </c>
      <c r="C31" s="2">
        <f t="shared" ref="C31:T31" si="9">B31+($U31-$B31)/(2019-2000)</f>
        <v>0</v>
      </c>
      <c r="D31" s="2">
        <f t="shared" si="9"/>
        <v>0</v>
      </c>
      <c r="E31" s="2">
        <f t="shared" si="9"/>
        <v>0</v>
      </c>
      <c r="F31" s="2">
        <f t="shared" si="9"/>
        <v>0</v>
      </c>
      <c r="G31" s="2">
        <f t="shared" si="9"/>
        <v>0</v>
      </c>
      <c r="H31" s="2">
        <f t="shared" si="9"/>
        <v>0</v>
      </c>
      <c r="I31" s="2">
        <f t="shared" si="9"/>
        <v>0</v>
      </c>
      <c r="J31" s="2">
        <f t="shared" si="9"/>
        <v>0</v>
      </c>
      <c r="K31" s="2">
        <f t="shared" si="9"/>
        <v>0</v>
      </c>
      <c r="L31" s="2">
        <f t="shared" si="9"/>
        <v>0</v>
      </c>
      <c r="M31" s="2">
        <f t="shared" si="9"/>
        <v>0</v>
      </c>
      <c r="N31" s="2">
        <f t="shared" si="9"/>
        <v>0</v>
      </c>
      <c r="O31" s="2">
        <f t="shared" si="9"/>
        <v>0</v>
      </c>
      <c r="P31" s="2">
        <f t="shared" si="9"/>
        <v>0</v>
      </c>
      <c r="Q31" s="2">
        <f t="shared" si="9"/>
        <v>0</v>
      </c>
      <c r="R31" s="2">
        <f t="shared" si="9"/>
        <v>0</v>
      </c>
      <c r="S31" s="2">
        <f t="shared" si="9"/>
        <v>0</v>
      </c>
      <c r="T31" s="2">
        <f t="shared" si="9"/>
        <v>0</v>
      </c>
      <c r="U31" s="2">
        <f>UNFCCC!J29</f>
        <v>0</v>
      </c>
    </row>
    <row r="32" spans="1:33" ht="14.25" customHeight="1">
      <c r="A32" s="2" t="s">
        <v>40</v>
      </c>
      <c r="B32" s="37">
        <f>UNFCCC!I30</f>
        <v>41445</v>
      </c>
      <c r="C32" s="37">
        <f t="shared" ref="C32:T32" si="10">B32+($U32-$B32)/(2019-2000)</f>
        <v>42154.947368421053</v>
      </c>
      <c r="D32" s="37">
        <f t="shared" si="10"/>
        <v>42864.894736842107</v>
      </c>
      <c r="E32" s="37">
        <f t="shared" si="10"/>
        <v>43574.84210526316</v>
      </c>
      <c r="F32" s="37">
        <f t="shared" si="10"/>
        <v>44284.789473684214</v>
      </c>
      <c r="G32" s="37">
        <f t="shared" si="10"/>
        <v>44994.736842105267</v>
      </c>
      <c r="H32" s="37">
        <f t="shared" si="10"/>
        <v>45704.68421052632</v>
      </c>
      <c r="I32" s="37">
        <f t="shared" si="10"/>
        <v>46414.631578947374</v>
      </c>
      <c r="J32" s="37">
        <f t="shared" si="10"/>
        <v>47124.578947368427</v>
      </c>
      <c r="K32" s="37">
        <f t="shared" si="10"/>
        <v>47834.526315789481</v>
      </c>
      <c r="L32" s="37">
        <f t="shared" si="10"/>
        <v>48544.473684210534</v>
      </c>
      <c r="M32" s="37">
        <f t="shared" si="10"/>
        <v>49254.421052631587</v>
      </c>
      <c r="N32" s="37">
        <f t="shared" si="10"/>
        <v>49964.368421052641</v>
      </c>
      <c r="O32" s="37">
        <f t="shared" si="10"/>
        <v>50674.315789473694</v>
      </c>
      <c r="P32" s="37">
        <f t="shared" si="10"/>
        <v>51384.263157894748</v>
      </c>
      <c r="Q32" s="37">
        <f t="shared" si="10"/>
        <v>52094.210526315801</v>
      </c>
      <c r="R32" s="37">
        <f t="shared" si="10"/>
        <v>52804.157894736854</v>
      </c>
      <c r="S32" s="37">
        <f t="shared" si="10"/>
        <v>53514.105263157908</v>
      </c>
      <c r="T32" s="37">
        <f t="shared" si="10"/>
        <v>54224.052631578961</v>
      </c>
      <c r="U32" s="37">
        <f>UNFCCC!J30</f>
        <v>54934</v>
      </c>
    </row>
    <row r="33" spans="1:21" ht="14.25" customHeight="1">
      <c r="A33" s="2" t="s">
        <v>41</v>
      </c>
      <c r="B33" s="37">
        <f>UNFCCC!I31</f>
        <v>40928</v>
      </c>
      <c r="C33" s="37">
        <f t="shared" ref="C33:T33" si="11">B33+($U33-$B33)/(2019-2000)</f>
        <v>41805.315789473687</v>
      </c>
      <c r="D33" s="37">
        <f t="shared" si="11"/>
        <v>42682.631578947374</v>
      </c>
      <c r="E33" s="37">
        <f t="shared" si="11"/>
        <v>43559.947368421061</v>
      </c>
      <c r="F33" s="37">
        <f t="shared" si="11"/>
        <v>44437.263157894748</v>
      </c>
      <c r="G33" s="37">
        <f t="shared" si="11"/>
        <v>45314.578947368434</v>
      </c>
      <c r="H33" s="37">
        <f t="shared" si="11"/>
        <v>46191.894736842121</v>
      </c>
      <c r="I33" s="37">
        <f t="shared" si="11"/>
        <v>47069.210526315808</v>
      </c>
      <c r="J33" s="37">
        <f t="shared" si="11"/>
        <v>47946.526315789495</v>
      </c>
      <c r="K33" s="37">
        <f t="shared" si="11"/>
        <v>48823.842105263182</v>
      </c>
      <c r="L33" s="37">
        <f t="shared" si="11"/>
        <v>49701.157894736869</v>
      </c>
      <c r="M33" s="37">
        <f t="shared" si="11"/>
        <v>50578.473684210556</v>
      </c>
      <c r="N33" s="37">
        <f t="shared" si="11"/>
        <v>51455.789473684243</v>
      </c>
      <c r="O33" s="37">
        <f t="shared" si="11"/>
        <v>52333.10526315793</v>
      </c>
      <c r="P33" s="37">
        <f t="shared" si="11"/>
        <v>53210.421052631616</v>
      </c>
      <c r="Q33" s="37">
        <f t="shared" si="11"/>
        <v>54087.736842105303</v>
      </c>
      <c r="R33" s="37">
        <f t="shared" si="11"/>
        <v>54965.05263157899</v>
      </c>
      <c r="S33" s="37">
        <f t="shared" si="11"/>
        <v>55842.368421052677</v>
      </c>
      <c r="T33" s="37">
        <f t="shared" si="11"/>
        <v>56719.684210526364</v>
      </c>
      <c r="U33" s="37">
        <f>UNFCCC!J31</f>
        <v>57597</v>
      </c>
    </row>
    <row r="34" spans="1:21" ht="14.25" customHeight="1">
      <c r="A34" s="2" t="s">
        <v>42</v>
      </c>
      <c r="B34" s="2">
        <f>UNFCCC!I32</f>
        <v>0</v>
      </c>
      <c r="C34" s="2">
        <f t="shared" ref="C34:T34" si="12">B34+($U34-$B34)/(2019-2000)</f>
        <v>0</v>
      </c>
      <c r="D34" s="2">
        <f t="shared" si="12"/>
        <v>0</v>
      </c>
      <c r="E34" s="2">
        <f t="shared" si="12"/>
        <v>0</v>
      </c>
      <c r="F34" s="2">
        <f t="shared" si="12"/>
        <v>0</v>
      </c>
      <c r="G34" s="2">
        <f t="shared" si="12"/>
        <v>0</v>
      </c>
      <c r="H34" s="2">
        <f t="shared" si="12"/>
        <v>0</v>
      </c>
      <c r="I34" s="2">
        <f t="shared" si="12"/>
        <v>0</v>
      </c>
      <c r="J34" s="2">
        <f t="shared" si="12"/>
        <v>0</v>
      </c>
      <c r="K34" s="2">
        <f t="shared" si="12"/>
        <v>0</v>
      </c>
      <c r="L34" s="2">
        <f t="shared" si="12"/>
        <v>0</v>
      </c>
      <c r="M34" s="2">
        <f t="shared" si="12"/>
        <v>0</v>
      </c>
      <c r="N34" s="2">
        <f t="shared" si="12"/>
        <v>0</v>
      </c>
      <c r="O34" s="2">
        <f t="shared" si="12"/>
        <v>0</v>
      </c>
      <c r="P34" s="2">
        <f t="shared" si="12"/>
        <v>0</v>
      </c>
      <c r="Q34" s="2">
        <f t="shared" si="12"/>
        <v>0</v>
      </c>
      <c r="R34" s="2">
        <f t="shared" si="12"/>
        <v>0</v>
      </c>
      <c r="S34" s="2">
        <f t="shared" si="12"/>
        <v>0</v>
      </c>
      <c r="T34" s="2">
        <f t="shared" si="12"/>
        <v>0</v>
      </c>
      <c r="U34" s="2">
        <f>UNFCCC!J32</f>
        <v>0</v>
      </c>
    </row>
    <row r="35" spans="1:21" ht="14.25" customHeight="1">
      <c r="B35" s="37">
        <f t="shared" ref="B35:U35" si="13">SUM(B23:B34)</f>
        <v>619709</v>
      </c>
      <c r="C35" s="37">
        <f t="shared" si="13"/>
        <v>641443.05263157899</v>
      </c>
      <c r="D35" s="37">
        <f t="shared" si="13"/>
        <v>663177.1052631581</v>
      </c>
      <c r="E35" s="37">
        <f t="shared" si="13"/>
        <v>684911.15789473697</v>
      </c>
      <c r="F35" s="37">
        <f t="shared" si="13"/>
        <v>706645.21052631608</v>
      </c>
      <c r="G35" s="37">
        <f t="shared" si="13"/>
        <v>728379.26315789495</v>
      </c>
      <c r="H35" s="37">
        <f t="shared" si="13"/>
        <v>750113.31578947394</v>
      </c>
      <c r="I35" s="37">
        <f t="shared" si="13"/>
        <v>771847.36842105305</v>
      </c>
      <c r="J35" s="37">
        <f t="shared" si="13"/>
        <v>793581.42105263192</v>
      </c>
      <c r="K35" s="37">
        <f t="shared" si="13"/>
        <v>815315.47368421091</v>
      </c>
      <c r="L35" s="37">
        <f t="shared" si="13"/>
        <v>837049.5263157899</v>
      </c>
      <c r="M35" s="37">
        <f t="shared" si="13"/>
        <v>858783.57894736889</v>
      </c>
      <c r="N35" s="37">
        <f t="shared" si="13"/>
        <v>880517.63157894788</v>
      </c>
      <c r="O35" s="37">
        <f t="shared" si="13"/>
        <v>902251.68421052699</v>
      </c>
      <c r="P35" s="37">
        <f t="shared" si="13"/>
        <v>923985.73684210586</v>
      </c>
      <c r="Q35" s="37">
        <f t="shared" si="13"/>
        <v>945719.78947368485</v>
      </c>
      <c r="R35" s="37">
        <f t="shared" si="13"/>
        <v>967453.84210526384</v>
      </c>
      <c r="S35" s="37">
        <f t="shared" si="13"/>
        <v>989187.89473684283</v>
      </c>
      <c r="T35" s="37">
        <f t="shared" si="13"/>
        <v>1010921.9473684219</v>
      </c>
      <c r="U35" s="37">
        <f t="shared" si="13"/>
        <v>1032656</v>
      </c>
    </row>
    <row r="36" spans="1:21" ht="14.25" customHeight="1"/>
    <row r="37" spans="1:21" ht="14.25" customHeight="1"/>
    <row r="38" spans="1:21" ht="14.25" customHeight="1"/>
    <row r="39" spans="1:21" ht="14.25" customHeight="1"/>
    <row r="40" spans="1:21" ht="14.25" customHeight="1"/>
    <row r="41" spans="1:21" ht="14.25" customHeight="1"/>
    <row r="42" spans="1:21" ht="14.25" customHeight="1"/>
    <row r="43" spans="1:21" ht="14.25" customHeight="1"/>
    <row r="44" spans="1:21" ht="14.25" customHeight="1"/>
    <row r="45" spans="1:21" ht="14.25" customHeight="1"/>
    <row r="46" spans="1:21" ht="14.25" customHeight="1"/>
    <row r="47" spans="1:21" ht="14.25" customHeight="1"/>
    <row r="48" spans="1:2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1">
    <mergeCell ref="E2:H2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F1000"/>
  <sheetViews>
    <sheetView tabSelected="1" workbookViewId="0"/>
  </sheetViews>
  <sheetFormatPr defaultColWidth="14.42578125" defaultRowHeight="15" customHeight="1"/>
  <cols>
    <col min="1" max="1" width="16.7109375" customWidth="1"/>
    <col min="2" max="17" width="11.28515625" customWidth="1"/>
    <col min="18" max="32" width="8.7109375" customWidth="1"/>
  </cols>
  <sheetData>
    <row r="1" spans="1:32" ht="14.25" customHeight="1">
      <c r="A1" s="2"/>
      <c r="B1" s="2">
        <v>2020</v>
      </c>
      <c r="C1" s="2">
        <v>2021</v>
      </c>
      <c r="D1" s="2">
        <v>2022</v>
      </c>
      <c r="E1" s="2">
        <v>2022</v>
      </c>
      <c r="F1" s="2">
        <v>2022</v>
      </c>
      <c r="G1" s="2">
        <v>2022</v>
      </c>
      <c r="H1" s="2">
        <v>2022</v>
      </c>
      <c r="I1" s="2">
        <v>2022</v>
      </c>
      <c r="J1" s="2">
        <v>2022</v>
      </c>
      <c r="K1" s="2">
        <v>2022</v>
      </c>
      <c r="L1" s="2">
        <v>2022</v>
      </c>
      <c r="M1" s="2">
        <v>2022</v>
      </c>
      <c r="N1" s="2">
        <v>2022</v>
      </c>
      <c r="O1" s="2">
        <v>2022</v>
      </c>
      <c r="P1" s="2">
        <v>2022</v>
      </c>
      <c r="Q1" s="2">
        <v>2022</v>
      </c>
      <c r="R1" s="2">
        <v>2022</v>
      </c>
      <c r="S1" s="2">
        <v>2022</v>
      </c>
      <c r="T1" s="2">
        <v>2022</v>
      </c>
      <c r="U1" s="2">
        <v>2022</v>
      </c>
      <c r="V1" s="2">
        <v>2022</v>
      </c>
      <c r="W1" s="2">
        <v>2022</v>
      </c>
      <c r="X1" s="2">
        <v>2022</v>
      </c>
      <c r="Y1" s="2">
        <v>2022</v>
      </c>
      <c r="Z1" s="2">
        <v>2022</v>
      </c>
      <c r="AA1" s="2">
        <v>2022</v>
      </c>
      <c r="AB1" s="2">
        <v>2022</v>
      </c>
      <c r="AC1" s="2">
        <v>2022</v>
      </c>
      <c r="AD1" s="2">
        <v>2022</v>
      </c>
      <c r="AE1" s="2">
        <v>2022</v>
      </c>
      <c r="AF1" s="2">
        <v>2022</v>
      </c>
    </row>
    <row r="2" spans="1:32" ht="14.25" customHeight="1">
      <c r="A2" s="2" t="s">
        <v>31</v>
      </c>
      <c r="B2" s="25">
        <f>Calcs!C4*10^9</f>
        <v>937786052631579.38</v>
      </c>
      <c r="C2" s="25">
        <f>B2</f>
        <v>937786052631579.38</v>
      </c>
      <c r="D2" s="25">
        <f t="shared" ref="D2:AF11" si="0">C2</f>
        <v>937786052631579.38</v>
      </c>
      <c r="E2" s="25">
        <f t="shared" si="0"/>
        <v>937786052631579.38</v>
      </c>
      <c r="F2" s="25">
        <f t="shared" si="0"/>
        <v>937786052631579.38</v>
      </c>
      <c r="G2" s="25">
        <f t="shared" si="0"/>
        <v>937786052631579.38</v>
      </c>
      <c r="H2" s="25">
        <f t="shared" si="0"/>
        <v>937786052631579.38</v>
      </c>
      <c r="I2" s="25">
        <f t="shared" si="0"/>
        <v>937786052631579.38</v>
      </c>
      <c r="J2" s="25">
        <f t="shared" si="0"/>
        <v>937786052631579.38</v>
      </c>
      <c r="K2" s="25">
        <f t="shared" si="0"/>
        <v>937786052631579.38</v>
      </c>
      <c r="L2" s="25">
        <f t="shared" si="0"/>
        <v>937786052631579.38</v>
      </c>
      <c r="M2" s="25">
        <f t="shared" si="0"/>
        <v>937786052631579.38</v>
      </c>
      <c r="N2" s="25">
        <f t="shared" si="0"/>
        <v>937786052631579.38</v>
      </c>
      <c r="O2" s="25">
        <f t="shared" si="0"/>
        <v>937786052631579.38</v>
      </c>
      <c r="P2" s="25">
        <f t="shared" si="0"/>
        <v>937786052631579.38</v>
      </c>
      <c r="Q2" s="25">
        <f t="shared" si="0"/>
        <v>937786052631579.38</v>
      </c>
      <c r="R2" s="25">
        <f t="shared" si="0"/>
        <v>937786052631579.38</v>
      </c>
      <c r="S2" s="25">
        <f t="shared" si="0"/>
        <v>937786052631579.38</v>
      </c>
      <c r="T2" s="25">
        <f t="shared" si="0"/>
        <v>937786052631579.38</v>
      </c>
      <c r="U2" s="25">
        <f t="shared" si="0"/>
        <v>937786052631579.38</v>
      </c>
      <c r="V2" s="25">
        <f t="shared" si="0"/>
        <v>937786052631579.38</v>
      </c>
      <c r="W2" s="25">
        <f t="shared" si="0"/>
        <v>937786052631579.38</v>
      </c>
      <c r="X2" s="25">
        <f t="shared" si="0"/>
        <v>937786052631579.38</v>
      </c>
      <c r="Y2" s="25">
        <f t="shared" si="0"/>
        <v>937786052631579.38</v>
      </c>
      <c r="Z2" s="25">
        <f t="shared" si="0"/>
        <v>937786052631579.38</v>
      </c>
      <c r="AA2" s="25">
        <f t="shared" si="0"/>
        <v>937786052631579.38</v>
      </c>
      <c r="AB2" s="25">
        <f t="shared" si="0"/>
        <v>937786052631579.38</v>
      </c>
      <c r="AC2" s="25">
        <f t="shared" si="0"/>
        <v>937786052631579.38</v>
      </c>
      <c r="AD2" s="25">
        <f t="shared" si="0"/>
        <v>937786052631579.38</v>
      </c>
      <c r="AE2" s="25">
        <f t="shared" si="0"/>
        <v>937786052631579.38</v>
      </c>
      <c r="AF2" s="25">
        <f t="shared" si="0"/>
        <v>937786052631579.38</v>
      </c>
    </row>
    <row r="3" spans="1:32" ht="14.25" customHeight="1">
      <c r="A3" s="2" t="s">
        <v>32</v>
      </c>
      <c r="B3" s="25">
        <f>Calcs!C5*10^9</f>
        <v>0</v>
      </c>
      <c r="C3" s="25">
        <f t="shared" ref="C3:R13" si="1">B3</f>
        <v>0</v>
      </c>
      <c r="D3" s="25">
        <f t="shared" si="1"/>
        <v>0</v>
      </c>
      <c r="E3" s="25">
        <f t="shared" si="1"/>
        <v>0</v>
      </c>
      <c r="F3" s="25">
        <f t="shared" si="1"/>
        <v>0</v>
      </c>
      <c r="G3" s="25">
        <f t="shared" si="1"/>
        <v>0</v>
      </c>
      <c r="H3" s="25">
        <f t="shared" si="1"/>
        <v>0</v>
      </c>
      <c r="I3" s="25">
        <f t="shared" si="1"/>
        <v>0</v>
      </c>
      <c r="J3" s="25">
        <f t="shared" si="1"/>
        <v>0</v>
      </c>
      <c r="K3" s="25">
        <f t="shared" si="1"/>
        <v>0</v>
      </c>
      <c r="L3" s="25">
        <f t="shared" si="1"/>
        <v>0</v>
      </c>
      <c r="M3" s="25">
        <f t="shared" si="1"/>
        <v>0</v>
      </c>
      <c r="N3" s="25">
        <f t="shared" si="1"/>
        <v>0</v>
      </c>
      <c r="O3" s="25">
        <f t="shared" si="1"/>
        <v>0</v>
      </c>
      <c r="P3" s="25">
        <f t="shared" si="1"/>
        <v>0</v>
      </c>
      <c r="Q3" s="25">
        <f t="shared" si="1"/>
        <v>0</v>
      </c>
      <c r="R3" s="25">
        <f t="shared" si="1"/>
        <v>0</v>
      </c>
      <c r="S3" s="25">
        <f t="shared" si="0"/>
        <v>0</v>
      </c>
      <c r="T3" s="25">
        <f t="shared" si="0"/>
        <v>0</v>
      </c>
      <c r="U3" s="25">
        <f t="shared" si="0"/>
        <v>0</v>
      </c>
      <c r="V3" s="25">
        <f t="shared" si="0"/>
        <v>0</v>
      </c>
      <c r="W3" s="25">
        <f t="shared" si="0"/>
        <v>0</v>
      </c>
      <c r="X3" s="25">
        <f t="shared" si="0"/>
        <v>0</v>
      </c>
      <c r="Y3" s="25">
        <f t="shared" si="0"/>
        <v>0</v>
      </c>
      <c r="Z3" s="25">
        <f t="shared" si="0"/>
        <v>0</v>
      </c>
      <c r="AA3" s="25">
        <f t="shared" si="0"/>
        <v>0</v>
      </c>
      <c r="AB3" s="25">
        <f t="shared" si="0"/>
        <v>0</v>
      </c>
      <c r="AC3" s="25">
        <f t="shared" si="0"/>
        <v>0</v>
      </c>
      <c r="AD3" s="25">
        <f t="shared" si="0"/>
        <v>0</v>
      </c>
      <c r="AE3" s="25">
        <f t="shared" si="0"/>
        <v>0</v>
      </c>
      <c r="AF3" s="25">
        <f t="shared" si="0"/>
        <v>0</v>
      </c>
    </row>
    <row r="4" spans="1:32" ht="14.25" customHeight="1">
      <c r="A4" s="2" t="s">
        <v>33</v>
      </c>
      <c r="B4" s="25">
        <f>Calcs!C6*10^9</f>
        <v>0</v>
      </c>
      <c r="C4" s="25">
        <f t="shared" si="1"/>
        <v>0</v>
      </c>
      <c r="D4" s="25">
        <f t="shared" si="0"/>
        <v>0</v>
      </c>
      <c r="E4" s="25">
        <f t="shared" si="0"/>
        <v>0</v>
      </c>
      <c r="F4" s="25">
        <f t="shared" si="0"/>
        <v>0</v>
      </c>
      <c r="G4" s="25">
        <f t="shared" si="0"/>
        <v>0</v>
      </c>
      <c r="H4" s="25">
        <f t="shared" si="0"/>
        <v>0</v>
      </c>
      <c r="I4" s="25">
        <f t="shared" si="0"/>
        <v>0</v>
      </c>
      <c r="J4" s="25">
        <f t="shared" si="0"/>
        <v>0</v>
      </c>
      <c r="K4" s="25">
        <f t="shared" si="0"/>
        <v>0</v>
      </c>
      <c r="L4" s="25">
        <f t="shared" si="0"/>
        <v>0</v>
      </c>
      <c r="M4" s="25">
        <f t="shared" si="0"/>
        <v>0</v>
      </c>
      <c r="N4" s="25">
        <f t="shared" si="0"/>
        <v>0</v>
      </c>
      <c r="O4" s="25">
        <f t="shared" si="0"/>
        <v>0</v>
      </c>
      <c r="P4" s="25">
        <f t="shared" si="0"/>
        <v>0</v>
      </c>
      <c r="Q4" s="25">
        <f t="shared" si="0"/>
        <v>0</v>
      </c>
      <c r="R4" s="25">
        <f t="shared" si="0"/>
        <v>0</v>
      </c>
      <c r="S4" s="25">
        <f t="shared" si="0"/>
        <v>0</v>
      </c>
      <c r="T4" s="25">
        <f t="shared" si="0"/>
        <v>0</v>
      </c>
      <c r="U4" s="25">
        <f t="shared" si="0"/>
        <v>0</v>
      </c>
      <c r="V4" s="25">
        <f t="shared" si="0"/>
        <v>0</v>
      </c>
      <c r="W4" s="25">
        <f t="shared" si="0"/>
        <v>0</v>
      </c>
      <c r="X4" s="25">
        <f t="shared" si="0"/>
        <v>0</v>
      </c>
      <c r="Y4" s="25">
        <f t="shared" si="0"/>
        <v>0</v>
      </c>
      <c r="Z4" s="25">
        <f t="shared" si="0"/>
        <v>0</v>
      </c>
      <c r="AA4" s="25">
        <f t="shared" si="0"/>
        <v>0</v>
      </c>
      <c r="AB4" s="25">
        <f t="shared" si="0"/>
        <v>0</v>
      </c>
      <c r="AC4" s="25">
        <f t="shared" si="0"/>
        <v>0</v>
      </c>
      <c r="AD4" s="25">
        <f t="shared" si="0"/>
        <v>0</v>
      </c>
      <c r="AE4" s="25">
        <f t="shared" si="0"/>
        <v>0</v>
      </c>
      <c r="AF4" s="25">
        <f t="shared" si="0"/>
        <v>0</v>
      </c>
    </row>
    <row r="5" spans="1:32" ht="14.25" customHeight="1">
      <c r="A5" s="2" t="s">
        <v>34</v>
      </c>
      <c r="B5" s="25">
        <f>Calcs!C7*10^9</f>
        <v>0</v>
      </c>
      <c r="C5" s="25">
        <f t="shared" si="1"/>
        <v>0</v>
      </c>
      <c r="D5" s="25">
        <f t="shared" si="0"/>
        <v>0</v>
      </c>
      <c r="E5" s="25">
        <f t="shared" si="0"/>
        <v>0</v>
      </c>
      <c r="F5" s="25">
        <f t="shared" si="0"/>
        <v>0</v>
      </c>
      <c r="G5" s="25">
        <f t="shared" si="0"/>
        <v>0</v>
      </c>
      <c r="H5" s="25">
        <f t="shared" si="0"/>
        <v>0</v>
      </c>
      <c r="I5" s="25">
        <f t="shared" si="0"/>
        <v>0</v>
      </c>
      <c r="J5" s="25">
        <f t="shared" si="0"/>
        <v>0</v>
      </c>
      <c r="K5" s="25">
        <f t="shared" si="0"/>
        <v>0</v>
      </c>
      <c r="L5" s="25">
        <f t="shared" si="0"/>
        <v>0</v>
      </c>
      <c r="M5" s="25">
        <f t="shared" si="0"/>
        <v>0</v>
      </c>
      <c r="N5" s="25">
        <f t="shared" si="0"/>
        <v>0</v>
      </c>
      <c r="O5" s="25">
        <f t="shared" si="0"/>
        <v>0</v>
      </c>
      <c r="P5" s="25">
        <f t="shared" si="0"/>
        <v>0</v>
      </c>
      <c r="Q5" s="25">
        <f t="shared" si="0"/>
        <v>0</v>
      </c>
      <c r="R5" s="25">
        <f t="shared" si="0"/>
        <v>0</v>
      </c>
      <c r="S5" s="25">
        <f t="shared" si="0"/>
        <v>0</v>
      </c>
      <c r="T5" s="25">
        <f t="shared" si="0"/>
        <v>0</v>
      </c>
      <c r="U5" s="25">
        <f t="shared" si="0"/>
        <v>0</v>
      </c>
      <c r="V5" s="25">
        <f t="shared" si="0"/>
        <v>0</v>
      </c>
      <c r="W5" s="25">
        <f t="shared" si="0"/>
        <v>0</v>
      </c>
      <c r="X5" s="25">
        <f t="shared" si="0"/>
        <v>0</v>
      </c>
      <c r="Y5" s="25">
        <f t="shared" si="0"/>
        <v>0</v>
      </c>
      <c r="Z5" s="25">
        <f t="shared" si="0"/>
        <v>0</v>
      </c>
      <c r="AA5" s="25">
        <f t="shared" si="0"/>
        <v>0</v>
      </c>
      <c r="AB5" s="25">
        <f t="shared" si="0"/>
        <v>0</v>
      </c>
      <c r="AC5" s="25">
        <f t="shared" si="0"/>
        <v>0</v>
      </c>
      <c r="AD5" s="25">
        <f t="shared" si="0"/>
        <v>0</v>
      </c>
      <c r="AE5" s="25">
        <f t="shared" si="0"/>
        <v>0</v>
      </c>
      <c r="AF5" s="25">
        <f t="shared" si="0"/>
        <v>0</v>
      </c>
    </row>
    <row r="6" spans="1:32" ht="14.25" customHeight="1">
      <c r="A6" s="2" t="s">
        <v>35</v>
      </c>
      <c r="B6" s="25">
        <f>Calcs!C8*10^9</f>
        <v>0</v>
      </c>
      <c r="C6" s="25">
        <f t="shared" si="1"/>
        <v>0</v>
      </c>
      <c r="D6" s="25">
        <f t="shared" si="0"/>
        <v>0</v>
      </c>
      <c r="E6" s="25">
        <f t="shared" si="0"/>
        <v>0</v>
      </c>
      <c r="F6" s="25">
        <f t="shared" si="0"/>
        <v>0</v>
      </c>
      <c r="G6" s="25">
        <f t="shared" si="0"/>
        <v>0</v>
      </c>
      <c r="H6" s="25">
        <f t="shared" si="0"/>
        <v>0</v>
      </c>
      <c r="I6" s="25">
        <f t="shared" si="0"/>
        <v>0</v>
      </c>
      <c r="J6" s="25">
        <f t="shared" si="0"/>
        <v>0</v>
      </c>
      <c r="K6" s="25">
        <f t="shared" si="0"/>
        <v>0</v>
      </c>
      <c r="L6" s="25">
        <f t="shared" si="0"/>
        <v>0</v>
      </c>
      <c r="M6" s="25">
        <f t="shared" si="0"/>
        <v>0</v>
      </c>
      <c r="N6" s="25">
        <f t="shared" si="0"/>
        <v>0</v>
      </c>
      <c r="O6" s="25">
        <f t="shared" si="0"/>
        <v>0</v>
      </c>
      <c r="P6" s="25">
        <f t="shared" si="0"/>
        <v>0</v>
      </c>
      <c r="Q6" s="25">
        <f t="shared" si="0"/>
        <v>0</v>
      </c>
      <c r="R6" s="25">
        <f t="shared" si="0"/>
        <v>0</v>
      </c>
      <c r="S6" s="25">
        <f t="shared" si="0"/>
        <v>0</v>
      </c>
      <c r="T6" s="25">
        <f t="shared" si="0"/>
        <v>0</v>
      </c>
      <c r="U6" s="25">
        <f t="shared" si="0"/>
        <v>0</v>
      </c>
      <c r="V6" s="25">
        <f t="shared" si="0"/>
        <v>0</v>
      </c>
      <c r="W6" s="25">
        <f t="shared" si="0"/>
        <v>0</v>
      </c>
      <c r="X6" s="25">
        <f t="shared" si="0"/>
        <v>0</v>
      </c>
      <c r="Y6" s="25">
        <f t="shared" si="0"/>
        <v>0</v>
      </c>
      <c r="Z6" s="25">
        <f t="shared" si="0"/>
        <v>0</v>
      </c>
      <c r="AA6" s="25">
        <f t="shared" si="0"/>
        <v>0</v>
      </c>
      <c r="AB6" s="25">
        <f t="shared" si="0"/>
        <v>0</v>
      </c>
      <c r="AC6" s="25">
        <f t="shared" si="0"/>
        <v>0</v>
      </c>
      <c r="AD6" s="25">
        <f t="shared" si="0"/>
        <v>0</v>
      </c>
      <c r="AE6" s="25">
        <f t="shared" si="0"/>
        <v>0</v>
      </c>
      <c r="AF6" s="25">
        <f t="shared" si="0"/>
        <v>0</v>
      </c>
    </row>
    <row r="7" spans="1:32" ht="14.25" customHeight="1">
      <c r="A7" s="2" t="s">
        <v>36</v>
      </c>
      <c r="B7" s="25">
        <f>Calcs!C9*10^9</f>
        <v>0</v>
      </c>
      <c r="C7" s="25">
        <f t="shared" si="1"/>
        <v>0</v>
      </c>
      <c r="D7" s="25">
        <f t="shared" si="0"/>
        <v>0</v>
      </c>
      <c r="E7" s="25">
        <f t="shared" si="0"/>
        <v>0</v>
      </c>
      <c r="F7" s="25">
        <f t="shared" si="0"/>
        <v>0</v>
      </c>
      <c r="G7" s="25">
        <f t="shared" si="0"/>
        <v>0</v>
      </c>
      <c r="H7" s="25">
        <f t="shared" si="0"/>
        <v>0</v>
      </c>
      <c r="I7" s="25">
        <f t="shared" si="0"/>
        <v>0</v>
      </c>
      <c r="J7" s="25">
        <f t="shared" si="0"/>
        <v>0</v>
      </c>
      <c r="K7" s="25">
        <f t="shared" si="0"/>
        <v>0</v>
      </c>
      <c r="L7" s="25">
        <f t="shared" si="0"/>
        <v>0</v>
      </c>
      <c r="M7" s="25">
        <f t="shared" si="0"/>
        <v>0</v>
      </c>
      <c r="N7" s="25">
        <f t="shared" si="0"/>
        <v>0</v>
      </c>
      <c r="O7" s="25">
        <f t="shared" si="0"/>
        <v>0</v>
      </c>
      <c r="P7" s="25">
        <f t="shared" si="0"/>
        <v>0</v>
      </c>
      <c r="Q7" s="25">
        <f t="shared" si="0"/>
        <v>0</v>
      </c>
      <c r="R7" s="25">
        <f t="shared" si="0"/>
        <v>0</v>
      </c>
      <c r="S7" s="25">
        <f t="shared" si="0"/>
        <v>0</v>
      </c>
      <c r="T7" s="25">
        <f t="shared" si="0"/>
        <v>0</v>
      </c>
      <c r="U7" s="25">
        <f t="shared" si="0"/>
        <v>0</v>
      </c>
      <c r="V7" s="25">
        <f t="shared" si="0"/>
        <v>0</v>
      </c>
      <c r="W7" s="25">
        <f t="shared" si="0"/>
        <v>0</v>
      </c>
      <c r="X7" s="25">
        <f t="shared" si="0"/>
        <v>0</v>
      </c>
      <c r="Y7" s="25">
        <f t="shared" si="0"/>
        <v>0</v>
      </c>
      <c r="Z7" s="25">
        <f t="shared" si="0"/>
        <v>0</v>
      </c>
      <c r="AA7" s="25">
        <f t="shared" si="0"/>
        <v>0</v>
      </c>
      <c r="AB7" s="25">
        <f t="shared" si="0"/>
        <v>0</v>
      </c>
      <c r="AC7" s="25">
        <f t="shared" si="0"/>
        <v>0</v>
      </c>
      <c r="AD7" s="25">
        <f t="shared" si="0"/>
        <v>0</v>
      </c>
      <c r="AE7" s="25">
        <f t="shared" si="0"/>
        <v>0</v>
      </c>
      <c r="AF7" s="25">
        <f t="shared" si="0"/>
        <v>0</v>
      </c>
    </row>
    <row r="8" spans="1:32" ht="14.25" customHeight="1">
      <c r="A8" s="2" t="s">
        <v>37</v>
      </c>
      <c r="B8" s="25">
        <f>Calcs!C10*10^9</f>
        <v>0</v>
      </c>
      <c r="C8" s="25">
        <f t="shared" si="1"/>
        <v>0</v>
      </c>
      <c r="D8" s="25">
        <f t="shared" si="0"/>
        <v>0</v>
      </c>
      <c r="E8" s="25">
        <f t="shared" si="0"/>
        <v>0</v>
      </c>
      <c r="F8" s="25">
        <f t="shared" si="0"/>
        <v>0</v>
      </c>
      <c r="G8" s="25">
        <f t="shared" si="0"/>
        <v>0</v>
      </c>
      <c r="H8" s="25">
        <f t="shared" si="0"/>
        <v>0</v>
      </c>
      <c r="I8" s="25">
        <f t="shared" si="0"/>
        <v>0</v>
      </c>
      <c r="J8" s="25">
        <f t="shared" si="0"/>
        <v>0</v>
      </c>
      <c r="K8" s="25">
        <f t="shared" si="0"/>
        <v>0</v>
      </c>
      <c r="L8" s="25">
        <f t="shared" si="0"/>
        <v>0</v>
      </c>
      <c r="M8" s="25">
        <f t="shared" si="0"/>
        <v>0</v>
      </c>
      <c r="N8" s="25">
        <f t="shared" si="0"/>
        <v>0</v>
      </c>
      <c r="O8" s="25">
        <f t="shared" si="0"/>
        <v>0</v>
      </c>
      <c r="P8" s="25">
        <f t="shared" si="0"/>
        <v>0</v>
      </c>
      <c r="Q8" s="25">
        <f t="shared" si="0"/>
        <v>0</v>
      </c>
      <c r="R8" s="25">
        <f t="shared" si="0"/>
        <v>0</v>
      </c>
      <c r="S8" s="25">
        <f t="shared" si="0"/>
        <v>0</v>
      </c>
      <c r="T8" s="25">
        <f t="shared" si="0"/>
        <v>0</v>
      </c>
      <c r="U8" s="25">
        <f t="shared" si="0"/>
        <v>0</v>
      </c>
      <c r="V8" s="25">
        <f t="shared" si="0"/>
        <v>0</v>
      </c>
      <c r="W8" s="25">
        <f t="shared" si="0"/>
        <v>0</v>
      </c>
      <c r="X8" s="25">
        <f t="shared" si="0"/>
        <v>0</v>
      </c>
      <c r="Y8" s="25">
        <f t="shared" si="0"/>
        <v>0</v>
      </c>
      <c r="Z8" s="25">
        <f t="shared" si="0"/>
        <v>0</v>
      </c>
      <c r="AA8" s="25">
        <f t="shared" si="0"/>
        <v>0</v>
      </c>
      <c r="AB8" s="25">
        <f t="shared" si="0"/>
        <v>0</v>
      </c>
      <c r="AC8" s="25">
        <f t="shared" si="0"/>
        <v>0</v>
      </c>
      <c r="AD8" s="25">
        <f t="shared" si="0"/>
        <v>0</v>
      </c>
      <c r="AE8" s="25">
        <f t="shared" si="0"/>
        <v>0</v>
      </c>
      <c r="AF8" s="25">
        <f t="shared" si="0"/>
        <v>0</v>
      </c>
    </row>
    <row r="9" spans="1:32" ht="14.25" customHeight="1">
      <c r="A9" s="2" t="s">
        <v>38</v>
      </c>
      <c r="B9" s="25">
        <f>Calcs!C11*10^9</f>
        <v>0</v>
      </c>
      <c r="C9" s="25">
        <f t="shared" si="1"/>
        <v>0</v>
      </c>
      <c r="D9" s="25">
        <f t="shared" si="0"/>
        <v>0</v>
      </c>
      <c r="E9" s="25">
        <f t="shared" si="0"/>
        <v>0</v>
      </c>
      <c r="F9" s="25">
        <f t="shared" si="0"/>
        <v>0</v>
      </c>
      <c r="G9" s="25">
        <f t="shared" si="0"/>
        <v>0</v>
      </c>
      <c r="H9" s="25">
        <f t="shared" si="0"/>
        <v>0</v>
      </c>
      <c r="I9" s="25">
        <f t="shared" si="0"/>
        <v>0</v>
      </c>
      <c r="J9" s="25">
        <f t="shared" si="0"/>
        <v>0</v>
      </c>
      <c r="K9" s="25">
        <f t="shared" si="0"/>
        <v>0</v>
      </c>
      <c r="L9" s="25">
        <f t="shared" si="0"/>
        <v>0</v>
      </c>
      <c r="M9" s="25">
        <f t="shared" si="0"/>
        <v>0</v>
      </c>
      <c r="N9" s="25">
        <f t="shared" si="0"/>
        <v>0</v>
      </c>
      <c r="O9" s="25">
        <f t="shared" si="0"/>
        <v>0</v>
      </c>
      <c r="P9" s="25">
        <f t="shared" si="0"/>
        <v>0</v>
      </c>
      <c r="Q9" s="25">
        <f t="shared" si="0"/>
        <v>0</v>
      </c>
      <c r="R9" s="25">
        <f t="shared" si="0"/>
        <v>0</v>
      </c>
      <c r="S9" s="25">
        <f t="shared" si="0"/>
        <v>0</v>
      </c>
      <c r="T9" s="25">
        <f t="shared" si="0"/>
        <v>0</v>
      </c>
      <c r="U9" s="25">
        <f t="shared" si="0"/>
        <v>0</v>
      </c>
      <c r="V9" s="25">
        <f t="shared" si="0"/>
        <v>0</v>
      </c>
      <c r="W9" s="25">
        <f t="shared" si="0"/>
        <v>0</v>
      </c>
      <c r="X9" s="25">
        <f t="shared" si="0"/>
        <v>0</v>
      </c>
      <c r="Y9" s="25">
        <f t="shared" si="0"/>
        <v>0</v>
      </c>
      <c r="Z9" s="25">
        <f t="shared" si="0"/>
        <v>0</v>
      </c>
      <c r="AA9" s="25">
        <f t="shared" si="0"/>
        <v>0</v>
      </c>
      <c r="AB9" s="25">
        <f t="shared" si="0"/>
        <v>0</v>
      </c>
      <c r="AC9" s="25">
        <f t="shared" si="0"/>
        <v>0</v>
      </c>
      <c r="AD9" s="25">
        <f t="shared" si="0"/>
        <v>0</v>
      </c>
      <c r="AE9" s="25">
        <f t="shared" si="0"/>
        <v>0</v>
      </c>
      <c r="AF9" s="25">
        <f t="shared" si="0"/>
        <v>0</v>
      </c>
    </row>
    <row r="10" spans="1:32" ht="14.25" customHeight="1">
      <c r="A10" s="2" t="s">
        <v>39</v>
      </c>
      <c r="B10" s="25">
        <f>Calcs!C12*10^9</f>
        <v>0</v>
      </c>
      <c r="C10" s="25">
        <f t="shared" si="1"/>
        <v>0</v>
      </c>
      <c r="D10" s="25">
        <f t="shared" si="0"/>
        <v>0</v>
      </c>
      <c r="E10" s="25">
        <f t="shared" si="0"/>
        <v>0</v>
      </c>
      <c r="F10" s="25">
        <f t="shared" si="0"/>
        <v>0</v>
      </c>
      <c r="G10" s="25">
        <f t="shared" si="0"/>
        <v>0</v>
      </c>
      <c r="H10" s="25">
        <f t="shared" si="0"/>
        <v>0</v>
      </c>
      <c r="I10" s="25">
        <f t="shared" si="0"/>
        <v>0</v>
      </c>
      <c r="J10" s="25">
        <f t="shared" si="0"/>
        <v>0</v>
      </c>
      <c r="K10" s="25">
        <f t="shared" si="0"/>
        <v>0</v>
      </c>
      <c r="L10" s="25">
        <f t="shared" si="0"/>
        <v>0</v>
      </c>
      <c r="M10" s="25">
        <f t="shared" si="0"/>
        <v>0</v>
      </c>
      <c r="N10" s="25">
        <f t="shared" si="0"/>
        <v>0</v>
      </c>
      <c r="O10" s="25">
        <f t="shared" si="0"/>
        <v>0</v>
      </c>
      <c r="P10" s="25">
        <f t="shared" si="0"/>
        <v>0</v>
      </c>
      <c r="Q10" s="25">
        <f t="shared" si="0"/>
        <v>0</v>
      </c>
      <c r="R10" s="25">
        <f t="shared" si="0"/>
        <v>0</v>
      </c>
      <c r="S10" s="25">
        <f t="shared" si="0"/>
        <v>0</v>
      </c>
      <c r="T10" s="25">
        <f t="shared" si="0"/>
        <v>0</v>
      </c>
      <c r="U10" s="25">
        <f t="shared" si="0"/>
        <v>0</v>
      </c>
      <c r="V10" s="25">
        <f t="shared" si="0"/>
        <v>0</v>
      </c>
      <c r="W10" s="25">
        <f t="shared" si="0"/>
        <v>0</v>
      </c>
      <c r="X10" s="25">
        <f t="shared" si="0"/>
        <v>0</v>
      </c>
      <c r="Y10" s="25">
        <f t="shared" si="0"/>
        <v>0</v>
      </c>
      <c r="Z10" s="25">
        <f t="shared" si="0"/>
        <v>0</v>
      </c>
      <c r="AA10" s="25">
        <f t="shared" si="0"/>
        <v>0</v>
      </c>
      <c r="AB10" s="25">
        <f t="shared" si="0"/>
        <v>0</v>
      </c>
      <c r="AC10" s="25">
        <f t="shared" si="0"/>
        <v>0</v>
      </c>
      <c r="AD10" s="25">
        <f t="shared" si="0"/>
        <v>0</v>
      </c>
      <c r="AE10" s="25">
        <f t="shared" si="0"/>
        <v>0</v>
      </c>
      <c r="AF10" s="25">
        <f t="shared" si="0"/>
        <v>0</v>
      </c>
    </row>
    <row r="11" spans="1:32" ht="14.25" customHeight="1">
      <c r="A11" s="2" t="s">
        <v>40</v>
      </c>
      <c r="B11" s="25">
        <f>Calcs!C13*10^9</f>
        <v>1987283834586.4688</v>
      </c>
      <c r="C11" s="25">
        <f t="shared" si="1"/>
        <v>1987283834586.4688</v>
      </c>
      <c r="D11" s="25">
        <f t="shared" si="0"/>
        <v>1987283834586.4688</v>
      </c>
      <c r="E11" s="25">
        <f t="shared" si="0"/>
        <v>1987283834586.4688</v>
      </c>
      <c r="F11" s="25">
        <f t="shared" si="0"/>
        <v>1987283834586.4688</v>
      </c>
      <c r="G11" s="25">
        <f t="shared" si="0"/>
        <v>1987283834586.4688</v>
      </c>
      <c r="H11" s="25">
        <f t="shared" si="0"/>
        <v>1987283834586.4688</v>
      </c>
      <c r="I11" s="25">
        <f t="shared" si="0"/>
        <v>1987283834586.4688</v>
      </c>
      <c r="J11" s="25">
        <f t="shared" si="0"/>
        <v>1987283834586.4688</v>
      </c>
      <c r="K11" s="25">
        <f t="shared" si="0"/>
        <v>1987283834586.4688</v>
      </c>
      <c r="L11" s="25">
        <f t="shared" si="0"/>
        <v>1987283834586.4688</v>
      </c>
      <c r="M11" s="25">
        <f t="shared" ref="D11:AF13" si="2">L11</f>
        <v>1987283834586.4688</v>
      </c>
      <c r="N11" s="25">
        <f t="shared" si="2"/>
        <v>1987283834586.4688</v>
      </c>
      <c r="O11" s="25">
        <f t="shared" si="2"/>
        <v>1987283834586.4688</v>
      </c>
      <c r="P11" s="25">
        <f t="shared" si="2"/>
        <v>1987283834586.4688</v>
      </c>
      <c r="Q11" s="25">
        <f t="shared" si="2"/>
        <v>1987283834586.4688</v>
      </c>
      <c r="R11" s="25">
        <f t="shared" si="2"/>
        <v>1987283834586.4688</v>
      </c>
      <c r="S11" s="25">
        <f t="shared" si="2"/>
        <v>1987283834586.4688</v>
      </c>
      <c r="T11" s="25">
        <f t="shared" si="2"/>
        <v>1987283834586.4688</v>
      </c>
      <c r="U11" s="25">
        <f t="shared" si="2"/>
        <v>1987283834586.4688</v>
      </c>
      <c r="V11" s="25">
        <f t="shared" si="2"/>
        <v>1987283834586.4688</v>
      </c>
      <c r="W11" s="25">
        <f t="shared" si="2"/>
        <v>1987283834586.4688</v>
      </c>
      <c r="X11" s="25">
        <f t="shared" si="2"/>
        <v>1987283834586.4688</v>
      </c>
      <c r="Y11" s="25">
        <f t="shared" si="2"/>
        <v>1987283834586.4688</v>
      </c>
      <c r="Z11" s="25">
        <f t="shared" si="2"/>
        <v>1987283834586.4688</v>
      </c>
      <c r="AA11" s="25">
        <f t="shared" si="2"/>
        <v>1987283834586.4688</v>
      </c>
      <c r="AB11" s="25">
        <f t="shared" si="2"/>
        <v>1987283834586.4688</v>
      </c>
      <c r="AC11" s="25">
        <f t="shared" si="2"/>
        <v>1987283834586.4688</v>
      </c>
      <c r="AD11" s="25">
        <f t="shared" si="2"/>
        <v>1987283834586.4688</v>
      </c>
      <c r="AE11" s="25">
        <f t="shared" si="2"/>
        <v>1987283834586.4688</v>
      </c>
      <c r="AF11" s="25">
        <f t="shared" si="2"/>
        <v>1987283834586.4688</v>
      </c>
    </row>
    <row r="12" spans="1:32" ht="14.25" customHeight="1">
      <c r="A12" s="2" t="s">
        <v>41</v>
      </c>
      <c r="B12" s="25">
        <f>Calcs!C14*10^9</f>
        <v>220657795431.97626</v>
      </c>
      <c r="C12" s="25">
        <f t="shared" si="1"/>
        <v>220657795431.97626</v>
      </c>
      <c r="D12" s="25">
        <f t="shared" si="2"/>
        <v>220657795431.97626</v>
      </c>
      <c r="E12" s="25">
        <f t="shared" si="2"/>
        <v>220657795431.97626</v>
      </c>
      <c r="F12" s="25">
        <f t="shared" si="2"/>
        <v>220657795431.97626</v>
      </c>
      <c r="G12" s="25">
        <f t="shared" si="2"/>
        <v>220657795431.97626</v>
      </c>
      <c r="H12" s="25">
        <f t="shared" si="2"/>
        <v>220657795431.97626</v>
      </c>
      <c r="I12" s="25">
        <f t="shared" si="2"/>
        <v>220657795431.97626</v>
      </c>
      <c r="J12" s="25">
        <f t="shared" si="2"/>
        <v>220657795431.97626</v>
      </c>
      <c r="K12" s="25">
        <f t="shared" si="2"/>
        <v>220657795431.97626</v>
      </c>
      <c r="L12" s="25">
        <f t="shared" si="2"/>
        <v>220657795431.97626</v>
      </c>
      <c r="M12" s="25">
        <f t="shared" si="2"/>
        <v>220657795431.97626</v>
      </c>
      <c r="N12" s="25">
        <f t="shared" si="2"/>
        <v>220657795431.97626</v>
      </c>
      <c r="O12" s="25">
        <f t="shared" si="2"/>
        <v>220657795431.97626</v>
      </c>
      <c r="P12" s="25">
        <f t="shared" si="2"/>
        <v>220657795431.97626</v>
      </c>
      <c r="Q12" s="25">
        <f t="shared" si="2"/>
        <v>220657795431.97626</v>
      </c>
      <c r="R12" s="25">
        <f t="shared" si="2"/>
        <v>220657795431.97626</v>
      </c>
      <c r="S12" s="25">
        <f t="shared" si="2"/>
        <v>220657795431.97626</v>
      </c>
      <c r="T12" s="25">
        <f t="shared" si="2"/>
        <v>220657795431.97626</v>
      </c>
      <c r="U12" s="25">
        <f t="shared" si="2"/>
        <v>220657795431.97626</v>
      </c>
      <c r="V12" s="25">
        <f t="shared" si="2"/>
        <v>220657795431.97626</v>
      </c>
      <c r="W12" s="25">
        <f t="shared" si="2"/>
        <v>220657795431.97626</v>
      </c>
      <c r="X12" s="25">
        <f t="shared" si="2"/>
        <v>220657795431.97626</v>
      </c>
      <c r="Y12" s="25">
        <f t="shared" si="2"/>
        <v>220657795431.97626</v>
      </c>
      <c r="Z12" s="25">
        <f t="shared" si="2"/>
        <v>220657795431.97626</v>
      </c>
      <c r="AA12" s="25">
        <f t="shared" si="2"/>
        <v>220657795431.97626</v>
      </c>
      <c r="AB12" s="25">
        <f t="shared" si="2"/>
        <v>220657795431.97626</v>
      </c>
      <c r="AC12" s="25">
        <f t="shared" si="2"/>
        <v>220657795431.97626</v>
      </c>
      <c r="AD12" s="25">
        <f t="shared" si="2"/>
        <v>220657795431.97626</v>
      </c>
      <c r="AE12" s="25">
        <f t="shared" si="2"/>
        <v>220657795431.97626</v>
      </c>
      <c r="AF12" s="25">
        <f t="shared" si="2"/>
        <v>220657795431.97626</v>
      </c>
    </row>
    <row r="13" spans="1:32" ht="14.25" customHeight="1">
      <c r="A13" s="2" t="s">
        <v>42</v>
      </c>
      <c r="B13" s="25">
        <f>Calcs!C15*10^9</f>
        <v>0</v>
      </c>
      <c r="C13" s="25">
        <f t="shared" si="1"/>
        <v>0</v>
      </c>
      <c r="D13" s="25">
        <f t="shared" si="2"/>
        <v>0</v>
      </c>
      <c r="E13" s="25">
        <f t="shared" si="2"/>
        <v>0</v>
      </c>
      <c r="F13" s="25">
        <f t="shared" si="2"/>
        <v>0</v>
      </c>
      <c r="G13" s="25">
        <f t="shared" si="2"/>
        <v>0</v>
      </c>
      <c r="H13" s="25">
        <f t="shared" si="2"/>
        <v>0</v>
      </c>
      <c r="I13" s="25">
        <f t="shared" si="2"/>
        <v>0</v>
      </c>
      <c r="J13" s="25">
        <f t="shared" si="2"/>
        <v>0</v>
      </c>
      <c r="K13" s="25">
        <f t="shared" si="2"/>
        <v>0</v>
      </c>
      <c r="L13" s="25">
        <f t="shared" si="2"/>
        <v>0</v>
      </c>
      <c r="M13" s="25">
        <f t="shared" si="2"/>
        <v>0</v>
      </c>
      <c r="N13" s="25">
        <f t="shared" si="2"/>
        <v>0</v>
      </c>
      <c r="O13" s="25">
        <f t="shared" si="2"/>
        <v>0</v>
      </c>
      <c r="P13" s="25">
        <f t="shared" si="2"/>
        <v>0</v>
      </c>
      <c r="Q13" s="25">
        <f t="shared" si="2"/>
        <v>0</v>
      </c>
      <c r="R13" s="25">
        <f t="shared" si="2"/>
        <v>0</v>
      </c>
      <c r="S13" s="25">
        <f t="shared" si="2"/>
        <v>0</v>
      </c>
      <c r="T13" s="25">
        <f t="shared" si="2"/>
        <v>0</v>
      </c>
      <c r="U13" s="25">
        <f t="shared" si="2"/>
        <v>0</v>
      </c>
      <c r="V13" s="25">
        <f t="shared" si="2"/>
        <v>0</v>
      </c>
      <c r="W13" s="25">
        <f t="shared" si="2"/>
        <v>0</v>
      </c>
      <c r="X13" s="25">
        <f t="shared" si="2"/>
        <v>0</v>
      </c>
      <c r="Y13" s="25">
        <f t="shared" si="2"/>
        <v>0</v>
      </c>
      <c r="Z13" s="25">
        <f t="shared" si="2"/>
        <v>0</v>
      </c>
      <c r="AA13" s="25">
        <f t="shared" si="2"/>
        <v>0</v>
      </c>
      <c r="AB13" s="25">
        <f t="shared" si="2"/>
        <v>0</v>
      </c>
      <c r="AC13" s="25">
        <f t="shared" si="2"/>
        <v>0</v>
      </c>
      <c r="AD13" s="25">
        <f t="shared" si="2"/>
        <v>0</v>
      </c>
      <c r="AE13" s="25">
        <f t="shared" si="2"/>
        <v>0</v>
      </c>
      <c r="AF13" s="25">
        <f t="shared" si="2"/>
        <v>0</v>
      </c>
    </row>
    <row r="14" spans="1:32" ht="14.25" customHeight="1"/>
    <row r="15" spans="1:32" ht="14.25" customHeight="1"/>
    <row r="16" spans="1:32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UNFCCC</vt:lpstr>
      <vt:lpstr>Sheet1</vt:lpstr>
      <vt:lpstr>Calcs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2024-03-08T22:39:01Z</dcterms:modified>
</cp:coreProperties>
</file>