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ndst\BIFUbC\"/>
    </mc:Choice>
  </mc:AlternateContent>
  <xr:revisionPtr revIDLastSave="0" documentId="13_ncr:1_{4F66C166-54B4-4F22-8791-DEAAAE1FAE98}" xr6:coauthVersionLast="47" xr6:coauthVersionMax="47" xr10:uidLastSave="{00000000-0000-0000-0000-000000000000}"/>
  <bookViews>
    <workbookView xWindow="-90" yWindow="-90" windowWidth="19380" windowHeight="10260" firstSheet="6" activeTab="6" xr2:uid="{3B63D09B-5170-41CD-A43E-C527B1E85133}"/>
  </bookViews>
  <sheets>
    <sheet name="About" sheetId="1" r:id="rId1"/>
    <sheet name="Ind gov data" sheetId="106" r:id="rId2"/>
    <sheet name="Electricity consumption" sheetId="101" r:id="rId3"/>
    <sheet name="BIFUBC Output_energy" sheetId="102" r:id="rId4"/>
    <sheet name="BIFUBC Output_nonenergy" sheetId="107" r:id="rId5"/>
    <sheet name="Adjusted Elec" sheetId="103" r:id="rId6"/>
    <sheet name="crosswalk" sheetId="104" r:id="rId7"/>
    <sheet name="calcs" sheetId="105" r:id="rId8"/>
    <sheet name="BIFUbC-electricity" sheetId="15" r:id="rId9"/>
    <sheet name="BIFUbC-coal" sheetId="16" r:id="rId10"/>
    <sheet name="BIFUbC-natural-gas" sheetId="17" r:id="rId11"/>
    <sheet name="BIFUbC-biomass" sheetId="18" r:id="rId12"/>
    <sheet name="BIFUbC-petroleum-diesel" sheetId="19" r:id="rId13"/>
    <sheet name="BIFUbC-heat" sheetId="20" r:id="rId14"/>
    <sheet name="BIFUbC-crude-oil" sheetId="21" r:id="rId15"/>
    <sheet name="BIFUbC-heavy-or-residual-oil" sheetId="22" r:id="rId16"/>
    <sheet name="BIFUbC-LPG-propane-or-butane" sheetId="23" r:id="rId17"/>
    <sheet name="BIFUbC-hydrogen" sheetId="24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">[1]ISICrev3.1!$E:$F</definedName>
    <definedName name="Calculated_Relationship_HS12___HS07">'[2]Correlation HS2012-HS2007'!#REF!</definedName>
    <definedName name="CAP_CT" localSheetId="1">#REF!</definedName>
    <definedName name="CAP_CT">#REF!</definedName>
    <definedName name="CAP_GFCF" localSheetId="1">#REF!</definedName>
    <definedName name="CAP_GFCF">#REF!</definedName>
    <definedName name="CAP_IT" localSheetId="1">#REF!</definedName>
    <definedName name="CAP_IT">#REF!</definedName>
    <definedName name="CAP_OCon" localSheetId="1">#REF!</definedName>
    <definedName name="CAP_OCon">#REF!</definedName>
    <definedName name="CAP_OMach" localSheetId="1">#REF!</definedName>
    <definedName name="CAP_OMach">#REF!</definedName>
    <definedName name="CAP_Other" localSheetId="1">#REF!</definedName>
    <definedName name="CAP_Other">#REF!</definedName>
    <definedName name="CAP_QI" localSheetId="1">#REF!</definedName>
    <definedName name="CAP_QI">#REF!</definedName>
    <definedName name="CAP_RStruc" localSheetId="1">#REF!</definedName>
    <definedName name="CAP_RStruc">#REF!</definedName>
    <definedName name="CAP_Soft" localSheetId="1">#REF!</definedName>
    <definedName name="CAP_Soft">#REF!</definedName>
    <definedName name="CAP_TraEq" localSheetId="1">#REF!</definedName>
    <definedName name="CAP_TraEq">#REF!</definedName>
    <definedName name="CAPIT" localSheetId="1">#REF!</definedName>
    <definedName name="CAPIT">#REF!</definedName>
    <definedName name="CAPIT_QI" localSheetId="1">#REF!</definedName>
    <definedName name="CAPIT_QI">#REF!</definedName>
    <definedName name="capit_qph" localSheetId="1">#REF!</definedName>
    <definedName name="capit_qph">#REF!</definedName>
    <definedName name="CAPNIT" localSheetId="1">#REF!</definedName>
    <definedName name="CAPNIT">#REF!</definedName>
    <definedName name="CAPNIT_QI" localSheetId="1">#REF!</definedName>
    <definedName name="CAPNIT_QI">#REF!</definedName>
    <definedName name="capnit_qph" localSheetId="1">#REF!</definedName>
    <definedName name="capnit_qph">#REF!</definedName>
    <definedName name="FLAPPIE" localSheetId="1">#REF!</definedName>
    <definedName name="FLAPPIE">#REF!</definedName>
    <definedName name="gal_per_barrel">[3]About!$A$63</definedName>
    <definedName name="go_level_top1">OFFSET('[4]35-sector'!$E$36,MATCH(#REF!,'[4]35-sector'!$E$37:$E$71,0),2,1,8)</definedName>
    <definedName name="HS" localSheetId="1">'[5]HS02_CPC1.1_SITC3_ISIC3.1 (2)'!#REF!</definedName>
    <definedName name="HS">'[5]HS02_CPC1.1_SITC3_ISIC3.1 (2)'!#REF!</definedName>
    <definedName name="M1_stone">'[4]2000'!$E$1382:$BV$1451</definedName>
    <definedName name="M2_stone">'[4]2000'!$E$1524:$BV$1593</definedName>
    <definedName name="M3_stone">'[4]2000'!$E$1737:$BV$1806</definedName>
    <definedName name="Matrix1" localSheetId="1">#REF!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 localSheetId="1">#REF!</definedName>
    <definedName name="sector_list">#REF!</definedName>
    <definedName name="Sectors" localSheetId="1">#REF!</definedName>
    <definedName name="Sectors">#REF!</definedName>
    <definedName name="SUNBURST" localSheetId="1">'[6]35-sector'!#REF!</definedName>
    <definedName name="SUNBURST">'[6]35-sector'!#REF!</definedName>
    <definedName name="VAConL" localSheetId="1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7" l="1"/>
  <c r="B3" i="107"/>
  <c r="A4" i="107"/>
  <c r="B4" i="107"/>
  <c r="A5" i="107"/>
  <c r="B5" i="107"/>
  <c r="A6" i="107"/>
  <c r="B6" i="107"/>
  <c r="A7" i="107"/>
  <c r="B7" i="107"/>
  <c r="A8" i="107"/>
  <c r="B8" i="107"/>
  <c r="A9" i="107"/>
  <c r="B9" i="107"/>
  <c r="A10" i="107"/>
  <c r="B10" i="107"/>
  <c r="A11" i="107"/>
  <c r="B11" i="107"/>
  <c r="A12" i="107"/>
  <c r="B12" i="107"/>
  <c r="A13" i="107"/>
  <c r="B13" i="107"/>
  <c r="A14" i="107"/>
  <c r="B14" i="107"/>
  <c r="A15" i="107"/>
  <c r="B15" i="107"/>
  <c r="A16" i="107"/>
  <c r="B16" i="107"/>
  <c r="A17" i="107"/>
  <c r="B17" i="107"/>
  <c r="A18" i="107"/>
  <c r="B18" i="107"/>
  <c r="A19" i="107"/>
  <c r="B19" i="107"/>
  <c r="A20" i="107"/>
  <c r="B20" i="107"/>
  <c r="A21" i="107"/>
  <c r="B21" i="107"/>
  <c r="A22" i="107"/>
  <c r="B22" i="107"/>
  <c r="A23" i="107"/>
  <c r="B23" i="107"/>
  <c r="A24" i="107"/>
  <c r="B24" i="107"/>
  <c r="A25" i="107"/>
  <c r="B25" i="107"/>
  <c r="A26" i="107"/>
  <c r="B26" i="107"/>
  <c r="A27" i="107"/>
  <c r="B27" i="107"/>
  <c r="A28" i="107"/>
  <c r="B28" i="107"/>
  <c r="A29" i="107"/>
  <c r="B29" i="107"/>
  <c r="A30" i="107"/>
  <c r="B30" i="107"/>
  <c r="A31" i="107"/>
  <c r="B31" i="107"/>
  <c r="A32" i="107"/>
  <c r="B32" i="107"/>
  <c r="A33" i="107"/>
  <c r="B33" i="107"/>
  <c r="A34" i="107"/>
  <c r="B34" i="107"/>
  <c r="A35" i="107"/>
  <c r="B35" i="107"/>
  <c r="A36" i="107"/>
  <c r="B36" i="107"/>
  <c r="A37" i="107"/>
  <c r="B37" i="107"/>
  <c r="A38" i="107"/>
  <c r="B38" i="107"/>
  <c r="A39" i="107"/>
  <c r="B39" i="107"/>
  <c r="A40" i="107"/>
  <c r="B40" i="107"/>
  <c r="A41" i="107"/>
  <c r="B41" i="107"/>
  <c r="A42" i="107"/>
  <c r="B42" i="107"/>
  <c r="A43" i="107"/>
  <c r="B43" i="107"/>
  <c r="A44" i="107"/>
  <c r="B44" i="107"/>
  <c r="A45" i="107"/>
  <c r="B45" i="107"/>
  <c r="A46" i="107"/>
  <c r="B46" i="107"/>
  <c r="A47" i="107"/>
  <c r="B47" i="107"/>
  <c r="A48" i="107"/>
  <c r="B48" i="107"/>
  <c r="A49" i="107"/>
  <c r="B49" i="107"/>
  <c r="A50" i="107"/>
  <c r="B50" i="107"/>
  <c r="A51" i="107"/>
  <c r="B51" i="107"/>
  <c r="A52" i="107"/>
  <c r="B52" i="107"/>
  <c r="A53" i="107"/>
  <c r="B53" i="107"/>
  <c r="A54" i="107"/>
  <c r="B54" i="107"/>
  <c r="A55" i="107"/>
  <c r="B55" i="107"/>
  <c r="A56" i="107"/>
  <c r="B56" i="107"/>
  <c r="A57" i="107"/>
  <c r="B57" i="107"/>
  <c r="A58" i="107"/>
  <c r="B58" i="107"/>
  <c r="A59" i="107"/>
  <c r="B59" i="107"/>
  <c r="A60" i="107"/>
  <c r="B60" i="107"/>
  <c r="A61" i="107"/>
  <c r="B61" i="107"/>
  <c r="A62" i="107"/>
  <c r="B62" i="107"/>
  <c r="A63" i="107"/>
  <c r="B63" i="107"/>
  <c r="A64" i="107"/>
  <c r="B64" i="107"/>
  <c r="A65" i="107"/>
  <c r="B65" i="107"/>
  <c r="A66" i="107"/>
  <c r="B66" i="107"/>
  <c r="A67" i="107"/>
  <c r="B67" i="107"/>
  <c r="A68" i="107"/>
  <c r="B68" i="107"/>
  <c r="A69" i="107"/>
  <c r="B69" i="107"/>
  <c r="A70" i="107"/>
  <c r="B70" i="107"/>
  <c r="A71" i="107"/>
  <c r="B71" i="107"/>
  <c r="A72" i="107"/>
  <c r="B72" i="107"/>
  <c r="A73" i="107"/>
  <c r="B73" i="107"/>
  <c r="A74" i="107"/>
  <c r="B74" i="107"/>
  <c r="A75" i="107"/>
  <c r="B75" i="107"/>
  <c r="A76" i="107"/>
  <c r="B76" i="107"/>
  <c r="A77" i="107"/>
  <c r="B77" i="107"/>
  <c r="A78" i="107"/>
  <c r="B78" i="107"/>
  <c r="A79" i="107"/>
  <c r="B79" i="107"/>
  <c r="A80" i="107"/>
  <c r="B80" i="107"/>
  <c r="A81" i="107"/>
  <c r="B81" i="107"/>
  <c r="A82" i="107"/>
  <c r="B82" i="107"/>
  <c r="A83" i="107"/>
  <c r="B83" i="107"/>
  <c r="A84" i="107"/>
  <c r="B84" i="107"/>
  <c r="A85" i="107"/>
  <c r="B85" i="107"/>
  <c r="A86" i="107"/>
  <c r="B86" i="107"/>
  <c r="A87" i="107"/>
  <c r="B87" i="107"/>
  <c r="A88" i="107"/>
  <c r="B88" i="107"/>
  <c r="A89" i="107"/>
  <c r="B89" i="107"/>
  <c r="A90" i="107"/>
  <c r="B90" i="107"/>
  <c r="A91" i="107"/>
  <c r="B91" i="107"/>
  <c r="A92" i="107"/>
  <c r="B92" i="107"/>
  <c r="A93" i="107"/>
  <c r="B93" i="107"/>
  <c r="A94" i="107"/>
  <c r="B94" i="107"/>
  <c r="A95" i="107"/>
  <c r="B95" i="107"/>
  <c r="A96" i="107"/>
  <c r="B96" i="107"/>
  <c r="A97" i="107"/>
  <c r="B97" i="107"/>
  <c r="A98" i="107"/>
  <c r="B98" i="107"/>
  <c r="A99" i="107"/>
  <c r="B99" i="107"/>
  <c r="A100" i="107"/>
  <c r="B100" i="107"/>
  <c r="A101" i="107"/>
  <c r="B101" i="107"/>
  <c r="A102" i="107"/>
  <c r="B102" i="107"/>
  <c r="A103" i="107"/>
  <c r="B103" i="107"/>
  <c r="A104" i="107"/>
  <c r="B104" i="107"/>
  <c r="A105" i="107"/>
  <c r="B105" i="107"/>
  <c r="A106" i="107"/>
  <c r="B106" i="107"/>
  <c r="A107" i="107"/>
  <c r="B107" i="107"/>
  <c r="A108" i="107"/>
  <c r="B108" i="107"/>
  <c r="A109" i="107"/>
  <c r="B109" i="107"/>
  <c r="A110" i="107"/>
  <c r="B110" i="107"/>
  <c r="A111" i="107"/>
  <c r="B111" i="107"/>
  <c r="A112" i="107"/>
  <c r="B112" i="107"/>
  <c r="A113" i="107"/>
  <c r="B113" i="107"/>
  <c r="A114" i="107"/>
  <c r="B114" i="107"/>
  <c r="A115" i="107"/>
  <c r="B115" i="107"/>
  <c r="A116" i="107"/>
  <c r="B116" i="107"/>
  <c r="A117" i="107"/>
  <c r="B117" i="107"/>
  <c r="A118" i="107"/>
  <c r="B118" i="107"/>
  <c r="A119" i="107"/>
  <c r="B119" i="107"/>
  <c r="A120" i="107"/>
  <c r="B120" i="107"/>
  <c r="A121" i="107"/>
  <c r="B121" i="107"/>
  <c r="A122" i="107"/>
  <c r="B122" i="107"/>
  <c r="A123" i="107"/>
  <c r="B123" i="107"/>
  <c r="A124" i="107"/>
  <c r="B124" i="107"/>
  <c r="A125" i="107"/>
  <c r="B125" i="107"/>
  <c r="A126" i="107"/>
  <c r="B126" i="107"/>
  <c r="A127" i="107"/>
  <c r="B127" i="107"/>
  <c r="A128" i="107"/>
  <c r="B128" i="107"/>
  <c r="A129" i="107"/>
  <c r="B129" i="107"/>
  <c r="A130" i="107"/>
  <c r="B130" i="107"/>
  <c r="A131" i="107"/>
  <c r="B131" i="107"/>
  <c r="A132" i="107"/>
  <c r="B132" i="107"/>
  <c r="A133" i="107"/>
  <c r="B133" i="107"/>
  <c r="A134" i="107"/>
  <c r="B134" i="107"/>
  <c r="A135" i="107"/>
  <c r="B135" i="107"/>
  <c r="A136" i="107"/>
  <c r="B136" i="107"/>
  <c r="A137" i="107"/>
  <c r="B137" i="107"/>
  <c r="A138" i="107"/>
  <c r="B138" i="107"/>
  <c r="A139" i="107"/>
  <c r="B139" i="107"/>
  <c r="A140" i="107"/>
  <c r="B140" i="107"/>
  <c r="A141" i="107"/>
  <c r="B141" i="107"/>
  <c r="A142" i="107"/>
  <c r="B142" i="107"/>
  <c r="A143" i="107"/>
  <c r="B143" i="107"/>
  <c r="A144" i="107"/>
  <c r="B144" i="107"/>
  <c r="A145" i="107"/>
  <c r="B145" i="107"/>
  <c r="A146" i="107"/>
  <c r="B146" i="107"/>
  <c r="A147" i="107"/>
  <c r="B147" i="107"/>
  <c r="A148" i="107"/>
  <c r="B148" i="107"/>
  <c r="A149" i="107"/>
  <c r="B149" i="107"/>
  <c r="A150" i="107"/>
  <c r="B150" i="107"/>
  <c r="A151" i="107"/>
  <c r="B151" i="107"/>
  <c r="A152" i="107"/>
  <c r="B152" i="107"/>
  <c r="A153" i="107"/>
  <c r="B153" i="107"/>
  <c r="B2" i="107"/>
  <c r="A2" i="107"/>
  <c r="B3" i="102" l="1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16" i="102"/>
  <c r="B17" i="102"/>
  <c r="B18" i="102"/>
  <c r="B19" i="102"/>
  <c r="B20" i="102"/>
  <c r="B21" i="102"/>
  <c r="B22" i="102"/>
  <c r="B23" i="102"/>
  <c r="B24" i="102"/>
  <c r="B25" i="102"/>
  <c r="B26" i="102"/>
  <c r="B27" i="102"/>
  <c r="B28" i="102"/>
  <c r="B29" i="102"/>
  <c r="B30" i="102"/>
  <c r="B31" i="102"/>
  <c r="B32" i="102"/>
  <c r="B33" i="102"/>
  <c r="B34" i="102"/>
  <c r="B35" i="102"/>
  <c r="B36" i="102"/>
  <c r="B37" i="102"/>
  <c r="B38" i="102"/>
  <c r="B39" i="102"/>
  <c r="B40" i="102"/>
  <c r="B41" i="102"/>
  <c r="B42" i="102"/>
  <c r="B43" i="102"/>
  <c r="B44" i="102"/>
  <c r="B45" i="102"/>
  <c r="B46" i="102"/>
  <c r="B47" i="102"/>
  <c r="B48" i="102"/>
  <c r="B49" i="102"/>
  <c r="B50" i="102"/>
  <c r="B51" i="102"/>
  <c r="B52" i="102"/>
  <c r="B53" i="102"/>
  <c r="B54" i="102"/>
  <c r="B55" i="102"/>
  <c r="B56" i="102"/>
  <c r="B57" i="102"/>
  <c r="B58" i="102"/>
  <c r="B59" i="102"/>
  <c r="B60" i="102"/>
  <c r="B61" i="102"/>
  <c r="B62" i="102"/>
  <c r="B63" i="102"/>
  <c r="B64" i="102"/>
  <c r="B65" i="102"/>
  <c r="B66" i="102"/>
  <c r="B67" i="102"/>
  <c r="B68" i="102"/>
  <c r="B69" i="102"/>
  <c r="B70" i="102"/>
  <c r="B71" i="102"/>
  <c r="B72" i="102"/>
  <c r="B73" i="102"/>
  <c r="B74" i="102"/>
  <c r="B75" i="102"/>
  <c r="B76" i="102"/>
  <c r="B77" i="102"/>
  <c r="B78" i="102"/>
  <c r="B79" i="102"/>
  <c r="B80" i="102"/>
  <c r="B81" i="102"/>
  <c r="B82" i="102"/>
  <c r="B83" i="102"/>
  <c r="B84" i="102"/>
  <c r="B85" i="102"/>
  <c r="B86" i="102"/>
  <c r="B87" i="102"/>
  <c r="B88" i="102"/>
  <c r="B89" i="102"/>
  <c r="B90" i="102"/>
  <c r="B91" i="102"/>
  <c r="B92" i="102"/>
  <c r="B93" i="102"/>
  <c r="B94" i="102"/>
  <c r="B95" i="102"/>
  <c r="B96" i="102"/>
  <c r="B97" i="102"/>
  <c r="B98" i="102"/>
  <c r="B99" i="102"/>
  <c r="B100" i="102"/>
  <c r="B101" i="102"/>
  <c r="B102" i="102"/>
  <c r="B103" i="102"/>
  <c r="B104" i="102"/>
  <c r="B105" i="102"/>
  <c r="B106" i="102"/>
  <c r="B107" i="102"/>
  <c r="B108" i="102"/>
  <c r="B109" i="102"/>
  <c r="B110" i="102"/>
  <c r="B111" i="102"/>
  <c r="B112" i="102"/>
  <c r="B113" i="102"/>
  <c r="B114" i="102"/>
  <c r="B115" i="102"/>
  <c r="B116" i="102"/>
  <c r="B117" i="102"/>
  <c r="B118" i="102"/>
  <c r="B119" i="102"/>
  <c r="B120" i="102"/>
  <c r="B121" i="102"/>
  <c r="B122" i="102"/>
  <c r="B123" i="102"/>
  <c r="B124" i="102"/>
  <c r="B125" i="102"/>
  <c r="B126" i="102"/>
  <c r="B127" i="102"/>
  <c r="B128" i="102"/>
  <c r="B129" i="102"/>
  <c r="B130" i="102"/>
  <c r="B131" i="102"/>
  <c r="B132" i="102"/>
  <c r="B133" i="102"/>
  <c r="B134" i="102"/>
  <c r="B135" i="102"/>
  <c r="B136" i="102"/>
  <c r="B137" i="102"/>
  <c r="B138" i="102"/>
  <c r="B139" i="102"/>
  <c r="B140" i="102"/>
  <c r="B141" i="102"/>
  <c r="B142" i="102"/>
  <c r="B143" i="102"/>
  <c r="B144" i="102"/>
  <c r="B145" i="102"/>
  <c r="B146" i="102"/>
  <c r="B147" i="102"/>
  <c r="B148" i="102"/>
  <c r="B149" i="102"/>
  <c r="B150" i="102"/>
  <c r="B151" i="102"/>
  <c r="B152" i="102"/>
  <c r="B153" i="102"/>
  <c r="B154" i="102"/>
  <c r="B155" i="102"/>
  <c r="B156" i="102"/>
  <c r="B157" i="102"/>
  <c r="B158" i="102"/>
  <c r="B159" i="102"/>
  <c r="B160" i="102"/>
  <c r="B161" i="102"/>
  <c r="A3" i="102"/>
  <c r="A4" i="102"/>
  <c r="A5" i="102"/>
  <c r="A6" i="102"/>
  <c r="A7" i="102"/>
  <c r="A8" i="102"/>
  <c r="A9" i="102"/>
  <c r="A10" i="102"/>
  <c r="A11" i="102"/>
  <c r="A12" i="102"/>
  <c r="A13" i="102"/>
  <c r="A14" i="102"/>
  <c r="A15" i="102"/>
  <c r="A16" i="102"/>
  <c r="A17" i="102"/>
  <c r="A18" i="102"/>
  <c r="A19" i="102"/>
  <c r="A20" i="102"/>
  <c r="A21" i="102"/>
  <c r="A22" i="102"/>
  <c r="A23" i="102"/>
  <c r="A24" i="102"/>
  <c r="A25" i="102"/>
  <c r="A26" i="102"/>
  <c r="A27" i="102"/>
  <c r="A28" i="102"/>
  <c r="A29" i="102"/>
  <c r="A30" i="102"/>
  <c r="A31" i="102"/>
  <c r="A32" i="102"/>
  <c r="A33" i="102"/>
  <c r="A34" i="102"/>
  <c r="A35" i="102"/>
  <c r="A36" i="102"/>
  <c r="A37" i="102"/>
  <c r="A38" i="102"/>
  <c r="A39" i="102"/>
  <c r="A40" i="102"/>
  <c r="A41" i="102"/>
  <c r="A42" i="102"/>
  <c r="A43" i="102"/>
  <c r="A44" i="102"/>
  <c r="A45" i="102"/>
  <c r="A46" i="102"/>
  <c r="A47" i="102"/>
  <c r="A48" i="102"/>
  <c r="A49" i="102"/>
  <c r="A50" i="102"/>
  <c r="A51" i="102"/>
  <c r="A52" i="102"/>
  <c r="A53" i="102"/>
  <c r="A54" i="102"/>
  <c r="A55" i="102"/>
  <c r="A56" i="102"/>
  <c r="A57" i="102"/>
  <c r="A58" i="102"/>
  <c r="A59" i="102"/>
  <c r="A60" i="102"/>
  <c r="A61" i="102"/>
  <c r="A62" i="102"/>
  <c r="A63" i="102"/>
  <c r="A64" i="102"/>
  <c r="A65" i="102"/>
  <c r="A66" i="102"/>
  <c r="A67" i="102"/>
  <c r="A68" i="102"/>
  <c r="A69" i="102"/>
  <c r="A70" i="102"/>
  <c r="A71" i="102"/>
  <c r="A72" i="102"/>
  <c r="A73" i="102"/>
  <c r="A74" i="102"/>
  <c r="A75" i="102"/>
  <c r="A76" i="102"/>
  <c r="A77" i="102"/>
  <c r="A78" i="102"/>
  <c r="A79" i="102"/>
  <c r="A80" i="102"/>
  <c r="A81" i="102"/>
  <c r="A82" i="102"/>
  <c r="A83" i="102"/>
  <c r="A84" i="102"/>
  <c r="A85" i="102"/>
  <c r="A86" i="102"/>
  <c r="A87" i="102"/>
  <c r="A88" i="102"/>
  <c r="A89" i="102"/>
  <c r="A90" i="102"/>
  <c r="A91" i="102"/>
  <c r="A92" i="102"/>
  <c r="A93" i="102"/>
  <c r="A94" i="102"/>
  <c r="A95" i="102"/>
  <c r="A96" i="102"/>
  <c r="A97" i="102"/>
  <c r="A98" i="102"/>
  <c r="A99" i="102"/>
  <c r="A100" i="102"/>
  <c r="A101" i="102"/>
  <c r="A102" i="102"/>
  <c r="A103" i="102"/>
  <c r="A104" i="102"/>
  <c r="A105" i="102"/>
  <c r="A106" i="102"/>
  <c r="A107" i="102"/>
  <c r="A108" i="102"/>
  <c r="A109" i="102"/>
  <c r="A110" i="102"/>
  <c r="A111" i="102"/>
  <c r="A112" i="102"/>
  <c r="A113" i="102"/>
  <c r="A114" i="102"/>
  <c r="A115" i="102"/>
  <c r="A116" i="102"/>
  <c r="A117" i="102"/>
  <c r="A118" i="102"/>
  <c r="A119" i="102"/>
  <c r="A120" i="102"/>
  <c r="A121" i="102"/>
  <c r="A122" i="102"/>
  <c r="A123" i="102"/>
  <c r="A124" i="102"/>
  <c r="A125" i="102"/>
  <c r="A126" i="102"/>
  <c r="A127" i="102"/>
  <c r="A128" i="102"/>
  <c r="A129" i="102"/>
  <c r="A130" i="102"/>
  <c r="A131" i="102"/>
  <c r="A132" i="102"/>
  <c r="A133" i="102"/>
  <c r="A134" i="102"/>
  <c r="A135" i="102"/>
  <c r="A136" i="102"/>
  <c r="A137" i="102"/>
  <c r="A138" i="102"/>
  <c r="A139" i="102"/>
  <c r="A140" i="102"/>
  <c r="A141" i="102"/>
  <c r="A142" i="102"/>
  <c r="A143" i="102"/>
  <c r="A144" i="102"/>
  <c r="A145" i="102"/>
  <c r="A146" i="102"/>
  <c r="A147" i="102"/>
  <c r="A148" i="102"/>
  <c r="A149" i="102"/>
  <c r="A150" i="102"/>
  <c r="A151" i="102"/>
  <c r="A152" i="102"/>
  <c r="A153" i="102"/>
  <c r="A154" i="102"/>
  <c r="A155" i="102"/>
  <c r="A156" i="102"/>
  <c r="A157" i="102"/>
  <c r="A158" i="102"/>
  <c r="A159" i="102"/>
  <c r="A160" i="102"/>
  <c r="A161" i="102"/>
  <c r="A2" i="102"/>
  <c r="C43" i="106"/>
  <c r="D43" i="106"/>
  <c r="E43" i="106"/>
  <c r="F43" i="106"/>
  <c r="G43" i="106"/>
  <c r="H43" i="106"/>
  <c r="I43" i="106"/>
  <c r="J43" i="106"/>
  <c r="K43" i="106"/>
  <c r="L43" i="106"/>
  <c r="M43" i="106"/>
  <c r="N43" i="106"/>
  <c r="C44" i="106"/>
  <c r="D44" i="106"/>
  <c r="E44" i="106"/>
  <c r="F44" i="106"/>
  <c r="G44" i="106"/>
  <c r="H44" i="106"/>
  <c r="I44" i="106"/>
  <c r="J44" i="106"/>
  <c r="K44" i="106"/>
  <c r="L44" i="106"/>
  <c r="M44" i="106"/>
  <c r="N44" i="106"/>
  <c r="C45" i="106"/>
  <c r="D45" i="106"/>
  <c r="E45" i="106"/>
  <c r="F45" i="106"/>
  <c r="G45" i="106"/>
  <c r="H45" i="106"/>
  <c r="I45" i="106"/>
  <c r="J45" i="106"/>
  <c r="K45" i="106"/>
  <c r="L45" i="106"/>
  <c r="M45" i="106"/>
  <c r="N45" i="106"/>
  <c r="C46" i="106"/>
  <c r="D46" i="106"/>
  <c r="E46" i="106"/>
  <c r="F46" i="106"/>
  <c r="G46" i="106"/>
  <c r="H46" i="106"/>
  <c r="I46" i="106"/>
  <c r="J46" i="106"/>
  <c r="K46" i="106"/>
  <c r="L46" i="106"/>
  <c r="M46" i="106"/>
  <c r="N46" i="106"/>
  <c r="B44" i="106"/>
  <c r="B45" i="106"/>
  <c r="B46" i="106"/>
  <c r="B43" i="106"/>
  <c r="C180" i="105" l="1"/>
  <c r="C188" i="105"/>
  <c r="C196" i="105"/>
  <c r="C181" i="105"/>
  <c r="C189" i="105"/>
  <c r="C197" i="105"/>
  <c r="C182" i="105"/>
  <c r="C190" i="105"/>
  <c r="C198" i="105"/>
  <c r="C183" i="105"/>
  <c r="C191" i="105"/>
  <c r="C199" i="105"/>
  <c r="C184" i="105"/>
  <c r="C192" i="105"/>
  <c r="C200" i="105"/>
  <c r="C193" i="105"/>
  <c r="C185" i="105"/>
  <c r="C201" i="105"/>
  <c r="C178" i="105"/>
  <c r="C186" i="105"/>
  <c r="C194" i="105"/>
  <c r="C202" i="105"/>
  <c r="C179" i="105"/>
  <c r="C187" i="105"/>
  <c r="C195" i="105"/>
  <c r="C108" i="105"/>
  <c r="C116" i="105"/>
  <c r="C124" i="105"/>
  <c r="C109" i="105"/>
  <c r="C117" i="105"/>
  <c r="C125" i="105"/>
  <c r="C110" i="105"/>
  <c r="C118" i="105"/>
  <c r="C126" i="105"/>
  <c r="C103" i="105"/>
  <c r="C111" i="105"/>
  <c r="C119" i="105"/>
  <c r="C127" i="105"/>
  <c r="C104" i="105"/>
  <c r="C112" i="105"/>
  <c r="C120" i="105"/>
  <c r="C105" i="105"/>
  <c r="C121" i="105"/>
  <c r="C113" i="105"/>
  <c r="C106" i="105"/>
  <c r="C114" i="105"/>
  <c r="C122" i="105"/>
  <c r="C107" i="105"/>
  <c r="C115" i="105"/>
  <c r="C123" i="105"/>
  <c r="C132" i="105"/>
  <c r="C140" i="105"/>
  <c r="C148" i="105"/>
  <c r="C133" i="105"/>
  <c r="C141" i="105"/>
  <c r="C149" i="105"/>
  <c r="C134" i="105"/>
  <c r="C142" i="105"/>
  <c r="C150" i="105"/>
  <c r="C135" i="105"/>
  <c r="C143" i="105"/>
  <c r="C151" i="105"/>
  <c r="C128" i="105"/>
  <c r="C136" i="105"/>
  <c r="C144" i="105"/>
  <c r="C152" i="105"/>
  <c r="C145" i="105"/>
  <c r="C129" i="105"/>
  <c r="C137" i="105"/>
  <c r="C130" i="105"/>
  <c r="C138" i="105"/>
  <c r="C146" i="105"/>
  <c r="C131" i="105"/>
  <c r="C139" i="105"/>
  <c r="C147" i="105"/>
  <c r="C60" i="105"/>
  <c r="C68" i="105"/>
  <c r="C76" i="105"/>
  <c r="C53" i="105"/>
  <c r="C61" i="105"/>
  <c r="C69" i="105"/>
  <c r="C77" i="105"/>
  <c r="C54" i="105"/>
  <c r="C62" i="105"/>
  <c r="C70" i="105"/>
  <c r="C55" i="105"/>
  <c r="C63" i="105"/>
  <c r="C71" i="105"/>
  <c r="C56" i="105"/>
  <c r="C64" i="105"/>
  <c r="C72" i="105"/>
  <c r="C57" i="105"/>
  <c r="C65" i="105"/>
  <c r="C73" i="105"/>
  <c r="C58" i="105"/>
  <c r="C66" i="105"/>
  <c r="C74" i="105"/>
  <c r="C59" i="105"/>
  <c r="C67" i="105"/>
  <c r="C75" i="105"/>
  <c r="C156" i="105"/>
  <c r="C164" i="105"/>
  <c r="C172" i="105"/>
  <c r="C157" i="105"/>
  <c r="C165" i="105"/>
  <c r="C173" i="105"/>
  <c r="C158" i="105"/>
  <c r="C166" i="105"/>
  <c r="C174" i="105"/>
  <c r="C159" i="105"/>
  <c r="C167" i="105"/>
  <c r="C175" i="105"/>
  <c r="C160" i="105"/>
  <c r="C168" i="105"/>
  <c r="C176" i="105"/>
  <c r="C161" i="105"/>
  <c r="C177" i="105"/>
  <c r="C153" i="105"/>
  <c r="C169" i="105"/>
  <c r="C154" i="105"/>
  <c r="C162" i="105"/>
  <c r="C170" i="105"/>
  <c r="C155" i="105"/>
  <c r="C163" i="105"/>
  <c r="C171" i="105"/>
  <c r="C84" i="105"/>
  <c r="C92" i="105"/>
  <c r="C100" i="105"/>
  <c r="C85" i="105"/>
  <c r="C93" i="105"/>
  <c r="C101" i="105"/>
  <c r="C78" i="105"/>
  <c r="C86" i="105"/>
  <c r="C94" i="105"/>
  <c r="C102" i="105"/>
  <c r="C79" i="105"/>
  <c r="C87" i="105"/>
  <c r="C95" i="105"/>
  <c r="C80" i="105"/>
  <c r="C88" i="105"/>
  <c r="C96" i="105"/>
  <c r="C81" i="105"/>
  <c r="C89" i="105"/>
  <c r="C97" i="105"/>
  <c r="C82" i="105"/>
  <c r="C90" i="105"/>
  <c r="C98" i="105"/>
  <c r="C83" i="105"/>
  <c r="C91" i="105"/>
  <c r="C99" i="105"/>
  <c r="B2" i="102"/>
  <c r="I3" i="103"/>
  <c r="I4" i="103"/>
  <c r="I5" i="103"/>
  <c r="I6" i="103"/>
  <c r="I7" i="103"/>
  <c r="I8" i="103"/>
  <c r="I9" i="103"/>
  <c r="I10" i="103"/>
  <c r="I11" i="103"/>
  <c r="I12" i="103"/>
  <c r="I13" i="103"/>
  <c r="I14" i="103"/>
  <c r="I15" i="103"/>
  <c r="I16" i="103"/>
  <c r="I17" i="103"/>
  <c r="I18" i="103"/>
  <c r="I19" i="103"/>
  <c r="I20" i="103"/>
  <c r="I2" i="103"/>
  <c r="J2" i="103"/>
  <c r="J6" i="103"/>
  <c r="K6" i="103"/>
  <c r="J9" i="103"/>
  <c r="K11" i="103"/>
  <c r="L11" i="103"/>
  <c r="J14" i="103"/>
  <c r="K14" i="103"/>
  <c r="J17" i="103"/>
  <c r="L19" i="103"/>
  <c r="K2" i="103"/>
  <c r="L2" i="103"/>
  <c r="G3" i="103"/>
  <c r="L3" i="103" s="1"/>
  <c r="G4" i="103"/>
  <c r="J4" i="103" s="1"/>
  <c r="G5" i="103"/>
  <c r="J5" i="103" s="1"/>
  <c r="G6" i="103"/>
  <c r="L6" i="103" s="1"/>
  <c r="G7" i="103"/>
  <c r="J7" i="103" s="1"/>
  <c r="G8" i="103"/>
  <c r="L8" i="103" s="1"/>
  <c r="G9" i="103"/>
  <c r="K9" i="103" s="1"/>
  <c r="G10" i="103"/>
  <c r="J10" i="103" s="1"/>
  <c r="G11" i="103"/>
  <c r="J11" i="103" s="1"/>
  <c r="G12" i="103"/>
  <c r="J12" i="103" s="1"/>
  <c r="G13" i="103"/>
  <c r="J13" i="103" s="1"/>
  <c r="G14" i="103"/>
  <c r="L14" i="103" s="1"/>
  <c r="G15" i="103"/>
  <c r="J15" i="103" s="1"/>
  <c r="G16" i="103"/>
  <c r="L16" i="103" s="1"/>
  <c r="G17" i="103"/>
  <c r="K17" i="103" s="1"/>
  <c r="G18" i="103"/>
  <c r="J18" i="103" s="1"/>
  <c r="G19" i="103"/>
  <c r="J19" i="103" s="1"/>
  <c r="G20" i="103"/>
  <c r="J20" i="103" s="1"/>
  <c r="G2" i="103"/>
  <c r="H22" i="103" s="1"/>
  <c r="F27" i="101"/>
  <c r="E27" i="101"/>
  <c r="D27" i="101"/>
  <c r="D29" i="101" s="1"/>
  <c r="H25" i="101"/>
  <c r="G25" i="101"/>
  <c r="G24" i="101"/>
  <c r="H24" i="101" s="1"/>
  <c r="G23" i="101"/>
  <c r="H23" i="101" s="1"/>
  <c r="G22" i="101"/>
  <c r="H22" i="101" s="1"/>
  <c r="H21" i="101"/>
  <c r="G21" i="101"/>
  <c r="G20" i="101"/>
  <c r="H20" i="101" s="1"/>
  <c r="G19" i="101"/>
  <c r="H19" i="101" s="1"/>
  <c r="G18" i="101"/>
  <c r="H18" i="101" s="1"/>
  <c r="H17" i="101"/>
  <c r="G17" i="101"/>
  <c r="G16" i="101"/>
  <c r="H16" i="101" s="1"/>
  <c r="G15" i="101"/>
  <c r="H15" i="101" s="1"/>
  <c r="G14" i="101"/>
  <c r="H14" i="101" s="1"/>
  <c r="H13" i="101"/>
  <c r="G13" i="101"/>
  <c r="G12" i="101"/>
  <c r="H12" i="101" s="1"/>
  <c r="G11" i="101"/>
  <c r="H11" i="101" s="1"/>
  <c r="G10" i="101"/>
  <c r="H10" i="101" s="1"/>
  <c r="H9" i="101"/>
  <c r="G9" i="101"/>
  <c r="G8" i="101"/>
  <c r="H8" i="101" s="1"/>
  <c r="G7" i="101"/>
  <c r="H7" i="101" s="1"/>
  <c r="G6" i="101"/>
  <c r="H6" i="101" s="1"/>
  <c r="H5" i="101"/>
  <c r="G5" i="101"/>
  <c r="G4" i="101"/>
  <c r="H4" i="101" s="1"/>
  <c r="G3" i="101"/>
  <c r="H3" i="101" s="1"/>
  <c r="G2" i="101"/>
  <c r="H2" i="101" s="1"/>
  <c r="H27" i="101" s="1"/>
  <c r="C20" i="105" l="1"/>
  <c r="C5" i="105"/>
  <c r="C27" i="105"/>
  <c r="C19" i="105"/>
  <c r="C11" i="105"/>
  <c r="C36" i="105"/>
  <c r="C44" i="105"/>
  <c r="C52" i="105"/>
  <c r="C29" i="105"/>
  <c r="C37" i="105"/>
  <c r="C45" i="105"/>
  <c r="C30" i="105"/>
  <c r="C38" i="105"/>
  <c r="C46" i="105"/>
  <c r="C31" i="105"/>
  <c r="C39" i="105"/>
  <c r="C47" i="105"/>
  <c r="C32" i="105"/>
  <c r="C40" i="105"/>
  <c r="C48" i="105"/>
  <c r="C33" i="105"/>
  <c r="C41" i="105"/>
  <c r="C49" i="105"/>
  <c r="C34" i="105"/>
  <c r="C42" i="105"/>
  <c r="C50" i="105"/>
  <c r="C35" i="105"/>
  <c r="C43" i="105"/>
  <c r="C51" i="105"/>
  <c r="C28" i="105"/>
  <c r="C12" i="105"/>
  <c r="C26" i="105"/>
  <c r="C18" i="105"/>
  <c r="C10" i="105"/>
  <c r="C25" i="105"/>
  <c r="C17" i="105"/>
  <c r="C9" i="105"/>
  <c r="C24" i="105"/>
  <c r="C16" i="105"/>
  <c r="C8" i="105"/>
  <c r="C3" i="105"/>
  <c r="C4" i="105"/>
  <c r="C23" i="105"/>
  <c r="C15" i="105"/>
  <c r="C7" i="105"/>
  <c r="C22" i="105"/>
  <c r="C14" i="105"/>
  <c r="C6" i="105"/>
  <c r="C21" i="105"/>
  <c r="C13" i="105"/>
  <c r="K19" i="103"/>
  <c r="J3" i="103"/>
  <c r="K16" i="103"/>
  <c r="L13" i="103"/>
  <c r="K8" i="103"/>
  <c r="L5" i="103"/>
  <c r="K3" i="103"/>
  <c r="L18" i="103"/>
  <c r="J16" i="103"/>
  <c r="K13" i="103"/>
  <c r="L10" i="103"/>
  <c r="J8" i="103"/>
  <c r="K5" i="103"/>
  <c r="K18" i="103"/>
  <c r="L15" i="103"/>
  <c r="K10" i="103"/>
  <c r="L7" i="103"/>
  <c r="L20" i="103"/>
  <c r="K15" i="103"/>
  <c r="L12" i="103"/>
  <c r="K7" i="103"/>
  <c r="L4" i="103"/>
  <c r="K20" i="103"/>
  <c r="L17" i="103"/>
  <c r="K12" i="103"/>
  <c r="L9" i="103"/>
  <c r="K4" i="103"/>
  <c r="M49" i="106" l="1"/>
  <c r="C204" i="105"/>
  <c r="B49" i="106"/>
  <c r="L49" i="106"/>
  <c r="J49" i="106"/>
  <c r="C49" i="106"/>
  <c r="E49" i="10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<sst xmlns="http://schemas.openxmlformats.org/spreadsheetml/2006/main" count="1446" uniqueCount="111">
  <si>
    <t>Sources:</t>
  </si>
  <si>
    <t>Note:</t>
  </si>
  <si>
    <t>BIFUbC BAU Industrial Fuel Use before CCS</t>
  </si>
  <si>
    <t>biomass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</si>
  <si>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</si>
  <si>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</si>
  <si>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</si>
  <si>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</si>
  <si>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</si>
  <si>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</si>
  <si>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</si>
  <si>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</si>
  <si>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</si>
  <si>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</si>
  <si>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</si>
  <si>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</si>
  <si>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</si>
  <si>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</si>
  <si>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</si>
  <si>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</si>
  <si>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</si>
  <si>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</si>
  <si>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</si>
  <si>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</si>
  <si>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</si>
  <si>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</si>
  <si>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</si>
  <si>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</si>
  <si>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</si>
  <si>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BTU</t>
  </si>
  <si>
    <t>electricity</t>
  </si>
  <si>
    <t>hard coal</t>
  </si>
  <si>
    <t>natural gas</t>
  </si>
  <si>
    <t>petroleum diesel</t>
  </si>
  <si>
    <t>crude oil</t>
  </si>
  <si>
    <t>Total</t>
  </si>
  <si>
    <t>generated (kwh)</t>
  </si>
  <si>
    <t>purchased (kwh)</t>
  </si>
  <si>
    <t>sold (kwh)</t>
  </si>
  <si>
    <t>percent of total</t>
  </si>
  <si>
    <t>food beverage and tobacco 1T12</t>
  </si>
  <si>
    <t>food industry</t>
  </si>
  <si>
    <t>beverages</t>
  </si>
  <si>
    <t>tobacco products</t>
  </si>
  <si>
    <t>textiles</t>
  </si>
  <si>
    <t>wearing apparels</t>
  </si>
  <si>
    <t>leather and related products and footwear</t>
  </si>
  <si>
    <t>wood and wood products</t>
  </si>
  <si>
    <t>paper and paper products</t>
  </si>
  <si>
    <t>printing and reproduction of recorded media</t>
  </si>
  <si>
    <t>coke and refined petroleum products</t>
  </si>
  <si>
    <t>chemicals 2</t>
  </si>
  <si>
    <t>chemicals</t>
  </si>
  <si>
    <t>other manufacturing 31T33 and rubber and plastic products 22</t>
  </si>
  <si>
    <t>pharmaceuticals</t>
  </si>
  <si>
    <t>rubber and plastic products</t>
  </si>
  <si>
    <t>cement and other nonmetallic minerals 239 &amp; glass and glass products 231</t>
  </si>
  <si>
    <t>other non-metallic mineral products</t>
  </si>
  <si>
    <t>basic metals</t>
  </si>
  <si>
    <t>metal products except machinery and vehicles 25, computers and electronics 26, appliances and electrical equipment 27, and other machinery 28</t>
  </si>
  <si>
    <t>fabricated metal products</t>
  </si>
  <si>
    <t>computers, electronics</t>
  </si>
  <si>
    <t>electrical equipment</t>
  </si>
  <si>
    <t>machinery and equipment</t>
  </si>
  <si>
    <t>road vehicles 29 and nonroad vehicles 3</t>
  </si>
  <si>
    <t>motor vehicles, trailers, and semi-trailers</t>
  </si>
  <si>
    <t>other transport equipment</t>
  </si>
  <si>
    <t>furntiture</t>
  </si>
  <si>
    <t>other manufacturing</t>
  </si>
  <si>
    <t>repair and installation of machinery and equipment</t>
  </si>
  <si>
    <t>TOTAL</t>
  </si>
  <si>
    <t>agriculture and forestry 1T3</t>
  </si>
  <si>
    <t>many</t>
  </si>
  <si>
    <t>other mining and quarrying 7T8</t>
  </si>
  <si>
    <t>lpg</t>
  </si>
  <si>
    <t>residual fuel oil</t>
  </si>
  <si>
    <t>IEA</t>
  </si>
  <si>
    <t>World Energy Balances</t>
  </si>
  <si>
    <t>https://www.iea.org/data-and-statistics/data-product/world-energy-balances</t>
  </si>
  <si>
    <t>IEA data processed and estimated by sector</t>
  </si>
  <si>
    <t>https://www.bps.go.id/publication/2022/09/30/206f24701aea1e4a26b6f1ff/statistik-industri-manufaktur-indonesia-2020.html</t>
  </si>
  <si>
    <t>Statistik Industri Manufaktur Indonesia, 2020</t>
  </si>
  <si>
    <t>Badan Pusat Statistik</t>
  </si>
  <si>
    <t>Electricity consumption</t>
  </si>
  <si>
    <t>Energy consumption</t>
  </si>
  <si>
    <t>splits</t>
  </si>
  <si>
    <t>elec</t>
  </si>
  <si>
    <t>coal</t>
  </si>
  <si>
    <t>ASSIGNED EPS ISIC CODE</t>
  </si>
  <si>
    <t>Assigned EPS Sector</t>
  </si>
  <si>
    <t>EPS FUEL</t>
  </si>
  <si>
    <t>CHECK</t>
  </si>
  <si>
    <t>toe_to_btu</t>
  </si>
  <si>
    <t>ktoe</t>
  </si>
  <si>
    <t>fuel</t>
  </si>
  <si>
    <t>briquette</t>
  </si>
  <si>
    <t>gas</t>
  </si>
  <si>
    <t>kerosene</t>
  </si>
  <si>
    <t>gasoil cn 48</t>
  </si>
  <si>
    <t>biogasoil</t>
  </si>
  <si>
    <t>mdf</t>
  </si>
  <si>
    <t>fuel oil</t>
  </si>
  <si>
    <t>total fuel</t>
  </si>
  <si>
    <t>total</t>
  </si>
  <si>
    <t>btus</t>
  </si>
  <si>
    <t>COMPARE VALUES</t>
  </si>
  <si>
    <t>FUEL</t>
  </si>
  <si>
    <t>SECTOR</t>
  </si>
  <si>
    <t>bifubc sector used</t>
  </si>
  <si>
    <t>original sector</t>
  </si>
  <si>
    <t>bifubc sector grouped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</si>
</sst>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00E+00"/>
    <numFmt numFmtId="166" formatCode="#,##0.00000"/>
    <numFmt numFmtId="167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4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14" applyNumberFormat="0" applyAlignment="0" applyProtection="0"/>
    <xf numFmtId="0" fontId="22" fillId="8" borderId="15" applyNumberFormat="0" applyAlignment="0" applyProtection="0"/>
    <xf numFmtId="0" fontId="23" fillId="8" borderId="14" applyNumberFormat="0" applyAlignment="0" applyProtection="0"/>
    <xf numFmtId="0" fontId="24" fillId="0" borderId="16" applyNumberFormat="0" applyFill="0" applyAlignment="0" applyProtection="0"/>
    <xf numFmtId="0" fontId="25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7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7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7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7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7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7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0" fillId="0" borderId="0"/>
    <xf numFmtId="0" fontId="9" fillId="0" borderId="0"/>
    <xf numFmtId="0" fontId="9" fillId="0" borderId="0"/>
    <xf numFmtId="43" fontId="30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165" fontId="0" fillId="0" borderId="0" xfId="0" applyNumberFormat="1"/>
    <xf numFmtId="0" fontId="12" fillId="0" borderId="8" xfId="2" applyFont="1" applyBorder="1">
      <alignment wrapText="1"/>
    </xf>
    <xf numFmtId="11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9" fontId="0" fillId="0" borderId="0" xfId="18" applyFont="1"/>
    <xf numFmtId="0" fontId="11" fillId="0" borderId="9" xfId="23">
      <alignment wrapText="1"/>
    </xf>
    <xf numFmtId="0" fontId="0" fillId="0" borderId="8" xfId="24" applyFont="1">
      <alignment wrapText="1"/>
    </xf>
    <xf numFmtId="0" fontId="0" fillId="0" borderId="8" xfId="2" applyFont="1" applyBorder="1" applyAlignment="1"/>
    <xf numFmtId="0" fontId="0" fillId="0" borderId="8" xfId="24" applyFont="1" applyAlignment="1"/>
    <xf numFmtId="0" fontId="29" fillId="0" borderId="0" xfId="0" applyFont="1"/>
    <xf numFmtId="0" fontId="1" fillId="35" borderId="0" xfId="0" applyFont="1" applyFill="1"/>
    <xf numFmtId="0" fontId="0" fillId="35" borderId="0" xfId="0" applyFill="1"/>
    <xf numFmtId="0" fontId="1" fillId="36" borderId="0" xfId="0" applyFont="1" applyFill="1"/>
    <xf numFmtId="0" fontId="0" fillId="36" borderId="0" xfId="0" applyFill="1"/>
    <xf numFmtId="9" fontId="0" fillId="0" borderId="2" xfId="18" applyFont="1" applyFill="1" applyBorder="1" applyAlignment="1">
      <alignment horizontal="right" wrapText="1"/>
    </xf>
    <xf numFmtId="11" fontId="0" fillId="0" borderId="2" xfId="2" applyNumberFormat="1" applyFont="1" applyAlignment="1">
      <alignment horizontal="right" wrapText="1"/>
    </xf>
    <xf numFmtId="11" fontId="2" fillId="0" borderId="4" xfId="5" applyNumberFormat="1" applyAlignment="1">
      <alignment horizontal="right" wrapText="1"/>
    </xf>
    <xf numFmtId="11" fontId="3" fillId="0" borderId="0" xfId="0" applyNumberFormat="1" applyFont="1" applyAlignment="1" applyProtection="1">
      <alignment horizontal="right"/>
      <protection locked="0"/>
    </xf>
    <xf numFmtId="11" fontId="3" fillId="0" borderId="0" xfId="0" applyNumberFormat="1" applyFont="1"/>
    <xf numFmtId="9" fontId="0" fillId="0" borderId="0" xfId="18" applyFont="1" applyFill="1"/>
    <xf numFmtId="11" fontId="0" fillId="0" borderId="0" xfId="18" applyNumberFormat="1" applyFont="1" applyFill="1"/>
    <xf numFmtId="0" fontId="0" fillId="37" borderId="0" xfId="0" applyFill="1"/>
    <xf numFmtId="0" fontId="1" fillId="0" borderId="0" xfId="0" applyFont="1" applyAlignment="1">
      <alignment horizontal="left"/>
    </xf>
    <xf numFmtId="167" fontId="0" fillId="0" borderId="0" xfId="84" applyNumberFormat="1" applyFont="1"/>
    <xf numFmtId="167" fontId="0" fillId="37" borderId="0" xfId="0" applyNumberFormat="1" applyFill="1"/>
    <xf numFmtId="0" fontId="1" fillId="0" borderId="20" xfId="0" applyFont="1" applyBorder="1" applyAlignment="1">
      <alignment horizontal="left" wrapText="1"/>
    </xf>
    <xf numFmtId="167" fontId="0" fillId="0" borderId="0" xfId="0" applyNumberFormat="1"/>
    <xf numFmtId="17" fontId="0" fillId="0" borderId="0" xfId="0" applyNumberFormat="1" applyAlignment="1">
      <alignment horizontal="left"/>
    </xf>
    <xf numFmtId="11" fontId="0" fillId="38" borderId="0" xfId="0" applyNumberFormat="1" applyFill="1"/>
    <xf numFmtId="0" fontId="1" fillId="37" borderId="0" xfId="0" applyFont="1" applyFill="1"/>
    <xf numFmtId="11" fontId="0" fillId="0" borderId="0" xfId="0" applyNumberFormat="1" applyAlignment="1">
      <alignment horizontal="left"/>
    </xf>
    <xf numFmtId="0" fontId="0" fillId="39" borderId="0" xfId="0" applyFill="1"/>
    <xf numFmtId="11" fontId="0" fillId="0" borderId="0" xfId="84" applyNumberFormat="1" applyFont="1"/>
    <xf numFmtId="0" fontId="0" fillId="39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Alignment="1"/>
    <xf numFmtId="0" fontId="0" fillId="0" borderId="0" xfId="0" applyAlignment="1"/>
    <xf numFmtId="0" fontId="0" fillId="40" borderId="0" xfId="0" applyFill="1" applyAlignment="1"/>
    <xf numFmtId="0" fontId="0" fillId="40" borderId="0" xfId="0" applyFill="1"/>
    <xf numFmtId="0" fontId="0" fillId="41" borderId="0" xfId="0" applyFill="1" applyAlignment="1"/>
  </cellXfs>
  <cellStyles count="85">
    <cellStyle name="20% - Accent1" xfId="43" builtinId="30" customBuiltin="1"/>
    <cellStyle name="20% - Accent1 2" xfId="68" xr:uid="{00000000-0005-0000-0000-000001000000}"/>
    <cellStyle name="20% - Accent2" xfId="46" builtinId="34" customBuiltin="1"/>
    <cellStyle name="20% - Accent2 2" xfId="70" xr:uid="{00000000-0005-0000-0000-000003000000}"/>
    <cellStyle name="20% - Accent3" xfId="49" builtinId="38" customBuiltin="1"/>
    <cellStyle name="20% - Accent3 2" xfId="72" xr:uid="{00000000-0005-0000-0000-000005000000}"/>
    <cellStyle name="20% - Accent4" xfId="52" builtinId="42" customBuiltin="1"/>
    <cellStyle name="20% - Accent4 2" xfId="74" xr:uid="{00000000-0005-0000-0000-000007000000}"/>
    <cellStyle name="20% - Accent5" xfId="55" builtinId="46" customBuiltin="1"/>
    <cellStyle name="20% - Accent5 2" xfId="76" xr:uid="{00000000-0005-0000-0000-000009000000}"/>
    <cellStyle name="20% - Accent6" xfId="58" builtinId="50" customBuiltin="1"/>
    <cellStyle name="20% - Accent6 2" xfId="78" xr:uid="{00000000-0005-0000-0000-00000B000000}"/>
    <cellStyle name="40% - Accent1" xfId="44" builtinId="31" customBuiltin="1"/>
    <cellStyle name="40% - Accent1 2" xfId="69" xr:uid="{00000000-0005-0000-0000-00000D000000}"/>
    <cellStyle name="40% - Accent2" xfId="47" builtinId="35" customBuiltin="1"/>
    <cellStyle name="40% - Accent2 2" xfId="71" xr:uid="{00000000-0005-0000-0000-00000F000000}"/>
    <cellStyle name="40% - Accent3" xfId="50" builtinId="39" customBuiltin="1"/>
    <cellStyle name="40% - Accent3 2" xfId="73" xr:uid="{00000000-0005-0000-0000-000011000000}"/>
    <cellStyle name="40% - Accent4" xfId="53" builtinId="43" customBuiltin="1"/>
    <cellStyle name="40% - Accent4 2" xfId="75" xr:uid="{00000000-0005-0000-0000-000013000000}"/>
    <cellStyle name="40% - Accent5" xfId="56" builtinId="47" customBuiltin="1"/>
    <cellStyle name="40% - Accent5 2" xfId="77" xr:uid="{00000000-0005-0000-0000-000015000000}"/>
    <cellStyle name="40% - Accent6" xfId="59" builtinId="51" customBuiltin="1"/>
    <cellStyle name="40% - Accent6 2" xfId="79" xr:uid="{00000000-0005-0000-0000-000017000000}"/>
    <cellStyle name="60% - Accent1 2" xfId="61" xr:uid="{00000000-0005-0000-0000-000018000000}"/>
    <cellStyle name="60% - Accent2 2" xfId="62" xr:uid="{00000000-0005-0000-0000-000019000000}"/>
    <cellStyle name="60% - Accent3 2" xfId="63" xr:uid="{00000000-0005-0000-0000-00001A000000}"/>
    <cellStyle name="60% - Accent4 2" xfId="64" xr:uid="{00000000-0005-0000-0000-00001B000000}"/>
    <cellStyle name="60% - Accent5 2" xfId="65" xr:uid="{00000000-0005-0000-0000-00001C000000}"/>
    <cellStyle name="60% - Accent6 2" xfId="66" xr:uid="{00000000-0005-0000-0000-00001D000000}"/>
    <cellStyle name="Accent1" xfId="42" builtinId="29" customBuiltin="1"/>
    <cellStyle name="Accent2" xfId="45" builtinId="33" customBuiltin="1"/>
    <cellStyle name="Accent3" xfId="48" builtinId="37" customBuiltin="1"/>
    <cellStyle name="Accent4" xfId="51" builtinId="41" customBuiltin="1"/>
    <cellStyle name="Accent5" xfId="54" builtinId="45" customBuiltin="1"/>
    <cellStyle name="Accent6" xfId="57" builtinId="49" customBuiltin="1"/>
    <cellStyle name="Bad" xfId="32" builtinId="27" customBuiltin="1"/>
    <cellStyle name="Body: normal cell" xfId="2" xr:uid="{00000000-0005-0000-0000-000025000000}"/>
    <cellStyle name="Body: normal cell 2" xfId="24" xr:uid="{00000000-0005-0000-0000-000026000000}"/>
    <cellStyle name="Calculation" xfId="35" builtinId="22" customBuiltin="1"/>
    <cellStyle name="Check Cell" xfId="37" builtinId="23" customBuiltin="1"/>
    <cellStyle name="Comma" xfId="84" builtinId="3"/>
    <cellStyle name="Comma 2" xfId="83" xr:uid="{B0EABCB8-8FF6-4E8E-9CBF-73B9F155E41F}"/>
    <cellStyle name="Explanatory Text" xfId="40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20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5" xr:uid="{00000000-0005-0000-0000-00002F000000}"/>
    <cellStyle name="Good" xfId="31" builtinId="26" customBuiltin="1"/>
    <cellStyle name="Header: bottom row" xfId="1" xr:uid="{00000000-0005-0000-0000-000031000000}"/>
    <cellStyle name="Header: bottom row 2" xfId="21" xr:uid="{00000000-0005-0000-0000-000032000000}"/>
    <cellStyle name="Header: top rows" xfId="3" xr:uid="{00000000-0005-0000-0000-000033000000}"/>
    <cellStyle name="Heading 1" xfId="27" builtinId="16" customBuiltin="1"/>
    <cellStyle name="Heading 2" xfId="28" builtinId="17" customBuiltin="1"/>
    <cellStyle name="Heading 3" xfId="29" builtinId="18" customBuiltin="1"/>
    <cellStyle name="Heading 4" xfId="30" builtinId="19" customBuiltin="1"/>
    <cellStyle name="Hyperlink" xfId="9" builtinId="8" customBuiltin="1"/>
    <cellStyle name="Input" xfId="33" builtinId="20" customBuiltin="1"/>
    <cellStyle name="Linked Cell" xfId="36" builtinId="24" customBuiltin="1"/>
    <cellStyle name="Neutral 2" xfId="60" xr:uid="{00000000-0005-0000-0000-00003B000000}"/>
    <cellStyle name="Normal" xfId="0" builtinId="0"/>
    <cellStyle name="Normal 2" xfId="19" xr:uid="{00000000-0005-0000-0000-00003D000000}"/>
    <cellStyle name="Normal 2 2" xfId="81" xr:uid="{82E402D6-1DF0-4E6A-9068-58786E0D42A2}"/>
    <cellStyle name="Normal 3" xfId="13" xr:uid="{00000000-0005-0000-0000-00003E000000}"/>
    <cellStyle name="Normal 3 2" xfId="80" xr:uid="{B36BF01F-9627-47E6-A0B3-E5842EE99611}"/>
    <cellStyle name="Normal 4" xfId="14" xr:uid="{00000000-0005-0000-0000-00003F000000}"/>
    <cellStyle name="Normal 4 2 2" xfId="82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9" builtinId="10" customBuiltin="1"/>
    <cellStyle name="Note 2" xfId="67" xr:uid="{00000000-0005-0000-0000-000044000000}"/>
    <cellStyle name="Output" xfId="34" builtinId="21" customBuiltin="1"/>
    <cellStyle name="Parent row" xfId="5" xr:uid="{00000000-0005-0000-0000-000046000000}"/>
    <cellStyle name="Parent row 2" xfId="23" xr:uid="{00000000-0005-0000-0000-000047000000}"/>
    <cellStyle name="Percent" xfId="18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2" xr:uid="{00000000-0005-0000-0000-00004C000000}"/>
    <cellStyle name="Title" xfId="26" builtinId="15" customBuiltin="1"/>
    <cellStyle name="Total" xfId="41" builtinId="25" customBuiltin="1"/>
    <cellStyle name="Warning Text" xfId="38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FFC1C1"/>
      <color rgb="FFAC0000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'BIFUbC-natural-gas'!$B$2:$AF$2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B-4788-B2B7-861989C0F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'BIFUbC-natural-gas'!$B$3:$AF$3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B-4788-B2B7-861989C0F6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'BIFUbC-natural-gas'!$B$4:$AF$4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B-4788-B2B7-861989C0F6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'BIFUbC-natural-gas'!$B$5:$AF$5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B-4788-B2B7-861989C0F6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'BIFUbC-natural-gas'!$B$6:$AF$6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BB-4788-B2B7-861989C0F6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'BIFUbC-natural-gas'!$B$7:$AF$7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BB-4788-B2B7-861989C0F6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'BIFUbC-natural-gas'!$B$8:$AF$8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BB-4788-B2B7-861989C0F6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'BIFUbC-natural-gas'!$B$9:$AF$9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BB-4788-B2B7-861989C0F6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'BIFUbC-natural-gas'!$B$10:$AF$10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BB-4788-B2B7-861989C0F6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'BIFUbC-natural-gas'!$B$11:$AF$11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BB-4788-B2B7-861989C0F6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'BIFUbC-natural-gas'!$B$12:$AF$12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BB-4788-B2B7-861989C0F69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'BIFUbC-natural-gas'!$B$13:$AF$13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BB-4788-B2B7-861989C0F69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'BIFUbC-natural-gas'!$B$14:$AF$14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BB-4788-B2B7-861989C0F69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'BIFUbC-natural-gas'!$B$15:$AF$15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BB-4788-B2B7-861989C0F69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'BIFUbC-natural-gas'!$B$16:$AF$16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BB-4788-B2B7-861989C0F69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'BIFUbC-natural-gas'!$B$17:$AF$17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BB-4788-B2B7-861989C0F69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'BIFUbC-natural-gas'!$B$18:$AF$18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BB-4788-B2B7-861989C0F69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'BIFUbC-natural-gas'!$B$19:$AF$19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BB-4788-B2B7-861989C0F69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'BIFUbC-natural-gas'!$B$20:$AF$20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BB-4788-B2B7-861989C0F69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'BIFUbC-natural-gas'!$B$21:$AF$21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BB-4788-B2B7-861989C0F69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'BIFUbC-natural-gas'!$B$22:$AF$22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BB-4788-B2B7-861989C0F69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'BIFUbC-natural-gas'!$B$23:$AF$23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BB-4788-B2B7-861989C0F69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'BIFUbC-natural-gas'!$B$24:$AF$24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BB-4788-B2B7-861989C0F69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'BIFUbC-natural-gas'!$B$25:$AF$25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BB-4788-B2B7-861989C0F69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'BIFUbC-natural-gas'!$B$26:$AF$26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BB-4788-B2B7-861989C0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647135"/>
        <c:axId val="708642975"/>
      </c:lineChart>
      <c:catAx>
        <c:axId val="7086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2975"/>
        <c:crosses val="autoZero"/>
        <c:auto val="1"/>
        <c:lblAlgn val="ctr"/>
        <c:lblOffset val="100"/>
        <c:noMultiLvlLbl val="0"/>
      </c:catAx>
      <c:valAx>
        <c:axId val="7086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127000</xdr:rowOff>
    </xdr:from>
    <xdr:to>
      <xdr:col>15</xdr:col>
      <xdr:colOff>395164</xdr:colOff>
      <xdr:row>31</xdr:row>
      <xdr:rowOff>70666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65981D-A425-4B30-891B-EFF6D0E6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27000"/>
          <a:ext cx="10659939" cy="5750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12</xdr:row>
      <xdr:rowOff>30162</xdr:rowOff>
    </xdr:from>
    <xdr:to>
      <xdr:col>29</xdr:col>
      <xdr:colOff>352425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02B4D-983E-6D24-CDFB-6F44F8242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opLeftCell="A17" workbookViewId="0">
      <selection activeCell="B26" sqref="B26"/>
    </sheetView>
  </sheetViews>
  <sheetFormatPr defaultColWidth="8.86328125" defaultRowHeight="14.75" x14ac:dyDescent="0.75"/>
  <cols>
    <col min="1" max="1" width="11.40625" customWidth="1"/>
    <col min="2" max="2" width="76.54296875" customWidth="1"/>
    <col min="3" max="3" width="42.40625" customWidth="1"/>
    <col min="4" max="4" width="57.86328125" bestFit="1" customWidth="1"/>
    <col min="5" max="5" width="60.40625" customWidth="1"/>
  </cols>
  <sheetData>
    <row r="1" spans="1:2" x14ac:dyDescent="0.75">
      <c r="A1" s="1" t="s">
        <v>2</v>
      </c>
    </row>
    <row r="3" spans="1:2" x14ac:dyDescent="0.75">
      <c r="A3" s="1" t="s">
        <v>0</v>
      </c>
      <c r="B3" s="3" t="s">
        <v>84</v>
      </c>
    </row>
    <row r="4" spans="1:2" x14ac:dyDescent="0.75">
      <c r="B4" t="s">
        <v>76</v>
      </c>
    </row>
    <row r="5" spans="1:2" x14ac:dyDescent="0.75">
      <c r="B5" s="2" t="s">
        <v>77</v>
      </c>
    </row>
    <row r="6" spans="1:2" x14ac:dyDescent="0.75">
      <c r="B6" s="47">
        <v>44774</v>
      </c>
    </row>
    <row r="7" spans="1:2" x14ac:dyDescent="0.75">
      <c r="B7" s="4" t="s">
        <v>78</v>
      </c>
    </row>
    <row r="10" spans="1:2" x14ac:dyDescent="0.75">
      <c r="B10" s="3" t="s">
        <v>83</v>
      </c>
    </row>
    <row r="11" spans="1:2" x14ac:dyDescent="0.75">
      <c r="B11" s="2" t="s">
        <v>81</v>
      </c>
    </row>
    <row r="12" spans="1:2" x14ac:dyDescent="0.75">
      <c r="B12" s="2">
        <v>2022</v>
      </c>
    </row>
    <row r="13" spans="1:2" x14ac:dyDescent="0.75">
      <c r="B13" s="2" t="s">
        <v>82</v>
      </c>
    </row>
    <row r="14" spans="1:2" x14ac:dyDescent="0.75">
      <c r="B14" s="2" t="s">
        <v>80</v>
      </c>
    </row>
    <row r="15" spans="1:2" x14ac:dyDescent="0.75">
      <c r="B15" s="2"/>
    </row>
    <row r="17" spans="1:3" x14ac:dyDescent="0.75">
      <c r="B17" s="4"/>
    </row>
    <row r="20" spans="1:3" x14ac:dyDescent="0.75">
      <c r="A20" s="1" t="s">
        <v>1</v>
      </c>
    </row>
    <row r="21" spans="1:3" x14ac:dyDescent="0.75">
      <c r="A21" t="s">
        <v>79</v>
      </c>
    </row>
    <row r="24" spans="1:3" x14ac:dyDescent="0.75">
      <c r="A24" s="2" t="s">
        <v>92</v>
      </c>
      <c r="B24" s="50">
        <v>39680000</v>
      </c>
    </row>
    <row r="25" spans="1:3" x14ac:dyDescent="0.75">
      <c r="A25" s="1"/>
    </row>
    <row r="29" spans="1:3" x14ac:dyDescent="0.75">
      <c r="A29" s="1"/>
    </row>
    <row r="32" spans="1:3" x14ac:dyDescent="0.75">
      <c r="B32" s="1"/>
      <c r="C32" s="1"/>
    </row>
    <row r="38" spans="3:3" x14ac:dyDescent="0.75">
      <c r="C38" s="29"/>
    </row>
    <row r="56" spans="3:3" x14ac:dyDescent="0.75">
      <c r="C56" s="29"/>
    </row>
    <row r="65" spans="1:3" x14ac:dyDescent="0.75">
      <c r="B65" s="3"/>
      <c r="C65" s="3"/>
    </row>
    <row r="74" spans="1:3" x14ac:dyDescent="0.75">
      <c r="A74" s="15"/>
      <c r="B74" s="16"/>
      <c r="C74" s="16"/>
    </row>
    <row r="80" spans="1:3" x14ac:dyDescent="0.75">
      <c r="A80" s="1"/>
    </row>
    <row r="95" spans="1:3" x14ac:dyDescent="0.75">
      <c r="A95" s="30"/>
      <c r="B95" s="31"/>
      <c r="C95" s="31"/>
    </row>
    <row r="102" spans="1:4" x14ac:dyDescent="0.75">
      <c r="A102" s="32"/>
      <c r="B102" s="33"/>
      <c r="C102" s="33"/>
    </row>
    <row r="109" spans="1:4" x14ac:dyDescent="0.75">
      <c r="A109" s="1"/>
      <c r="D109" s="6"/>
    </row>
    <row r="110" spans="1:4" x14ac:dyDescent="0.75">
      <c r="B110" s="3"/>
      <c r="C110" s="3"/>
      <c r="D110" s="26"/>
    </row>
    <row r="111" spans="1:4" x14ac:dyDescent="0.75">
      <c r="B111" s="27"/>
      <c r="D111" s="26"/>
    </row>
    <row r="112" spans="1:4" x14ac:dyDescent="0.75">
      <c r="B112" s="28"/>
      <c r="D112" s="26"/>
    </row>
    <row r="113" spans="2:4" x14ac:dyDescent="0.75">
      <c r="B113" s="28"/>
      <c r="D113" s="26"/>
    </row>
    <row r="114" spans="2:4" x14ac:dyDescent="0.75">
      <c r="B114" s="28"/>
      <c r="D114" s="26"/>
    </row>
    <row r="115" spans="2:4" x14ac:dyDescent="0.75">
      <c r="B115" s="28"/>
      <c r="D115" s="26"/>
    </row>
    <row r="116" spans="2:4" x14ac:dyDescent="0.75">
      <c r="B116" s="28"/>
      <c r="D116" s="26"/>
    </row>
    <row r="117" spans="2:4" x14ac:dyDescent="0.75">
      <c r="B117" s="28"/>
      <c r="D117" s="26"/>
    </row>
    <row r="118" spans="2:4" x14ac:dyDescent="0.75">
      <c r="B118" s="28"/>
      <c r="D118" s="26"/>
    </row>
    <row r="119" spans="2:4" x14ac:dyDescent="0.75">
      <c r="B119" s="28"/>
      <c r="D119" s="26"/>
    </row>
    <row r="120" spans="2:4" x14ac:dyDescent="0.75">
      <c r="B120" s="28"/>
      <c r="D120" s="26"/>
    </row>
    <row r="121" spans="2:4" x14ac:dyDescent="0.75">
      <c r="D121" s="26"/>
    </row>
    <row r="122" spans="2:4" x14ac:dyDescent="0.75">
      <c r="D122" s="26"/>
    </row>
    <row r="123" spans="2:4" x14ac:dyDescent="0.75">
      <c r="D123" s="26"/>
    </row>
    <row r="124" spans="2:4" x14ac:dyDescent="0.75">
      <c r="D124" s="26"/>
    </row>
    <row r="125" spans="2:4" x14ac:dyDescent="0.75">
      <c r="D125" s="26"/>
    </row>
    <row r="126" spans="2:4" x14ac:dyDescent="0.75">
      <c r="D126" s="26"/>
    </row>
    <row r="127" spans="2:4" x14ac:dyDescent="0.75">
      <c r="D127" s="26"/>
    </row>
    <row r="128" spans="2:4" x14ac:dyDescent="0.75">
      <c r="D128" s="26"/>
    </row>
    <row r="129" spans="4:4" x14ac:dyDescent="0.75">
      <c r="D129" s="25"/>
    </row>
    <row r="130" spans="4:4" x14ac:dyDescent="0.75">
      <c r="D130" s="26"/>
    </row>
    <row r="131" spans="4:4" x14ac:dyDescent="0.75">
      <c r="D131" s="25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9"/>
  <sheetViews>
    <sheetView workbookViewId="0"/>
  </sheetViews>
  <sheetFormatPr defaultColWidth="9.1328125" defaultRowHeight="14.75" x14ac:dyDescent="0.75"/>
  <cols>
    <col min="1" max="1" width="39.86328125" customWidth="1"/>
    <col min="2" max="33" width="11" customWidth="1"/>
    <col min="34" max="35" width="9.54296875" bestFit="1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75">
      <c r="A2" t="s">
        <v>4</v>
      </c>
    </row>
    <row r="3" spans="1:35" x14ac:dyDescent="0.75">
      <c r="A3" t="s">
        <v>5</v>
      </c>
    </row>
    <row r="4" spans="1:35" x14ac:dyDescent="0.75">
      <c r="A4" t="s">
        <v>6</v>
      </c>
    </row>
    <row r="5" spans="1:35" x14ac:dyDescent="0.75">
      <c r="A5" t="s">
        <v>7</v>
      </c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</row>
    <row r="10" spans="1:35" x14ac:dyDescent="0.75">
      <c r="A10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</row>
    <row r="16" spans="1:35" x14ac:dyDescent="0.75">
      <c r="A16" t="s">
        <v>18</v>
      </c>
    </row>
    <row r="17" spans="1:1" x14ac:dyDescent="0.75">
      <c r="A17" t="s">
        <v>19</v>
      </c>
    </row>
    <row r="18" spans="1:1" x14ac:dyDescent="0.75">
      <c r="A18" t="s">
        <v>20</v>
      </c>
    </row>
    <row r="19" spans="1:1" x14ac:dyDescent="0.75">
      <c r="A19" t="s">
        <v>21</v>
      </c>
    </row>
    <row r="20" spans="1:1" x14ac:dyDescent="0.75">
      <c r="A20" t="s">
        <v>22</v>
      </c>
    </row>
    <row r="21" spans="1:1" x14ac:dyDescent="0.75">
      <c r="A21" t="s">
        <v>23</v>
      </c>
    </row>
    <row r="22" spans="1:1" x14ac:dyDescent="0.75">
      <c r="A22" t="s">
        <v>24</v>
      </c>
    </row>
    <row r="23" spans="1:1" x14ac:dyDescent="0.75">
      <c r="A23" t="s">
        <v>25</v>
      </c>
    </row>
    <row r="24" spans="1:1" x14ac:dyDescent="0.75">
      <c r="A24" t="s">
        <v>26</v>
      </c>
    </row>
    <row r="25" spans="1:1" x14ac:dyDescent="0.75">
      <c r="A25" t="s">
        <v>27</v>
      </c>
    </row>
    <row r="26" spans="1:1" x14ac:dyDescent="0.75">
      <c r="A26" t="s">
        <v>28</v>
      </c>
    </row>
    <row r="55" spans="2:2" x14ac:dyDescent="0.75">
      <c r="B55" s="24"/>
    </row>
    <row r="56" spans="2:2" x14ac:dyDescent="0.75">
      <c r="B56" s="24"/>
    </row>
    <row r="57" spans="2:2" x14ac:dyDescent="0.75">
      <c r="B57" s="24"/>
    </row>
    <row r="58" spans="2:2" x14ac:dyDescent="0.75">
      <c r="B58" s="24"/>
    </row>
    <row r="59" spans="2:2" x14ac:dyDescent="0.75">
      <c r="B59" s="24"/>
    </row>
    <row r="60" spans="2:2" x14ac:dyDescent="0.75">
      <c r="B60" s="24"/>
    </row>
    <row r="61" spans="2:2" x14ac:dyDescent="0.75">
      <c r="B61" s="24"/>
    </row>
    <row r="62" spans="2:2" x14ac:dyDescent="0.75">
      <c r="B62" s="24"/>
    </row>
    <row r="63" spans="2:2" x14ac:dyDescent="0.75">
      <c r="B63" s="24"/>
    </row>
    <row r="64" spans="2:2" x14ac:dyDescent="0.75">
      <c r="B64" s="24"/>
    </row>
    <row r="65" spans="2:2" x14ac:dyDescent="0.75">
      <c r="B65" s="24"/>
    </row>
    <row r="66" spans="2:2" x14ac:dyDescent="0.75">
      <c r="B66" s="24"/>
    </row>
    <row r="67" spans="2:2" x14ac:dyDescent="0.75">
      <c r="B67" s="24"/>
    </row>
    <row r="68" spans="2:2" x14ac:dyDescent="0.75">
      <c r="B68" s="24"/>
    </row>
    <row r="69" spans="2:2" x14ac:dyDescent="0.75">
      <c r="B69" s="24"/>
    </row>
    <row r="70" spans="2:2" x14ac:dyDescent="0.75">
      <c r="B70" s="24"/>
    </row>
    <row r="71" spans="2:2" x14ac:dyDescent="0.75">
      <c r="B71" s="24"/>
    </row>
    <row r="72" spans="2:2" x14ac:dyDescent="0.75">
      <c r="B72" s="24"/>
    </row>
    <row r="73" spans="2:2" x14ac:dyDescent="0.75">
      <c r="B73" s="24"/>
    </row>
    <row r="74" spans="2:2" x14ac:dyDescent="0.75">
      <c r="B74" s="24"/>
    </row>
    <row r="75" spans="2:2" x14ac:dyDescent="0.75">
      <c r="B75" s="24"/>
    </row>
    <row r="76" spans="2:2" x14ac:dyDescent="0.75">
      <c r="B76" s="24"/>
    </row>
    <row r="77" spans="2:2" x14ac:dyDescent="0.75">
      <c r="B77" s="24"/>
    </row>
    <row r="78" spans="2:2" x14ac:dyDescent="0.75">
      <c r="B78" s="24"/>
    </row>
    <row r="79" spans="2:2" x14ac:dyDescent="0.75">
      <c r="B79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2"/>
  <sheetViews>
    <sheetView workbookViewId="0"/>
  </sheetViews>
  <sheetFormatPr defaultColWidth="9.1328125" defaultRowHeight="14.75" x14ac:dyDescent="0.75"/>
  <cols>
    <col min="1" max="1" width="39.86328125" customWidth="1"/>
    <col min="2" max="33" width="10.7265625" customWidth="1"/>
    <col min="34" max="35" width="9.54296875" bestFit="1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75">
      <c r="A2" t="s">
        <v>4</v>
      </c>
    </row>
    <row r="3" spans="1:35" x14ac:dyDescent="0.75">
      <c r="A3" t="s">
        <v>5</v>
      </c>
    </row>
    <row r="4" spans="1:35" x14ac:dyDescent="0.75">
      <c r="A4" t="s">
        <v>6</v>
      </c>
    </row>
    <row r="5" spans="1:35" x14ac:dyDescent="0.75">
      <c r="A5" t="s">
        <v>7</v>
      </c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</row>
    <row r="10" spans="1:35" x14ac:dyDescent="0.75">
      <c r="A10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</row>
    <row r="16" spans="1:35" x14ac:dyDescent="0.75">
      <c r="A16" t="s">
        <v>18</v>
      </c>
    </row>
    <row r="17" spans="1:33" x14ac:dyDescent="0.75">
      <c r="A17" t="s">
        <v>19</v>
      </c>
    </row>
    <row r="18" spans="1:33" x14ac:dyDescent="0.75">
      <c r="A18" t="s">
        <v>20</v>
      </c>
    </row>
    <row r="19" spans="1:33" x14ac:dyDescent="0.75">
      <c r="A19" t="s">
        <v>21</v>
      </c>
    </row>
    <row r="20" spans="1:33" x14ac:dyDescent="0.75">
      <c r="A20" t="s">
        <v>22</v>
      </c>
    </row>
    <row r="21" spans="1:33" x14ac:dyDescent="0.75">
      <c r="A21" t="s">
        <v>23</v>
      </c>
    </row>
    <row r="22" spans="1:33" x14ac:dyDescent="0.75">
      <c r="A22" t="s">
        <v>24</v>
      </c>
    </row>
    <row r="23" spans="1:33" x14ac:dyDescent="0.75">
      <c r="A23" t="s">
        <v>25</v>
      </c>
    </row>
    <row r="24" spans="1:33" x14ac:dyDescent="0.75">
      <c r="A24" t="s">
        <v>26</v>
      </c>
    </row>
    <row r="25" spans="1:33" x14ac:dyDescent="0.75">
      <c r="A25" t="s">
        <v>27</v>
      </c>
    </row>
    <row r="26" spans="1:33" x14ac:dyDescent="0.75">
      <c r="A26" t="s">
        <v>28</v>
      </c>
    </row>
    <row r="29" spans="1:33" x14ac:dyDescent="0.7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x14ac:dyDescent="0.7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7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7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x14ac:dyDescent="0.7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2:33" x14ac:dyDescent="0.7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7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7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7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2:33" x14ac:dyDescent="0.7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2:33" x14ac:dyDescent="0.7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7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7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7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7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2:33" x14ac:dyDescent="0.7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7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7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7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7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7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7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7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3" spans="2:33" x14ac:dyDescent="0.7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5" spans="2:33" x14ac:dyDescent="0.75">
      <c r="B55" s="24"/>
    </row>
    <row r="56" spans="2:33" x14ac:dyDescent="0.75">
      <c r="B56" s="24"/>
    </row>
    <row r="57" spans="2:33" x14ac:dyDescent="0.75">
      <c r="B57" s="24"/>
    </row>
    <row r="58" spans="2:33" x14ac:dyDescent="0.75">
      <c r="B58" s="24"/>
    </row>
    <row r="59" spans="2:33" x14ac:dyDescent="0.75">
      <c r="B59" s="24"/>
    </row>
    <row r="60" spans="2:33" x14ac:dyDescent="0.75">
      <c r="B60" s="24"/>
    </row>
    <row r="61" spans="2:33" x14ac:dyDescent="0.75">
      <c r="B61" s="24"/>
    </row>
    <row r="62" spans="2:33" x14ac:dyDescent="0.75">
      <c r="B62" s="24"/>
    </row>
    <row r="63" spans="2:33" x14ac:dyDescent="0.75">
      <c r="B63" s="24"/>
    </row>
    <row r="64" spans="2:33" x14ac:dyDescent="0.75">
      <c r="B64" s="24"/>
    </row>
    <row r="65" spans="2:2" x14ac:dyDescent="0.75">
      <c r="B65" s="24"/>
    </row>
    <row r="66" spans="2:2" x14ac:dyDescent="0.75">
      <c r="B66" s="24"/>
    </row>
    <row r="67" spans="2:2" x14ac:dyDescent="0.75">
      <c r="B67" s="24"/>
    </row>
    <row r="68" spans="2:2" x14ac:dyDescent="0.75">
      <c r="B68" s="24"/>
    </row>
    <row r="69" spans="2:2" x14ac:dyDescent="0.75">
      <c r="B69" s="24"/>
    </row>
    <row r="70" spans="2:2" x14ac:dyDescent="0.75">
      <c r="B70" s="24"/>
    </row>
    <row r="71" spans="2:2" x14ac:dyDescent="0.75">
      <c r="B71" s="24"/>
    </row>
    <row r="72" spans="2:2" x14ac:dyDescent="0.75">
      <c r="B72" s="24"/>
    </row>
    <row r="73" spans="2:2" x14ac:dyDescent="0.75">
      <c r="B73" s="24"/>
    </row>
    <row r="74" spans="2:2" x14ac:dyDescent="0.75">
      <c r="B74" s="24"/>
    </row>
    <row r="75" spans="2:2" x14ac:dyDescent="0.75">
      <c r="B75" s="24"/>
    </row>
    <row r="76" spans="2:2" x14ac:dyDescent="0.75">
      <c r="B76" s="24"/>
    </row>
    <row r="77" spans="2:2" x14ac:dyDescent="0.75">
      <c r="B77" s="24"/>
    </row>
    <row r="78" spans="2:2" x14ac:dyDescent="0.75">
      <c r="B78" s="24"/>
    </row>
    <row r="79" spans="2:2" x14ac:dyDescent="0.75">
      <c r="B79" s="24"/>
    </row>
    <row r="80" spans="2:2" x14ac:dyDescent="0.75">
      <c r="B80" s="24"/>
    </row>
    <row r="81" spans="2:2" x14ac:dyDescent="0.75">
      <c r="B81" s="24"/>
    </row>
    <row r="82" spans="2:2" x14ac:dyDescent="0.75">
      <c r="B82" s="2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328125" defaultRowHeight="14.75" x14ac:dyDescent="0.75"/>
  <cols>
    <col min="1" max="1" width="39.86328125" customWidth="1"/>
    <col min="2" max="33" width="11.54296875" customWidth="1"/>
    <col min="34" max="35" width="9.54296875" bestFit="1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2"/>
      <c r="AH1" s="12"/>
      <c r="AI1" s="12"/>
    </row>
    <row r="2" spans="1:35" x14ac:dyDescent="0.75">
      <c r="A2" t="s">
        <v>4</v>
      </c>
    </row>
    <row r="3" spans="1:35" x14ac:dyDescent="0.75">
      <c r="A3" t="s">
        <v>5</v>
      </c>
    </row>
    <row r="4" spans="1:35" x14ac:dyDescent="0.75">
      <c r="A4" t="s">
        <v>6</v>
      </c>
    </row>
    <row r="5" spans="1:35" x14ac:dyDescent="0.75">
      <c r="A5" t="s">
        <v>7</v>
      </c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</row>
    <row r="10" spans="1:35" x14ac:dyDescent="0.75">
      <c r="A10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</row>
    <row r="16" spans="1:35" x14ac:dyDescent="0.75">
      <c r="A16" t="s">
        <v>18</v>
      </c>
    </row>
    <row r="17" spans="1:1" x14ac:dyDescent="0.75">
      <c r="A17" t="s">
        <v>19</v>
      </c>
    </row>
    <row r="18" spans="1:1" x14ac:dyDescent="0.75">
      <c r="A18" t="s">
        <v>20</v>
      </c>
    </row>
    <row r="19" spans="1:1" x14ac:dyDescent="0.75">
      <c r="A19" t="s">
        <v>21</v>
      </c>
    </row>
    <row r="20" spans="1:1" x14ac:dyDescent="0.75">
      <c r="A20" t="s">
        <v>22</v>
      </c>
    </row>
    <row r="21" spans="1:1" x14ac:dyDescent="0.75">
      <c r="A21" t="s">
        <v>23</v>
      </c>
    </row>
    <row r="22" spans="1:1" x14ac:dyDescent="0.75">
      <c r="A22" t="s">
        <v>24</v>
      </c>
    </row>
    <row r="23" spans="1:1" x14ac:dyDescent="0.75">
      <c r="A23" t="s">
        <v>25</v>
      </c>
    </row>
    <row r="24" spans="1:1" x14ac:dyDescent="0.75">
      <c r="A24" t="s">
        <v>26</v>
      </c>
    </row>
    <row r="25" spans="1:1" x14ac:dyDescent="0.75">
      <c r="A25" t="s">
        <v>27</v>
      </c>
    </row>
    <row r="26" spans="1:1" x14ac:dyDescent="0.75">
      <c r="A26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0"/>
  <sheetViews>
    <sheetView workbookViewId="0"/>
  </sheetViews>
  <sheetFormatPr defaultColWidth="9.1328125" defaultRowHeight="14.75" x14ac:dyDescent="0.75"/>
  <cols>
    <col min="1" max="1" width="39.86328125" customWidth="1"/>
    <col min="2" max="33" width="11.86328125" customWidth="1"/>
    <col min="34" max="35" width="9.54296875" bestFit="1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75">
      <c r="A2" t="s">
        <v>4</v>
      </c>
    </row>
    <row r="3" spans="1:35" x14ac:dyDescent="0.75">
      <c r="A3" t="s">
        <v>5</v>
      </c>
    </row>
    <row r="4" spans="1:35" x14ac:dyDescent="0.75">
      <c r="A4" t="s">
        <v>6</v>
      </c>
    </row>
    <row r="5" spans="1:35" x14ac:dyDescent="0.75">
      <c r="A5" t="s">
        <v>7</v>
      </c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</row>
    <row r="10" spans="1:35" x14ac:dyDescent="0.75">
      <c r="A10" s="16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</row>
    <row r="16" spans="1:35" x14ac:dyDescent="0.75">
      <c r="A16" t="s">
        <v>18</v>
      </c>
    </row>
    <row r="17" spans="1:33" x14ac:dyDescent="0.75">
      <c r="A17" t="s">
        <v>19</v>
      </c>
    </row>
    <row r="18" spans="1:33" x14ac:dyDescent="0.75">
      <c r="A18" t="s">
        <v>20</v>
      </c>
    </row>
    <row r="19" spans="1:33" x14ac:dyDescent="0.75">
      <c r="A19" t="s">
        <v>21</v>
      </c>
    </row>
    <row r="20" spans="1:33" x14ac:dyDescent="0.75">
      <c r="A20" t="s">
        <v>22</v>
      </c>
    </row>
    <row r="21" spans="1:33" x14ac:dyDescent="0.75">
      <c r="A21" t="s">
        <v>23</v>
      </c>
    </row>
    <row r="22" spans="1:33" x14ac:dyDescent="0.75">
      <c r="A22" t="s">
        <v>24</v>
      </c>
    </row>
    <row r="23" spans="1:33" x14ac:dyDescent="0.75">
      <c r="A23" t="s">
        <v>25</v>
      </c>
    </row>
    <row r="24" spans="1:33" x14ac:dyDescent="0.75">
      <c r="A24" t="s">
        <v>26</v>
      </c>
    </row>
    <row r="25" spans="1:33" x14ac:dyDescent="0.75">
      <c r="A25" t="s">
        <v>27</v>
      </c>
    </row>
    <row r="26" spans="1:33" x14ac:dyDescent="0.75">
      <c r="A26" t="s">
        <v>28</v>
      </c>
    </row>
    <row r="30" spans="1:33" x14ac:dyDescent="0.7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7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7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x14ac:dyDescent="0.7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2:33" x14ac:dyDescent="0.7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7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7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7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9" spans="2:33" x14ac:dyDescent="0.7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7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7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7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7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2:33" x14ac:dyDescent="0.7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7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7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7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7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7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7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7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4" spans="2:33" x14ac:dyDescent="0.7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6" spans="2:33" x14ac:dyDescent="0.75">
      <c r="B56" s="24"/>
    </row>
    <row r="57" spans="2:33" x14ac:dyDescent="0.75">
      <c r="B57" s="24"/>
    </row>
    <row r="58" spans="2:33" x14ac:dyDescent="0.75">
      <c r="B58" s="24"/>
    </row>
    <row r="59" spans="2:33" x14ac:dyDescent="0.75">
      <c r="B59" s="24"/>
    </row>
    <row r="60" spans="2:33" x14ac:dyDescent="0.75">
      <c r="B60" s="24"/>
    </row>
    <row r="61" spans="2:33" x14ac:dyDescent="0.75">
      <c r="B61" s="24"/>
    </row>
    <row r="62" spans="2:33" x14ac:dyDescent="0.75">
      <c r="B62" s="24"/>
    </row>
    <row r="63" spans="2:33" x14ac:dyDescent="0.75">
      <c r="B63" s="24"/>
    </row>
    <row r="64" spans="2:33" x14ac:dyDescent="0.75">
      <c r="B64" s="24"/>
    </row>
    <row r="65" spans="2:2" x14ac:dyDescent="0.75">
      <c r="B65" s="24"/>
    </row>
    <row r="66" spans="2:2" x14ac:dyDescent="0.75">
      <c r="B66" s="24"/>
    </row>
    <row r="67" spans="2:2" x14ac:dyDescent="0.75">
      <c r="B67" s="24"/>
    </row>
    <row r="68" spans="2:2" x14ac:dyDescent="0.75">
      <c r="B68" s="24"/>
    </row>
    <row r="69" spans="2:2" x14ac:dyDescent="0.75">
      <c r="B69" s="24"/>
    </row>
    <row r="70" spans="2:2" x14ac:dyDescent="0.75">
      <c r="B70" s="24"/>
    </row>
    <row r="71" spans="2:2" x14ac:dyDescent="0.75">
      <c r="B71" s="24"/>
    </row>
    <row r="72" spans="2:2" x14ac:dyDescent="0.75">
      <c r="B72" s="24"/>
    </row>
    <row r="73" spans="2:2" x14ac:dyDescent="0.75">
      <c r="B73" s="24"/>
    </row>
    <row r="74" spans="2:2" x14ac:dyDescent="0.75">
      <c r="B74" s="24"/>
    </row>
    <row r="75" spans="2:2" x14ac:dyDescent="0.75">
      <c r="B75" s="24"/>
    </row>
    <row r="76" spans="2:2" x14ac:dyDescent="0.75">
      <c r="B76" s="24"/>
    </row>
    <row r="77" spans="2:2" x14ac:dyDescent="0.75">
      <c r="B77" s="24"/>
    </row>
    <row r="78" spans="2:2" x14ac:dyDescent="0.75">
      <c r="B78" s="24"/>
    </row>
    <row r="79" spans="2:2" x14ac:dyDescent="0.75">
      <c r="B79" s="24"/>
    </row>
    <row r="80" spans="2:2" x14ac:dyDescent="0.75">
      <c r="B80" s="24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workbookViewId="0"/>
  </sheetViews>
  <sheetFormatPr defaultColWidth="9.1328125" defaultRowHeight="14.75" x14ac:dyDescent="0.75"/>
  <cols>
    <col min="1" max="1" width="39.86328125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75">
      <c r="A2" t="s">
        <v>4</v>
      </c>
    </row>
    <row r="3" spans="1:35" x14ac:dyDescent="0.75">
      <c r="A3" t="s">
        <v>5</v>
      </c>
    </row>
    <row r="4" spans="1:35" x14ac:dyDescent="0.75">
      <c r="A4" t="s">
        <v>6</v>
      </c>
    </row>
    <row r="5" spans="1:35" x14ac:dyDescent="0.75">
      <c r="A5" t="s">
        <v>7</v>
      </c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</row>
    <row r="10" spans="1:35" x14ac:dyDescent="0.75">
      <c r="A10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</row>
    <row r="16" spans="1:35" x14ac:dyDescent="0.75">
      <c r="A16" t="s">
        <v>18</v>
      </c>
    </row>
    <row r="17" spans="1:1" x14ac:dyDescent="0.75">
      <c r="A17" t="s">
        <v>19</v>
      </c>
    </row>
    <row r="18" spans="1:1" x14ac:dyDescent="0.75">
      <c r="A18" t="s">
        <v>20</v>
      </c>
    </row>
    <row r="19" spans="1:1" x14ac:dyDescent="0.75">
      <c r="A19" t="s">
        <v>21</v>
      </c>
    </row>
    <row r="20" spans="1:1" x14ac:dyDescent="0.75">
      <c r="A20" t="s">
        <v>22</v>
      </c>
    </row>
    <row r="21" spans="1:1" x14ac:dyDescent="0.75">
      <c r="A21" t="s">
        <v>23</v>
      </c>
    </row>
    <row r="22" spans="1:1" x14ac:dyDescent="0.75">
      <c r="A22" t="s">
        <v>24</v>
      </c>
    </row>
    <row r="23" spans="1:1" x14ac:dyDescent="0.75">
      <c r="A23" t="s">
        <v>25</v>
      </c>
    </row>
    <row r="24" spans="1:1" x14ac:dyDescent="0.75">
      <c r="A24" t="s">
        <v>26</v>
      </c>
    </row>
    <row r="25" spans="1:1" x14ac:dyDescent="0.75">
      <c r="A25" t="s">
        <v>27</v>
      </c>
    </row>
    <row r="26" spans="1:1" x14ac:dyDescent="0.75">
      <c r="A26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defaultColWidth="9.1328125" defaultRowHeight="14.75" x14ac:dyDescent="0.75"/>
  <cols>
    <col min="1" max="1" width="39.86328125" customWidth="1"/>
    <col min="2" max="33" width="11.26953125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75">
      <c r="A2" t="s">
        <v>4</v>
      </c>
    </row>
    <row r="3" spans="1:35" x14ac:dyDescent="0.75">
      <c r="A3" t="s">
        <v>5</v>
      </c>
    </row>
    <row r="4" spans="1:35" x14ac:dyDescent="0.75">
      <c r="A4" t="s">
        <v>6</v>
      </c>
    </row>
    <row r="5" spans="1:35" x14ac:dyDescent="0.75">
      <c r="A5" t="s">
        <v>7</v>
      </c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</row>
    <row r="10" spans="1:35" x14ac:dyDescent="0.75">
      <c r="A10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</row>
    <row r="16" spans="1:35" x14ac:dyDescent="0.75">
      <c r="A16" t="s">
        <v>18</v>
      </c>
    </row>
    <row r="17" spans="1:1" x14ac:dyDescent="0.75">
      <c r="A17" t="s">
        <v>19</v>
      </c>
    </row>
    <row r="18" spans="1:1" x14ac:dyDescent="0.75">
      <c r="A18" t="s">
        <v>20</v>
      </c>
    </row>
    <row r="19" spans="1:1" x14ac:dyDescent="0.75">
      <c r="A19" t="s">
        <v>21</v>
      </c>
    </row>
    <row r="20" spans="1:1" x14ac:dyDescent="0.75">
      <c r="A20" t="s">
        <v>22</v>
      </c>
    </row>
    <row r="21" spans="1:1" x14ac:dyDescent="0.75">
      <c r="A21" t="s">
        <v>23</v>
      </c>
    </row>
    <row r="22" spans="1:1" x14ac:dyDescent="0.75">
      <c r="A22" t="s">
        <v>24</v>
      </c>
    </row>
    <row r="23" spans="1:1" x14ac:dyDescent="0.75">
      <c r="A23" t="s">
        <v>25</v>
      </c>
    </row>
    <row r="24" spans="1:1" x14ac:dyDescent="0.75">
      <c r="A24" t="s">
        <v>26</v>
      </c>
    </row>
    <row r="25" spans="1:1" x14ac:dyDescent="0.75">
      <c r="A25" t="s">
        <v>27</v>
      </c>
    </row>
    <row r="26" spans="1:1" x14ac:dyDescent="0.75">
      <c r="A26" t="s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workbookViewId="0"/>
  </sheetViews>
  <sheetFormatPr defaultColWidth="9.1328125" defaultRowHeight="14.75" x14ac:dyDescent="0.75"/>
  <cols>
    <col min="1" max="1" width="39.86328125" customWidth="1"/>
    <col min="2" max="33" width="11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75">
      <c r="A2" t="s">
        <v>4</v>
      </c>
    </row>
    <row r="3" spans="1:35" x14ac:dyDescent="0.75">
      <c r="A3" t="s">
        <v>5</v>
      </c>
    </row>
    <row r="4" spans="1:35" x14ac:dyDescent="0.75">
      <c r="A4" t="s">
        <v>6</v>
      </c>
    </row>
    <row r="5" spans="1:35" x14ac:dyDescent="0.75">
      <c r="A5" t="s">
        <v>7</v>
      </c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</row>
    <row r="10" spans="1:35" x14ac:dyDescent="0.75">
      <c r="A10" s="16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</row>
    <row r="16" spans="1:35" x14ac:dyDescent="0.75">
      <c r="A16" t="s">
        <v>18</v>
      </c>
    </row>
    <row r="17" spans="1:1" x14ac:dyDescent="0.75">
      <c r="A17" t="s">
        <v>19</v>
      </c>
    </row>
    <row r="18" spans="1:1" x14ac:dyDescent="0.75">
      <c r="A18" t="s">
        <v>20</v>
      </c>
    </row>
    <row r="19" spans="1:1" x14ac:dyDescent="0.75">
      <c r="A19" t="s">
        <v>21</v>
      </c>
    </row>
    <row r="20" spans="1:1" x14ac:dyDescent="0.75">
      <c r="A20" t="s">
        <v>22</v>
      </c>
    </row>
    <row r="21" spans="1:1" x14ac:dyDescent="0.75">
      <c r="A21" t="s">
        <v>23</v>
      </c>
    </row>
    <row r="22" spans="1:1" x14ac:dyDescent="0.75">
      <c r="A22" t="s">
        <v>24</v>
      </c>
    </row>
    <row r="23" spans="1:1" x14ac:dyDescent="0.75">
      <c r="A23" t="s">
        <v>25</v>
      </c>
    </row>
    <row r="24" spans="1:1" x14ac:dyDescent="0.75">
      <c r="A24" t="s">
        <v>26</v>
      </c>
    </row>
    <row r="25" spans="1:1" x14ac:dyDescent="0.75">
      <c r="A25" t="s">
        <v>27</v>
      </c>
    </row>
    <row r="26" spans="1:1" x14ac:dyDescent="0.75">
      <c r="A26" t="s">
        <v>28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6"/>
  <sheetViews>
    <sheetView workbookViewId="0"/>
  </sheetViews>
  <sheetFormatPr defaultColWidth="9.1328125" defaultRowHeight="14.75" x14ac:dyDescent="0.75"/>
  <cols>
    <col min="1" max="1" width="39.86328125" customWidth="1"/>
    <col min="2" max="33" width="12.54296875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75">
      <c r="A2" t="s">
        <v>4</v>
      </c>
    </row>
    <row r="3" spans="1:35" x14ac:dyDescent="0.75">
      <c r="A3" t="s">
        <v>5</v>
      </c>
    </row>
    <row r="4" spans="1:35" x14ac:dyDescent="0.75">
      <c r="A4" t="s">
        <v>6</v>
      </c>
    </row>
    <row r="5" spans="1:35" x14ac:dyDescent="0.75">
      <c r="A5" t="s">
        <v>7</v>
      </c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</row>
    <row r="10" spans="1:35" x14ac:dyDescent="0.75">
      <c r="A10" s="16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</row>
    <row r="16" spans="1:35" x14ac:dyDescent="0.75">
      <c r="A16" t="s">
        <v>18</v>
      </c>
    </row>
    <row r="17" spans="1:33" x14ac:dyDescent="0.75">
      <c r="A17" t="s">
        <v>19</v>
      </c>
    </row>
    <row r="18" spans="1:33" x14ac:dyDescent="0.75">
      <c r="A18" t="s">
        <v>20</v>
      </c>
    </row>
    <row r="19" spans="1:33" x14ac:dyDescent="0.75">
      <c r="A19" t="s">
        <v>21</v>
      </c>
    </row>
    <row r="20" spans="1:33" x14ac:dyDescent="0.75">
      <c r="A20" t="s">
        <v>22</v>
      </c>
    </row>
    <row r="21" spans="1:33" x14ac:dyDescent="0.75">
      <c r="A21" t="s">
        <v>23</v>
      </c>
    </row>
    <row r="22" spans="1:33" x14ac:dyDescent="0.75">
      <c r="A22" t="s">
        <v>24</v>
      </c>
    </row>
    <row r="23" spans="1:33" x14ac:dyDescent="0.75">
      <c r="A23" t="s">
        <v>25</v>
      </c>
    </row>
    <row r="24" spans="1:33" x14ac:dyDescent="0.75">
      <c r="A24" t="s">
        <v>26</v>
      </c>
    </row>
    <row r="25" spans="1:33" x14ac:dyDescent="0.75">
      <c r="A25" t="s">
        <v>27</v>
      </c>
    </row>
    <row r="26" spans="1:33" x14ac:dyDescent="0.75">
      <c r="A26" t="s">
        <v>28</v>
      </c>
    </row>
    <row r="30" spans="1:33" x14ac:dyDescent="0.7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4" spans="2:33" x14ac:dyDescent="0.7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75"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7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7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9" spans="2:33" x14ac:dyDescent="0.7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7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7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7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75"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2:33" x14ac:dyDescent="0.7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7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7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7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7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7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7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75"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4" spans="2:33" x14ac:dyDescent="0.7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6" spans="2:33" x14ac:dyDescent="0.75">
      <c r="B56" s="24"/>
    </row>
    <row r="57" spans="2:33" x14ac:dyDescent="0.75">
      <c r="B57" s="24"/>
    </row>
    <row r="58" spans="2:33" x14ac:dyDescent="0.75">
      <c r="B58" s="24"/>
    </row>
    <row r="59" spans="2:33" x14ac:dyDescent="0.75">
      <c r="B59" s="24"/>
    </row>
    <row r="60" spans="2:33" x14ac:dyDescent="0.75">
      <c r="B60" s="24"/>
    </row>
    <row r="61" spans="2:33" x14ac:dyDescent="0.75">
      <c r="B61" s="24"/>
    </row>
    <row r="62" spans="2:33" x14ac:dyDescent="0.75">
      <c r="B62" s="24"/>
    </row>
    <row r="63" spans="2:33" x14ac:dyDescent="0.75">
      <c r="B63" s="24"/>
    </row>
    <row r="64" spans="2:33" x14ac:dyDescent="0.75">
      <c r="B64" s="24"/>
    </row>
    <row r="65" spans="2:2" x14ac:dyDescent="0.75">
      <c r="B65" s="24"/>
    </row>
    <row r="66" spans="2:2" x14ac:dyDescent="0.75">
      <c r="B66" s="24"/>
    </row>
    <row r="67" spans="2:2" x14ac:dyDescent="0.75">
      <c r="B67" s="24"/>
    </row>
    <row r="68" spans="2:2" x14ac:dyDescent="0.75">
      <c r="B68" s="24"/>
    </row>
    <row r="69" spans="2:2" x14ac:dyDescent="0.75">
      <c r="B69" s="24"/>
    </row>
    <row r="70" spans="2:2" x14ac:dyDescent="0.75">
      <c r="B70" s="24"/>
    </row>
    <row r="71" spans="2:2" x14ac:dyDescent="0.75">
      <c r="B71" s="24"/>
    </row>
    <row r="72" spans="2:2" x14ac:dyDescent="0.75">
      <c r="B72" s="24"/>
    </row>
    <row r="73" spans="2:2" x14ac:dyDescent="0.75">
      <c r="B73" s="24"/>
    </row>
    <row r="74" spans="2:2" x14ac:dyDescent="0.75">
      <c r="B74" s="24"/>
    </row>
    <row r="75" spans="2:2" x14ac:dyDescent="0.75">
      <c r="B75" s="24"/>
    </row>
    <row r="76" spans="2:2" x14ac:dyDescent="0.75">
      <c r="B76" s="24"/>
    </row>
    <row r="77" spans="2:2" x14ac:dyDescent="0.75">
      <c r="B77" s="24"/>
    </row>
    <row r="78" spans="2:2" x14ac:dyDescent="0.75">
      <c r="B78" s="24"/>
    </row>
    <row r="79" spans="2:2" x14ac:dyDescent="0.75">
      <c r="B79" s="24"/>
    </row>
    <row r="80" spans="2:2" x14ac:dyDescent="0.75">
      <c r="B80" s="24"/>
    </row>
    <row r="81" spans="2:2" x14ac:dyDescent="0.75">
      <c r="B81" s="24"/>
    </row>
    <row r="82" spans="2:2" x14ac:dyDescent="0.75">
      <c r="B82" s="24"/>
    </row>
    <row r="83" spans="2:2" x14ac:dyDescent="0.75">
      <c r="B83" s="24"/>
    </row>
    <row r="84" spans="2:2" x14ac:dyDescent="0.75">
      <c r="B84" s="24"/>
    </row>
    <row r="85" spans="2:2" x14ac:dyDescent="0.75">
      <c r="B85" s="24"/>
    </row>
    <row r="86" spans="2:2" x14ac:dyDescent="0.75">
      <c r="B86" s="24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workbookViewId="0"/>
  </sheetViews>
  <sheetFormatPr defaultColWidth="9.1328125" defaultRowHeight="14.75" x14ac:dyDescent="0.75"/>
  <cols>
    <col min="1" max="1" width="39.86328125" customWidth="1"/>
    <col min="2" max="2" width="12" bestFit="1" customWidth="1"/>
    <col min="3" max="3" width="11.86328125" bestFit="1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75">
      <c r="A2" t="s">
        <v>4</v>
      </c>
    </row>
    <row r="3" spans="1:35" x14ac:dyDescent="0.75">
      <c r="A3" t="s">
        <v>5</v>
      </c>
    </row>
    <row r="4" spans="1:35" x14ac:dyDescent="0.75">
      <c r="A4" t="s">
        <v>6</v>
      </c>
    </row>
    <row r="5" spans="1:35" x14ac:dyDescent="0.75">
      <c r="A5" t="s">
        <v>7</v>
      </c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</row>
    <row r="10" spans="1:35" x14ac:dyDescent="0.75">
      <c r="A10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</row>
    <row r="16" spans="1:35" x14ac:dyDescent="0.75">
      <c r="A16" t="s">
        <v>18</v>
      </c>
    </row>
    <row r="17" spans="1:1" x14ac:dyDescent="0.75">
      <c r="A17" t="s">
        <v>19</v>
      </c>
    </row>
    <row r="18" spans="1:1" x14ac:dyDescent="0.75">
      <c r="A18" t="s">
        <v>20</v>
      </c>
    </row>
    <row r="19" spans="1:1" x14ac:dyDescent="0.75">
      <c r="A19" t="s">
        <v>21</v>
      </c>
    </row>
    <row r="20" spans="1:1" x14ac:dyDescent="0.75">
      <c r="A20" t="s">
        <v>22</v>
      </c>
    </row>
    <row r="21" spans="1:1" x14ac:dyDescent="0.75">
      <c r="A21" t="s">
        <v>23</v>
      </c>
    </row>
    <row r="22" spans="1:1" x14ac:dyDescent="0.75">
      <c r="A22" t="s">
        <v>24</v>
      </c>
    </row>
    <row r="23" spans="1:1" x14ac:dyDescent="0.75">
      <c r="A23" t="s">
        <v>25</v>
      </c>
    </row>
    <row r="24" spans="1:1" x14ac:dyDescent="0.75">
      <c r="A24" t="s">
        <v>26</v>
      </c>
    </row>
    <row r="25" spans="1:1" x14ac:dyDescent="0.75">
      <c r="A25" t="s">
        <v>27</v>
      </c>
    </row>
    <row r="26" spans="1:1" x14ac:dyDescent="0.75">
      <c r="A2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52EB-961C-41A2-A7C8-34E2EB67A938}">
  <sheetPr>
    <tabColor theme="4"/>
  </sheetPr>
  <dimension ref="A33:N49"/>
  <sheetViews>
    <sheetView topLeftCell="A36" workbookViewId="0">
      <selection activeCell="H49" sqref="H49"/>
    </sheetView>
  </sheetViews>
  <sheetFormatPr defaultRowHeight="14.75" x14ac:dyDescent="0.75"/>
  <cols>
    <col min="2" max="2" width="22" bestFit="1" customWidth="1"/>
    <col min="3" max="3" width="10.86328125" bestFit="1" customWidth="1"/>
    <col min="4" max="5" width="9.26953125" bestFit="1" customWidth="1"/>
  </cols>
  <sheetData>
    <row r="33" spans="1:14" x14ac:dyDescent="0.75">
      <c r="A33" s="51" t="s">
        <v>93</v>
      </c>
      <c r="B33" s="51"/>
      <c r="C33" s="51"/>
      <c r="D33" s="51"/>
      <c r="E33" s="51"/>
      <c r="F33" s="53" t="s">
        <v>94</v>
      </c>
      <c r="G33" s="53"/>
      <c r="H33" s="53"/>
      <c r="I33" s="53"/>
      <c r="J33" s="53"/>
      <c r="K33" s="53"/>
      <c r="L33" s="51"/>
      <c r="M33" s="51"/>
      <c r="N33" s="51"/>
    </row>
    <row r="34" spans="1:14" x14ac:dyDescent="0.75">
      <c r="A34" s="51"/>
      <c r="B34" s="51" t="s">
        <v>3</v>
      </c>
      <c r="C34" s="51" t="s">
        <v>87</v>
      </c>
      <c r="D34" s="51" t="s">
        <v>95</v>
      </c>
      <c r="E34" s="51" t="s">
        <v>96</v>
      </c>
      <c r="F34" s="51" t="s">
        <v>97</v>
      </c>
      <c r="G34" s="51" t="s">
        <v>98</v>
      </c>
      <c r="H34" s="51" t="s">
        <v>99</v>
      </c>
      <c r="I34" s="51" t="s">
        <v>100</v>
      </c>
      <c r="J34" s="51" t="s">
        <v>101</v>
      </c>
      <c r="K34" s="51" t="s">
        <v>102</v>
      </c>
      <c r="L34" s="51" t="s">
        <v>74</v>
      </c>
      <c r="M34" s="51" t="s">
        <v>30</v>
      </c>
      <c r="N34" s="51" t="s">
        <v>103</v>
      </c>
    </row>
    <row r="35" spans="1:14" x14ac:dyDescent="0.75">
      <c r="A35">
        <v>2018</v>
      </c>
      <c r="B35" s="43">
        <v>43176</v>
      </c>
      <c r="C35" s="43">
        <v>100506</v>
      </c>
      <c r="D35" s="43">
        <v>36</v>
      </c>
      <c r="E35" s="43">
        <v>93939</v>
      </c>
      <c r="F35" s="43">
        <v>203</v>
      </c>
      <c r="G35" s="43">
        <v>18517</v>
      </c>
      <c r="H35" s="43">
        <v>0</v>
      </c>
      <c r="I35" s="43">
        <v>394</v>
      </c>
      <c r="J35" s="43">
        <v>13174</v>
      </c>
      <c r="K35" s="43">
        <v>32288</v>
      </c>
      <c r="L35" s="43">
        <v>934</v>
      </c>
      <c r="M35" s="43">
        <v>57338</v>
      </c>
      <c r="N35" s="43">
        <v>328217</v>
      </c>
    </row>
    <row r="36" spans="1:14" x14ac:dyDescent="0.75">
      <c r="A36">
        <v>2019</v>
      </c>
      <c r="B36" s="43">
        <v>42862</v>
      </c>
      <c r="C36" s="43">
        <v>167412</v>
      </c>
      <c r="D36" s="43">
        <v>28</v>
      </c>
      <c r="E36" s="43">
        <v>92958</v>
      </c>
      <c r="F36" s="43">
        <v>192</v>
      </c>
      <c r="G36" s="43">
        <v>1099</v>
      </c>
      <c r="H36" s="43">
        <v>13323</v>
      </c>
      <c r="I36" s="43">
        <v>314</v>
      </c>
      <c r="J36" s="43">
        <v>9883</v>
      </c>
      <c r="K36" s="43">
        <v>24811</v>
      </c>
      <c r="L36" s="43">
        <v>959</v>
      </c>
      <c r="M36" s="43">
        <v>57794</v>
      </c>
      <c r="N36" s="43">
        <v>386825</v>
      </c>
    </row>
    <row r="37" spans="1:14" x14ac:dyDescent="0.75">
      <c r="A37">
        <v>2020</v>
      </c>
      <c r="B37" s="43">
        <v>52164</v>
      </c>
      <c r="C37" s="43">
        <v>113416</v>
      </c>
      <c r="D37" s="43">
        <v>188</v>
      </c>
      <c r="E37" s="43">
        <v>96400</v>
      </c>
      <c r="F37" s="43">
        <v>178</v>
      </c>
      <c r="G37" s="43">
        <v>2048</v>
      </c>
      <c r="H37" s="43">
        <v>12449</v>
      </c>
      <c r="I37" s="43">
        <v>234</v>
      </c>
      <c r="J37" s="43">
        <v>7669</v>
      </c>
      <c r="K37" s="43">
        <v>22578</v>
      </c>
      <c r="L37" s="43">
        <v>991</v>
      </c>
      <c r="M37" s="43">
        <v>54172</v>
      </c>
      <c r="N37" s="43">
        <v>339909</v>
      </c>
    </row>
    <row r="38" spans="1:14" x14ac:dyDescent="0.75">
      <c r="A38" s="1">
        <v>2021</v>
      </c>
      <c r="B38" s="43">
        <v>53461</v>
      </c>
      <c r="C38" s="43">
        <v>87820</v>
      </c>
      <c r="D38" s="43">
        <v>0</v>
      </c>
      <c r="E38" s="43">
        <v>88481</v>
      </c>
      <c r="F38" s="43">
        <v>177</v>
      </c>
      <c r="G38" s="43">
        <v>3706</v>
      </c>
      <c r="H38" s="43">
        <v>13473</v>
      </c>
      <c r="I38" s="43">
        <v>301</v>
      </c>
      <c r="J38" s="43">
        <v>8118</v>
      </c>
      <c r="K38" s="43">
        <v>25776</v>
      </c>
      <c r="L38" s="43">
        <v>1057</v>
      </c>
      <c r="M38" s="43">
        <v>60973</v>
      </c>
      <c r="N38" s="43">
        <v>317568</v>
      </c>
    </row>
    <row r="41" spans="1:14" x14ac:dyDescent="0.75">
      <c r="A41" t="s">
        <v>104</v>
      </c>
    </row>
    <row r="42" spans="1:14" x14ac:dyDescent="0.75">
      <c r="A42" s="51"/>
      <c r="B42" s="51" t="s">
        <v>3</v>
      </c>
      <c r="C42" s="51" t="s">
        <v>87</v>
      </c>
      <c r="D42" s="51" t="s">
        <v>95</v>
      </c>
      <c r="E42" s="51" t="s">
        <v>96</v>
      </c>
      <c r="F42" s="51" t="s">
        <v>97</v>
      </c>
      <c r="G42" s="51" t="s">
        <v>98</v>
      </c>
      <c r="H42" s="51" t="s">
        <v>99</v>
      </c>
      <c r="I42" s="51" t="s">
        <v>100</v>
      </c>
      <c r="J42" s="51" t="s">
        <v>101</v>
      </c>
      <c r="K42" s="51" t="s">
        <v>102</v>
      </c>
      <c r="L42" s="51" t="s">
        <v>74</v>
      </c>
      <c r="M42" s="51" t="s">
        <v>30</v>
      </c>
      <c r="N42" s="51" t="s">
        <v>103</v>
      </c>
    </row>
    <row r="43" spans="1:14" x14ac:dyDescent="0.75">
      <c r="A43" s="1">
        <v>2018</v>
      </c>
      <c r="B43" s="52">
        <f>B35*1000*About!$B$24</f>
        <v>1713223680000000</v>
      </c>
      <c r="C43" s="52">
        <f>C35*1000*About!$B$24</f>
        <v>3988078080000000</v>
      </c>
      <c r="D43" s="52">
        <f>D35*1000*About!$B$24</f>
        <v>1428480000000</v>
      </c>
      <c r="E43" s="52">
        <f>E35*1000*About!$B$24</f>
        <v>3727499520000000</v>
      </c>
      <c r="F43" s="52">
        <f>F35*1000*About!$B$24</f>
        <v>8055040000000</v>
      </c>
      <c r="G43" s="52">
        <f>G35*1000*About!$B$24</f>
        <v>734754560000000</v>
      </c>
      <c r="H43" s="52">
        <f>H35*1000*About!$B$24</f>
        <v>0</v>
      </c>
      <c r="I43" s="52">
        <f>I35*1000*About!$B$24</f>
        <v>15633920000000</v>
      </c>
      <c r="J43" s="52">
        <f>J35*1000*About!$B$24</f>
        <v>522744320000000</v>
      </c>
      <c r="K43" s="52">
        <f>K35*1000*About!$B$24</f>
        <v>1281187840000000</v>
      </c>
      <c r="L43" s="52">
        <f>L35*1000*About!$B$24</f>
        <v>37061120000000</v>
      </c>
      <c r="M43" s="52">
        <f>M35*1000*About!$B$24</f>
        <v>2275171840000000</v>
      </c>
      <c r="N43" s="52">
        <f>N35*1000*About!$B$24</f>
        <v>1.302365056E+16</v>
      </c>
    </row>
    <row r="44" spans="1:14" x14ac:dyDescent="0.75">
      <c r="A44" s="1">
        <v>2019</v>
      </c>
      <c r="B44" s="52">
        <f>B36*1000*About!$B$24</f>
        <v>1700764160000000</v>
      </c>
      <c r="C44" s="52">
        <f>C36*1000*About!$B$24</f>
        <v>6642908160000000</v>
      </c>
      <c r="D44" s="52">
        <f>D36*1000*About!$B$24</f>
        <v>1111040000000</v>
      </c>
      <c r="E44" s="52">
        <f>E36*1000*About!$B$24</f>
        <v>3688573440000000</v>
      </c>
      <c r="F44" s="52">
        <f>F36*1000*About!$B$24</f>
        <v>7618560000000</v>
      </c>
      <c r="G44" s="52">
        <f>G36*1000*About!$B$24</f>
        <v>43608320000000</v>
      </c>
      <c r="H44" s="52">
        <f>H36*1000*About!$B$24</f>
        <v>528656640000000</v>
      </c>
      <c r="I44" s="52">
        <f>I36*1000*About!$B$24</f>
        <v>12459520000000</v>
      </c>
      <c r="J44" s="52">
        <f>J36*1000*About!$B$24</f>
        <v>392157440000000</v>
      </c>
      <c r="K44" s="52">
        <f>K36*1000*About!$B$24</f>
        <v>984500480000000</v>
      </c>
      <c r="L44" s="52">
        <f>L36*1000*About!$B$24</f>
        <v>38053120000000</v>
      </c>
      <c r="M44" s="52">
        <f>M36*1000*About!$B$24</f>
        <v>2293265920000000</v>
      </c>
      <c r="N44" s="52">
        <f>N36*1000*About!$B$24</f>
        <v>1.5349216E+16</v>
      </c>
    </row>
    <row r="45" spans="1:14" x14ac:dyDescent="0.75">
      <c r="A45" s="1">
        <v>2020</v>
      </c>
      <c r="B45" s="52">
        <f>B37*1000*About!$B$24</f>
        <v>2069867520000000</v>
      </c>
      <c r="C45" s="52">
        <f>C37*1000*About!$B$24</f>
        <v>4500346880000000</v>
      </c>
      <c r="D45" s="52">
        <f>D37*1000*About!$B$24</f>
        <v>7459840000000</v>
      </c>
      <c r="E45" s="52">
        <f>E37*1000*About!$B$24</f>
        <v>3825152000000000</v>
      </c>
      <c r="F45" s="52">
        <f>F37*1000*About!$B$24</f>
        <v>7063040000000</v>
      </c>
      <c r="G45" s="52">
        <f>G37*1000*About!$B$24</f>
        <v>81264640000000</v>
      </c>
      <c r="H45" s="52">
        <f>H37*1000*About!$B$24</f>
        <v>493976320000000</v>
      </c>
      <c r="I45" s="52">
        <f>I37*1000*About!$B$24</f>
        <v>9285120000000</v>
      </c>
      <c r="J45" s="52">
        <f>J37*1000*About!$B$24</f>
        <v>304305920000000</v>
      </c>
      <c r="K45" s="52">
        <f>K37*1000*About!$B$24</f>
        <v>895895040000000</v>
      </c>
      <c r="L45" s="52">
        <f>L37*1000*About!$B$24</f>
        <v>39322880000000</v>
      </c>
      <c r="M45" s="52">
        <f>M37*1000*About!$B$24</f>
        <v>2149544960000000</v>
      </c>
      <c r="N45" s="52">
        <f>N37*1000*About!$B$24</f>
        <v>1.348758912E+16</v>
      </c>
    </row>
    <row r="46" spans="1:14" x14ac:dyDescent="0.75">
      <c r="A46" s="1">
        <v>2021</v>
      </c>
      <c r="B46" s="52">
        <f>B38*1000*About!$B$24</f>
        <v>2121332480000000</v>
      </c>
      <c r="C46" s="52">
        <f>C38*1000*About!$B$24</f>
        <v>3484697600000000</v>
      </c>
      <c r="D46" s="52">
        <f>D38*1000*About!$B$24</f>
        <v>0</v>
      </c>
      <c r="E46" s="52">
        <f>E38*1000*About!$B$24</f>
        <v>3510926080000000</v>
      </c>
      <c r="F46" s="52">
        <f>F38*1000*About!$B$24</f>
        <v>7023360000000</v>
      </c>
      <c r="G46" s="52">
        <f>G38*1000*About!$B$24</f>
        <v>147054080000000</v>
      </c>
      <c r="H46" s="52">
        <f>H38*1000*About!$B$24</f>
        <v>534608640000000</v>
      </c>
      <c r="I46" s="52">
        <f>I38*1000*About!$B$24</f>
        <v>11943680000000</v>
      </c>
      <c r="J46" s="52">
        <f>J38*1000*About!$B$24</f>
        <v>322122240000000</v>
      </c>
      <c r="K46" s="52">
        <f>K38*1000*About!$B$24</f>
        <v>1022791680000000</v>
      </c>
      <c r="L46" s="52">
        <f>L38*1000*About!$B$24</f>
        <v>41941760000000</v>
      </c>
      <c r="M46" s="52">
        <f>M38*1000*About!$B$24</f>
        <v>2419408640000000</v>
      </c>
      <c r="N46" s="52">
        <f>N38*1000*About!$B$24</f>
        <v>1.260109824E+16</v>
      </c>
    </row>
    <row r="49" spans="1:13" x14ac:dyDescent="0.75">
      <c r="A49" t="s">
        <v>105</v>
      </c>
      <c r="B49" s="19">
        <f>SUM(calcs!C78:C102)</f>
        <v>302454530560000</v>
      </c>
      <c r="C49" s="19">
        <f>SUM(calcs!C28:C51)</f>
        <v>803553989888000</v>
      </c>
      <c r="E49" s="19">
        <f>SUM(calcs!C53:C77)</f>
        <v>908576010112000</v>
      </c>
      <c r="J49" s="19">
        <f>SUM(calcs!C178:C202)</f>
        <v>93975334400000</v>
      </c>
      <c r="L49" s="19">
        <f>SUM(calcs!C153:C177)</f>
        <v>5200064000000</v>
      </c>
      <c r="M49" s="19">
        <f>SUM(calcs!C3:C27)</f>
        <v>322544403456000</v>
      </c>
    </row>
  </sheetData>
  <mergeCells count="1">
    <mergeCell ref="F33:K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812-C3C9-4A38-9446-2D31EE0E3FEE}">
  <dimension ref="A1:K49"/>
  <sheetViews>
    <sheetView workbookViewId="0"/>
  </sheetViews>
  <sheetFormatPr defaultRowHeight="14.75" x14ac:dyDescent="0.75"/>
  <cols>
    <col min="1" max="1" width="37.76953125" customWidth="1"/>
    <col min="2" max="2" width="3.90625" customWidth="1"/>
    <col min="3" max="3" width="28.1796875" customWidth="1"/>
    <col min="4" max="4" width="15.90625" bestFit="1" customWidth="1"/>
    <col min="5" max="5" width="16.453125" customWidth="1"/>
    <col min="6" max="6" width="12.453125" customWidth="1"/>
    <col min="7" max="7" width="13.40625" bestFit="1" customWidth="1"/>
    <col min="11" max="11" width="65.81640625" customWidth="1"/>
  </cols>
  <sheetData>
    <row r="1" spans="1:11" x14ac:dyDescent="0.75">
      <c r="D1" t="s">
        <v>36</v>
      </c>
      <c r="E1" t="s">
        <v>37</v>
      </c>
      <c r="F1" t="s">
        <v>38</v>
      </c>
      <c r="G1" s="41" t="s">
        <v>35</v>
      </c>
      <c r="H1" t="s">
        <v>39</v>
      </c>
    </row>
    <row r="2" spans="1:11" x14ac:dyDescent="0.75">
      <c r="A2" s="42" t="s">
        <v>40</v>
      </c>
      <c r="B2">
        <v>10</v>
      </c>
      <c r="C2" t="s">
        <v>41</v>
      </c>
      <c r="D2" s="43">
        <v>1446993803</v>
      </c>
      <c r="E2" s="43">
        <v>5289689785</v>
      </c>
      <c r="F2" s="43">
        <v>69495534</v>
      </c>
      <c r="G2" s="44">
        <f>SUM(D2:F2)</f>
        <v>6806179122</v>
      </c>
      <c r="H2" s="24">
        <f>G2/SUM($G$2:$G$25)</f>
        <v>0.11476602715016038</v>
      </c>
    </row>
    <row r="3" spans="1:11" x14ac:dyDescent="0.75">
      <c r="A3" s="42" t="s">
        <v>40</v>
      </c>
      <c r="B3">
        <v>11</v>
      </c>
      <c r="C3" t="s">
        <v>42</v>
      </c>
      <c r="D3" s="43">
        <v>10874632</v>
      </c>
      <c r="E3" s="43">
        <v>724494110</v>
      </c>
      <c r="F3" s="43"/>
      <c r="G3" s="44">
        <f t="shared" ref="G3:G25" si="0">SUM(D3:F3)</f>
        <v>735368742</v>
      </c>
      <c r="H3" s="24">
        <f t="shared" ref="H3:H25" si="1">G3/SUM($G$2:$G$25)</f>
        <v>1.2399813095860994E-2</v>
      </c>
    </row>
    <row r="4" spans="1:11" x14ac:dyDescent="0.75">
      <c r="A4" s="42" t="s">
        <v>40</v>
      </c>
      <c r="B4">
        <v>12</v>
      </c>
      <c r="C4" t="s">
        <v>43</v>
      </c>
      <c r="D4" s="43">
        <v>2484100</v>
      </c>
      <c r="E4" s="43">
        <v>181149874</v>
      </c>
      <c r="F4" s="43"/>
      <c r="G4" s="44">
        <f t="shared" si="0"/>
        <v>183633974</v>
      </c>
      <c r="H4" s="24">
        <f t="shared" si="1"/>
        <v>3.0964424044695083E-3</v>
      </c>
      <c r="K4" s="2"/>
    </row>
    <row r="5" spans="1:11" x14ac:dyDescent="0.75">
      <c r="A5" s="42" t="s">
        <v>9</v>
      </c>
      <c r="B5">
        <v>13</v>
      </c>
      <c r="C5" t="s">
        <v>44</v>
      </c>
      <c r="D5" s="43">
        <v>3746167</v>
      </c>
      <c r="E5" s="43">
        <v>3939696246</v>
      </c>
      <c r="F5" s="43"/>
      <c r="G5" s="44">
        <f t="shared" si="0"/>
        <v>3943442413</v>
      </c>
      <c r="H5" s="24">
        <f t="shared" si="1"/>
        <v>6.6494462006233976E-2</v>
      </c>
    </row>
    <row r="6" spans="1:11" x14ac:dyDescent="0.75">
      <c r="A6" s="42" t="s">
        <v>9</v>
      </c>
      <c r="B6">
        <v>14</v>
      </c>
      <c r="C6" t="s">
        <v>45</v>
      </c>
      <c r="D6" s="43">
        <v>32717171</v>
      </c>
      <c r="E6" s="43">
        <v>2688662145</v>
      </c>
      <c r="F6" s="43">
        <v>26</v>
      </c>
      <c r="G6" s="44">
        <f t="shared" si="0"/>
        <v>2721379342</v>
      </c>
      <c r="H6" s="24">
        <f t="shared" si="1"/>
        <v>4.5887992345120886E-2</v>
      </c>
    </row>
    <row r="7" spans="1:11" x14ac:dyDescent="0.75">
      <c r="A7" s="42" t="s">
        <v>9</v>
      </c>
      <c r="B7">
        <v>15</v>
      </c>
      <c r="C7" t="s">
        <v>46</v>
      </c>
      <c r="D7" s="43">
        <v>7197930</v>
      </c>
      <c r="E7" s="43">
        <v>745185904</v>
      </c>
      <c r="F7" s="43">
        <v>25</v>
      </c>
      <c r="G7" s="44">
        <f t="shared" si="0"/>
        <v>752383859</v>
      </c>
      <c r="H7" s="24">
        <f t="shared" si="1"/>
        <v>1.2686722585691073E-2</v>
      </c>
    </row>
    <row r="8" spans="1:11" x14ac:dyDescent="0.75">
      <c r="A8" s="42" t="s">
        <v>10</v>
      </c>
      <c r="B8">
        <v>16</v>
      </c>
      <c r="C8" t="s">
        <v>47</v>
      </c>
      <c r="D8" s="43">
        <v>90604474</v>
      </c>
      <c r="E8" s="43">
        <v>894994253</v>
      </c>
      <c r="F8" s="43">
        <v>620781</v>
      </c>
      <c r="G8" s="44">
        <f t="shared" si="0"/>
        <v>986219508</v>
      </c>
      <c r="H8" s="24">
        <f t="shared" si="1"/>
        <v>1.6629667365834249E-2</v>
      </c>
    </row>
    <row r="9" spans="1:11" x14ac:dyDescent="0.75">
      <c r="A9" s="42" t="s">
        <v>11</v>
      </c>
      <c r="B9">
        <v>17</v>
      </c>
      <c r="C9" t="s">
        <v>48</v>
      </c>
      <c r="D9" s="43">
        <v>716317698</v>
      </c>
      <c r="E9" s="43">
        <v>2906539245</v>
      </c>
      <c r="F9" s="43">
        <v>314557786</v>
      </c>
      <c r="G9" s="44">
        <f t="shared" si="0"/>
        <v>3937414729</v>
      </c>
      <c r="H9" s="24">
        <f t="shared" si="1"/>
        <v>6.6392822990686981E-2</v>
      </c>
    </row>
    <row r="10" spans="1:11" x14ac:dyDescent="0.75">
      <c r="A10" s="42" t="s">
        <v>11</v>
      </c>
      <c r="B10">
        <v>18</v>
      </c>
      <c r="C10" t="s">
        <v>49</v>
      </c>
      <c r="D10" s="43">
        <v>1345693</v>
      </c>
      <c r="E10" s="43">
        <v>204796190</v>
      </c>
      <c r="F10" s="43"/>
      <c r="G10" s="44">
        <f t="shared" si="0"/>
        <v>206141883</v>
      </c>
      <c r="H10" s="24">
        <f t="shared" si="1"/>
        <v>3.4759715424902368E-3</v>
      </c>
    </row>
    <row r="11" spans="1:11" x14ac:dyDescent="0.75">
      <c r="A11" s="1" t="s">
        <v>12</v>
      </c>
      <c r="B11">
        <v>19</v>
      </c>
      <c r="C11" t="s">
        <v>50</v>
      </c>
      <c r="D11" s="43">
        <v>1731917983</v>
      </c>
      <c r="E11" s="43">
        <v>1903553790</v>
      </c>
      <c r="F11" s="43"/>
      <c r="G11" s="44">
        <f t="shared" si="0"/>
        <v>3635471773</v>
      </c>
      <c r="H11" s="24">
        <f t="shared" si="1"/>
        <v>6.130145045038967E-2</v>
      </c>
    </row>
    <row r="12" spans="1:11" x14ac:dyDescent="0.75">
      <c r="A12" s="42" t="s">
        <v>51</v>
      </c>
      <c r="B12">
        <v>20</v>
      </c>
      <c r="C12" t="s">
        <v>52</v>
      </c>
      <c r="D12" s="43">
        <v>1095954589</v>
      </c>
      <c r="E12" s="43">
        <v>4890031989</v>
      </c>
      <c r="F12" s="43">
        <v>651990</v>
      </c>
      <c r="G12" s="44">
        <f t="shared" si="0"/>
        <v>5986638568</v>
      </c>
      <c r="H12" s="24">
        <f t="shared" si="1"/>
        <v>0.10094690605665274</v>
      </c>
    </row>
    <row r="13" spans="1:11" x14ac:dyDescent="0.75">
      <c r="A13" s="42" t="s">
        <v>53</v>
      </c>
      <c r="B13">
        <v>21</v>
      </c>
      <c r="C13" t="s">
        <v>54</v>
      </c>
      <c r="D13" s="43">
        <v>70276995</v>
      </c>
      <c r="E13" s="43">
        <v>961022320</v>
      </c>
      <c r="F13" s="43"/>
      <c r="G13" s="44">
        <f t="shared" si="0"/>
        <v>1031299315</v>
      </c>
      <c r="H13" s="24">
        <f t="shared" si="1"/>
        <v>1.7389804626601158E-2</v>
      </c>
    </row>
    <row r="14" spans="1:11" x14ac:dyDescent="0.75">
      <c r="A14" s="42" t="s">
        <v>53</v>
      </c>
      <c r="B14">
        <v>22</v>
      </c>
      <c r="C14" t="s">
        <v>55</v>
      </c>
      <c r="D14" s="43">
        <v>46767718</v>
      </c>
      <c r="E14" s="43">
        <v>3210602634</v>
      </c>
      <c r="F14" s="43">
        <v>2550</v>
      </c>
      <c r="G14" s="44">
        <f t="shared" si="0"/>
        <v>3257372902</v>
      </c>
      <c r="H14" s="24">
        <f t="shared" si="1"/>
        <v>5.492593424418675E-2</v>
      </c>
    </row>
    <row r="15" spans="1:11" x14ac:dyDescent="0.75">
      <c r="A15" s="42" t="s">
        <v>56</v>
      </c>
      <c r="B15">
        <v>23</v>
      </c>
      <c r="C15" t="s">
        <v>57</v>
      </c>
      <c r="D15" s="43">
        <v>1258964689</v>
      </c>
      <c r="E15" s="43">
        <v>7777749770</v>
      </c>
      <c r="F15" s="43">
        <v>66455455</v>
      </c>
      <c r="G15" s="44">
        <f t="shared" si="0"/>
        <v>9103169914</v>
      </c>
      <c r="H15" s="24">
        <f t="shared" si="1"/>
        <v>0.1534979651249101</v>
      </c>
    </row>
    <row r="16" spans="1:11" x14ac:dyDescent="0.75">
      <c r="A16" s="1" t="s">
        <v>17</v>
      </c>
      <c r="B16">
        <v>24</v>
      </c>
      <c r="C16" t="s">
        <v>58</v>
      </c>
      <c r="D16" s="43">
        <v>5623272221</v>
      </c>
      <c r="E16" s="43">
        <v>5245970518</v>
      </c>
      <c r="F16" s="43">
        <v>44782959</v>
      </c>
      <c r="G16" s="44">
        <f t="shared" si="0"/>
        <v>10914025698</v>
      </c>
      <c r="H16" s="24">
        <f t="shared" si="1"/>
        <v>0.18403267782440477</v>
      </c>
    </row>
    <row r="17" spans="1:8" x14ac:dyDescent="0.75">
      <c r="A17" s="42" t="s">
        <v>59</v>
      </c>
      <c r="B17">
        <v>25</v>
      </c>
      <c r="C17" t="s">
        <v>60</v>
      </c>
      <c r="D17" s="43">
        <v>2672759</v>
      </c>
      <c r="E17" s="43">
        <v>697453265</v>
      </c>
      <c r="F17" s="43"/>
      <c r="G17" s="44">
        <f t="shared" si="0"/>
        <v>700126024</v>
      </c>
      <c r="H17" s="24">
        <f t="shared" si="1"/>
        <v>1.1805549169165378E-2</v>
      </c>
    </row>
    <row r="18" spans="1:8" x14ac:dyDescent="0.75">
      <c r="A18" s="42" t="s">
        <v>59</v>
      </c>
      <c r="B18">
        <v>26</v>
      </c>
      <c r="C18" t="s">
        <v>61</v>
      </c>
      <c r="D18" s="43">
        <v>1142023</v>
      </c>
      <c r="E18" s="43">
        <v>586300435</v>
      </c>
      <c r="F18" s="43"/>
      <c r="G18" s="44">
        <f t="shared" si="0"/>
        <v>587442458</v>
      </c>
      <c r="H18" s="24">
        <f t="shared" si="1"/>
        <v>9.9054749919913945E-3</v>
      </c>
    </row>
    <row r="19" spans="1:8" x14ac:dyDescent="0.75">
      <c r="A19" s="42" t="s">
        <v>59</v>
      </c>
      <c r="B19">
        <v>27</v>
      </c>
      <c r="C19" t="s">
        <v>62</v>
      </c>
      <c r="D19" s="43">
        <v>5053647</v>
      </c>
      <c r="E19" s="43">
        <v>1176542830</v>
      </c>
      <c r="F19" s="43"/>
      <c r="G19" s="44">
        <f t="shared" si="0"/>
        <v>1181596477</v>
      </c>
      <c r="H19" s="24">
        <f t="shared" si="1"/>
        <v>1.9924120557095713E-2</v>
      </c>
    </row>
    <row r="20" spans="1:8" x14ac:dyDescent="0.75">
      <c r="A20" s="42" t="s">
        <v>59</v>
      </c>
      <c r="B20">
        <v>28</v>
      </c>
      <c r="C20" t="s">
        <v>63</v>
      </c>
      <c r="D20" s="43">
        <v>6295645</v>
      </c>
      <c r="E20" s="43">
        <v>491681038</v>
      </c>
      <c r="F20" s="43"/>
      <c r="G20" s="44">
        <f t="shared" si="0"/>
        <v>497976683</v>
      </c>
      <c r="H20" s="24">
        <f t="shared" si="1"/>
        <v>8.3969000076111727E-3</v>
      </c>
    </row>
    <row r="21" spans="1:8" x14ac:dyDescent="0.75">
      <c r="A21" s="45" t="s">
        <v>64</v>
      </c>
      <c r="B21">
        <v>29</v>
      </c>
      <c r="C21" t="s">
        <v>65</v>
      </c>
      <c r="D21" s="43">
        <v>1763488</v>
      </c>
      <c r="E21" s="43">
        <v>986190413</v>
      </c>
      <c r="F21" s="43"/>
      <c r="G21" s="44">
        <f t="shared" si="0"/>
        <v>987953901</v>
      </c>
      <c r="H21" s="24">
        <f t="shared" si="1"/>
        <v>1.6658912760432177E-2</v>
      </c>
    </row>
    <row r="22" spans="1:8" x14ac:dyDescent="0.75">
      <c r="A22" s="45" t="s">
        <v>64</v>
      </c>
      <c r="B22">
        <v>30</v>
      </c>
      <c r="C22" t="s">
        <v>66</v>
      </c>
      <c r="D22" s="43">
        <v>1864277</v>
      </c>
      <c r="E22" s="43">
        <v>422697029</v>
      </c>
      <c r="F22" s="43"/>
      <c r="G22" s="44">
        <f t="shared" si="0"/>
        <v>424561306</v>
      </c>
      <c r="H22" s="24">
        <f t="shared" si="1"/>
        <v>7.1589673880028031E-3</v>
      </c>
    </row>
    <row r="23" spans="1:8" x14ac:dyDescent="0.75">
      <c r="A23" s="42" t="s">
        <v>53</v>
      </c>
      <c r="B23">
        <v>31</v>
      </c>
      <c r="C23" t="s">
        <v>67</v>
      </c>
      <c r="D23" s="43">
        <v>7551270</v>
      </c>
      <c r="E23" s="43">
        <v>299696458</v>
      </c>
      <c r="F23" s="43">
        <v>200</v>
      </c>
      <c r="G23" s="44">
        <f t="shared" si="0"/>
        <v>307247928</v>
      </c>
      <c r="H23" s="24">
        <f t="shared" si="1"/>
        <v>5.1808251611686748E-3</v>
      </c>
    </row>
    <row r="24" spans="1:8" x14ac:dyDescent="0.75">
      <c r="A24" s="42" t="s">
        <v>53</v>
      </c>
      <c r="B24">
        <v>32</v>
      </c>
      <c r="C24" t="s">
        <v>68</v>
      </c>
      <c r="D24" s="43">
        <v>503898</v>
      </c>
      <c r="E24" s="43">
        <v>328090178</v>
      </c>
      <c r="F24" s="43"/>
      <c r="G24" s="44">
        <f t="shared" si="0"/>
        <v>328594076</v>
      </c>
      <c r="H24" s="24">
        <f t="shared" si="1"/>
        <v>5.5407646451297527E-3</v>
      </c>
    </row>
    <row r="25" spans="1:8" x14ac:dyDescent="0.75">
      <c r="A25" s="42" t="s">
        <v>53</v>
      </c>
      <c r="B25">
        <v>33</v>
      </c>
      <c r="C25" t="s">
        <v>69</v>
      </c>
      <c r="D25" s="43">
        <v>3581429</v>
      </c>
      <c r="E25" s="43">
        <v>85602679</v>
      </c>
      <c r="F25" s="43"/>
      <c r="G25" s="44">
        <f t="shared" si="0"/>
        <v>89184108</v>
      </c>
      <c r="H25" s="24">
        <f t="shared" si="1"/>
        <v>1.5038255057094625E-3</v>
      </c>
    </row>
    <row r="27" spans="1:8" x14ac:dyDescent="0.75">
      <c r="C27" t="s">
        <v>70</v>
      </c>
      <c r="D27" s="46">
        <f>SUM(D2:D25)</f>
        <v>12169864299</v>
      </c>
      <c r="E27" s="46">
        <f t="shared" ref="E27:F27" si="2">SUM(E2:E25)</f>
        <v>46638393098</v>
      </c>
      <c r="F27" s="46">
        <f t="shared" si="2"/>
        <v>496567306</v>
      </c>
      <c r="H27" s="24">
        <f>SUM(H1:H25)</f>
        <v>1</v>
      </c>
    </row>
    <row r="29" spans="1:8" x14ac:dyDescent="0.75">
      <c r="D29" s="46">
        <f>SUM(D27:F27)</f>
        <v>59304824703</v>
      </c>
    </row>
    <row r="31" spans="1:8" x14ac:dyDescent="0.75">
      <c r="A31" s="2"/>
    </row>
    <row r="32" spans="1:8" x14ac:dyDescent="0.75">
      <c r="A32" s="2"/>
    </row>
    <row r="33" spans="1:1" x14ac:dyDescent="0.75">
      <c r="A33" s="2"/>
    </row>
    <row r="34" spans="1:1" x14ac:dyDescent="0.75">
      <c r="A34" s="2"/>
    </row>
    <row r="35" spans="1:1" x14ac:dyDescent="0.75">
      <c r="A35" s="2"/>
    </row>
    <row r="36" spans="1:1" x14ac:dyDescent="0.75">
      <c r="A36" s="2"/>
    </row>
    <row r="37" spans="1:1" x14ac:dyDescent="0.75">
      <c r="A37" s="2"/>
    </row>
    <row r="38" spans="1:1" x14ac:dyDescent="0.75">
      <c r="A38" s="2"/>
    </row>
    <row r="46" spans="1:1" x14ac:dyDescent="0.75">
      <c r="A46" s="2"/>
    </row>
    <row r="47" spans="1:1" x14ac:dyDescent="0.75">
      <c r="A47" s="2" t="s">
        <v>64</v>
      </c>
    </row>
    <row r="48" spans="1:1" x14ac:dyDescent="0.75">
      <c r="A48" s="2" t="s">
        <v>9</v>
      </c>
    </row>
    <row r="49" spans="1:1" x14ac:dyDescent="0.75">
      <c r="A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242C-01FE-430A-8F52-30BE820A95BB}">
  <dimension ref="A1:G161"/>
  <sheetViews>
    <sheetView workbookViewId="0">
      <selection sqref="A1:B2"/>
    </sheetView>
  </sheetViews>
  <sheetFormatPr defaultRowHeight="14.75" x14ac:dyDescent="0.75"/>
  <cols>
    <col min="1" max="4" width="10.26953125" customWidth="1"/>
  </cols>
  <sheetData>
    <row r="1" spans="1:7" x14ac:dyDescent="0.75">
      <c r="A1" s="49" t="s">
        <v>90</v>
      </c>
      <c r="B1" s="49" t="s">
        <v>89</v>
      </c>
      <c r="C1" s="54" t="s">
        <v>106</v>
      </c>
      <c r="D1" s="1" t="s">
        <v>107</v>
      </c>
      <c r="E1" s="1">
        <v>2018</v>
      </c>
      <c r="F1" s="1">
        <v>2019</v>
      </c>
      <c r="G1" s="1">
        <v>2020</v>
      </c>
    </row>
    <row r="2" spans="1:7" x14ac:dyDescent="0.75">
      <c r="A2" t="str">
        <f>C2</f>
        <v>hard coal</v>
      </c>
      <c r="B2" t="str">
        <f>IFERROR(INDEX(crosswalk!C:C,MATCH(D2,crosswalk!B:B,0)),"")</f>
        <v>agriculture and forestry 01T03</v>
      </c>
      <c r="C2" t="s">
        <v>31</v>
      </c>
      <c r="D2" t="s">
        <v>71</v>
      </c>
      <c r="E2">
        <v>0</v>
      </c>
      <c r="F2">
        <v>0</v>
      </c>
      <c r="G2">
        <v>0</v>
      </c>
    </row>
    <row r="3" spans="1:7" x14ac:dyDescent="0.75">
      <c r="A3" t="str">
        <f t="shared" ref="A3:A66" si="0">C3</f>
        <v>hard coal</v>
      </c>
      <c r="B3" t="str">
        <f>IFERROR(INDEX(crosswalk!C:C,MATCH(D3,crosswalk!B:B,0)),"")</f>
        <v>cement and other nonmetallic minerals 239</v>
      </c>
      <c r="C3" t="s">
        <v>31</v>
      </c>
      <c r="D3" t="s">
        <v>56</v>
      </c>
      <c r="E3">
        <v>338706730112000.06</v>
      </c>
      <c r="F3">
        <v>400738989951999.94</v>
      </c>
      <c r="G3">
        <v>115903236480000</v>
      </c>
    </row>
    <row r="4" spans="1:7" x14ac:dyDescent="0.75">
      <c r="A4" t="str">
        <f t="shared" si="0"/>
        <v>hard coal</v>
      </c>
      <c r="B4" t="str">
        <f>IFERROR(INDEX(crosswalk!C:C,MATCH(D4,crosswalk!B:B,0)),"")</f>
        <v>chemicals 20</v>
      </c>
      <c r="C4" t="s">
        <v>31</v>
      </c>
      <c r="D4" t="s">
        <v>51</v>
      </c>
      <c r="E4">
        <v>0</v>
      </c>
      <c r="F4">
        <v>0</v>
      </c>
      <c r="G4">
        <v>0</v>
      </c>
    </row>
    <row r="5" spans="1:7" x14ac:dyDescent="0.75">
      <c r="A5" t="str">
        <f t="shared" si="0"/>
        <v>hard coal</v>
      </c>
      <c r="B5" t="str">
        <f>IFERROR(INDEX(crosswalk!C:C,MATCH(D5,crosswalk!B:B,0)),"")</f>
        <v>coal mining 05</v>
      </c>
      <c r="C5" t="s">
        <v>31</v>
      </c>
      <c r="D5" t="s">
        <v>5</v>
      </c>
      <c r="E5">
        <v>0</v>
      </c>
      <c r="F5">
        <v>0</v>
      </c>
      <c r="G5">
        <v>0</v>
      </c>
    </row>
    <row r="6" spans="1:7" x14ac:dyDescent="0.75">
      <c r="A6" t="str">
        <f t="shared" si="0"/>
        <v>hard coal</v>
      </c>
      <c r="B6" t="str">
        <f>IFERROR(INDEX(crosswalk!C:C,MATCH(D6,crosswalk!B:B,0)),"")</f>
        <v>construction 41T43</v>
      </c>
      <c r="C6" t="s">
        <v>31</v>
      </c>
      <c r="D6" t="s">
        <v>28</v>
      </c>
      <c r="E6">
        <v>0</v>
      </c>
      <c r="F6">
        <v>0</v>
      </c>
      <c r="G6">
        <v>0</v>
      </c>
    </row>
    <row r="7" spans="1:7" x14ac:dyDescent="0.75">
      <c r="A7" t="str">
        <f t="shared" si="0"/>
        <v>hard coal</v>
      </c>
      <c r="B7" t="str">
        <f>IFERROR(INDEX(crosswalk!C:C,MATCH(D7,crosswalk!B:B,0)),"")</f>
        <v>energy pipelines and gas processing 352T353</v>
      </c>
      <c r="C7" t="s">
        <v>31</v>
      </c>
      <c r="D7" t="s">
        <v>26</v>
      </c>
      <c r="E7">
        <v>0</v>
      </c>
      <c r="F7">
        <v>0</v>
      </c>
      <c r="G7">
        <v>0</v>
      </c>
    </row>
    <row r="8" spans="1:7" x14ac:dyDescent="0.75">
      <c r="A8" t="str">
        <f t="shared" si="0"/>
        <v>hard coal</v>
      </c>
      <c r="B8" t="str">
        <f>IFERROR(INDEX(crosswalk!C:C,MATCH(D8,crosswalk!B:B,0)),"")</f>
        <v>food beverage and tobacco 10T12</v>
      </c>
      <c r="C8" t="s">
        <v>31</v>
      </c>
      <c r="D8" t="s">
        <v>40</v>
      </c>
      <c r="E8">
        <v>0</v>
      </c>
      <c r="F8">
        <v>0</v>
      </c>
      <c r="G8">
        <v>0</v>
      </c>
    </row>
    <row r="9" spans="1:7" x14ac:dyDescent="0.75">
      <c r="A9" t="str">
        <f t="shared" si="0"/>
        <v>hard coal</v>
      </c>
      <c r="B9" t="str">
        <f>IFERROR(INDEX(crosswalk!C:C,MATCH(D9,crosswalk!B:B,0)),"")</f>
        <v>iron and steel 241</v>
      </c>
      <c r="C9" t="s">
        <v>31</v>
      </c>
      <c r="D9" t="s">
        <v>17</v>
      </c>
      <c r="E9">
        <v>84090153600000</v>
      </c>
      <c r="F9">
        <v>289971734272000</v>
      </c>
      <c r="G9">
        <v>368405579264000</v>
      </c>
    </row>
    <row r="10" spans="1:7" x14ac:dyDescent="0.75">
      <c r="A10" t="str">
        <f t="shared" si="0"/>
        <v>hard coal</v>
      </c>
      <c r="B10" t="str">
        <f>IFERROR(INDEX(crosswalk!C:C,MATCH(D10,crosswalk!B:B,0)),"")</f>
        <v/>
      </c>
      <c r="C10" t="s">
        <v>31</v>
      </c>
      <c r="D10" t="s">
        <v>72</v>
      </c>
      <c r="E10">
        <v>0</v>
      </c>
      <c r="F10">
        <v>0</v>
      </c>
      <c r="G10">
        <v>0</v>
      </c>
    </row>
    <row r="11" spans="1:7" x14ac:dyDescent="0.75">
      <c r="A11" t="str">
        <f t="shared" si="0"/>
        <v>hard coal</v>
      </c>
      <c r="B11" t="str">
        <f>IFERROR(INDEX(crosswalk!C:C,MATCH(D11,crosswalk!B:B,0)),"")</f>
        <v>metal products except machinery and vehicles 25</v>
      </c>
      <c r="C11" t="s">
        <v>31</v>
      </c>
      <c r="D11" t="s">
        <v>59</v>
      </c>
      <c r="E11">
        <v>0</v>
      </c>
      <c r="F11">
        <v>0</v>
      </c>
      <c r="G11">
        <v>0</v>
      </c>
    </row>
    <row r="12" spans="1:7" x14ac:dyDescent="0.75">
      <c r="A12" t="str">
        <f t="shared" si="0"/>
        <v>hard coal</v>
      </c>
      <c r="B12" t="str">
        <f>IFERROR(INDEX(crosswalk!C:C,MATCH(D12,crosswalk!B:B,0)),"")</f>
        <v>oil and gas extraction 06</v>
      </c>
      <c r="C12" t="s">
        <v>31</v>
      </c>
      <c r="D12" t="s">
        <v>6</v>
      </c>
      <c r="E12">
        <v>0</v>
      </c>
      <c r="F12">
        <v>0</v>
      </c>
      <c r="G12">
        <v>0</v>
      </c>
    </row>
    <row r="13" spans="1:7" x14ac:dyDescent="0.75">
      <c r="A13" t="str">
        <f t="shared" si="0"/>
        <v>hard coal</v>
      </c>
      <c r="B13" t="str">
        <f>IFERROR(INDEX(crosswalk!C:C,MATCH(D13,crosswalk!B:B,0)),"")</f>
        <v>other manufacturing 31T33</v>
      </c>
      <c r="C13" t="s">
        <v>31</v>
      </c>
      <c r="D13" t="s">
        <v>53</v>
      </c>
      <c r="E13">
        <v>189547392000</v>
      </c>
      <c r="F13">
        <v>70901493760000</v>
      </c>
      <c r="G13">
        <v>95000368000000</v>
      </c>
    </row>
    <row r="14" spans="1:7" x14ac:dyDescent="0.75">
      <c r="A14" t="str">
        <f t="shared" si="0"/>
        <v>hard coal</v>
      </c>
      <c r="B14" t="str">
        <f>IFERROR(INDEX(crosswalk!C:C,MATCH(D14,crosswalk!B:B,0)),"")</f>
        <v>other metals 242</v>
      </c>
      <c r="C14" t="s">
        <v>31</v>
      </c>
      <c r="D14" t="s">
        <v>18</v>
      </c>
      <c r="E14">
        <v>104858510848000</v>
      </c>
      <c r="F14">
        <v>153667117056000</v>
      </c>
      <c r="G14">
        <v>188640783360000</v>
      </c>
    </row>
    <row r="15" spans="1:7" x14ac:dyDescent="0.75">
      <c r="A15" t="str">
        <f t="shared" si="0"/>
        <v>hard coal</v>
      </c>
      <c r="B15" t="str">
        <f>IFERROR(INDEX(crosswalk!C:C,MATCH(D15,crosswalk!B:B,0)),"")</f>
        <v>other mining and quarrying 07T08</v>
      </c>
      <c r="C15" t="s">
        <v>31</v>
      </c>
      <c r="D15" t="s">
        <v>73</v>
      </c>
      <c r="E15">
        <v>0</v>
      </c>
      <c r="F15">
        <v>0</v>
      </c>
      <c r="G15">
        <v>0</v>
      </c>
    </row>
    <row r="16" spans="1:7" x14ac:dyDescent="0.75">
      <c r="A16" t="str">
        <f t="shared" si="0"/>
        <v>hard coal</v>
      </c>
      <c r="B16" t="str">
        <f>IFERROR(INDEX(crosswalk!C:C,MATCH(D16,crosswalk!B:B,0)),"")</f>
        <v>pulp paper and printing 17T18</v>
      </c>
      <c r="C16" t="s">
        <v>31</v>
      </c>
      <c r="D16" t="s">
        <v>11</v>
      </c>
      <c r="E16">
        <v>56065486976000.008</v>
      </c>
      <c r="F16">
        <v>58823909632000</v>
      </c>
      <c r="G16">
        <v>35604022784000</v>
      </c>
    </row>
    <row r="17" spans="1:7" x14ac:dyDescent="0.75">
      <c r="A17" t="str">
        <f t="shared" si="0"/>
        <v>hard coal</v>
      </c>
      <c r="B17" t="str">
        <f>IFERROR(INDEX(crosswalk!C:C,MATCH(D17,crosswalk!B:B,0)),"")</f>
        <v>refined petroleum and coke 19</v>
      </c>
      <c r="C17" t="s">
        <v>31</v>
      </c>
      <c r="D17" t="s">
        <v>12</v>
      </c>
      <c r="E17">
        <v>0</v>
      </c>
      <c r="F17">
        <v>0</v>
      </c>
      <c r="G17">
        <v>0</v>
      </c>
    </row>
    <row r="18" spans="1:7" x14ac:dyDescent="0.75">
      <c r="A18" t="str">
        <f t="shared" si="0"/>
        <v>hard coal</v>
      </c>
      <c r="B18" t="str">
        <f>IFERROR(INDEX(crosswalk!C:C,MATCH(D18,crosswalk!B:B,0)),"")</f>
        <v>road vehicles 29</v>
      </c>
      <c r="C18" t="s">
        <v>31</v>
      </c>
      <c r="D18" t="s">
        <v>64</v>
      </c>
      <c r="E18">
        <v>0</v>
      </c>
      <c r="F18">
        <v>0</v>
      </c>
      <c r="G18">
        <v>0</v>
      </c>
    </row>
    <row r="19" spans="1:7" x14ac:dyDescent="0.75">
      <c r="A19" t="str">
        <f t="shared" si="0"/>
        <v>hard coal</v>
      </c>
      <c r="B19" t="str">
        <f>IFERROR(INDEX(crosswalk!C:C,MATCH(D19,crosswalk!B:B,0)),"")</f>
        <v>textiles apparel and leather 13T15</v>
      </c>
      <c r="C19" t="s">
        <v>31</v>
      </c>
      <c r="D19" t="s">
        <v>9</v>
      </c>
      <c r="E19">
        <v>0</v>
      </c>
      <c r="F19">
        <v>0</v>
      </c>
      <c r="G19">
        <v>0</v>
      </c>
    </row>
    <row r="20" spans="1:7" x14ac:dyDescent="0.75">
      <c r="A20" t="str">
        <f t="shared" si="0"/>
        <v>hard coal</v>
      </c>
      <c r="B20" t="str">
        <f>IFERROR(INDEX(crosswalk!C:C,MATCH(D20,crosswalk!B:B,0)),"")</f>
        <v>wood products 16</v>
      </c>
      <c r="C20" t="s">
        <v>31</v>
      </c>
      <c r="D20" t="s">
        <v>10</v>
      </c>
      <c r="E20">
        <v>0</v>
      </c>
      <c r="F20">
        <v>0</v>
      </c>
      <c r="G20">
        <v>0</v>
      </c>
    </row>
    <row r="21" spans="1:7" x14ac:dyDescent="0.75">
      <c r="A21">
        <f t="shared" si="0"/>
        <v>0</v>
      </c>
      <c r="B21" t="str">
        <f>IFERROR(INDEX(crosswalk!C:C,MATCH(D21,crosswalk!B:B,0)),"")</f>
        <v/>
      </c>
    </row>
    <row r="22" spans="1:7" x14ac:dyDescent="0.75">
      <c r="A22" t="str">
        <f t="shared" si="0"/>
        <v>natural gas</v>
      </c>
      <c r="B22" t="str">
        <f>IFERROR(INDEX(crosswalk!C:C,MATCH(D22,crosswalk!B:B,0)),"")</f>
        <v>agriculture and forestry 01T03</v>
      </c>
      <c r="C22" t="s">
        <v>32</v>
      </c>
      <c r="D22" t="s">
        <v>71</v>
      </c>
      <c r="E22">
        <v>0</v>
      </c>
      <c r="F22">
        <v>0</v>
      </c>
      <c r="G22">
        <v>0</v>
      </c>
    </row>
    <row r="23" spans="1:7" x14ac:dyDescent="0.75">
      <c r="A23" t="str">
        <f t="shared" si="0"/>
        <v>natural gas</v>
      </c>
      <c r="B23" t="str">
        <f>IFERROR(INDEX(crosswalk!C:C,MATCH(D23,crosswalk!B:B,0)),"")</f>
        <v>cement and other nonmetallic minerals 239</v>
      </c>
      <c r="C23" t="s">
        <v>32</v>
      </c>
      <c r="D23" t="s">
        <v>56</v>
      </c>
      <c r="E23">
        <v>0</v>
      </c>
      <c r="F23">
        <v>0</v>
      </c>
      <c r="G23">
        <v>0</v>
      </c>
    </row>
    <row r="24" spans="1:7" x14ac:dyDescent="0.75">
      <c r="A24" t="str">
        <f t="shared" si="0"/>
        <v>natural gas</v>
      </c>
      <c r="B24" t="str">
        <f>IFERROR(INDEX(crosswalk!C:C,MATCH(D24,crosswalk!B:B,0)),"")</f>
        <v>chemicals 20</v>
      </c>
      <c r="C24" t="s">
        <v>32</v>
      </c>
      <c r="D24" t="s">
        <v>51</v>
      </c>
      <c r="E24">
        <v>120052839936000</v>
      </c>
      <c r="F24">
        <v>118799134464000</v>
      </c>
      <c r="G24">
        <v>123197968000000</v>
      </c>
    </row>
    <row r="25" spans="1:7" x14ac:dyDescent="0.75">
      <c r="A25" t="str">
        <f t="shared" si="0"/>
        <v>natural gas</v>
      </c>
      <c r="B25" t="str">
        <f>IFERROR(INDEX(crosswalk!C:C,MATCH(D25,crosswalk!B:B,0)),"")</f>
        <v>coal mining 05</v>
      </c>
      <c r="C25" t="s">
        <v>32</v>
      </c>
      <c r="D25" t="s">
        <v>5</v>
      </c>
      <c r="E25">
        <v>0</v>
      </c>
      <c r="F25">
        <v>0</v>
      </c>
      <c r="G25">
        <v>0</v>
      </c>
    </row>
    <row r="26" spans="1:7" x14ac:dyDescent="0.75">
      <c r="A26" t="str">
        <f t="shared" si="0"/>
        <v>natural gas</v>
      </c>
      <c r="B26" t="str">
        <f>IFERROR(INDEX(crosswalk!C:C,MATCH(D26,crosswalk!B:B,0)),"")</f>
        <v>construction 41T43</v>
      </c>
      <c r="C26" t="s">
        <v>32</v>
      </c>
      <c r="D26" t="s">
        <v>28</v>
      </c>
      <c r="E26">
        <v>0</v>
      </c>
      <c r="F26">
        <v>0</v>
      </c>
      <c r="G26">
        <v>0</v>
      </c>
    </row>
    <row r="27" spans="1:7" x14ac:dyDescent="0.75">
      <c r="A27" t="str">
        <f t="shared" si="0"/>
        <v>natural gas</v>
      </c>
      <c r="B27" t="str">
        <f>IFERROR(INDEX(crosswalk!C:C,MATCH(D27,crosswalk!B:B,0)),"")</f>
        <v>energy pipelines and gas processing 352T353</v>
      </c>
      <c r="C27" t="s">
        <v>32</v>
      </c>
      <c r="D27" t="s">
        <v>26</v>
      </c>
      <c r="E27">
        <v>36927664256000</v>
      </c>
      <c r="F27">
        <v>20041641856000</v>
      </c>
      <c r="G27">
        <v>55402438144000</v>
      </c>
    </row>
    <row r="28" spans="1:7" x14ac:dyDescent="0.75">
      <c r="A28" t="str">
        <f t="shared" si="0"/>
        <v>natural gas</v>
      </c>
      <c r="B28" t="str">
        <f>IFERROR(INDEX(crosswalk!C:C,MATCH(D28,crosswalk!B:B,0)),"")</f>
        <v>food beverage and tobacco 10T12</v>
      </c>
      <c r="C28" t="s">
        <v>32</v>
      </c>
      <c r="D28" t="s">
        <v>40</v>
      </c>
      <c r="E28">
        <v>0</v>
      </c>
      <c r="F28">
        <v>0</v>
      </c>
      <c r="G28">
        <v>0</v>
      </c>
    </row>
    <row r="29" spans="1:7" x14ac:dyDescent="0.75">
      <c r="A29" t="str">
        <f t="shared" si="0"/>
        <v>natural gas</v>
      </c>
      <c r="B29" t="str">
        <f>IFERROR(INDEX(crosswalk!C:C,MATCH(D29,crosswalk!B:B,0)),"")</f>
        <v>iron and steel 241</v>
      </c>
      <c r="C29" t="s">
        <v>32</v>
      </c>
      <c r="D29" t="s">
        <v>17</v>
      </c>
      <c r="E29">
        <v>4466027648000</v>
      </c>
      <c r="F29">
        <v>6186421504000</v>
      </c>
      <c r="G29">
        <v>9297111296000</v>
      </c>
    </row>
    <row r="30" spans="1:7" x14ac:dyDescent="0.75">
      <c r="A30" t="str">
        <f t="shared" si="0"/>
        <v>natural gas</v>
      </c>
      <c r="B30" t="str">
        <f>IFERROR(INDEX(crosswalk!C:C,MATCH(D30,crosswalk!B:B,0)),"")</f>
        <v/>
      </c>
      <c r="C30" t="s">
        <v>32</v>
      </c>
      <c r="D30" t="s">
        <v>72</v>
      </c>
      <c r="E30">
        <v>0</v>
      </c>
      <c r="F30">
        <v>0</v>
      </c>
      <c r="G30">
        <v>0</v>
      </c>
    </row>
    <row r="31" spans="1:7" x14ac:dyDescent="0.75">
      <c r="A31" t="str">
        <f t="shared" si="0"/>
        <v>natural gas</v>
      </c>
      <c r="B31" t="str">
        <f>IFERROR(INDEX(crosswalk!C:C,MATCH(D31,crosswalk!B:B,0)),"")</f>
        <v>metal products except machinery and vehicles 25</v>
      </c>
      <c r="C31" t="s">
        <v>32</v>
      </c>
      <c r="D31" t="s">
        <v>59</v>
      </c>
      <c r="E31">
        <v>0</v>
      </c>
      <c r="F31">
        <v>0</v>
      </c>
      <c r="G31">
        <v>0</v>
      </c>
    </row>
    <row r="32" spans="1:7" x14ac:dyDescent="0.75">
      <c r="A32" t="str">
        <f t="shared" si="0"/>
        <v>natural gas</v>
      </c>
      <c r="B32" t="str">
        <f>IFERROR(INDEX(crosswalk!C:C,MATCH(D32,crosswalk!B:B,0)),"")</f>
        <v>oil and gas extraction 06</v>
      </c>
      <c r="C32" t="s">
        <v>32</v>
      </c>
      <c r="D32" t="s">
        <v>6</v>
      </c>
      <c r="E32">
        <v>192617798656000</v>
      </c>
      <c r="F32">
        <v>178811444224000</v>
      </c>
      <c r="G32">
        <v>157525151872000</v>
      </c>
    </row>
    <row r="33" spans="1:7" x14ac:dyDescent="0.75">
      <c r="A33" t="str">
        <f t="shared" si="0"/>
        <v>natural gas</v>
      </c>
      <c r="B33" t="str">
        <f>IFERROR(INDEX(crosswalk!C:C,MATCH(D33,crosswalk!B:B,0)),"")</f>
        <v>other manufacturing 31T33</v>
      </c>
      <c r="C33" t="s">
        <v>32</v>
      </c>
      <c r="D33" t="s">
        <v>53</v>
      </c>
      <c r="E33">
        <v>388392680960000</v>
      </c>
      <c r="F33">
        <v>382569688576000</v>
      </c>
      <c r="G33">
        <v>393853652864000.06</v>
      </c>
    </row>
    <row r="34" spans="1:7" x14ac:dyDescent="0.75">
      <c r="A34" t="str">
        <f t="shared" si="0"/>
        <v>natural gas</v>
      </c>
      <c r="B34" t="str">
        <f>IFERROR(INDEX(crosswalk!C:C,MATCH(D34,crosswalk!B:B,0)),"")</f>
        <v>other metals 242</v>
      </c>
      <c r="C34" t="s">
        <v>32</v>
      </c>
      <c r="D34" t="s">
        <v>18</v>
      </c>
      <c r="E34">
        <v>0</v>
      </c>
      <c r="F34">
        <v>0</v>
      </c>
      <c r="G34">
        <v>0</v>
      </c>
    </row>
    <row r="35" spans="1:7" x14ac:dyDescent="0.75">
      <c r="A35" t="str">
        <f t="shared" si="0"/>
        <v>natural gas</v>
      </c>
      <c r="B35" t="str">
        <f>IFERROR(INDEX(crosswalk!C:C,MATCH(D35,crosswalk!B:B,0)),"")</f>
        <v>other mining and quarrying 07T08</v>
      </c>
      <c r="C35" t="s">
        <v>32</v>
      </c>
      <c r="D35" t="s">
        <v>73</v>
      </c>
      <c r="E35">
        <v>0</v>
      </c>
      <c r="F35">
        <v>0</v>
      </c>
      <c r="G35">
        <v>0</v>
      </c>
    </row>
    <row r="36" spans="1:7" x14ac:dyDescent="0.75">
      <c r="A36" t="str">
        <f t="shared" si="0"/>
        <v>natural gas</v>
      </c>
      <c r="B36" t="str">
        <f>IFERROR(INDEX(crosswalk!C:C,MATCH(D36,crosswalk!B:B,0)),"")</f>
        <v>pulp paper and printing 17T18</v>
      </c>
      <c r="C36" t="s">
        <v>32</v>
      </c>
      <c r="D36" t="s">
        <v>11</v>
      </c>
      <c r="E36">
        <v>0</v>
      </c>
      <c r="F36">
        <v>0</v>
      </c>
      <c r="G36">
        <v>0</v>
      </c>
    </row>
    <row r="37" spans="1:7" x14ac:dyDescent="0.75">
      <c r="A37" t="str">
        <f t="shared" si="0"/>
        <v>natural gas</v>
      </c>
      <c r="B37" t="str">
        <f>IFERROR(INDEX(crosswalk!C:C,MATCH(D37,crosswalk!B:B,0)),"")</f>
        <v>refined petroleum and coke 19</v>
      </c>
      <c r="C37" t="s">
        <v>32</v>
      </c>
      <c r="D37" t="s">
        <v>12</v>
      </c>
      <c r="E37">
        <v>36332083328000</v>
      </c>
      <c r="F37">
        <v>40124257280000</v>
      </c>
      <c r="G37">
        <v>34895119744000</v>
      </c>
    </row>
    <row r="38" spans="1:7" x14ac:dyDescent="0.75">
      <c r="A38" t="str">
        <f t="shared" si="0"/>
        <v>natural gas</v>
      </c>
      <c r="B38" t="str">
        <f>IFERROR(INDEX(crosswalk!C:C,MATCH(D38,crosswalk!B:B,0)),"")</f>
        <v>road vehicles 29</v>
      </c>
      <c r="C38" t="s">
        <v>32</v>
      </c>
      <c r="D38" t="s">
        <v>64</v>
      </c>
      <c r="E38">
        <v>0</v>
      </c>
      <c r="F38">
        <v>0</v>
      </c>
      <c r="G38">
        <v>0</v>
      </c>
    </row>
    <row r="39" spans="1:7" x14ac:dyDescent="0.75">
      <c r="A39" t="str">
        <f t="shared" si="0"/>
        <v>natural gas</v>
      </c>
      <c r="B39" t="str">
        <f>IFERROR(INDEX(crosswalk!C:C,MATCH(D39,crosswalk!B:B,0)),"")</f>
        <v>textiles apparel and leather 13T15</v>
      </c>
      <c r="C39" t="s">
        <v>32</v>
      </c>
      <c r="D39" t="s">
        <v>9</v>
      </c>
      <c r="E39">
        <v>0</v>
      </c>
      <c r="F39">
        <v>0</v>
      </c>
      <c r="G39">
        <v>0</v>
      </c>
    </row>
    <row r="40" spans="1:7" x14ac:dyDescent="0.75">
      <c r="A40" t="str">
        <f t="shared" si="0"/>
        <v>natural gas</v>
      </c>
      <c r="B40" t="str">
        <f>IFERROR(INDEX(crosswalk!C:C,MATCH(D40,crosswalk!B:B,0)),"")</f>
        <v>wood products 16</v>
      </c>
      <c r="C40" t="s">
        <v>32</v>
      </c>
      <c r="D40" t="s">
        <v>10</v>
      </c>
      <c r="E40">
        <v>0</v>
      </c>
      <c r="F40">
        <v>0</v>
      </c>
      <c r="G40">
        <v>0</v>
      </c>
    </row>
    <row r="41" spans="1:7" x14ac:dyDescent="0.75">
      <c r="A41">
        <f t="shared" si="0"/>
        <v>0</v>
      </c>
      <c r="B41" t="str">
        <f>IFERROR(INDEX(crosswalk!C:C,MATCH(D41,crosswalk!B:B,0)),"")</f>
        <v/>
      </c>
    </row>
    <row r="42" spans="1:7" x14ac:dyDescent="0.75">
      <c r="A42" t="str">
        <f t="shared" si="0"/>
        <v>crude oil</v>
      </c>
      <c r="B42" t="str">
        <f>IFERROR(INDEX(crosswalk!C:C,MATCH(D42,crosswalk!B:B,0)),"")</f>
        <v>agriculture and forestry 01T03</v>
      </c>
      <c r="C42" t="s">
        <v>34</v>
      </c>
      <c r="D42" t="s">
        <v>71</v>
      </c>
      <c r="E42">
        <v>0</v>
      </c>
      <c r="F42">
        <v>0</v>
      </c>
      <c r="G42">
        <v>0</v>
      </c>
    </row>
    <row r="43" spans="1:7" x14ac:dyDescent="0.75">
      <c r="A43" t="str">
        <f t="shared" si="0"/>
        <v>crude oil</v>
      </c>
      <c r="B43" t="str">
        <f>IFERROR(INDEX(crosswalk!C:C,MATCH(D43,crosswalk!B:B,0)),"")</f>
        <v>cement and other nonmetallic minerals 239</v>
      </c>
      <c r="C43" t="s">
        <v>34</v>
      </c>
      <c r="D43" t="s">
        <v>56</v>
      </c>
      <c r="E43">
        <v>0</v>
      </c>
      <c r="F43">
        <v>0</v>
      </c>
      <c r="G43">
        <v>0</v>
      </c>
    </row>
    <row r="44" spans="1:7" x14ac:dyDescent="0.75">
      <c r="A44" t="str">
        <f t="shared" si="0"/>
        <v>crude oil</v>
      </c>
      <c r="B44" t="str">
        <f>IFERROR(INDEX(crosswalk!C:C,MATCH(D44,crosswalk!B:B,0)),"")</f>
        <v>chemicals 20</v>
      </c>
      <c r="C44" t="s">
        <v>34</v>
      </c>
      <c r="D44" t="s">
        <v>51</v>
      </c>
      <c r="E44">
        <v>0</v>
      </c>
      <c r="F44">
        <v>0</v>
      </c>
      <c r="G44">
        <v>0</v>
      </c>
    </row>
    <row r="45" spans="1:7" x14ac:dyDescent="0.75">
      <c r="A45" t="str">
        <f t="shared" si="0"/>
        <v>crude oil</v>
      </c>
      <c r="B45" t="str">
        <f>IFERROR(INDEX(crosswalk!C:C,MATCH(D45,crosswalk!B:B,0)),"")</f>
        <v>coal mining 05</v>
      </c>
      <c r="C45" t="s">
        <v>34</v>
      </c>
      <c r="D45" t="s">
        <v>5</v>
      </c>
      <c r="E45">
        <v>0</v>
      </c>
      <c r="F45">
        <v>0</v>
      </c>
      <c r="G45">
        <v>0</v>
      </c>
    </row>
    <row r="46" spans="1:7" x14ac:dyDescent="0.75">
      <c r="A46" t="str">
        <f t="shared" si="0"/>
        <v>crude oil</v>
      </c>
      <c r="B46" t="str">
        <f>IFERROR(INDEX(crosswalk!C:C,MATCH(D46,crosswalk!B:B,0)),"")</f>
        <v>construction 41T43</v>
      </c>
      <c r="C46" t="s">
        <v>34</v>
      </c>
      <c r="D46" t="s">
        <v>28</v>
      </c>
      <c r="E46">
        <v>0</v>
      </c>
      <c r="F46">
        <v>0</v>
      </c>
      <c r="G46">
        <v>0</v>
      </c>
    </row>
    <row r="47" spans="1:7" x14ac:dyDescent="0.75">
      <c r="A47" t="str">
        <f t="shared" si="0"/>
        <v>crude oil</v>
      </c>
      <c r="B47" t="str">
        <f>IFERROR(INDEX(crosswalk!C:C,MATCH(D47,crosswalk!B:B,0)),"")</f>
        <v>energy pipelines and gas processing 352T353</v>
      </c>
      <c r="C47" t="s">
        <v>34</v>
      </c>
      <c r="D47" t="s">
        <v>26</v>
      </c>
      <c r="E47">
        <v>0</v>
      </c>
      <c r="F47">
        <v>0</v>
      </c>
      <c r="G47">
        <v>0</v>
      </c>
    </row>
    <row r="48" spans="1:7" x14ac:dyDescent="0.75">
      <c r="A48" t="str">
        <f t="shared" si="0"/>
        <v>crude oil</v>
      </c>
      <c r="B48" t="str">
        <f>IFERROR(INDEX(crosswalk!C:C,MATCH(D48,crosswalk!B:B,0)),"")</f>
        <v>food beverage and tobacco 10T12</v>
      </c>
      <c r="C48" t="s">
        <v>34</v>
      </c>
      <c r="D48" t="s">
        <v>40</v>
      </c>
      <c r="E48">
        <v>0</v>
      </c>
      <c r="F48">
        <v>0</v>
      </c>
      <c r="G48">
        <v>0</v>
      </c>
    </row>
    <row r="49" spans="1:7" x14ac:dyDescent="0.75">
      <c r="A49" t="str">
        <f t="shared" si="0"/>
        <v>crude oil</v>
      </c>
      <c r="B49" t="str">
        <f>IFERROR(INDEX(crosswalk!C:C,MATCH(D49,crosswalk!B:B,0)),"")</f>
        <v>iron and steel 241</v>
      </c>
      <c r="C49" t="s">
        <v>34</v>
      </c>
      <c r="D49" t="s">
        <v>17</v>
      </c>
      <c r="E49">
        <v>0</v>
      </c>
      <c r="F49">
        <v>0</v>
      </c>
      <c r="G49">
        <v>0</v>
      </c>
    </row>
    <row r="50" spans="1:7" x14ac:dyDescent="0.75">
      <c r="A50" t="str">
        <f t="shared" si="0"/>
        <v>crude oil</v>
      </c>
      <c r="B50" t="str">
        <f>IFERROR(INDEX(crosswalk!C:C,MATCH(D50,crosswalk!B:B,0)),"")</f>
        <v/>
      </c>
      <c r="C50" t="s">
        <v>34</v>
      </c>
      <c r="D50" t="s">
        <v>72</v>
      </c>
      <c r="E50">
        <v>0</v>
      </c>
      <c r="F50">
        <v>0</v>
      </c>
      <c r="G50">
        <v>0</v>
      </c>
    </row>
    <row r="51" spans="1:7" x14ac:dyDescent="0.75">
      <c r="A51" t="str">
        <f t="shared" si="0"/>
        <v>crude oil</v>
      </c>
      <c r="B51" t="str">
        <f>IFERROR(INDEX(crosswalk!C:C,MATCH(D51,crosswalk!B:B,0)),"")</f>
        <v>metal products except machinery and vehicles 25</v>
      </c>
      <c r="C51" t="s">
        <v>34</v>
      </c>
      <c r="D51" t="s">
        <v>59</v>
      </c>
      <c r="E51">
        <v>0</v>
      </c>
      <c r="F51">
        <v>0</v>
      </c>
      <c r="G51">
        <v>0</v>
      </c>
    </row>
    <row r="52" spans="1:7" x14ac:dyDescent="0.75">
      <c r="A52" t="str">
        <f t="shared" si="0"/>
        <v>crude oil</v>
      </c>
      <c r="B52" t="str">
        <f>IFERROR(INDEX(crosswalk!C:C,MATCH(D52,crosswalk!B:B,0)),"")</f>
        <v>oil and gas extraction 06</v>
      </c>
      <c r="C52" t="s">
        <v>34</v>
      </c>
      <c r="D52" t="s">
        <v>6</v>
      </c>
      <c r="E52">
        <v>0</v>
      </c>
      <c r="F52">
        <v>0</v>
      </c>
      <c r="G52">
        <v>0</v>
      </c>
    </row>
    <row r="53" spans="1:7" x14ac:dyDescent="0.75">
      <c r="A53" t="str">
        <f t="shared" si="0"/>
        <v>crude oil</v>
      </c>
      <c r="B53" t="str">
        <f>IFERROR(INDEX(crosswalk!C:C,MATCH(D53,crosswalk!B:B,0)),"")</f>
        <v>other manufacturing 31T33</v>
      </c>
      <c r="C53" t="s">
        <v>34</v>
      </c>
      <c r="D53" t="s">
        <v>53</v>
      </c>
      <c r="E53">
        <v>115629309568000</v>
      </c>
      <c r="F53">
        <v>119614102144000</v>
      </c>
      <c r="G53">
        <v>142666904448000</v>
      </c>
    </row>
    <row r="54" spans="1:7" x14ac:dyDescent="0.75">
      <c r="A54" t="str">
        <f t="shared" si="0"/>
        <v>crude oil</v>
      </c>
      <c r="B54" t="str">
        <f>IFERROR(INDEX(crosswalk!C:C,MATCH(D54,crosswalk!B:B,0)),"")</f>
        <v>other metals 242</v>
      </c>
      <c r="C54" t="s">
        <v>34</v>
      </c>
      <c r="D54" t="s">
        <v>18</v>
      </c>
      <c r="E54">
        <v>0</v>
      </c>
      <c r="F54">
        <v>0</v>
      </c>
      <c r="G54">
        <v>0</v>
      </c>
    </row>
    <row r="55" spans="1:7" x14ac:dyDescent="0.75">
      <c r="A55" t="str">
        <f t="shared" si="0"/>
        <v>crude oil</v>
      </c>
      <c r="B55" t="str">
        <f>IFERROR(INDEX(crosswalk!C:C,MATCH(D55,crosswalk!B:B,0)),"")</f>
        <v>other mining and quarrying 07T08</v>
      </c>
      <c r="C55" t="s">
        <v>34</v>
      </c>
      <c r="D55" t="s">
        <v>73</v>
      </c>
      <c r="E55">
        <v>0</v>
      </c>
      <c r="F55">
        <v>0</v>
      </c>
      <c r="G55">
        <v>0</v>
      </c>
    </row>
    <row r="56" spans="1:7" x14ac:dyDescent="0.75">
      <c r="A56" t="str">
        <f t="shared" si="0"/>
        <v>crude oil</v>
      </c>
      <c r="B56" t="str">
        <f>IFERROR(INDEX(crosswalk!C:C,MATCH(D56,crosswalk!B:B,0)),"")</f>
        <v>pulp paper and printing 17T18</v>
      </c>
      <c r="C56" t="s">
        <v>34</v>
      </c>
      <c r="D56" t="s">
        <v>11</v>
      </c>
      <c r="E56">
        <v>0</v>
      </c>
      <c r="F56">
        <v>0</v>
      </c>
      <c r="G56">
        <v>0</v>
      </c>
    </row>
    <row r="57" spans="1:7" x14ac:dyDescent="0.75">
      <c r="A57" t="str">
        <f t="shared" si="0"/>
        <v>crude oil</v>
      </c>
      <c r="B57" t="str">
        <f>IFERROR(INDEX(crosswalk!C:C,MATCH(D57,crosswalk!B:B,0)),"")</f>
        <v>refined petroleum and coke 19</v>
      </c>
      <c r="C57" t="s">
        <v>34</v>
      </c>
      <c r="D57" t="s">
        <v>12</v>
      </c>
      <c r="E57">
        <v>0</v>
      </c>
      <c r="F57">
        <v>0</v>
      </c>
      <c r="G57">
        <v>0</v>
      </c>
    </row>
    <row r="58" spans="1:7" x14ac:dyDescent="0.75">
      <c r="A58" t="str">
        <f t="shared" si="0"/>
        <v>crude oil</v>
      </c>
      <c r="B58" t="str">
        <f>IFERROR(INDEX(crosswalk!C:C,MATCH(D58,crosswalk!B:B,0)),"")</f>
        <v>road vehicles 29</v>
      </c>
      <c r="C58" t="s">
        <v>34</v>
      </c>
      <c r="D58" t="s">
        <v>64</v>
      </c>
      <c r="E58">
        <v>0</v>
      </c>
      <c r="F58">
        <v>0</v>
      </c>
      <c r="G58">
        <v>0</v>
      </c>
    </row>
    <row r="59" spans="1:7" x14ac:dyDescent="0.75">
      <c r="A59" t="str">
        <f t="shared" si="0"/>
        <v>crude oil</v>
      </c>
      <c r="B59" t="str">
        <f>IFERROR(INDEX(crosswalk!C:C,MATCH(D59,crosswalk!B:B,0)),"")</f>
        <v>textiles apparel and leather 13T15</v>
      </c>
      <c r="C59" t="s">
        <v>34</v>
      </c>
      <c r="D59" t="s">
        <v>9</v>
      </c>
      <c r="E59">
        <v>0</v>
      </c>
      <c r="F59">
        <v>0</v>
      </c>
      <c r="G59">
        <v>0</v>
      </c>
    </row>
    <row r="60" spans="1:7" x14ac:dyDescent="0.75">
      <c r="A60" t="str">
        <f t="shared" si="0"/>
        <v>crude oil</v>
      </c>
      <c r="B60" t="str">
        <f>IFERROR(INDEX(crosswalk!C:C,MATCH(D60,crosswalk!B:B,0)),"")</f>
        <v>wood products 16</v>
      </c>
      <c r="C60" t="s">
        <v>34</v>
      </c>
      <c r="D60" t="s">
        <v>10</v>
      </c>
      <c r="E60">
        <v>0</v>
      </c>
      <c r="F60">
        <v>0</v>
      </c>
      <c r="G60">
        <v>0</v>
      </c>
    </row>
    <row r="61" spans="1:7" x14ac:dyDescent="0.75">
      <c r="A61">
        <f t="shared" si="0"/>
        <v>0</v>
      </c>
      <c r="B61" t="str">
        <f>IFERROR(INDEX(crosswalk!C:C,MATCH(D61,crosswalk!B:B,0)),"")</f>
        <v/>
      </c>
    </row>
    <row r="62" spans="1:7" x14ac:dyDescent="0.75">
      <c r="A62" t="str">
        <f t="shared" si="0"/>
        <v>biomass</v>
      </c>
      <c r="B62" t="str">
        <f>IFERROR(INDEX(crosswalk!C:C,MATCH(D62,crosswalk!B:B,0)),"")</f>
        <v>agriculture and forestry 01T03</v>
      </c>
      <c r="C62" t="s">
        <v>3</v>
      </c>
      <c r="D62" t="s">
        <v>71</v>
      </c>
      <c r="E62">
        <v>0</v>
      </c>
      <c r="F62">
        <v>0</v>
      </c>
      <c r="G62">
        <v>0</v>
      </c>
    </row>
    <row r="63" spans="1:7" x14ac:dyDescent="0.75">
      <c r="A63" t="str">
        <f t="shared" si="0"/>
        <v>biomass</v>
      </c>
      <c r="B63" t="str">
        <f>IFERROR(INDEX(crosswalk!C:C,MATCH(D63,crosswalk!B:B,0)),"")</f>
        <v>cement and other nonmetallic minerals 239</v>
      </c>
      <c r="C63" t="s">
        <v>3</v>
      </c>
      <c r="D63" t="s">
        <v>56</v>
      </c>
      <c r="E63">
        <v>0</v>
      </c>
      <c r="F63">
        <v>0</v>
      </c>
      <c r="G63">
        <v>0</v>
      </c>
    </row>
    <row r="64" spans="1:7" x14ac:dyDescent="0.75">
      <c r="A64" t="str">
        <f t="shared" si="0"/>
        <v>biomass</v>
      </c>
      <c r="B64" t="str">
        <f>IFERROR(INDEX(crosswalk!C:C,MATCH(D64,crosswalk!B:B,0)),"")</f>
        <v>chemicals 20</v>
      </c>
      <c r="C64" t="s">
        <v>3</v>
      </c>
      <c r="D64" t="s">
        <v>51</v>
      </c>
      <c r="E64">
        <v>0</v>
      </c>
      <c r="F64">
        <v>0</v>
      </c>
      <c r="G64">
        <v>0</v>
      </c>
    </row>
    <row r="65" spans="1:7" x14ac:dyDescent="0.75">
      <c r="A65" t="str">
        <f t="shared" si="0"/>
        <v>biomass</v>
      </c>
      <c r="B65" t="str">
        <f>IFERROR(INDEX(crosswalk!C:C,MATCH(D65,crosswalk!B:B,0)),"")</f>
        <v>coal mining 05</v>
      </c>
      <c r="C65" t="s">
        <v>3</v>
      </c>
      <c r="D65" t="s">
        <v>5</v>
      </c>
      <c r="E65">
        <v>0</v>
      </c>
      <c r="F65">
        <v>0</v>
      </c>
      <c r="G65">
        <v>0</v>
      </c>
    </row>
    <row r="66" spans="1:7" x14ac:dyDescent="0.75">
      <c r="A66" t="str">
        <f t="shared" si="0"/>
        <v>biomass</v>
      </c>
      <c r="B66" t="str">
        <f>IFERROR(INDEX(crosswalk!C:C,MATCH(D66,crosswalk!B:B,0)),"")</f>
        <v>construction 41T43</v>
      </c>
      <c r="C66" t="s">
        <v>3</v>
      </c>
      <c r="D66" t="s">
        <v>28</v>
      </c>
      <c r="E66">
        <v>0</v>
      </c>
      <c r="F66">
        <v>0</v>
      </c>
      <c r="G66">
        <v>0</v>
      </c>
    </row>
    <row r="67" spans="1:7" x14ac:dyDescent="0.75">
      <c r="A67" t="str">
        <f t="shared" ref="A67:A130" si="1">C67</f>
        <v>biomass</v>
      </c>
      <c r="B67" t="str">
        <f>IFERROR(INDEX(crosswalk!C:C,MATCH(D67,crosswalk!B:B,0)),"")</f>
        <v>energy pipelines and gas processing 352T353</v>
      </c>
      <c r="C67" t="s">
        <v>3</v>
      </c>
      <c r="D67" t="s">
        <v>26</v>
      </c>
      <c r="E67">
        <v>0</v>
      </c>
      <c r="F67">
        <v>0</v>
      </c>
      <c r="G67">
        <v>0</v>
      </c>
    </row>
    <row r="68" spans="1:7" x14ac:dyDescent="0.75">
      <c r="A68" t="str">
        <f t="shared" si="1"/>
        <v>biomass</v>
      </c>
      <c r="B68" t="str">
        <f>IFERROR(INDEX(crosswalk!C:C,MATCH(D68,crosswalk!B:B,0)),"")</f>
        <v>food beverage and tobacco 10T12</v>
      </c>
      <c r="C68" t="s">
        <v>3</v>
      </c>
      <c r="D68" t="s">
        <v>40</v>
      </c>
      <c r="E68">
        <v>0</v>
      </c>
      <c r="F68">
        <v>0</v>
      </c>
      <c r="G68">
        <v>0</v>
      </c>
    </row>
    <row r="69" spans="1:7" x14ac:dyDescent="0.75">
      <c r="A69" t="str">
        <f t="shared" si="1"/>
        <v>biomass</v>
      </c>
      <c r="B69" t="str">
        <f>IFERROR(INDEX(crosswalk!C:C,MATCH(D69,crosswalk!B:B,0)),"")</f>
        <v>iron and steel 241</v>
      </c>
      <c r="C69" t="s">
        <v>3</v>
      </c>
      <c r="D69" t="s">
        <v>17</v>
      </c>
      <c r="E69">
        <v>0</v>
      </c>
      <c r="F69">
        <v>0</v>
      </c>
      <c r="G69">
        <v>0</v>
      </c>
    </row>
    <row r="70" spans="1:7" x14ac:dyDescent="0.75">
      <c r="A70" t="str">
        <f t="shared" si="1"/>
        <v>biomass</v>
      </c>
      <c r="B70" t="str">
        <f>IFERROR(INDEX(crosswalk!C:C,MATCH(D70,crosswalk!B:B,0)),"")</f>
        <v/>
      </c>
      <c r="C70" t="s">
        <v>3</v>
      </c>
      <c r="D70" t="s">
        <v>72</v>
      </c>
      <c r="E70">
        <v>0</v>
      </c>
      <c r="F70">
        <v>0</v>
      </c>
      <c r="G70">
        <v>0</v>
      </c>
    </row>
    <row r="71" spans="1:7" x14ac:dyDescent="0.75">
      <c r="A71" t="str">
        <f t="shared" si="1"/>
        <v>biomass</v>
      </c>
      <c r="B71" t="str">
        <f>IFERROR(INDEX(crosswalk!C:C,MATCH(D71,crosswalk!B:B,0)),"")</f>
        <v>metal products except machinery and vehicles 25</v>
      </c>
      <c r="C71" t="s">
        <v>3</v>
      </c>
      <c r="D71" t="s">
        <v>59</v>
      </c>
      <c r="E71">
        <v>0</v>
      </c>
      <c r="F71">
        <v>0</v>
      </c>
      <c r="G71">
        <v>0</v>
      </c>
    </row>
    <row r="72" spans="1:7" x14ac:dyDescent="0.75">
      <c r="A72" t="str">
        <f t="shared" si="1"/>
        <v>biomass</v>
      </c>
      <c r="B72" t="str">
        <f>IFERROR(INDEX(crosswalk!C:C,MATCH(D72,crosswalk!B:B,0)),"")</f>
        <v>oil and gas extraction 06</v>
      </c>
      <c r="C72" t="s">
        <v>3</v>
      </c>
      <c r="D72" t="s">
        <v>6</v>
      </c>
      <c r="E72">
        <v>0</v>
      </c>
      <c r="F72">
        <v>0</v>
      </c>
      <c r="G72">
        <v>0</v>
      </c>
    </row>
    <row r="73" spans="1:7" x14ac:dyDescent="0.75">
      <c r="A73" t="str">
        <f t="shared" si="1"/>
        <v>biomass</v>
      </c>
      <c r="B73" t="str">
        <f>IFERROR(INDEX(crosswalk!C:C,MATCH(D73,crosswalk!B:B,0)),"")</f>
        <v>other manufacturing 31T33</v>
      </c>
      <c r="C73" t="s">
        <v>3</v>
      </c>
      <c r="D73" t="s">
        <v>53</v>
      </c>
      <c r="E73">
        <v>250340786688000</v>
      </c>
      <c r="F73">
        <v>248520169088000</v>
      </c>
      <c r="G73">
        <v>302454530560000</v>
      </c>
    </row>
    <row r="74" spans="1:7" x14ac:dyDescent="0.75">
      <c r="A74" t="str">
        <f t="shared" si="1"/>
        <v>biomass</v>
      </c>
      <c r="B74" t="str">
        <f>IFERROR(INDEX(crosswalk!C:C,MATCH(D74,crosswalk!B:B,0)),"")</f>
        <v>other metals 242</v>
      </c>
      <c r="C74" t="s">
        <v>3</v>
      </c>
      <c r="D74" t="s">
        <v>18</v>
      </c>
      <c r="E74">
        <v>0</v>
      </c>
      <c r="F74">
        <v>0</v>
      </c>
      <c r="G74">
        <v>0</v>
      </c>
    </row>
    <row r="75" spans="1:7" x14ac:dyDescent="0.75">
      <c r="A75" t="str">
        <f t="shared" si="1"/>
        <v>biomass</v>
      </c>
      <c r="B75" t="str">
        <f>IFERROR(INDEX(crosswalk!C:C,MATCH(D75,crosswalk!B:B,0)),"")</f>
        <v>other mining and quarrying 07T08</v>
      </c>
      <c r="C75" t="s">
        <v>3</v>
      </c>
      <c r="D75" t="s">
        <v>73</v>
      </c>
      <c r="E75">
        <v>0</v>
      </c>
      <c r="F75">
        <v>0</v>
      </c>
      <c r="G75">
        <v>0</v>
      </c>
    </row>
    <row r="76" spans="1:7" x14ac:dyDescent="0.75">
      <c r="A76" t="str">
        <f t="shared" si="1"/>
        <v>biomass</v>
      </c>
      <c r="B76" t="str">
        <f>IFERROR(INDEX(crosswalk!C:C,MATCH(D76,crosswalk!B:B,0)),"")</f>
        <v>pulp paper and printing 17T18</v>
      </c>
      <c r="C76" t="s">
        <v>3</v>
      </c>
      <c r="D76" t="s">
        <v>11</v>
      </c>
      <c r="E76">
        <v>0</v>
      </c>
      <c r="F76">
        <v>0</v>
      </c>
      <c r="G76">
        <v>0</v>
      </c>
    </row>
    <row r="77" spans="1:7" x14ac:dyDescent="0.75">
      <c r="A77" t="str">
        <f t="shared" si="1"/>
        <v>biomass</v>
      </c>
      <c r="B77" t="str">
        <f>IFERROR(INDEX(crosswalk!C:C,MATCH(D77,crosswalk!B:B,0)),"")</f>
        <v>refined petroleum and coke 19</v>
      </c>
      <c r="C77" t="s">
        <v>3</v>
      </c>
      <c r="D77" t="s">
        <v>12</v>
      </c>
      <c r="E77">
        <v>0</v>
      </c>
      <c r="F77">
        <v>0</v>
      </c>
      <c r="G77">
        <v>0</v>
      </c>
    </row>
    <row r="78" spans="1:7" x14ac:dyDescent="0.75">
      <c r="A78" t="str">
        <f t="shared" si="1"/>
        <v>biomass</v>
      </c>
      <c r="B78" t="str">
        <f>IFERROR(INDEX(crosswalk!C:C,MATCH(D78,crosswalk!B:B,0)),"")</f>
        <v>road vehicles 29</v>
      </c>
      <c r="C78" t="s">
        <v>3</v>
      </c>
      <c r="D78" t="s">
        <v>64</v>
      </c>
      <c r="E78">
        <v>0</v>
      </c>
      <c r="F78">
        <v>0</v>
      </c>
      <c r="G78">
        <v>0</v>
      </c>
    </row>
    <row r="79" spans="1:7" x14ac:dyDescent="0.75">
      <c r="A79" t="str">
        <f t="shared" si="1"/>
        <v>biomass</v>
      </c>
      <c r="B79" t="str">
        <f>IFERROR(INDEX(crosswalk!C:C,MATCH(D79,crosswalk!B:B,0)),"")</f>
        <v>textiles apparel and leather 13T15</v>
      </c>
      <c r="C79" t="s">
        <v>3</v>
      </c>
      <c r="D79" t="s">
        <v>9</v>
      </c>
      <c r="E79">
        <v>0</v>
      </c>
      <c r="F79">
        <v>0</v>
      </c>
      <c r="G79">
        <v>0</v>
      </c>
    </row>
    <row r="80" spans="1:7" x14ac:dyDescent="0.75">
      <c r="A80" t="str">
        <f t="shared" si="1"/>
        <v>biomass</v>
      </c>
      <c r="B80" t="str">
        <f>IFERROR(INDEX(crosswalk!C:C,MATCH(D80,crosswalk!B:B,0)),"")</f>
        <v>wood products 16</v>
      </c>
      <c r="C80" t="s">
        <v>3</v>
      </c>
      <c r="D80" t="s">
        <v>10</v>
      </c>
      <c r="E80">
        <v>0</v>
      </c>
      <c r="F80">
        <v>0</v>
      </c>
      <c r="G80">
        <v>0</v>
      </c>
    </row>
    <row r="81" spans="1:7" x14ac:dyDescent="0.75">
      <c r="A81">
        <f t="shared" si="1"/>
        <v>0</v>
      </c>
      <c r="B81" t="str">
        <f>IFERROR(INDEX(crosswalk!C:C,MATCH(D81,crosswalk!B:B,0)),"")</f>
        <v/>
      </c>
    </row>
    <row r="82" spans="1:7" x14ac:dyDescent="0.75">
      <c r="A82" t="str">
        <f t="shared" si="1"/>
        <v>petroleum diesel</v>
      </c>
      <c r="B82" t="str">
        <f>IFERROR(INDEX(crosswalk!C:C,MATCH(D82,crosswalk!B:B,0)),"")</f>
        <v>agriculture and forestry 01T03</v>
      </c>
      <c r="C82" t="s">
        <v>33</v>
      </c>
      <c r="D82" t="s">
        <v>71</v>
      </c>
      <c r="E82">
        <v>50412844799999.992</v>
      </c>
      <c r="F82">
        <v>32168333952000</v>
      </c>
      <c r="G82">
        <v>29405590144000</v>
      </c>
    </row>
    <row r="83" spans="1:7" x14ac:dyDescent="0.75">
      <c r="A83" t="str">
        <f t="shared" si="1"/>
        <v>petroleum diesel</v>
      </c>
      <c r="B83" t="str">
        <f>IFERROR(INDEX(crosswalk!C:C,MATCH(D83,crosswalk!B:B,0)),"")</f>
        <v>cement and other nonmetallic minerals 239</v>
      </c>
      <c r="C83" t="s">
        <v>33</v>
      </c>
      <c r="D83" t="s">
        <v>56</v>
      </c>
      <c r="E83">
        <v>13608537728000.002</v>
      </c>
      <c r="F83">
        <v>8714612864000</v>
      </c>
      <c r="G83">
        <v>7939868800000</v>
      </c>
    </row>
    <row r="84" spans="1:7" x14ac:dyDescent="0.75">
      <c r="A84" t="str">
        <f t="shared" si="1"/>
        <v>petroleum diesel</v>
      </c>
      <c r="B84" t="str">
        <f>IFERROR(INDEX(crosswalk!C:C,MATCH(D84,crosswalk!B:B,0)),"")</f>
        <v>chemicals 20</v>
      </c>
      <c r="C84" t="s">
        <v>33</v>
      </c>
      <c r="D84" t="s">
        <v>51</v>
      </c>
      <c r="E84">
        <v>9322823936000</v>
      </c>
      <c r="F84">
        <v>5970125823999.999</v>
      </c>
      <c r="G84">
        <v>5439393920000</v>
      </c>
    </row>
    <row r="85" spans="1:7" x14ac:dyDescent="0.75">
      <c r="A85" t="str">
        <f t="shared" si="1"/>
        <v>petroleum diesel</v>
      </c>
      <c r="B85" t="str">
        <f>IFERROR(INDEX(crosswalk!C:C,MATCH(D85,crosswalk!B:B,0)),"")</f>
        <v>coal mining 05</v>
      </c>
      <c r="C85" t="s">
        <v>33</v>
      </c>
      <c r="D85" t="s">
        <v>5</v>
      </c>
      <c r="E85">
        <v>0</v>
      </c>
      <c r="F85">
        <v>0</v>
      </c>
      <c r="G85">
        <v>0</v>
      </c>
    </row>
    <row r="86" spans="1:7" x14ac:dyDescent="0.75">
      <c r="A86" t="str">
        <f t="shared" si="1"/>
        <v>petroleum diesel</v>
      </c>
      <c r="B86" t="str">
        <f>IFERROR(INDEX(crosswalk!C:C,MATCH(D86,crosswalk!B:B,0)),"")</f>
        <v>construction 41T43</v>
      </c>
      <c r="C86" t="s">
        <v>33</v>
      </c>
      <c r="D86" t="s">
        <v>28</v>
      </c>
      <c r="E86">
        <v>7291279360000</v>
      </c>
      <c r="F86">
        <v>4669169408000</v>
      </c>
      <c r="G86">
        <v>4254076928000</v>
      </c>
    </row>
    <row r="87" spans="1:7" x14ac:dyDescent="0.75">
      <c r="A87" t="str">
        <f t="shared" si="1"/>
        <v>petroleum diesel</v>
      </c>
      <c r="B87" t="str">
        <f>IFERROR(INDEX(crosswalk!C:C,MATCH(D87,crosswalk!B:B,0)),"")</f>
        <v>energy pipelines and gas processing 352T353</v>
      </c>
      <c r="C87" t="s">
        <v>33</v>
      </c>
      <c r="D87" t="s">
        <v>26</v>
      </c>
      <c r="E87">
        <v>0</v>
      </c>
      <c r="F87">
        <v>0</v>
      </c>
      <c r="G87">
        <v>0</v>
      </c>
    </row>
    <row r="88" spans="1:7" x14ac:dyDescent="0.75">
      <c r="A88" t="str">
        <f t="shared" si="1"/>
        <v>petroleum diesel</v>
      </c>
      <c r="B88" t="str">
        <f>IFERROR(INDEX(crosswalk!C:C,MATCH(D88,crosswalk!B:B,0)),"")</f>
        <v>food beverage and tobacco 10T12</v>
      </c>
      <c r="C88" t="s">
        <v>33</v>
      </c>
      <c r="D88" t="s">
        <v>40</v>
      </c>
      <c r="E88">
        <v>11688327296000</v>
      </c>
      <c r="F88">
        <v>7484933632000</v>
      </c>
      <c r="G88">
        <v>6819515904000</v>
      </c>
    </row>
    <row r="89" spans="1:7" x14ac:dyDescent="0.75">
      <c r="A89" t="str">
        <f t="shared" si="1"/>
        <v>petroleum diesel</v>
      </c>
      <c r="B89" t="str">
        <f>IFERROR(INDEX(crosswalk!C:C,MATCH(D89,crosswalk!B:B,0)),"")</f>
        <v>iron and steel 241</v>
      </c>
      <c r="C89" t="s">
        <v>33</v>
      </c>
      <c r="D89" t="s">
        <v>17</v>
      </c>
      <c r="E89">
        <v>4452695168000</v>
      </c>
      <c r="F89">
        <v>2851384960000</v>
      </c>
      <c r="G89">
        <v>2597897216000</v>
      </c>
    </row>
    <row r="90" spans="1:7" x14ac:dyDescent="0.75">
      <c r="A90" t="str">
        <f t="shared" si="1"/>
        <v>petroleum diesel</v>
      </c>
      <c r="B90" t="str">
        <f>IFERROR(INDEX(crosswalk!C:C,MATCH(D90,crosswalk!B:B,0)),"")</f>
        <v/>
      </c>
      <c r="C90" t="s">
        <v>33</v>
      </c>
      <c r="D90" t="s">
        <v>72</v>
      </c>
      <c r="E90">
        <v>0</v>
      </c>
      <c r="F90">
        <v>0</v>
      </c>
      <c r="G90">
        <v>0</v>
      </c>
    </row>
    <row r="91" spans="1:7" x14ac:dyDescent="0.75">
      <c r="A91" t="str">
        <f t="shared" si="1"/>
        <v>petroleum diesel</v>
      </c>
      <c r="B91" t="str">
        <f>IFERROR(INDEX(crosswalk!C:C,MATCH(D91,crosswalk!B:B,0)),"")</f>
        <v>metal products except machinery and vehicles 25</v>
      </c>
      <c r="C91" t="s">
        <v>33</v>
      </c>
      <c r="D91" t="s">
        <v>59</v>
      </c>
      <c r="E91">
        <v>1502780800000</v>
      </c>
      <c r="F91">
        <v>962363008000</v>
      </c>
      <c r="G91">
        <v>876801024000.00012</v>
      </c>
    </row>
    <row r="92" spans="1:7" x14ac:dyDescent="0.75">
      <c r="A92" t="str">
        <f t="shared" si="1"/>
        <v>petroleum diesel</v>
      </c>
      <c r="B92" t="str">
        <f>IFERROR(INDEX(crosswalk!C:C,MATCH(D92,crosswalk!B:B,0)),"")</f>
        <v>oil and gas extraction 06</v>
      </c>
      <c r="C92" t="s">
        <v>33</v>
      </c>
      <c r="D92" t="s">
        <v>6</v>
      </c>
      <c r="E92">
        <v>0</v>
      </c>
      <c r="F92">
        <v>0</v>
      </c>
      <c r="G92">
        <v>0</v>
      </c>
    </row>
    <row r="93" spans="1:7" x14ac:dyDescent="0.75">
      <c r="A93" t="str">
        <f t="shared" si="1"/>
        <v>petroleum diesel</v>
      </c>
      <c r="B93" t="str">
        <f>IFERROR(INDEX(crosswalk!C:C,MATCH(D93,crosswalk!B:B,0)),"")</f>
        <v>other manufacturing 31T33</v>
      </c>
      <c r="C93" t="s">
        <v>33</v>
      </c>
      <c r="D93" t="s">
        <v>53</v>
      </c>
      <c r="E93">
        <v>11174522880000</v>
      </c>
      <c r="F93">
        <v>20059747840000</v>
      </c>
      <c r="G93">
        <v>24542623616000</v>
      </c>
    </row>
    <row r="94" spans="1:7" x14ac:dyDescent="0.75">
      <c r="A94" t="str">
        <f t="shared" si="1"/>
        <v>petroleum diesel</v>
      </c>
      <c r="B94" t="str">
        <f>IFERROR(INDEX(crosswalk!C:C,MATCH(D94,crosswalk!B:B,0)),"")</f>
        <v>other metals 242</v>
      </c>
      <c r="C94" t="s">
        <v>33</v>
      </c>
      <c r="D94" t="s">
        <v>18</v>
      </c>
      <c r="E94">
        <v>0</v>
      </c>
      <c r="F94">
        <v>0</v>
      </c>
      <c r="G94">
        <v>0</v>
      </c>
    </row>
    <row r="95" spans="1:7" x14ac:dyDescent="0.75">
      <c r="A95" t="str">
        <f t="shared" si="1"/>
        <v>petroleum diesel</v>
      </c>
      <c r="B95" t="str">
        <f>IFERROR(INDEX(crosswalk!C:C,MATCH(D95,crosswalk!B:B,0)),"")</f>
        <v>other mining and quarrying 07T08</v>
      </c>
      <c r="C95" t="s">
        <v>33</v>
      </c>
      <c r="D95" t="s">
        <v>73</v>
      </c>
      <c r="E95">
        <v>20398916608000</v>
      </c>
      <c r="F95">
        <v>13062989312000</v>
      </c>
      <c r="G95">
        <v>11901722368000.002</v>
      </c>
    </row>
    <row r="96" spans="1:7" x14ac:dyDescent="0.75">
      <c r="A96" t="str">
        <f t="shared" si="1"/>
        <v>petroleum diesel</v>
      </c>
      <c r="B96" t="str">
        <f>IFERROR(INDEX(crosswalk!C:C,MATCH(D96,crosswalk!B:B,0)),"")</f>
        <v>pulp paper and printing 17T18</v>
      </c>
      <c r="C96" t="s">
        <v>33</v>
      </c>
      <c r="D96" t="s">
        <v>11</v>
      </c>
      <c r="E96">
        <v>0</v>
      </c>
      <c r="F96">
        <v>0</v>
      </c>
      <c r="G96">
        <v>0</v>
      </c>
    </row>
    <row r="97" spans="1:7" x14ac:dyDescent="0.75">
      <c r="A97" t="str">
        <f t="shared" si="1"/>
        <v>petroleum diesel</v>
      </c>
      <c r="B97" t="str">
        <f>IFERROR(INDEX(crosswalk!C:C,MATCH(D97,crosswalk!B:B,0)),"")</f>
        <v>refined petroleum and coke 19</v>
      </c>
      <c r="C97" t="s">
        <v>33</v>
      </c>
      <c r="D97" t="s">
        <v>12</v>
      </c>
      <c r="E97">
        <v>36424172672000</v>
      </c>
      <c r="F97">
        <v>36625588352000</v>
      </c>
      <c r="G97">
        <v>33400465408000</v>
      </c>
    </row>
    <row r="98" spans="1:7" x14ac:dyDescent="0.75">
      <c r="A98" t="str">
        <f t="shared" si="1"/>
        <v>petroleum diesel</v>
      </c>
      <c r="B98" t="str">
        <f>IFERROR(INDEX(crosswalk!C:C,MATCH(D98,crosswalk!B:B,0)),"")</f>
        <v>road vehicles 29</v>
      </c>
      <c r="C98" t="s">
        <v>33</v>
      </c>
      <c r="D98" t="s">
        <v>64</v>
      </c>
      <c r="E98">
        <v>0</v>
      </c>
      <c r="F98">
        <v>0</v>
      </c>
      <c r="G98">
        <v>0</v>
      </c>
    </row>
    <row r="99" spans="1:7" x14ac:dyDescent="0.75">
      <c r="A99" t="str">
        <f t="shared" si="1"/>
        <v>petroleum diesel</v>
      </c>
      <c r="B99" t="str">
        <f>IFERROR(INDEX(crosswalk!C:C,MATCH(D99,crosswalk!B:B,0)),"")</f>
        <v>textiles apparel and leather 13T15</v>
      </c>
      <c r="C99" t="s">
        <v>33</v>
      </c>
      <c r="D99" t="s">
        <v>9</v>
      </c>
      <c r="E99">
        <v>22541755648000</v>
      </c>
      <c r="F99">
        <v>14435234816000</v>
      </c>
      <c r="G99">
        <v>13151959808000</v>
      </c>
    </row>
    <row r="100" spans="1:7" x14ac:dyDescent="0.75">
      <c r="A100" t="str">
        <f t="shared" si="1"/>
        <v>petroleum diesel</v>
      </c>
      <c r="B100" t="str">
        <f>IFERROR(INDEX(crosswalk!C:C,MATCH(D100,crosswalk!B:B,0)),"")</f>
        <v>wood products 16</v>
      </c>
      <c r="C100" t="s">
        <v>33</v>
      </c>
      <c r="D100" t="s">
        <v>10</v>
      </c>
      <c r="E100">
        <v>0</v>
      </c>
      <c r="F100">
        <v>0</v>
      </c>
      <c r="G100">
        <v>0</v>
      </c>
    </row>
    <row r="101" spans="1:7" x14ac:dyDescent="0.75">
      <c r="A101">
        <f t="shared" si="1"/>
        <v>0</v>
      </c>
      <c r="B101" t="str">
        <f>IFERROR(INDEX(crosswalk!C:C,MATCH(D101,crosswalk!B:B,0)),"")</f>
        <v/>
      </c>
    </row>
    <row r="102" spans="1:7" x14ac:dyDescent="0.75">
      <c r="A102" t="str">
        <f t="shared" si="1"/>
        <v>lpg</v>
      </c>
      <c r="B102" t="str">
        <f>IFERROR(INDEX(crosswalk!C:C,MATCH(D102,crosswalk!B:B,0)),"")</f>
        <v>agriculture and forestry 01T03</v>
      </c>
      <c r="C102" t="s">
        <v>74</v>
      </c>
      <c r="D102" t="s">
        <v>71</v>
      </c>
      <c r="E102">
        <v>0</v>
      </c>
      <c r="F102">
        <v>0</v>
      </c>
      <c r="G102">
        <v>0</v>
      </c>
    </row>
    <row r="103" spans="1:7" x14ac:dyDescent="0.75">
      <c r="A103" t="str">
        <f t="shared" si="1"/>
        <v>lpg</v>
      </c>
      <c r="B103" t="str">
        <f>IFERROR(INDEX(crosswalk!C:C,MATCH(D103,crosswalk!B:B,0)),"")</f>
        <v>cement and other nonmetallic minerals 239</v>
      </c>
      <c r="C103" t="s">
        <v>74</v>
      </c>
      <c r="D103" t="s">
        <v>56</v>
      </c>
      <c r="E103">
        <v>0</v>
      </c>
      <c r="F103">
        <v>0</v>
      </c>
      <c r="G103">
        <v>0</v>
      </c>
    </row>
    <row r="104" spans="1:7" x14ac:dyDescent="0.75">
      <c r="A104" t="str">
        <f t="shared" si="1"/>
        <v>lpg</v>
      </c>
      <c r="B104" t="str">
        <f>IFERROR(INDEX(crosswalk!C:C,MATCH(D104,crosswalk!B:B,0)),"")</f>
        <v>chemicals 20</v>
      </c>
      <c r="C104" t="s">
        <v>74</v>
      </c>
      <c r="D104" t="s">
        <v>51</v>
      </c>
      <c r="E104">
        <v>0</v>
      </c>
      <c r="F104">
        <v>0</v>
      </c>
      <c r="G104">
        <v>0</v>
      </c>
    </row>
    <row r="105" spans="1:7" x14ac:dyDescent="0.75">
      <c r="A105" t="str">
        <f t="shared" si="1"/>
        <v>lpg</v>
      </c>
      <c r="B105" t="str">
        <f>IFERROR(INDEX(crosswalk!C:C,MATCH(D105,crosswalk!B:B,0)),"")</f>
        <v>coal mining 05</v>
      </c>
      <c r="C105" t="s">
        <v>74</v>
      </c>
      <c r="D105" t="s">
        <v>5</v>
      </c>
      <c r="E105">
        <v>0</v>
      </c>
      <c r="F105">
        <v>0</v>
      </c>
      <c r="G105">
        <v>0</v>
      </c>
    </row>
    <row r="106" spans="1:7" x14ac:dyDescent="0.75">
      <c r="A106" t="str">
        <f t="shared" si="1"/>
        <v>lpg</v>
      </c>
      <c r="B106" t="str">
        <f>IFERROR(INDEX(crosswalk!C:C,MATCH(D106,crosswalk!B:B,0)),"")</f>
        <v>construction 41T43</v>
      </c>
      <c r="C106" t="s">
        <v>74</v>
      </c>
      <c r="D106" t="s">
        <v>28</v>
      </c>
      <c r="E106">
        <v>0</v>
      </c>
      <c r="F106">
        <v>0</v>
      </c>
      <c r="G106">
        <v>0</v>
      </c>
    </row>
    <row r="107" spans="1:7" x14ac:dyDescent="0.75">
      <c r="A107" t="str">
        <f t="shared" si="1"/>
        <v>lpg</v>
      </c>
      <c r="B107" t="str">
        <f>IFERROR(INDEX(crosswalk!C:C,MATCH(D107,crosswalk!B:B,0)),"")</f>
        <v>energy pipelines and gas processing 352T353</v>
      </c>
      <c r="C107" t="s">
        <v>74</v>
      </c>
      <c r="D107" t="s">
        <v>26</v>
      </c>
      <c r="E107">
        <v>0</v>
      </c>
      <c r="F107">
        <v>0</v>
      </c>
      <c r="G107">
        <v>0</v>
      </c>
    </row>
    <row r="108" spans="1:7" x14ac:dyDescent="0.75">
      <c r="A108" t="str">
        <f t="shared" si="1"/>
        <v>lpg</v>
      </c>
      <c r="B108" t="str">
        <f>IFERROR(INDEX(crosswalk!C:C,MATCH(D108,crosswalk!B:B,0)),"")</f>
        <v>food beverage and tobacco 10T12</v>
      </c>
      <c r="C108" t="s">
        <v>74</v>
      </c>
      <c r="D108" t="s">
        <v>40</v>
      </c>
      <c r="E108">
        <v>0</v>
      </c>
      <c r="F108">
        <v>0</v>
      </c>
      <c r="G108">
        <v>0</v>
      </c>
    </row>
    <row r="109" spans="1:7" x14ac:dyDescent="0.75">
      <c r="A109" t="str">
        <f t="shared" si="1"/>
        <v>lpg</v>
      </c>
      <c r="B109" t="str">
        <f>IFERROR(INDEX(crosswalk!C:C,MATCH(D109,crosswalk!B:B,0)),"")</f>
        <v>iron and steel 241</v>
      </c>
      <c r="C109" t="s">
        <v>74</v>
      </c>
      <c r="D109" t="s">
        <v>17</v>
      </c>
      <c r="E109">
        <v>0</v>
      </c>
      <c r="F109">
        <v>0</v>
      </c>
      <c r="G109">
        <v>0</v>
      </c>
    </row>
    <row r="110" spans="1:7" x14ac:dyDescent="0.75">
      <c r="A110" t="str">
        <f t="shared" si="1"/>
        <v>lpg</v>
      </c>
      <c r="B110" t="str">
        <f>IFERROR(INDEX(crosswalk!C:C,MATCH(D110,crosswalk!B:B,0)),"")</f>
        <v/>
      </c>
      <c r="C110" t="s">
        <v>74</v>
      </c>
      <c r="D110" t="s">
        <v>72</v>
      </c>
      <c r="E110">
        <v>0</v>
      </c>
      <c r="F110">
        <v>0</v>
      </c>
      <c r="G110">
        <v>0</v>
      </c>
    </row>
    <row r="111" spans="1:7" x14ac:dyDescent="0.75">
      <c r="A111" t="str">
        <f t="shared" si="1"/>
        <v>lpg</v>
      </c>
      <c r="B111" t="str">
        <f>IFERROR(INDEX(crosswalk!C:C,MATCH(D111,crosswalk!B:B,0)),"")</f>
        <v>metal products except machinery and vehicles 25</v>
      </c>
      <c r="C111" t="s">
        <v>74</v>
      </c>
      <c r="D111" t="s">
        <v>59</v>
      </c>
      <c r="E111">
        <v>0</v>
      </c>
      <c r="F111">
        <v>0</v>
      </c>
      <c r="G111">
        <v>0</v>
      </c>
    </row>
    <row r="112" spans="1:7" x14ac:dyDescent="0.75">
      <c r="A112" t="str">
        <f t="shared" si="1"/>
        <v>lpg</v>
      </c>
      <c r="B112" t="str">
        <f>IFERROR(INDEX(crosswalk!C:C,MATCH(D112,crosswalk!B:B,0)),"")</f>
        <v>oil and gas extraction 06</v>
      </c>
      <c r="C112" t="s">
        <v>74</v>
      </c>
      <c r="D112" t="s">
        <v>6</v>
      </c>
      <c r="E112">
        <v>0</v>
      </c>
      <c r="F112">
        <v>0</v>
      </c>
      <c r="G112">
        <v>0</v>
      </c>
    </row>
    <row r="113" spans="1:7" x14ac:dyDescent="0.75">
      <c r="A113" t="str">
        <f t="shared" si="1"/>
        <v>lpg</v>
      </c>
      <c r="B113" t="str">
        <f>IFERROR(INDEX(crosswalk!C:C,MATCH(D113,crosswalk!B:B,0)),"")</f>
        <v>other manufacturing 31T33</v>
      </c>
      <c r="C113" t="s">
        <v>74</v>
      </c>
      <c r="D113" t="s">
        <v>53</v>
      </c>
      <c r="E113">
        <v>4931093120000</v>
      </c>
      <c r="F113">
        <v>5065576576000</v>
      </c>
      <c r="G113">
        <v>5200064000000</v>
      </c>
    </row>
    <row r="114" spans="1:7" x14ac:dyDescent="0.75">
      <c r="A114" t="str">
        <f t="shared" si="1"/>
        <v>lpg</v>
      </c>
      <c r="B114" t="str">
        <f>IFERROR(INDEX(crosswalk!C:C,MATCH(D114,crosswalk!B:B,0)),"")</f>
        <v>other metals 242</v>
      </c>
      <c r="C114" t="s">
        <v>74</v>
      </c>
      <c r="D114" t="s">
        <v>18</v>
      </c>
      <c r="E114">
        <v>0</v>
      </c>
      <c r="F114">
        <v>0</v>
      </c>
      <c r="G114">
        <v>0</v>
      </c>
    </row>
    <row r="115" spans="1:7" x14ac:dyDescent="0.75">
      <c r="A115" t="str">
        <f t="shared" si="1"/>
        <v>lpg</v>
      </c>
      <c r="B115" t="str">
        <f>IFERROR(INDEX(crosswalk!C:C,MATCH(D115,crosswalk!B:B,0)),"")</f>
        <v>other mining and quarrying 07T08</v>
      </c>
      <c r="C115" t="s">
        <v>74</v>
      </c>
      <c r="D115" t="s">
        <v>73</v>
      </c>
      <c r="E115">
        <v>0</v>
      </c>
      <c r="F115">
        <v>0</v>
      </c>
      <c r="G115">
        <v>0</v>
      </c>
    </row>
    <row r="116" spans="1:7" x14ac:dyDescent="0.75">
      <c r="A116" t="str">
        <f t="shared" si="1"/>
        <v>lpg</v>
      </c>
      <c r="B116" t="str">
        <f>IFERROR(INDEX(crosswalk!C:C,MATCH(D116,crosswalk!B:B,0)),"")</f>
        <v>pulp paper and printing 17T18</v>
      </c>
      <c r="C116" t="s">
        <v>74</v>
      </c>
      <c r="D116" t="s">
        <v>11</v>
      </c>
      <c r="E116">
        <v>0</v>
      </c>
      <c r="F116">
        <v>0</v>
      </c>
      <c r="G116">
        <v>0</v>
      </c>
    </row>
    <row r="117" spans="1:7" x14ac:dyDescent="0.75">
      <c r="A117" t="str">
        <f t="shared" si="1"/>
        <v>lpg</v>
      </c>
      <c r="B117" t="str">
        <f>IFERROR(INDEX(crosswalk!C:C,MATCH(D117,crosswalk!B:B,0)),"")</f>
        <v>refined petroleum and coke 19</v>
      </c>
      <c r="C117" t="s">
        <v>74</v>
      </c>
      <c r="D117" t="s">
        <v>12</v>
      </c>
      <c r="E117">
        <v>0</v>
      </c>
      <c r="F117">
        <v>0</v>
      </c>
      <c r="G117">
        <v>0</v>
      </c>
    </row>
    <row r="118" spans="1:7" x14ac:dyDescent="0.75">
      <c r="A118" t="str">
        <f t="shared" si="1"/>
        <v>lpg</v>
      </c>
      <c r="B118" t="str">
        <f>IFERROR(INDEX(crosswalk!C:C,MATCH(D118,crosswalk!B:B,0)),"")</f>
        <v>road vehicles 29</v>
      </c>
      <c r="C118" t="s">
        <v>74</v>
      </c>
      <c r="D118" t="s">
        <v>64</v>
      </c>
      <c r="E118">
        <v>0</v>
      </c>
      <c r="F118">
        <v>0</v>
      </c>
      <c r="G118">
        <v>0</v>
      </c>
    </row>
    <row r="119" spans="1:7" x14ac:dyDescent="0.75">
      <c r="A119" t="str">
        <f t="shared" si="1"/>
        <v>lpg</v>
      </c>
      <c r="B119" t="str">
        <f>IFERROR(INDEX(crosswalk!C:C,MATCH(D119,crosswalk!B:B,0)),"")</f>
        <v>textiles apparel and leather 13T15</v>
      </c>
      <c r="C119" t="s">
        <v>74</v>
      </c>
      <c r="D119" t="s">
        <v>9</v>
      </c>
      <c r="E119">
        <v>0</v>
      </c>
      <c r="F119">
        <v>0</v>
      </c>
      <c r="G119">
        <v>0</v>
      </c>
    </row>
    <row r="120" spans="1:7" x14ac:dyDescent="0.75">
      <c r="A120" t="str">
        <f t="shared" si="1"/>
        <v>lpg</v>
      </c>
      <c r="B120" t="str">
        <f>IFERROR(INDEX(crosswalk!C:C,MATCH(D120,crosswalk!B:B,0)),"")</f>
        <v>wood products 16</v>
      </c>
      <c r="C120" t="s">
        <v>74</v>
      </c>
      <c r="D120" t="s">
        <v>10</v>
      </c>
      <c r="E120">
        <v>0</v>
      </c>
      <c r="F120">
        <v>0</v>
      </c>
      <c r="G120">
        <v>0</v>
      </c>
    </row>
    <row r="121" spans="1:7" x14ac:dyDescent="0.75">
      <c r="A121">
        <f t="shared" si="1"/>
        <v>0</v>
      </c>
      <c r="B121" t="str">
        <f>IFERROR(INDEX(crosswalk!C:C,MATCH(D121,crosswalk!B:B,0)),"")</f>
        <v/>
      </c>
    </row>
    <row r="122" spans="1:7" x14ac:dyDescent="0.75">
      <c r="A122" t="str">
        <f t="shared" si="1"/>
        <v>residual fuel oil</v>
      </c>
      <c r="B122" t="str">
        <f>IFERROR(INDEX(crosswalk!C:C,MATCH(D122,crosswalk!B:B,0)),"")</f>
        <v>agriculture and forestry 01T03</v>
      </c>
      <c r="C122" t="s">
        <v>75</v>
      </c>
      <c r="D122" t="s">
        <v>71</v>
      </c>
      <c r="E122">
        <v>0</v>
      </c>
      <c r="F122">
        <v>0</v>
      </c>
      <c r="G122">
        <v>0</v>
      </c>
    </row>
    <row r="123" spans="1:7" x14ac:dyDescent="0.75">
      <c r="A123" t="str">
        <f t="shared" si="1"/>
        <v>residual fuel oil</v>
      </c>
      <c r="B123" t="str">
        <f>IFERROR(INDEX(crosswalk!C:C,MATCH(D123,crosswalk!B:B,0)),"")</f>
        <v>cement and other nonmetallic minerals 239</v>
      </c>
      <c r="C123" t="s">
        <v>75</v>
      </c>
      <c r="D123" t="s">
        <v>56</v>
      </c>
      <c r="E123">
        <v>14570531712000</v>
      </c>
      <c r="F123">
        <v>10930728960000</v>
      </c>
      <c r="G123">
        <v>8482056320000.001</v>
      </c>
    </row>
    <row r="124" spans="1:7" x14ac:dyDescent="0.75">
      <c r="A124" t="str">
        <f t="shared" si="1"/>
        <v>residual fuel oil</v>
      </c>
      <c r="B124" t="str">
        <f>IFERROR(INDEX(crosswalk!C:C,MATCH(D124,crosswalk!B:B,0)),"")</f>
        <v>chemicals 20</v>
      </c>
      <c r="C124" t="s">
        <v>75</v>
      </c>
      <c r="D124" t="s">
        <v>51</v>
      </c>
      <c r="E124">
        <v>11639449472000</v>
      </c>
      <c r="F124">
        <v>8731833984000</v>
      </c>
      <c r="G124">
        <v>6775744896000</v>
      </c>
    </row>
    <row r="125" spans="1:7" x14ac:dyDescent="0.75">
      <c r="A125" t="str">
        <f t="shared" si="1"/>
        <v>residual fuel oil</v>
      </c>
      <c r="B125" t="str">
        <f>IFERROR(INDEX(crosswalk!C:C,MATCH(D125,crosswalk!B:B,0)),"")</f>
        <v>coal mining 05</v>
      </c>
      <c r="C125" t="s">
        <v>75</v>
      </c>
      <c r="D125" t="s">
        <v>5</v>
      </c>
      <c r="E125">
        <v>0</v>
      </c>
      <c r="F125">
        <v>0</v>
      </c>
      <c r="G125">
        <v>0</v>
      </c>
    </row>
    <row r="126" spans="1:7" x14ac:dyDescent="0.75">
      <c r="A126" t="str">
        <f t="shared" si="1"/>
        <v>residual fuel oil</v>
      </c>
      <c r="B126" t="str">
        <f>IFERROR(INDEX(crosswalk!C:C,MATCH(D126,crosswalk!B:B,0)),"")</f>
        <v>construction 41T43</v>
      </c>
      <c r="C126" t="s">
        <v>75</v>
      </c>
      <c r="D126" t="s">
        <v>28</v>
      </c>
      <c r="E126">
        <v>0</v>
      </c>
      <c r="F126">
        <v>0</v>
      </c>
      <c r="G126">
        <v>0</v>
      </c>
    </row>
    <row r="127" spans="1:7" x14ac:dyDescent="0.75">
      <c r="A127" t="str">
        <f t="shared" si="1"/>
        <v>residual fuel oil</v>
      </c>
      <c r="B127" t="str">
        <f>IFERROR(INDEX(crosswalk!C:C,MATCH(D127,crosswalk!B:B,0)),"")</f>
        <v>energy pipelines and gas processing 352T353</v>
      </c>
      <c r="C127" t="s">
        <v>75</v>
      </c>
      <c r="D127" t="s">
        <v>26</v>
      </c>
      <c r="E127">
        <v>0</v>
      </c>
      <c r="F127">
        <v>0</v>
      </c>
      <c r="G127">
        <v>0</v>
      </c>
    </row>
    <row r="128" spans="1:7" x14ac:dyDescent="0.75">
      <c r="A128" t="str">
        <f t="shared" si="1"/>
        <v>residual fuel oil</v>
      </c>
      <c r="B128" t="str">
        <f>IFERROR(INDEX(crosswalk!C:C,MATCH(D128,crosswalk!B:B,0)),"")</f>
        <v>food beverage and tobacco 10T12</v>
      </c>
      <c r="C128" t="s">
        <v>75</v>
      </c>
      <c r="D128" t="s">
        <v>40</v>
      </c>
      <c r="E128">
        <v>4502826880000</v>
      </c>
      <c r="F128">
        <v>3377986176000</v>
      </c>
      <c r="G128">
        <v>2621260800000</v>
      </c>
    </row>
    <row r="129" spans="1:7" x14ac:dyDescent="0.75">
      <c r="A129" t="str">
        <f t="shared" si="1"/>
        <v>residual fuel oil</v>
      </c>
      <c r="B129" t="str">
        <f>IFERROR(INDEX(crosswalk!C:C,MATCH(D129,crosswalk!B:B,0)),"")</f>
        <v>iron and steel 241</v>
      </c>
      <c r="C129" t="s">
        <v>75</v>
      </c>
      <c r="D129" t="s">
        <v>17</v>
      </c>
      <c r="E129">
        <v>18733550976000</v>
      </c>
      <c r="F129">
        <v>14053790976000</v>
      </c>
      <c r="G129">
        <v>10905468672000</v>
      </c>
    </row>
    <row r="130" spans="1:7" x14ac:dyDescent="0.75">
      <c r="A130" t="str">
        <f t="shared" si="1"/>
        <v>residual fuel oil</v>
      </c>
      <c r="B130" t="str">
        <f>IFERROR(INDEX(crosswalk!C:C,MATCH(D130,crosswalk!B:B,0)),"")</f>
        <v/>
      </c>
      <c r="C130" t="s">
        <v>75</v>
      </c>
      <c r="D130" t="s">
        <v>72</v>
      </c>
      <c r="E130">
        <v>0</v>
      </c>
      <c r="F130">
        <v>0</v>
      </c>
      <c r="G130">
        <v>0</v>
      </c>
    </row>
    <row r="131" spans="1:7" x14ac:dyDescent="0.75">
      <c r="A131" t="str">
        <f t="shared" ref="A131:A161" si="2">C131</f>
        <v>residual fuel oil</v>
      </c>
      <c r="B131" t="str">
        <f>IFERROR(INDEX(crosswalk!C:C,MATCH(D131,crosswalk!B:B,0)),"")</f>
        <v>metal products except machinery and vehicles 25</v>
      </c>
      <c r="C131" t="s">
        <v>75</v>
      </c>
      <c r="D131" t="s">
        <v>59</v>
      </c>
      <c r="E131">
        <v>0</v>
      </c>
      <c r="F131">
        <v>0</v>
      </c>
      <c r="G131">
        <v>0</v>
      </c>
    </row>
    <row r="132" spans="1:7" x14ac:dyDescent="0.75">
      <c r="A132" t="str">
        <f t="shared" si="2"/>
        <v>residual fuel oil</v>
      </c>
      <c r="B132" t="str">
        <f>IFERROR(INDEX(crosswalk!C:C,MATCH(D132,crosswalk!B:B,0)),"")</f>
        <v>oil and gas extraction 06</v>
      </c>
      <c r="C132" t="s">
        <v>75</v>
      </c>
      <c r="D132" t="s">
        <v>6</v>
      </c>
      <c r="E132">
        <v>0</v>
      </c>
      <c r="F132">
        <v>0</v>
      </c>
      <c r="G132">
        <v>0</v>
      </c>
    </row>
    <row r="133" spans="1:7" x14ac:dyDescent="0.75">
      <c r="A133" t="str">
        <f t="shared" si="2"/>
        <v>residual fuel oil</v>
      </c>
      <c r="B133" t="str">
        <f>IFERROR(INDEX(crosswalk!C:C,MATCH(D133,crosswalk!B:B,0)),"")</f>
        <v>other manufacturing 31T33</v>
      </c>
      <c r="C133" t="s">
        <v>75</v>
      </c>
      <c r="D133" t="s">
        <v>53</v>
      </c>
      <c r="E133">
        <v>10577394432000</v>
      </c>
      <c r="F133">
        <v>7935142912000</v>
      </c>
      <c r="G133">
        <v>6157510656000</v>
      </c>
    </row>
    <row r="134" spans="1:7" x14ac:dyDescent="0.75">
      <c r="A134" t="str">
        <f t="shared" si="2"/>
        <v>residual fuel oil</v>
      </c>
      <c r="B134" t="str">
        <f>IFERROR(INDEX(crosswalk!C:C,MATCH(D134,crosswalk!B:B,0)),"")</f>
        <v>other metals 242</v>
      </c>
      <c r="C134" t="s">
        <v>75</v>
      </c>
      <c r="D134" t="s">
        <v>18</v>
      </c>
      <c r="E134">
        <v>0</v>
      </c>
      <c r="F134">
        <v>0</v>
      </c>
      <c r="G134">
        <v>0</v>
      </c>
    </row>
    <row r="135" spans="1:7" x14ac:dyDescent="0.75">
      <c r="A135" t="str">
        <f t="shared" si="2"/>
        <v>residual fuel oil</v>
      </c>
      <c r="B135" t="str">
        <f>IFERROR(INDEX(crosswalk!C:C,MATCH(D135,crosswalk!B:B,0)),"")</f>
        <v>other mining and quarrying 07T08</v>
      </c>
      <c r="C135" t="s">
        <v>75</v>
      </c>
      <c r="D135" t="s">
        <v>73</v>
      </c>
      <c r="E135">
        <v>3355888384000</v>
      </c>
      <c r="F135">
        <v>2517553152000</v>
      </c>
      <c r="G135">
        <v>1953573375999.9998</v>
      </c>
    </row>
    <row r="136" spans="1:7" x14ac:dyDescent="0.75">
      <c r="A136" t="str">
        <f t="shared" si="2"/>
        <v>residual fuel oil</v>
      </c>
      <c r="B136" t="str">
        <f>IFERROR(INDEX(crosswalk!C:C,MATCH(D136,crosswalk!B:B,0)),"")</f>
        <v>pulp paper and printing 17T18</v>
      </c>
      <c r="C136" t="s">
        <v>75</v>
      </c>
      <c r="D136" t="s">
        <v>11</v>
      </c>
      <c r="E136">
        <v>0</v>
      </c>
      <c r="F136">
        <v>0</v>
      </c>
      <c r="G136">
        <v>0</v>
      </c>
    </row>
    <row r="137" spans="1:7" x14ac:dyDescent="0.75">
      <c r="A137" t="str">
        <f t="shared" si="2"/>
        <v>residual fuel oil</v>
      </c>
      <c r="B137" t="str">
        <f>IFERROR(INDEX(crosswalk!C:C,MATCH(D137,crosswalk!B:B,0)),"")</f>
        <v>refined petroleum and coke 19</v>
      </c>
      <c r="C137" t="s">
        <v>75</v>
      </c>
      <c r="D137" t="s">
        <v>12</v>
      </c>
      <c r="E137">
        <v>59253655936000</v>
      </c>
      <c r="F137">
        <v>59581345280000</v>
      </c>
      <c r="G137">
        <v>54334788224000</v>
      </c>
    </row>
    <row r="138" spans="1:7" x14ac:dyDescent="0.75">
      <c r="A138" t="str">
        <f t="shared" si="2"/>
        <v>residual fuel oil</v>
      </c>
      <c r="B138" t="str">
        <f>IFERROR(INDEX(crosswalk!C:C,MATCH(D138,crosswalk!B:B,0)),"")</f>
        <v>road vehicles 29</v>
      </c>
      <c r="C138" t="s">
        <v>75</v>
      </c>
      <c r="D138" t="s">
        <v>64</v>
      </c>
      <c r="E138">
        <v>0</v>
      </c>
      <c r="F138">
        <v>0</v>
      </c>
      <c r="G138">
        <v>0</v>
      </c>
    </row>
    <row r="139" spans="1:7" x14ac:dyDescent="0.75">
      <c r="A139" t="str">
        <f t="shared" si="2"/>
        <v>residual fuel oil</v>
      </c>
      <c r="B139" t="str">
        <f>IFERROR(INDEX(crosswalk!C:C,MATCH(D139,crosswalk!B:B,0)),"")</f>
        <v>textiles apparel and leather 13T15</v>
      </c>
      <c r="C139" t="s">
        <v>75</v>
      </c>
      <c r="D139" t="s">
        <v>9</v>
      </c>
      <c r="E139">
        <v>4715229952000</v>
      </c>
      <c r="F139">
        <v>3537356928000</v>
      </c>
      <c r="G139">
        <v>2744931456000</v>
      </c>
    </row>
    <row r="140" spans="1:7" x14ac:dyDescent="0.75">
      <c r="A140" t="str">
        <f t="shared" si="2"/>
        <v>residual fuel oil</v>
      </c>
      <c r="B140" t="str">
        <f>IFERROR(INDEX(crosswalk!C:C,MATCH(D140,crosswalk!B:B,0)),"")</f>
        <v>wood products 16</v>
      </c>
      <c r="C140" t="s">
        <v>75</v>
      </c>
      <c r="D140" t="s">
        <v>10</v>
      </c>
      <c r="E140">
        <v>0</v>
      </c>
      <c r="F140">
        <v>0</v>
      </c>
      <c r="G140">
        <v>0</v>
      </c>
    </row>
    <row r="141" spans="1:7" x14ac:dyDescent="0.75">
      <c r="A141">
        <f t="shared" si="2"/>
        <v>0</v>
      </c>
      <c r="B141" t="str">
        <f>IFERROR(INDEX(crosswalk!C:C,MATCH(D141,crosswalk!B:B,0)),"")</f>
        <v/>
      </c>
    </row>
    <row r="142" spans="1:7" x14ac:dyDescent="0.75">
      <c r="A142">
        <f t="shared" si="2"/>
        <v>0</v>
      </c>
      <c r="B142" t="str">
        <f>IFERROR(INDEX(crosswalk!C:C,MATCH(D142,crosswalk!B:B,0)),"")</f>
        <v/>
      </c>
    </row>
    <row r="143" spans="1:7" x14ac:dyDescent="0.75">
      <c r="A143" t="str">
        <f t="shared" si="2"/>
        <v>electricity</v>
      </c>
      <c r="B143" t="str">
        <f>IFERROR(INDEX(crosswalk!C:C,MATCH(D143,crosswalk!B:B,0)),"")</f>
        <v>agriculture and forestry 01T03</v>
      </c>
      <c r="C143" t="s">
        <v>30</v>
      </c>
      <c r="D143" t="s">
        <v>71</v>
      </c>
      <c r="E143">
        <v>8383415808000</v>
      </c>
      <c r="F143">
        <v>8383415808000</v>
      </c>
      <c r="G143">
        <v>8383415808000</v>
      </c>
    </row>
    <row r="144" spans="1:7" x14ac:dyDescent="0.75">
      <c r="A144" t="str">
        <f t="shared" si="2"/>
        <v>electricity</v>
      </c>
      <c r="B144" t="str">
        <f>IFERROR(INDEX(crosswalk!C:C,MATCH(D144,crosswalk!B:B,0)),"")</f>
        <v>cement and other nonmetallic minerals 239</v>
      </c>
      <c r="C144" t="s">
        <v>30</v>
      </c>
      <c r="D144" t="s">
        <v>56</v>
      </c>
      <c r="E144">
        <v>0</v>
      </c>
      <c r="F144">
        <v>0</v>
      </c>
      <c r="G144">
        <v>0</v>
      </c>
    </row>
    <row r="145" spans="1:7" x14ac:dyDescent="0.75">
      <c r="A145" t="str">
        <f t="shared" si="2"/>
        <v>electricity</v>
      </c>
      <c r="B145" t="str">
        <f>IFERROR(INDEX(crosswalk!C:C,MATCH(D145,crosswalk!B:B,0)),"")</f>
        <v>chemicals 20</v>
      </c>
      <c r="C145" t="s">
        <v>30</v>
      </c>
      <c r="D145" t="s">
        <v>51</v>
      </c>
      <c r="E145">
        <v>0</v>
      </c>
      <c r="F145">
        <v>0</v>
      </c>
      <c r="G145">
        <v>0</v>
      </c>
    </row>
    <row r="146" spans="1:7" x14ac:dyDescent="0.75">
      <c r="A146" t="str">
        <f t="shared" si="2"/>
        <v>electricity</v>
      </c>
      <c r="B146" t="str">
        <f>IFERROR(INDEX(crosswalk!C:C,MATCH(D146,crosswalk!B:B,0)),"")</f>
        <v>coal mining 05</v>
      </c>
      <c r="C146" t="s">
        <v>30</v>
      </c>
      <c r="D146" t="s">
        <v>5</v>
      </c>
      <c r="E146">
        <v>0</v>
      </c>
      <c r="F146">
        <v>0</v>
      </c>
      <c r="G146">
        <v>0</v>
      </c>
    </row>
    <row r="147" spans="1:7" x14ac:dyDescent="0.75">
      <c r="A147" t="str">
        <f t="shared" si="2"/>
        <v>electricity</v>
      </c>
      <c r="B147" t="str">
        <f>IFERROR(INDEX(crosswalk!C:C,MATCH(D147,crosswalk!B:B,0)),"")</f>
        <v>construction 41T43</v>
      </c>
      <c r="C147" t="s">
        <v>30</v>
      </c>
      <c r="D147" t="s">
        <v>28</v>
      </c>
      <c r="E147">
        <v>0</v>
      </c>
      <c r="F147">
        <v>0</v>
      </c>
      <c r="G147">
        <v>0</v>
      </c>
    </row>
    <row r="148" spans="1:7" x14ac:dyDescent="0.75">
      <c r="A148" t="str">
        <f t="shared" si="2"/>
        <v>electricity</v>
      </c>
      <c r="B148" t="str">
        <f>IFERROR(INDEX(crosswalk!C:C,MATCH(D148,crosswalk!B:B,0)),"")</f>
        <v>energy pipelines and gas processing 352T353</v>
      </c>
      <c r="C148" t="s">
        <v>30</v>
      </c>
      <c r="D148" t="s">
        <v>26</v>
      </c>
      <c r="E148">
        <v>0</v>
      </c>
      <c r="F148">
        <v>0</v>
      </c>
      <c r="G148">
        <v>0</v>
      </c>
    </row>
    <row r="149" spans="1:7" x14ac:dyDescent="0.75">
      <c r="A149" t="str">
        <f t="shared" si="2"/>
        <v>electricity</v>
      </c>
      <c r="B149" t="str">
        <f>IFERROR(INDEX(crosswalk!C:C,MATCH(D149,crosswalk!B:B,0)),"")</f>
        <v>food beverage and tobacco 10T12</v>
      </c>
      <c r="C149" t="s">
        <v>30</v>
      </c>
      <c r="D149" t="s">
        <v>40</v>
      </c>
      <c r="E149">
        <v>0</v>
      </c>
      <c r="F149">
        <v>0</v>
      </c>
      <c r="G149">
        <v>0</v>
      </c>
    </row>
    <row r="150" spans="1:7" x14ac:dyDescent="0.75">
      <c r="A150" t="str">
        <f t="shared" si="2"/>
        <v>electricity</v>
      </c>
      <c r="B150" t="str">
        <f>IFERROR(INDEX(crosswalk!C:C,MATCH(D150,crosswalk!B:B,0)),"")</f>
        <v>iron and steel 241</v>
      </c>
      <c r="C150" t="s">
        <v>30</v>
      </c>
      <c r="D150" t="s">
        <v>17</v>
      </c>
      <c r="E150">
        <v>0</v>
      </c>
      <c r="F150">
        <v>0</v>
      </c>
      <c r="G150">
        <v>0</v>
      </c>
    </row>
    <row r="151" spans="1:7" x14ac:dyDescent="0.75">
      <c r="A151" t="str">
        <f t="shared" si="2"/>
        <v>electricity</v>
      </c>
      <c r="B151" t="str">
        <f>IFERROR(INDEX(crosswalk!C:C,MATCH(D151,crosswalk!B:B,0)),"")</f>
        <v/>
      </c>
      <c r="C151" t="s">
        <v>30</v>
      </c>
      <c r="D151" t="s">
        <v>72</v>
      </c>
      <c r="E151">
        <v>0</v>
      </c>
      <c r="F151">
        <v>0</v>
      </c>
      <c r="G151">
        <v>0</v>
      </c>
    </row>
    <row r="152" spans="1:7" x14ac:dyDescent="0.75">
      <c r="A152" t="str">
        <f t="shared" si="2"/>
        <v>electricity</v>
      </c>
      <c r="B152" t="str">
        <f>IFERROR(INDEX(crosswalk!C:C,MATCH(D152,crosswalk!B:B,0)),"")</f>
        <v>metal products except machinery and vehicles 25</v>
      </c>
      <c r="C152" t="s">
        <v>30</v>
      </c>
      <c r="D152" t="s">
        <v>59</v>
      </c>
      <c r="E152">
        <v>0</v>
      </c>
      <c r="F152">
        <v>0</v>
      </c>
      <c r="G152">
        <v>0</v>
      </c>
    </row>
    <row r="153" spans="1:7" x14ac:dyDescent="0.75">
      <c r="A153" t="str">
        <f t="shared" si="2"/>
        <v>electricity</v>
      </c>
      <c r="B153" t="str">
        <f>IFERROR(INDEX(crosswalk!C:C,MATCH(D153,crosswalk!B:B,0)),"")</f>
        <v>oil and gas extraction 06</v>
      </c>
      <c r="C153" t="s">
        <v>30</v>
      </c>
      <c r="D153" t="s">
        <v>6</v>
      </c>
      <c r="E153">
        <v>0</v>
      </c>
      <c r="F153">
        <v>0</v>
      </c>
      <c r="G153">
        <v>0</v>
      </c>
    </row>
    <row r="154" spans="1:7" x14ac:dyDescent="0.75">
      <c r="A154" t="str">
        <f t="shared" si="2"/>
        <v>electricity</v>
      </c>
      <c r="B154" t="str">
        <f>IFERROR(INDEX(crosswalk!C:C,MATCH(D154,crosswalk!B:B,0)),"")</f>
        <v>other manufacturing 31T33</v>
      </c>
      <c r="C154" t="s">
        <v>30</v>
      </c>
      <c r="D154" t="s">
        <v>53</v>
      </c>
      <c r="E154">
        <v>332448344960000</v>
      </c>
      <c r="F154">
        <v>332477335168000</v>
      </c>
      <c r="G154">
        <v>314160987648000</v>
      </c>
    </row>
    <row r="155" spans="1:7" x14ac:dyDescent="0.75">
      <c r="A155" t="str">
        <f t="shared" si="2"/>
        <v>electricity</v>
      </c>
      <c r="B155" t="str">
        <f>IFERROR(INDEX(crosswalk!C:C,MATCH(D155,crosswalk!B:B,0)),"")</f>
        <v>other metals 242</v>
      </c>
      <c r="C155" t="s">
        <v>30</v>
      </c>
      <c r="D155" t="s">
        <v>18</v>
      </c>
      <c r="E155">
        <v>0</v>
      </c>
      <c r="F155">
        <v>0</v>
      </c>
      <c r="G155">
        <v>0</v>
      </c>
    </row>
    <row r="156" spans="1:7" x14ac:dyDescent="0.75">
      <c r="A156" t="str">
        <f t="shared" si="2"/>
        <v>electricity</v>
      </c>
      <c r="B156" t="str">
        <f>IFERROR(INDEX(crosswalk!C:C,MATCH(D156,crosswalk!B:B,0)),"")</f>
        <v>other mining and quarrying 07T08</v>
      </c>
      <c r="C156" t="s">
        <v>30</v>
      </c>
      <c r="D156" t="s">
        <v>73</v>
      </c>
      <c r="E156">
        <v>0</v>
      </c>
      <c r="F156">
        <v>0</v>
      </c>
      <c r="G156">
        <v>0</v>
      </c>
    </row>
    <row r="157" spans="1:7" x14ac:dyDescent="0.75">
      <c r="A157" t="str">
        <f t="shared" si="2"/>
        <v>electricity</v>
      </c>
      <c r="B157" t="str">
        <f>IFERROR(INDEX(crosswalk!C:C,MATCH(D157,crosswalk!B:B,0)),"")</f>
        <v>pulp paper and printing 17T18</v>
      </c>
      <c r="C157" t="s">
        <v>30</v>
      </c>
      <c r="D157" t="s">
        <v>11</v>
      </c>
      <c r="E157">
        <v>0</v>
      </c>
      <c r="F157">
        <v>0</v>
      </c>
      <c r="G157">
        <v>0</v>
      </c>
    </row>
    <row r="158" spans="1:7" x14ac:dyDescent="0.75">
      <c r="A158" t="str">
        <f t="shared" si="2"/>
        <v>electricity</v>
      </c>
      <c r="B158" t="str">
        <f>IFERROR(INDEX(crosswalk!C:C,MATCH(D158,crosswalk!B:B,0)),"")</f>
        <v>refined petroleum and coke 19</v>
      </c>
      <c r="C158" t="s">
        <v>30</v>
      </c>
      <c r="D158" t="s">
        <v>12</v>
      </c>
      <c r="E158">
        <v>0</v>
      </c>
      <c r="F158">
        <v>0</v>
      </c>
      <c r="G158">
        <v>0</v>
      </c>
    </row>
    <row r="159" spans="1:7" x14ac:dyDescent="0.75">
      <c r="A159" t="str">
        <f t="shared" si="2"/>
        <v>electricity</v>
      </c>
      <c r="B159" t="str">
        <f>IFERROR(INDEX(crosswalk!C:C,MATCH(D159,crosswalk!B:B,0)),"")</f>
        <v>road vehicles 29</v>
      </c>
      <c r="C159" t="s">
        <v>30</v>
      </c>
      <c r="D159" t="s">
        <v>64</v>
      </c>
      <c r="E159">
        <v>0</v>
      </c>
      <c r="F159">
        <v>0</v>
      </c>
      <c r="G159">
        <v>0</v>
      </c>
    </row>
    <row r="160" spans="1:7" x14ac:dyDescent="0.75">
      <c r="A160" t="str">
        <f t="shared" si="2"/>
        <v>electricity</v>
      </c>
      <c r="B160" t="str">
        <f>IFERROR(INDEX(crosswalk!C:C,MATCH(D160,crosswalk!B:B,0)),"")</f>
        <v>textiles apparel and leather 13T15</v>
      </c>
      <c r="C160" t="s">
        <v>30</v>
      </c>
      <c r="D160" t="s">
        <v>9</v>
      </c>
      <c r="E160">
        <v>0</v>
      </c>
      <c r="F160">
        <v>0</v>
      </c>
      <c r="G160">
        <v>0</v>
      </c>
    </row>
    <row r="161" spans="1:7" x14ac:dyDescent="0.75">
      <c r="A161" t="str">
        <f t="shared" si="2"/>
        <v>electricity</v>
      </c>
      <c r="B161" t="str">
        <f>IFERROR(INDEX(crosswalk!C:C,MATCH(D161,crosswalk!B:B,0)),"")</f>
        <v>wood products 16</v>
      </c>
      <c r="C161" t="s">
        <v>30</v>
      </c>
      <c r="D161" t="s">
        <v>10</v>
      </c>
      <c r="E161">
        <v>0</v>
      </c>
      <c r="F161">
        <v>0</v>
      </c>
      <c r="G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DE4A-5520-4BA1-BDED-F9157B97A70C}">
  <dimension ref="A1:E153"/>
  <sheetViews>
    <sheetView workbookViewId="0">
      <selection activeCell="I6" sqref="I6"/>
    </sheetView>
  </sheetViews>
  <sheetFormatPr defaultRowHeight="14.75" x14ac:dyDescent="0.75"/>
  <cols>
    <col min="1" max="5" width="11.1796875" customWidth="1"/>
  </cols>
  <sheetData>
    <row r="1" spans="1:5" x14ac:dyDescent="0.75">
      <c r="A1" s="49" t="s">
        <v>90</v>
      </c>
      <c r="B1" s="49" t="s">
        <v>89</v>
      </c>
      <c r="C1" t="s">
        <v>106</v>
      </c>
      <c r="D1" t="s">
        <v>107</v>
      </c>
      <c r="E1">
        <v>2020</v>
      </c>
    </row>
    <row r="2" spans="1:5" x14ac:dyDescent="0.75">
      <c r="A2" t="str">
        <f>C2</f>
        <v>hard coal</v>
      </c>
      <c r="B2" t="str">
        <f>IFERROR(INDEX(crosswalk!C:C,MATCH(D2,crosswalk!B:B,0)),"")</f>
        <v>agriculture and forestry 01T03</v>
      </c>
      <c r="C2" t="s">
        <v>31</v>
      </c>
      <c r="D2" t="s">
        <v>71</v>
      </c>
      <c r="E2">
        <v>0</v>
      </c>
    </row>
    <row r="3" spans="1:5" x14ac:dyDescent="0.75">
      <c r="A3" t="str">
        <f t="shared" ref="A3:A66" si="0">C3</f>
        <v>hard coal</v>
      </c>
      <c r="B3" t="str">
        <f>IFERROR(INDEX(crosswalk!C:C,MATCH(D3,crosswalk!B:B,0)),"")</f>
        <v>cement and other nonmetallic minerals 239</v>
      </c>
      <c r="C3" t="s">
        <v>31</v>
      </c>
      <c r="D3" t="s">
        <v>56</v>
      </c>
      <c r="E3">
        <v>0</v>
      </c>
    </row>
    <row r="4" spans="1:5" x14ac:dyDescent="0.75">
      <c r="A4" t="str">
        <f t="shared" si="0"/>
        <v>hard coal</v>
      </c>
      <c r="B4" t="str">
        <f>IFERROR(INDEX(crosswalk!C:C,MATCH(D4,crosswalk!B:B,0)),"")</f>
        <v>chemicals 20</v>
      </c>
      <c r="C4" t="s">
        <v>31</v>
      </c>
      <c r="D4" t="s">
        <v>51</v>
      </c>
      <c r="E4">
        <v>0</v>
      </c>
    </row>
    <row r="5" spans="1:5" x14ac:dyDescent="0.75">
      <c r="A5" t="str">
        <f t="shared" si="0"/>
        <v>hard coal</v>
      </c>
      <c r="B5" t="str">
        <f>IFERROR(INDEX(crosswalk!C:C,MATCH(D5,crosswalk!B:B,0)),"")</f>
        <v>coal mining 05</v>
      </c>
      <c r="C5" t="s">
        <v>31</v>
      </c>
      <c r="D5" t="s">
        <v>5</v>
      </c>
      <c r="E5">
        <v>0</v>
      </c>
    </row>
    <row r="6" spans="1:5" x14ac:dyDescent="0.75">
      <c r="A6" t="str">
        <f t="shared" si="0"/>
        <v>hard coal</v>
      </c>
      <c r="B6" t="str">
        <f>IFERROR(INDEX(crosswalk!C:C,MATCH(D6,crosswalk!B:B,0)),"")</f>
        <v>construction 41T43</v>
      </c>
      <c r="C6" t="s">
        <v>31</v>
      </c>
      <c r="D6" t="s">
        <v>28</v>
      </c>
      <c r="E6">
        <v>0</v>
      </c>
    </row>
    <row r="7" spans="1:5" x14ac:dyDescent="0.75">
      <c r="A7" t="str">
        <f t="shared" si="0"/>
        <v>hard coal</v>
      </c>
      <c r="B7" t="str">
        <f>IFERROR(INDEX(crosswalk!C:C,MATCH(D7,crosswalk!B:B,0)),"")</f>
        <v>energy pipelines and gas processing 352T353</v>
      </c>
      <c r="C7" t="s">
        <v>31</v>
      </c>
      <c r="D7" t="s">
        <v>26</v>
      </c>
      <c r="E7">
        <v>0</v>
      </c>
    </row>
    <row r="8" spans="1:5" x14ac:dyDescent="0.75">
      <c r="A8" t="str">
        <f t="shared" si="0"/>
        <v>hard coal</v>
      </c>
      <c r="B8" t="str">
        <f>IFERROR(INDEX(crosswalk!C:C,MATCH(D8,crosswalk!B:B,0)),"")</f>
        <v>food beverage and tobacco 10T12</v>
      </c>
      <c r="C8" t="s">
        <v>31</v>
      </c>
      <c r="D8" t="s">
        <v>40</v>
      </c>
      <c r="E8">
        <v>0</v>
      </c>
    </row>
    <row r="9" spans="1:5" x14ac:dyDescent="0.75">
      <c r="A9" t="str">
        <f t="shared" si="0"/>
        <v>hard coal</v>
      </c>
      <c r="B9" t="str">
        <f>IFERROR(INDEX(crosswalk!C:C,MATCH(D9,crosswalk!B:B,0)),"")</f>
        <v>iron and steel 241</v>
      </c>
      <c r="C9" t="s">
        <v>31</v>
      </c>
      <c r="D9" t="s">
        <v>17</v>
      </c>
      <c r="E9">
        <v>0</v>
      </c>
    </row>
    <row r="10" spans="1:5" x14ac:dyDescent="0.75">
      <c r="A10" t="str">
        <f t="shared" si="0"/>
        <v>hard coal</v>
      </c>
      <c r="B10" t="str">
        <f>IFERROR(INDEX(crosswalk!C:C,MATCH(D10,crosswalk!B:B,0)),"")</f>
        <v>metal products except machinery and vehicles 25</v>
      </c>
      <c r="C10" t="s">
        <v>31</v>
      </c>
      <c r="D10" t="s">
        <v>59</v>
      </c>
      <c r="E10">
        <v>0</v>
      </c>
    </row>
    <row r="11" spans="1:5" x14ac:dyDescent="0.75">
      <c r="A11" t="str">
        <f t="shared" si="0"/>
        <v>hard coal</v>
      </c>
      <c r="B11" t="str">
        <f>IFERROR(INDEX(crosswalk!C:C,MATCH(D11,crosswalk!B:B,0)),"")</f>
        <v>oil and gas extraction 06</v>
      </c>
      <c r="C11" t="s">
        <v>31</v>
      </c>
      <c r="D11" t="s">
        <v>6</v>
      </c>
      <c r="E11">
        <v>0</v>
      </c>
    </row>
    <row r="12" spans="1:5" x14ac:dyDescent="0.75">
      <c r="A12" t="str">
        <f t="shared" si="0"/>
        <v>hard coal</v>
      </c>
      <c r="B12" t="str">
        <f>IFERROR(INDEX(crosswalk!C:C,MATCH(D12,crosswalk!B:B,0)),"")</f>
        <v>other manufacturing 31T33</v>
      </c>
      <c r="C12" t="s">
        <v>31</v>
      </c>
      <c r="D12" t="s">
        <v>53</v>
      </c>
      <c r="E12">
        <v>0</v>
      </c>
    </row>
    <row r="13" spans="1:5" x14ac:dyDescent="0.75">
      <c r="A13" t="str">
        <f t="shared" si="0"/>
        <v>hard coal</v>
      </c>
      <c r="B13" t="str">
        <f>IFERROR(INDEX(crosswalk!C:C,MATCH(D13,crosswalk!B:B,0)),"")</f>
        <v>other metals 242</v>
      </c>
      <c r="C13" t="s">
        <v>31</v>
      </c>
      <c r="D13" t="s">
        <v>18</v>
      </c>
      <c r="E13">
        <v>0</v>
      </c>
    </row>
    <row r="14" spans="1:5" x14ac:dyDescent="0.75">
      <c r="A14" t="str">
        <f t="shared" si="0"/>
        <v>hard coal</v>
      </c>
      <c r="B14" t="str">
        <f>IFERROR(INDEX(crosswalk!C:C,MATCH(D14,crosswalk!B:B,0)),"")</f>
        <v>other mining and quarrying 07T08</v>
      </c>
      <c r="C14" t="s">
        <v>31</v>
      </c>
      <c r="D14" t="s">
        <v>73</v>
      </c>
      <c r="E14">
        <v>0</v>
      </c>
    </row>
    <row r="15" spans="1:5" x14ac:dyDescent="0.75">
      <c r="A15" t="str">
        <f t="shared" si="0"/>
        <v>hard coal</v>
      </c>
      <c r="B15" t="str">
        <f>IFERROR(INDEX(crosswalk!C:C,MATCH(D15,crosswalk!B:B,0)),"")</f>
        <v>pulp paper and printing 17T18</v>
      </c>
      <c r="C15" t="s">
        <v>31</v>
      </c>
      <c r="D15" t="s">
        <v>11</v>
      </c>
      <c r="E15">
        <v>0</v>
      </c>
    </row>
    <row r="16" spans="1:5" x14ac:dyDescent="0.75">
      <c r="A16" t="str">
        <f t="shared" si="0"/>
        <v>hard coal</v>
      </c>
      <c r="B16" t="str">
        <f>IFERROR(INDEX(crosswalk!C:C,MATCH(D16,crosswalk!B:B,0)),"")</f>
        <v>refined petroleum and coke 19</v>
      </c>
      <c r="C16" t="s">
        <v>31</v>
      </c>
      <c r="D16" t="s">
        <v>12</v>
      </c>
      <c r="E16">
        <v>0</v>
      </c>
    </row>
    <row r="17" spans="1:5" x14ac:dyDescent="0.75">
      <c r="A17" t="str">
        <f t="shared" si="0"/>
        <v>hard coal</v>
      </c>
      <c r="B17" t="str">
        <f>IFERROR(INDEX(crosswalk!C:C,MATCH(D17,crosswalk!B:B,0)),"")</f>
        <v>road vehicles 29</v>
      </c>
      <c r="C17" t="s">
        <v>31</v>
      </c>
      <c r="D17" t="s">
        <v>64</v>
      </c>
      <c r="E17">
        <v>0</v>
      </c>
    </row>
    <row r="18" spans="1:5" x14ac:dyDescent="0.75">
      <c r="A18" t="str">
        <f t="shared" si="0"/>
        <v>hard coal</v>
      </c>
      <c r="B18" t="str">
        <f>IFERROR(INDEX(crosswalk!C:C,MATCH(D18,crosswalk!B:B,0)),"")</f>
        <v>textiles apparel and leather 13T15</v>
      </c>
      <c r="C18" t="s">
        <v>31</v>
      </c>
      <c r="D18" t="s">
        <v>9</v>
      </c>
      <c r="E18">
        <v>0</v>
      </c>
    </row>
    <row r="19" spans="1:5" x14ac:dyDescent="0.75">
      <c r="A19" t="str">
        <f t="shared" si="0"/>
        <v>hard coal</v>
      </c>
      <c r="B19" t="str">
        <f>IFERROR(INDEX(crosswalk!C:C,MATCH(D19,crosswalk!B:B,0)),"")</f>
        <v>wood products 16</v>
      </c>
      <c r="C19" t="s">
        <v>31</v>
      </c>
      <c r="D19" t="s">
        <v>10</v>
      </c>
      <c r="E19">
        <v>0</v>
      </c>
    </row>
    <row r="20" spans="1:5" x14ac:dyDescent="0.75">
      <c r="A20">
        <f t="shared" si="0"/>
        <v>0</v>
      </c>
      <c r="B20" t="str">
        <f>IFERROR(INDEX(crosswalk!C:C,MATCH(D20,crosswalk!B:B,0)),"")</f>
        <v/>
      </c>
    </row>
    <row r="21" spans="1:5" x14ac:dyDescent="0.75">
      <c r="A21" t="str">
        <f t="shared" si="0"/>
        <v>natural gas</v>
      </c>
      <c r="B21" t="str">
        <f>IFERROR(INDEX(crosswalk!C:C,MATCH(D21,crosswalk!B:B,0)),"")</f>
        <v>agriculture and forestry 01T03</v>
      </c>
      <c r="C21" t="s">
        <v>32</v>
      </c>
      <c r="D21" t="s">
        <v>71</v>
      </c>
      <c r="E21">
        <v>0</v>
      </c>
    </row>
    <row r="22" spans="1:5" x14ac:dyDescent="0.75">
      <c r="A22" t="str">
        <f t="shared" si="0"/>
        <v>natural gas</v>
      </c>
      <c r="B22" t="str">
        <f>IFERROR(INDEX(crosswalk!C:C,MATCH(D22,crosswalk!B:B,0)),"")</f>
        <v>cement and other nonmetallic minerals 239</v>
      </c>
      <c r="C22" t="s">
        <v>32</v>
      </c>
      <c r="D22" t="s">
        <v>56</v>
      </c>
      <c r="E22">
        <v>0</v>
      </c>
    </row>
    <row r="23" spans="1:5" x14ac:dyDescent="0.75">
      <c r="A23" t="str">
        <f t="shared" si="0"/>
        <v>natural gas</v>
      </c>
      <c r="B23" t="str">
        <f>IFERROR(INDEX(crosswalk!C:C,MATCH(D23,crosswalk!B:B,0)),"")</f>
        <v>chemicals 20</v>
      </c>
      <c r="C23" t="s">
        <v>32</v>
      </c>
      <c r="D23" t="s">
        <v>51</v>
      </c>
      <c r="E23">
        <v>134404568191999.98</v>
      </c>
    </row>
    <row r="24" spans="1:5" x14ac:dyDescent="0.75">
      <c r="A24" t="str">
        <f t="shared" si="0"/>
        <v>natural gas</v>
      </c>
      <c r="B24" t="str">
        <f>IFERROR(INDEX(crosswalk!C:C,MATCH(D24,crosswalk!B:B,0)),"")</f>
        <v>coal mining 05</v>
      </c>
      <c r="C24" t="s">
        <v>32</v>
      </c>
      <c r="D24" t="s">
        <v>5</v>
      </c>
      <c r="E24">
        <v>0</v>
      </c>
    </row>
    <row r="25" spans="1:5" x14ac:dyDescent="0.75">
      <c r="A25" t="str">
        <f t="shared" si="0"/>
        <v>natural gas</v>
      </c>
      <c r="B25" t="str">
        <f>IFERROR(INDEX(crosswalk!C:C,MATCH(D25,crosswalk!B:B,0)),"")</f>
        <v>construction 41T43</v>
      </c>
      <c r="C25" t="s">
        <v>32</v>
      </c>
      <c r="D25" t="s">
        <v>28</v>
      </c>
      <c r="E25">
        <v>0</v>
      </c>
    </row>
    <row r="26" spans="1:5" x14ac:dyDescent="0.75">
      <c r="A26" t="str">
        <f t="shared" si="0"/>
        <v>natural gas</v>
      </c>
      <c r="B26" t="str">
        <f>IFERROR(INDEX(crosswalk!C:C,MATCH(D26,crosswalk!B:B,0)),"")</f>
        <v>energy pipelines and gas processing 352T353</v>
      </c>
      <c r="C26" t="s">
        <v>32</v>
      </c>
      <c r="D26" t="s">
        <v>26</v>
      </c>
      <c r="E26">
        <v>0</v>
      </c>
    </row>
    <row r="27" spans="1:5" x14ac:dyDescent="0.75">
      <c r="A27" t="str">
        <f t="shared" si="0"/>
        <v>natural gas</v>
      </c>
      <c r="B27" t="str">
        <f>IFERROR(INDEX(crosswalk!C:C,MATCH(D27,crosswalk!B:B,0)),"")</f>
        <v>food beverage and tobacco 10T12</v>
      </c>
      <c r="C27" t="s">
        <v>32</v>
      </c>
      <c r="D27" t="s">
        <v>40</v>
      </c>
      <c r="E27">
        <v>0</v>
      </c>
    </row>
    <row r="28" spans="1:5" x14ac:dyDescent="0.75">
      <c r="A28" t="str">
        <f t="shared" si="0"/>
        <v>natural gas</v>
      </c>
      <c r="B28" t="str">
        <f>IFERROR(INDEX(crosswalk!C:C,MATCH(D28,crosswalk!B:B,0)),"")</f>
        <v>iron and steel 241</v>
      </c>
      <c r="C28" t="s">
        <v>32</v>
      </c>
      <c r="D28" t="s">
        <v>17</v>
      </c>
      <c r="E28">
        <v>0</v>
      </c>
    </row>
    <row r="29" spans="1:5" x14ac:dyDescent="0.75">
      <c r="A29" t="str">
        <f t="shared" si="0"/>
        <v>natural gas</v>
      </c>
      <c r="B29" t="str">
        <f>IFERROR(INDEX(crosswalk!C:C,MATCH(D29,crosswalk!B:B,0)),"")</f>
        <v>metal products except machinery and vehicles 25</v>
      </c>
      <c r="C29" t="s">
        <v>32</v>
      </c>
      <c r="D29" t="s">
        <v>59</v>
      </c>
      <c r="E29">
        <v>0</v>
      </c>
    </row>
    <row r="30" spans="1:5" x14ac:dyDescent="0.75">
      <c r="A30" t="str">
        <f t="shared" si="0"/>
        <v>natural gas</v>
      </c>
      <c r="B30" t="str">
        <f>IFERROR(INDEX(crosswalk!C:C,MATCH(D30,crosswalk!B:B,0)),"")</f>
        <v>oil and gas extraction 06</v>
      </c>
      <c r="C30" t="s">
        <v>32</v>
      </c>
      <c r="D30" t="s">
        <v>6</v>
      </c>
      <c r="E30">
        <v>0</v>
      </c>
    </row>
    <row r="31" spans="1:5" x14ac:dyDescent="0.75">
      <c r="A31" t="str">
        <f t="shared" si="0"/>
        <v>natural gas</v>
      </c>
      <c r="B31" t="str">
        <f>IFERROR(INDEX(crosswalk!C:C,MATCH(D31,crosswalk!B:B,0)),"")</f>
        <v>other manufacturing 31T33</v>
      </c>
      <c r="C31" t="s">
        <v>32</v>
      </c>
      <c r="D31" t="s">
        <v>53</v>
      </c>
      <c r="E31">
        <v>0</v>
      </c>
    </row>
    <row r="32" spans="1:5" x14ac:dyDescent="0.75">
      <c r="A32" t="str">
        <f t="shared" si="0"/>
        <v>natural gas</v>
      </c>
      <c r="B32" t="str">
        <f>IFERROR(INDEX(crosswalk!C:C,MATCH(D32,crosswalk!B:B,0)),"")</f>
        <v>other metals 242</v>
      </c>
      <c r="C32" t="s">
        <v>32</v>
      </c>
      <c r="D32" t="s">
        <v>18</v>
      </c>
      <c r="E32">
        <v>0</v>
      </c>
    </row>
    <row r="33" spans="1:5" x14ac:dyDescent="0.75">
      <c r="A33" t="str">
        <f t="shared" si="0"/>
        <v>natural gas</v>
      </c>
      <c r="B33" t="str">
        <f>IFERROR(INDEX(crosswalk!C:C,MATCH(D33,crosswalk!B:B,0)),"")</f>
        <v>other mining and quarrying 07T08</v>
      </c>
      <c r="C33" t="s">
        <v>32</v>
      </c>
      <c r="D33" t="s">
        <v>73</v>
      </c>
      <c r="E33">
        <v>0</v>
      </c>
    </row>
    <row r="34" spans="1:5" x14ac:dyDescent="0.75">
      <c r="A34" t="str">
        <f t="shared" si="0"/>
        <v>natural gas</v>
      </c>
      <c r="B34" t="str">
        <f>IFERROR(INDEX(crosswalk!C:C,MATCH(D34,crosswalk!B:B,0)),"")</f>
        <v>pulp paper and printing 17T18</v>
      </c>
      <c r="C34" t="s">
        <v>32</v>
      </c>
      <c r="D34" t="s">
        <v>11</v>
      </c>
      <c r="E34">
        <v>0</v>
      </c>
    </row>
    <row r="35" spans="1:5" x14ac:dyDescent="0.75">
      <c r="A35" t="str">
        <f t="shared" si="0"/>
        <v>natural gas</v>
      </c>
      <c r="B35" t="str">
        <f>IFERROR(INDEX(crosswalk!C:C,MATCH(D35,crosswalk!B:B,0)),"")</f>
        <v>refined petroleum and coke 19</v>
      </c>
      <c r="C35" t="s">
        <v>32</v>
      </c>
      <c r="D35" t="s">
        <v>12</v>
      </c>
      <c r="E35">
        <v>0</v>
      </c>
    </row>
    <row r="36" spans="1:5" x14ac:dyDescent="0.75">
      <c r="A36" t="str">
        <f t="shared" si="0"/>
        <v>natural gas</v>
      </c>
      <c r="B36" t="str">
        <f>IFERROR(INDEX(crosswalk!C:C,MATCH(D36,crosswalk!B:B,0)),"")</f>
        <v>road vehicles 29</v>
      </c>
      <c r="C36" t="s">
        <v>32</v>
      </c>
      <c r="D36" t="s">
        <v>64</v>
      </c>
      <c r="E36">
        <v>0</v>
      </c>
    </row>
    <row r="37" spans="1:5" x14ac:dyDescent="0.75">
      <c r="A37" t="str">
        <f t="shared" si="0"/>
        <v>natural gas</v>
      </c>
      <c r="B37" t="str">
        <f>IFERROR(INDEX(crosswalk!C:C,MATCH(D37,crosswalk!B:B,0)),"")</f>
        <v>textiles apparel and leather 13T15</v>
      </c>
      <c r="C37" t="s">
        <v>32</v>
      </c>
      <c r="D37" t="s">
        <v>9</v>
      </c>
      <c r="E37">
        <v>0</v>
      </c>
    </row>
    <row r="38" spans="1:5" x14ac:dyDescent="0.75">
      <c r="A38" t="str">
        <f t="shared" si="0"/>
        <v>natural gas</v>
      </c>
      <c r="B38" t="str">
        <f>IFERROR(INDEX(crosswalk!C:C,MATCH(D38,crosswalk!B:B,0)),"")</f>
        <v>wood products 16</v>
      </c>
      <c r="C38" t="s">
        <v>32</v>
      </c>
      <c r="D38" t="s">
        <v>10</v>
      </c>
      <c r="E38">
        <v>0</v>
      </c>
    </row>
    <row r="39" spans="1:5" x14ac:dyDescent="0.75">
      <c r="A39">
        <f t="shared" si="0"/>
        <v>0</v>
      </c>
      <c r="B39" t="str">
        <f>IFERROR(INDEX(crosswalk!C:C,MATCH(D39,crosswalk!B:B,0)),"")</f>
        <v/>
      </c>
    </row>
    <row r="40" spans="1:5" x14ac:dyDescent="0.75">
      <c r="A40" t="str">
        <f t="shared" si="0"/>
        <v>crude oil</v>
      </c>
      <c r="B40" t="str">
        <f>IFERROR(INDEX(crosswalk!C:C,MATCH(D40,crosswalk!B:B,0)),"")</f>
        <v>agriculture and forestry 01T03</v>
      </c>
      <c r="C40" t="s">
        <v>34</v>
      </c>
      <c r="D40" t="s">
        <v>71</v>
      </c>
      <c r="E40">
        <v>0</v>
      </c>
    </row>
    <row r="41" spans="1:5" x14ac:dyDescent="0.75">
      <c r="A41" t="str">
        <f t="shared" si="0"/>
        <v>crude oil</v>
      </c>
      <c r="B41" t="str">
        <f>IFERROR(INDEX(crosswalk!C:C,MATCH(D41,crosswalk!B:B,0)),"")</f>
        <v>cement and other nonmetallic minerals 239</v>
      </c>
      <c r="C41" t="s">
        <v>34</v>
      </c>
      <c r="D41" t="s">
        <v>56</v>
      </c>
      <c r="E41">
        <v>0</v>
      </c>
    </row>
    <row r="42" spans="1:5" x14ac:dyDescent="0.75">
      <c r="A42" t="str">
        <f t="shared" si="0"/>
        <v>crude oil</v>
      </c>
      <c r="B42" t="str">
        <f>IFERROR(INDEX(crosswalk!C:C,MATCH(D42,crosswalk!B:B,0)),"")</f>
        <v>chemicals 20</v>
      </c>
      <c r="C42" t="s">
        <v>34</v>
      </c>
      <c r="D42" t="s">
        <v>51</v>
      </c>
      <c r="E42">
        <v>86482790144000</v>
      </c>
    </row>
    <row r="43" spans="1:5" x14ac:dyDescent="0.75">
      <c r="A43" t="str">
        <f t="shared" si="0"/>
        <v>crude oil</v>
      </c>
      <c r="B43" t="str">
        <f>IFERROR(INDEX(crosswalk!C:C,MATCH(D43,crosswalk!B:B,0)),"")</f>
        <v>coal mining 05</v>
      </c>
      <c r="C43" t="s">
        <v>34</v>
      </c>
      <c r="D43" t="s">
        <v>5</v>
      </c>
      <c r="E43">
        <v>0</v>
      </c>
    </row>
    <row r="44" spans="1:5" x14ac:dyDescent="0.75">
      <c r="A44" t="str">
        <f t="shared" si="0"/>
        <v>crude oil</v>
      </c>
      <c r="B44" t="str">
        <f>IFERROR(INDEX(crosswalk!C:C,MATCH(D44,crosswalk!B:B,0)),"")</f>
        <v>construction 41T43</v>
      </c>
      <c r="C44" t="s">
        <v>34</v>
      </c>
      <c r="D44" t="s">
        <v>28</v>
      </c>
      <c r="E44">
        <v>0</v>
      </c>
    </row>
    <row r="45" spans="1:5" x14ac:dyDescent="0.75">
      <c r="A45" t="str">
        <f t="shared" si="0"/>
        <v>crude oil</v>
      </c>
      <c r="B45" t="str">
        <f>IFERROR(INDEX(crosswalk!C:C,MATCH(D45,crosswalk!B:B,0)),"")</f>
        <v>energy pipelines and gas processing 352T353</v>
      </c>
      <c r="C45" t="s">
        <v>34</v>
      </c>
      <c r="D45" t="s">
        <v>26</v>
      </c>
      <c r="E45">
        <v>0</v>
      </c>
    </row>
    <row r="46" spans="1:5" x14ac:dyDescent="0.75">
      <c r="A46" t="str">
        <f t="shared" si="0"/>
        <v>crude oil</v>
      </c>
      <c r="B46" t="str">
        <f>IFERROR(INDEX(crosswalk!C:C,MATCH(D46,crosswalk!B:B,0)),"")</f>
        <v>food beverage and tobacco 10T12</v>
      </c>
      <c r="C46" t="s">
        <v>34</v>
      </c>
      <c r="D46" t="s">
        <v>40</v>
      </c>
      <c r="E46">
        <v>0</v>
      </c>
    </row>
    <row r="47" spans="1:5" x14ac:dyDescent="0.75">
      <c r="A47" t="str">
        <f t="shared" si="0"/>
        <v>crude oil</v>
      </c>
      <c r="B47" t="str">
        <f>IFERROR(INDEX(crosswalk!C:C,MATCH(D47,crosswalk!B:B,0)),"")</f>
        <v>iron and steel 241</v>
      </c>
      <c r="C47" t="s">
        <v>34</v>
      </c>
      <c r="D47" t="s">
        <v>17</v>
      </c>
      <c r="E47">
        <v>0</v>
      </c>
    </row>
    <row r="48" spans="1:5" x14ac:dyDescent="0.75">
      <c r="A48" t="str">
        <f t="shared" si="0"/>
        <v>crude oil</v>
      </c>
      <c r="B48" t="str">
        <f>IFERROR(INDEX(crosswalk!C:C,MATCH(D48,crosswalk!B:B,0)),"")</f>
        <v>metal products except machinery and vehicles 25</v>
      </c>
      <c r="C48" t="s">
        <v>34</v>
      </c>
      <c r="D48" t="s">
        <v>59</v>
      </c>
      <c r="E48">
        <v>0</v>
      </c>
    </row>
    <row r="49" spans="1:5" x14ac:dyDescent="0.75">
      <c r="A49" t="str">
        <f t="shared" si="0"/>
        <v>crude oil</v>
      </c>
      <c r="B49" t="str">
        <f>IFERROR(INDEX(crosswalk!C:C,MATCH(D49,crosswalk!B:B,0)),"")</f>
        <v>oil and gas extraction 06</v>
      </c>
      <c r="C49" t="s">
        <v>34</v>
      </c>
      <c r="D49" t="s">
        <v>6</v>
      </c>
      <c r="E49">
        <v>0</v>
      </c>
    </row>
    <row r="50" spans="1:5" x14ac:dyDescent="0.75">
      <c r="A50" t="str">
        <f t="shared" si="0"/>
        <v>crude oil</v>
      </c>
      <c r="B50" t="str">
        <f>IFERROR(INDEX(crosswalk!C:C,MATCH(D50,crosswalk!B:B,0)),"")</f>
        <v>other manufacturing 31T33</v>
      </c>
      <c r="C50" t="s">
        <v>34</v>
      </c>
      <c r="D50" t="s">
        <v>53</v>
      </c>
      <c r="E50">
        <v>0</v>
      </c>
    </row>
    <row r="51" spans="1:5" x14ac:dyDescent="0.75">
      <c r="A51" t="str">
        <f t="shared" si="0"/>
        <v>crude oil</v>
      </c>
      <c r="B51" t="str">
        <f>IFERROR(INDEX(crosswalk!C:C,MATCH(D51,crosswalk!B:B,0)),"")</f>
        <v>other metals 242</v>
      </c>
      <c r="C51" t="s">
        <v>34</v>
      </c>
      <c r="D51" t="s">
        <v>18</v>
      </c>
      <c r="E51">
        <v>0</v>
      </c>
    </row>
    <row r="52" spans="1:5" x14ac:dyDescent="0.75">
      <c r="A52" t="str">
        <f t="shared" si="0"/>
        <v>crude oil</v>
      </c>
      <c r="B52" t="str">
        <f>IFERROR(INDEX(crosswalk!C:C,MATCH(D52,crosswalk!B:B,0)),"")</f>
        <v>other mining and quarrying 07T08</v>
      </c>
      <c r="C52" t="s">
        <v>34</v>
      </c>
      <c r="D52" t="s">
        <v>73</v>
      </c>
      <c r="E52">
        <v>0</v>
      </c>
    </row>
    <row r="53" spans="1:5" x14ac:dyDescent="0.75">
      <c r="A53" t="str">
        <f t="shared" si="0"/>
        <v>crude oil</v>
      </c>
      <c r="B53" t="str">
        <f>IFERROR(INDEX(crosswalk!C:C,MATCH(D53,crosswalk!B:B,0)),"")</f>
        <v>pulp paper and printing 17T18</v>
      </c>
      <c r="C53" t="s">
        <v>34</v>
      </c>
      <c r="D53" t="s">
        <v>11</v>
      </c>
      <c r="E53">
        <v>0</v>
      </c>
    </row>
    <row r="54" spans="1:5" x14ac:dyDescent="0.75">
      <c r="A54" t="str">
        <f t="shared" si="0"/>
        <v>crude oil</v>
      </c>
      <c r="B54" t="str">
        <f>IFERROR(INDEX(crosswalk!C:C,MATCH(D54,crosswalk!B:B,0)),"")</f>
        <v>refined petroleum and coke 19</v>
      </c>
      <c r="C54" t="s">
        <v>34</v>
      </c>
      <c r="D54" t="s">
        <v>12</v>
      </c>
      <c r="E54">
        <v>0</v>
      </c>
    </row>
    <row r="55" spans="1:5" x14ac:dyDescent="0.75">
      <c r="A55" t="str">
        <f t="shared" si="0"/>
        <v>crude oil</v>
      </c>
      <c r="B55" t="str">
        <f>IFERROR(INDEX(crosswalk!C:C,MATCH(D55,crosswalk!B:B,0)),"")</f>
        <v>road vehicles 29</v>
      </c>
      <c r="C55" t="s">
        <v>34</v>
      </c>
      <c r="D55" t="s">
        <v>64</v>
      </c>
      <c r="E55">
        <v>0</v>
      </c>
    </row>
    <row r="56" spans="1:5" x14ac:dyDescent="0.75">
      <c r="A56" t="str">
        <f t="shared" si="0"/>
        <v>crude oil</v>
      </c>
      <c r="B56" t="str">
        <f>IFERROR(INDEX(crosswalk!C:C,MATCH(D56,crosswalk!B:B,0)),"")</f>
        <v>textiles apparel and leather 13T15</v>
      </c>
      <c r="C56" t="s">
        <v>34</v>
      </c>
      <c r="D56" t="s">
        <v>9</v>
      </c>
      <c r="E56">
        <v>0</v>
      </c>
    </row>
    <row r="57" spans="1:5" x14ac:dyDescent="0.75">
      <c r="A57" t="str">
        <f t="shared" si="0"/>
        <v>crude oil</v>
      </c>
      <c r="B57" t="str">
        <f>IFERROR(INDEX(crosswalk!C:C,MATCH(D57,crosswalk!B:B,0)),"")</f>
        <v>wood products 16</v>
      </c>
      <c r="C57" t="s">
        <v>34</v>
      </c>
      <c r="D57" t="s">
        <v>10</v>
      </c>
      <c r="E57">
        <v>0</v>
      </c>
    </row>
    <row r="58" spans="1:5" x14ac:dyDescent="0.75">
      <c r="A58">
        <f t="shared" si="0"/>
        <v>0</v>
      </c>
      <c r="B58" t="str">
        <f>IFERROR(INDEX(crosswalk!C:C,MATCH(D58,crosswalk!B:B,0)),"")</f>
        <v/>
      </c>
    </row>
    <row r="59" spans="1:5" x14ac:dyDescent="0.75">
      <c r="A59" t="str">
        <f t="shared" si="0"/>
        <v>biomass</v>
      </c>
      <c r="B59" t="str">
        <f>IFERROR(INDEX(crosswalk!C:C,MATCH(D59,crosswalk!B:B,0)),"")</f>
        <v>agriculture and forestry 01T03</v>
      </c>
      <c r="C59" t="s">
        <v>3</v>
      </c>
      <c r="D59" t="s">
        <v>71</v>
      </c>
      <c r="E59">
        <v>0</v>
      </c>
    </row>
    <row r="60" spans="1:5" x14ac:dyDescent="0.75">
      <c r="A60" t="str">
        <f t="shared" si="0"/>
        <v>biomass</v>
      </c>
      <c r="B60" t="str">
        <f>IFERROR(INDEX(crosswalk!C:C,MATCH(D60,crosswalk!B:B,0)),"")</f>
        <v>cement and other nonmetallic minerals 239</v>
      </c>
      <c r="C60" t="s">
        <v>3</v>
      </c>
      <c r="D60" t="s">
        <v>56</v>
      </c>
      <c r="E60">
        <v>0</v>
      </c>
    </row>
    <row r="61" spans="1:5" x14ac:dyDescent="0.75">
      <c r="A61" t="str">
        <f t="shared" si="0"/>
        <v>biomass</v>
      </c>
      <c r="B61" t="str">
        <f>IFERROR(INDEX(crosswalk!C:C,MATCH(D61,crosswalk!B:B,0)),"")</f>
        <v>chemicals 20</v>
      </c>
      <c r="C61" t="s">
        <v>3</v>
      </c>
      <c r="D61" t="s">
        <v>51</v>
      </c>
      <c r="E61">
        <v>0</v>
      </c>
    </row>
    <row r="62" spans="1:5" x14ac:dyDescent="0.75">
      <c r="A62" t="str">
        <f t="shared" si="0"/>
        <v>biomass</v>
      </c>
      <c r="B62" t="str">
        <f>IFERROR(INDEX(crosswalk!C:C,MATCH(D62,crosswalk!B:B,0)),"")</f>
        <v>coal mining 05</v>
      </c>
      <c r="C62" t="s">
        <v>3</v>
      </c>
      <c r="D62" t="s">
        <v>5</v>
      </c>
      <c r="E62">
        <v>0</v>
      </c>
    </row>
    <row r="63" spans="1:5" x14ac:dyDescent="0.75">
      <c r="A63" t="str">
        <f t="shared" si="0"/>
        <v>biomass</v>
      </c>
      <c r="B63" t="str">
        <f>IFERROR(INDEX(crosswalk!C:C,MATCH(D63,crosswalk!B:B,0)),"")</f>
        <v>construction 41T43</v>
      </c>
      <c r="C63" t="s">
        <v>3</v>
      </c>
      <c r="D63" t="s">
        <v>28</v>
      </c>
      <c r="E63">
        <v>0</v>
      </c>
    </row>
    <row r="64" spans="1:5" x14ac:dyDescent="0.75">
      <c r="A64" t="str">
        <f t="shared" si="0"/>
        <v>biomass</v>
      </c>
      <c r="B64" t="str">
        <f>IFERROR(INDEX(crosswalk!C:C,MATCH(D64,crosswalk!B:B,0)),"")</f>
        <v>energy pipelines and gas processing 352T353</v>
      </c>
      <c r="C64" t="s">
        <v>3</v>
      </c>
      <c r="D64" t="s">
        <v>26</v>
      </c>
      <c r="E64">
        <v>0</v>
      </c>
    </row>
    <row r="65" spans="1:5" x14ac:dyDescent="0.75">
      <c r="A65" t="str">
        <f t="shared" si="0"/>
        <v>biomass</v>
      </c>
      <c r="B65" t="str">
        <f>IFERROR(INDEX(crosswalk!C:C,MATCH(D65,crosswalk!B:B,0)),"")</f>
        <v>food beverage and tobacco 10T12</v>
      </c>
      <c r="C65" t="s">
        <v>3</v>
      </c>
      <c r="D65" t="s">
        <v>40</v>
      </c>
      <c r="E65">
        <v>0</v>
      </c>
    </row>
    <row r="66" spans="1:5" x14ac:dyDescent="0.75">
      <c r="A66" t="str">
        <f t="shared" si="0"/>
        <v>biomass</v>
      </c>
      <c r="B66" t="str">
        <f>IFERROR(INDEX(crosswalk!C:C,MATCH(D66,crosswalk!B:B,0)),"")</f>
        <v>iron and steel 241</v>
      </c>
      <c r="C66" t="s">
        <v>3</v>
      </c>
      <c r="D66" t="s">
        <v>17</v>
      </c>
      <c r="E66">
        <v>0</v>
      </c>
    </row>
    <row r="67" spans="1:5" x14ac:dyDescent="0.75">
      <c r="A67" t="str">
        <f t="shared" ref="A67:A130" si="1">C67</f>
        <v>biomass</v>
      </c>
      <c r="B67" t="str">
        <f>IFERROR(INDEX(crosswalk!C:C,MATCH(D67,crosswalk!B:B,0)),"")</f>
        <v>metal products except machinery and vehicles 25</v>
      </c>
      <c r="C67" t="s">
        <v>3</v>
      </c>
      <c r="D67" t="s">
        <v>59</v>
      </c>
      <c r="E67">
        <v>0</v>
      </c>
    </row>
    <row r="68" spans="1:5" x14ac:dyDescent="0.75">
      <c r="A68" t="str">
        <f t="shared" si="1"/>
        <v>biomass</v>
      </c>
      <c r="B68" t="str">
        <f>IFERROR(INDEX(crosswalk!C:C,MATCH(D68,crosswalk!B:B,0)),"")</f>
        <v>oil and gas extraction 06</v>
      </c>
      <c r="C68" t="s">
        <v>3</v>
      </c>
      <c r="D68" t="s">
        <v>6</v>
      </c>
      <c r="E68">
        <v>0</v>
      </c>
    </row>
    <row r="69" spans="1:5" x14ac:dyDescent="0.75">
      <c r="A69" t="str">
        <f t="shared" si="1"/>
        <v>biomass</v>
      </c>
      <c r="B69" t="str">
        <f>IFERROR(INDEX(crosswalk!C:C,MATCH(D69,crosswalk!B:B,0)),"")</f>
        <v>other manufacturing 31T33</v>
      </c>
      <c r="C69" t="s">
        <v>3</v>
      </c>
      <c r="D69" t="s">
        <v>53</v>
      </c>
      <c r="E69">
        <v>0</v>
      </c>
    </row>
    <row r="70" spans="1:5" x14ac:dyDescent="0.75">
      <c r="A70" t="str">
        <f t="shared" si="1"/>
        <v>biomass</v>
      </c>
      <c r="B70" t="str">
        <f>IFERROR(INDEX(crosswalk!C:C,MATCH(D70,crosswalk!B:B,0)),"")</f>
        <v>other metals 242</v>
      </c>
      <c r="C70" t="s">
        <v>3</v>
      </c>
      <c r="D70" t="s">
        <v>18</v>
      </c>
      <c r="E70">
        <v>0</v>
      </c>
    </row>
    <row r="71" spans="1:5" x14ac:dyDescent="0.75">
      <c r="A71" t="str">
        <f t="shared" si="1"/>
        <v>biomass</v>
      </c>
      <c r="B71" t="str">
        <f>IFERROR(INDEX(crosswalk!C:C,MATCH(D71,crosswalk!B:B,0)),"")</f>
        <v>other mining and quarrying 07T08</v>
      </c>
      <c r="C71" t="s">
        <v>3</v>
      </c>
      <c r="D71" t="s">
        <v>73</v>
      </c>
      <c r="E71">
        <v>0</v>
      </c>
    </row>
    <row r="72" spans="1:5" x14ac:dyDescent="0.75">
      <c r="A72" t="str">
        <f t="shared" si="1"/>
        <v>biomass</v>
      </c>
      <c r="B72" t="str">
        <f>IFERROR(INDEX(crosswalk!C:C,MATCH(D72,crosswalk!B:B,0)),"")</f>
        <v>pulp paper and printing 17T18</v>
      </c>
      <c r="C72" t="s">
        <v>3</v>
      </c>
      <c r="D72" t="s">
        <v>11</v>
      </c>
      <c r="E72">
        <v>0</v>
      </c>
    </row>
    <row r="73" spans="1:5" x14ac:dyDescent="0.75">
      <c r="A73" t="str">
        <f t="shared" si="1"/>
        <v>biomass</v>
      </c>
      <c r="B73" t="str">
        <f>IFERROR(INDEX(crosswalk!C:C,MATCH(D73,crosswalk!B:B,0)),"")</f>
        <v>refined petroleum and coke 19</v>
      </c>
      <c r="C73" t="s">
        <v>3</v>
      </c>
      <c r="D73" t="s">
        <v>12</v>
      </c>
      <c r="E73">
        <v>0</v>
      </c>
    </row>
    <row r="74" spans="1:5" x14ac:dyDescent="0.75">
      <c r="A74" t="str">
        <f t="shared" si="1"/>
        <v>biomass</v>
      </c>
      <c r="B74" t="str">
        <f>IFERROR(INDEX(crosswalk!C:C,MATCH(D74,crosswalk!B:B,0)),"")</f>
        <v>road vehicles 29</v>
      </c>
      <c r="C74" t="s">
        <v>3</v>
      </c>
      <c r="D74" t="s">
        <v>64</v>
      </c>
      <c r="E74">
        <v>0</v>
      </c>
    </row>
    <row r="75" spans="1:5" x14ac:dyDescent="0.75">
      <c r="A75" t="str">
        <f t="shared" si="1"/>
        <v>biomass</v>
      </c>
      <c r="B75" t="str">
        <f>IFERROR(INDEX(crosswalk!C:C,MATCH(D75,crosswalk!B:B,0)),"")</f>
        <v>textiles apparel and leather 13T15</v>
      </c>
      <c r="C75" t="s">
        <v>3</v>
      </c>
      <c r="D75" t="s">
        <v>9</v>
      </c>
      <c r="E75">
        <v>0</v>
      </c>
    </row>
    <row r="76" spans="1:5" x14ac:dyDescent="0.75">
      <c r="A76" t="str">
        <f t="shared" si="1"/>
        <v>biomass</v>
      </c>
      <c r="B76" t="str">
        <f>IFERROR(INDEX(crosswalk!C:C,MATCH(D76,crosswalk!B:B,0)),"")</f>
        <v>wood products 16</v>
      </c>
      <c r="C76" t="s">
        <v>3</v>
      </c>
      <c r="D76" t="s">
        <v>10</v>
      </c>
      <c r="E76">
        <v>0</v>
      </c>
    </row>
    <row r="77" spans="1:5" x14ac:dyDescent="0.75">
      <c r="A77">
        <f t="shared" si="1"/>
        <v>0</v>
      </c>
      <c r="B77" t="str">
        <f>IFERROR(INDEX(crosswalk!C:C,MATCH(D77,crosswalk!B:B,0)),"")</f>
        <v/>
      </c>
    </row>
    <row r="78" spans="1:5" x14ac:dyDescent="0.75">
      <c r="A78" t="str">
        <f t="shared" si="1"/>
        <v>petroleum diesel</v>
      </c>
      <c r="B78" t="str">
        <f>IFERROR(INDEX(crosswalk!C:C,MATCH(D78,crosswalk!B:B,0)),"")</f>
        <v>agriculture and forestry 01T03</v>
      </c>
      <c r="C78" t="s">
        <v>33</v>
      </c>
      <c r="D78" t="s">
        <v>71</v>
      </c>
      <c r="E78">
        <v>0</v>
      </c>
    </row>
    <row r="79" spans="1:5" x14ac:dyDescent="0.75">
      <c r="A79" t="str">
        <f t="shared" si="1"/>
        <v>petroleum diesel</v>
      </c>
      <c r="B79" t="str">
        <f>IFERROR(INDEX(crosswalk!C:C,MATCH(D79,crosswalk!B:B,0)),"")</f>
        <v>cement and other nonmetallic minerals 239</v>
      </c>
      <c r="C79" t="s">
        <v>33</v>
      </c>
      <c r="D79" t="s">
        <v>56</v>
      </c>
      <c r="E79">
        <v>0</v>
      </c>
    </row>
    <row r="80" spans="1:5" x14ac:dyDescent="0.75">
      <c r="A80" t="str">
        <f t="shared" si="1"/>
        <v>petroleum diesel</v>
      </c>
      <c r="B80" t="str">
        <f>IFERROR(INDEX(crosswalk!C:C,MATCH(D80,crosswalk!B:B,0)),"")</f>
        <v>chemicals 20</v>
      </c>
      <c r="C80" t="s">
        <v>33</v>
      </c>
      <c r="D80" t="s">
        <v>51</v>
      </c>
      <c r="E80">
        <v>77951494912000</v>
      </c>
    </row>
    <row r="81" spans="1:5" x14ac:dyDescent="0.75">
      <c r="A81" t="str">
        <f t="shared" si="1"/>
        <v>petroleum diesel</v>
      </c>
      <c r="B81" t="str">
        <f>IFERROR(INDEX(crosswalk!C:C,MATCH(D81,crosswalk!B:B,0)),"")</f>
        <v>coal mining 05</v>
      </c>
      <c r="C81" t="s">
        <v>33</v>
      </c>
      <c r="D81" t="s">
        <v>5</v>
      </c>
      <c r="E81">
        <v>0</v>
      </c>
    </row>
    <row r="82" spans="1:5" x14ac:dyDescent="0.75">
      <c r="A82" t="str">
        <f t="shared" si="1"/>
        <v>petroleum diesel</v>
      </c>
      <c r="B82" t="str">
        <f>IFERROR(INDEX(crosswalk!C:C,MATCH(D82,crosswalk!B:B,0)),"")</f>
        <v>construction 41T43</v>
      </c>
      <c r="C82" t="s">
        <v>33</v>
      </c>
      <c r="D82" t="s">
        <v>28</v>
      </c>
      <c r="E82">
        <v>0</v>
      </c>
    </row>
    <row r="83" spans="1:5" x14ac:dyDescent="0.75">
      <c r="A83" t="str">
        <f t="shared" si="1"/>
        <v>petroleum diesel</v>
      </c>
      <c r="B83" t="str">
        <f>IFERROR(INDEX(crosswalk!C:C,MATCH(D83,crosswalk!B:B,0)),"")</f>
        <v>energy pipelines and gas processing 352T353</v>
      </c>
      <c r="C83" t="s">
        <v>33</v>
      </c>
      <c r="D83" t="s">
        <v>26</v>
      </c>
      <c r="E83">
        <v>0</v>
      </c>
    </row>
    <row r="84" spans="1:5" x14ac:dyDescent="0.75">
      <c r="A84" t="str">
        <f t="shared" si="1"/>
        <v>petroleum diesel</v>
      </c>
      <c r="B84" t="str">
        <f>IFERROR(INDEX(crosswalk!C:C,MATCH(D84,crosswalk!B:B,0)),"")</f>
        <v>food beverage and tobacco 10T12</v>
      </c>
      <c r="C84" t="s">
        <v>33</v>
      </c>
      <c r="D84" t="s">
        <v>40</v>
      </c>
      <c r="E84">
        <v>0</v>
      </c>
    </row>
    <row r="85" spans="1:5" x14ac:dyDescent="0.75">
      <c r="A85" t="str">
        <f t="shared" si="1"/>
        <v>petroleum diesel</v>
      </c>
      <c r="B85" t="str">
        <f>IFERROR(INDEX(crosswalk!C:C,MATCH(D85,crosswalk!B:B,0)),"")</f>
        <v>iron and steel 241</v>
      </c>
      <c r="C85" t="s">
        <v>33</v>
      </c>
      <c r="D85" t="s">
        <v>17</v>
      </c>
      <c r="E85">
        <v>0</v>
      </c>
    </row>
    <row r="86" spans="1:5" x14ac:dyDescent="0.75">
      <c r="A86" t="str">
        <f t="shared" si="1"/>
        <v>petroleum diesel</v>
      </c>
      <c r="B86" t="str">
        <f>IFERROR(INDEX(crosswalk!C:C,MATCH(D86,crosswalk!B:B,0)),"")</f>
        <v>metal products except machinery and vehicles 25</v>
      </c>
      <c r="C86" t="s">
        <v>33</v>
      </c>
      <c r="D86" t="s">
        <v>59</v>
      </c>
      <c r="E86">
        <v>0</v>
      </c>
    </row>
    <row r="87" spans="1:5" x14ac:dyDescent="0.75">
      <c r="A87" t="str">
        <f t="shared" si="1"/>
        <v>petroleum diesel</v>
      </c>
      <c r="B87" t="str">
        <f>IFERROR(INDEX(crosswalk!C:C,MATCH(D87,crosswalk!B:B,0)),"")</f>
        <v>oil and gas extraction 06</v>
      </c>
      <c r="C87" t="s">
        <v>33</v>
      </c>
      <c r="D87" t="s">
        <v>6</v>
      </c>
      <c r="E87">
        <v>0</v>
      </c>
    </row>
    <row r="88" spans="1:5" x14ac:dyDescent="0.75">
      <c r="A88" t="str">
        <f t="shared" si="1"/>
        <v>petroleum diesel</v>
      </c>
      <c r="B88" t="str">
        <f>IFERROR(INDEX(crosswalk!C:C,MATCH(D88,crosswalk!B:B,0)),"")</f>
        <v>other manufacturing 31T33</v>
      </c>
      <c r="C88" t="s">
        <v>33</v>
      </c>
      <c r="D88" t="s">
        <v>53</v>
      </c>
      <c r="E88">
        <v>0</v>
      </c>
    </row>
    <row r="89" spans="1:5" x14ac:dyDescent="0.75">
      <c r="A89" t="str">
        <f t="shared" si="1"/>
        <v>petroleum diesel</v>
      </c>
      <c r="B89" t="str">
        <f>IFERROR(INDEX(crosswalk!C:C,MATCH(D89,crosswalk!B:B,0)),"")</f>
        <v>other metals 242</v>
      </c>
      <c r="C89" t="s">
        <v>33</v>
      </c>
      <c r="D89" t="s">
        <v>18</v>
      </c>
      <c r="E89">
        <v>0</v>
      </c>
    </row>
    <row r="90" spans="1:5" x14ac:dyDescent="0.75">
      <c r="A90" t="str">
        <f t="shared" si="1"/>
        <v>petroleum diesel</v>
      </c>
      <c r="B90" t="str">
        <f>IFERROR(INDEX(crosswalk!C:C,MATCH(D90,crosswalk!B:B,0)),"")</f>
        <v>other mining and quarrying 07T08</v>
      </c>
      <c r="C90" t="s">
        <v>33</v>
      </c>
      <c r="D90" t="s">
        <v>73</v>
      </c>
      <c r="E90">
        <v>0</v>
      </c>
    </row>
    <row r="91" spans="1:5" x14ac:dyDescent="0.75">
      <c r="A91" t="str">
        <f t="shared" si="1"/>
        <v>petroleum diesel</v>
      </c>
      <c r="B91" t="str">
        <f>IFERROR(INDEX(crosswalk!C:C,MATCH(D91,crosswalk!B:B,0)),"")</f>
        <v>pulp paper and printing 17T18</v>
      </c>
      <c r="C91" t="s">
        <v>33</v>
      </c>
      <c r="D91" t="s">
        <v>11</v>
      </c>
      <c r="E91">
        <v>0</v>
      </c>
    </row>
    <row r="92" spans="1:5" x14ac:dyDescent="0.75">
      <c r="A92" t="str">
        <f t="shared" si="1"/>
        <v>petroleum diesel</v>
      </c>
      <c r="B92" t="str">
        <f>IFERROR(INDEX(crosswalk!C:C,MATCH(D92,crosswalk!B:B,0)),"")</f>
        <v>refined petroleum and coke 19</v>
      </c>
      <c r="C92" t="s">
        <v>33</v>
      </c>
      <c r="D92" t="s">
        <v>12</v>
      </c>
      <c r="E92">
        <v>16707621119999.998</v>
      </c>
    </row>
    <row r="93" spans="1:5" x14ac:dyDescent="0.75">
      <c r="A93" t="str">
        <f t="shared" si="1"/>
        <v>petroleum diesel</v>
      </c>
      <c r="B93" t="str">
        <f>IFERROR(INDEX(crosswalk!C:C,MATCH(D93,crosswalk!B:B,0)),"")</f>
        <v>road vehicles 29</v>
      </c>
      <c r="C93" t="s">
        <v>33</v>
      </c>
      <c r="D93" t="s">
        <v>64</v>
      </c>
      <c r="E93">
        <v>0</v>
      </c>
    </row>
    <row r="94" spans="1:5" x14ac:dyDescent="0.75">
      <c r="A94" t="str">
        <f t="shared" si="1"/>
        <v>petroleum diesel</v>
      </c>
      <c r="B94" t="str">
        <f>IFERROR(INDEX(crosswalk!C:C,MATCH(D94,crosswalk!B:B,0)),"")</f>
        <v>textiles apparel and leather 13T15</v>
      </c>
      <c r="C94" t="s">
        <v>33</v>
      </c>
      <c r="D94" t="s">
        <v>9</v>
      </c>
      <c r="E94">
        <v>0</v>
      </c>
    </row>
    <row r="95" spans="1:5" x14ac:dyDescent="0.75">
      <c r="A95" t="str">
        <f t="shared" si="1"/>
        <v>petroleum diesel</v>
      </c>
      <c r="B95" t="str">
        <f>IFERROR(INDEX(crosswalk!C:C,MATCH(D95,crosswalk!B:B,0)),"")</f>
        <v>wood products 16</v>
      </c>
      <c r="C95" t="s">
        <v>33</v>
      </c>
      <c r="D95" t="s">
        <v>10</v>
      </c>
      <c r="E95">
        <v>0</v>
      </c>
    </row>
    <row r="96" spans="1:5" x14ac:dyDescent="0.75">
      <c r="A96">
        <f t="shared" si="1"/>
        <v>0</v>
      </c>
      <c r="B96" t="str">
        <f>IFERROR(INDEX(crosswalk!C:C,MATCH(D96,crosswalk!B:B,0)),"")</f>
        <v/>
      </c>
    </row>
    <row r="97" spans="1:5" x14ac:dyDescent="0.75">
      <c r="A97" t="str">
        <f t="shared" si="1"/>
        <v>lpg</v>
      </c>
      <c r="B97" t="str">
        <f>IFERROR(INDEX(crosswalk!C:C,MATCH(D97,crosswalk!B:B,0)),"")</f>
        <v>agriculture and forestry 01T03</v>
      </c>
      <c r="C97" t="s">
        <v>74</v>
      </c>
      <c r="D97" t="s">
        <v>71</v>
      </c>
      <c r="E97">
        <v>0</v>
      </c>
    </row>
    <row r="98" spans="1:5" x14ac:dyDescent="0.75">
      <c r="A98" t="str">
        <f t="shared" si="1"/>
        <v>lpg</v>
      </c>
      <c r="B98" t="str">
        <f>IFERROR(INDEX(crosswalk!C:C,MATCH(D98,crosswalk!B:B,0)),"")</f>
        <v>cement and other nonmetallic minerals 239</v>
      </c>
      <c r="C98" t="s">
        <v>74</v>
      </c>
      <c r="D98" t="s">
        <v>56</v>
      </c>
      <c r="E98">
        <v>0</v>
      </c>
    </row>
    <row r="99" spans="1:5" x14ac:dyDescent="0.75">
      <c r="A99" t="str">
        <f t="shared" si="1"/>
        <v>lpg</v>
      </c>
      <c r="B99" t="str">
        <f>IFERROR(INDEX(crosswalk!C:C,MATCH(D99,crosswalk!B:B,0)),"")</f>
        <v>chemicals 20</v>
      </c>
      <c r="C99" t="s">
        <v>74</v>
      </c>
      <c r="D99" t="s">
        <v>51</v>
      </c>
      <c r="E99">
        <v>0</v>
      </c>
    </row>
    <row r="100" spans="1:5" x14ac:dyDescent="0.75">
      <c r="A100" t="str">
        <f t="shared" si="1"/>
        <v>lpg</v>
      </c>
      <c r="B100" t="str">
        <f>IFERROR(INDEX(crosswalk!C:C,MATCH(D100,crosswalk!B:B,0)),"")</f>
        <v>coal mining 05</v>
      </c>
      <c r="C100" t="s">
        <v>74</v>
      </c>
      <c r="D100" t="s">
        <v>5</v>
      </c>
      <c r="E100">
        <v>0</v>
      </c>
    </row>
    <row r="101" spans="1:5" x14ac:dyDescent="0.75">
      <c r="A101" t="str">
        <f t="shared" si="1"/>
        <v>lpg</v>
      </c>
      <c r="B101" t="str">
        <f>IFERROR(INDEX(crosswalk!C:C,MATCH(D101,crosswalk!B:B,0)),"")</f>
        <v>construction 41T43</v>
      </c>
      <c r="C101" t="s">
        <v>74</v>
      </c>
      <c r="D101" t="s">
        <v>28</v>
      </c>
      <c r="E101">
        <v>0</v>
      </c>
    </row>
    <row r="102" spans="1:5" x14ac:dyDescent="0.75">
      <c r="A102" t="str">
        <f t="shared" si="1"/>
        <v>lpg</v>
      </c>
      <c r="B102" t="str">
        <f>IFERROR(INDEX(crosswalk!C:C,MATCH(D102,crosswalk!B:B,0)),"")</f>
        <v>energy pipelines and gas processing 352T353</v>
      </c>
      <c r="C102" t="s">
        <v>74</v>
      </c>
      <c r="D102" t="s">
        <v>26</v>
      </c>
      <c r="E102">
        <v>0</v>
      </c>
    </row>
    <row r="103" spans="1:5" x14ac:dyDescent="0.75">
      <c r="A103" t="str">
        <f t="shared" si="1"/>
        <v>lpg</v>
      </c>
      <c r="B103" t="str">
        <f>IFERROR(INDEX(crosswalk!C:C,MATCH(D103,crosswalk!B:B,0)),"")</f>
        <v>food beverage and tobacco 10T12</v>
      </c>
      <c r="C103" t="s">
        <v>74</v>
      </c>
      <c r="D103" t="s">
        <v>40</v>
      </c>
      <c r="E103">
        <v>0</v>
      </c>
    </row>
    <row r="104" spans="1:5" x14ac:dyDescent="0.75">
      <c r="A104" t="str">
        <f t="shared" si="1"/>
        <v>lpg</v>
      </c>
      <c r="B104" t="str">
        <f>IFERROR(INDEX(crosswalk!C:C,MATCH(D104,crosswalk!B:B,0)),"")</f>
        <v>iron and steel 241</v>
      </c>
      <c r="C104" t="s">
        <v>74</v>
      </c>
      <c r="D104" t="s">
        <v>17</v>
      </c>
      <c r="E104">
        <v>0</v>
      </c>
    </row>
    <row r="105" spans="1:5" x14ac:dyDescent="0.75">
      <c r="A105" t="str">
        <f t="shared" si="1"/>
        <v>lpg</v>
      </c>
      <c r="B105" t="str">
        <f>IFERROR(INDEX(crosswalk!C:C,MATCH(D105,crosswalk!B:B,0)),"")</f>
        <v>metal products except machinery and vehicles 25</v>
      </c>
      <c r="C105" t="s">
        <v>74</v>
      </c>
      <c r="D105" t="s">
        <v>59</v>
      </c>
      <c r="E105">
        <v>0</v>
      </c>
    </row>
    <row r="106" spans="1:5" x14ac:dyDescent="0.75">
      <c r="A106" t="str">
        <f t="shared" si="1"/>
        <v>lpg</v>
      </c>
      <c r="B106" t="str">
        <f>IFERROR(INDEX(crosswalk!C:C,MATCH(D106,crosswalk!B:B,0)),"")</f>
        <v>oil and gas extraction 06</v>
      </c>
      <c r="C106" t="s">
        <v>74</v>
      </c>
      <c r="D106" t="s">
        <v>6</v>
      </c>
      <c r="E106">
        <v>0</v>
      </c>
    </row>
    <row r="107" spans="1:5" x14ac:dyDescent="0.75">
      <c r="A107" t="str">
        <f t="shared" si="1"/>
        <v>lpg</v>
      </c>
      <c r="B107" t="str">
        <f>IFERROR(INDEX(crosswalk!C:C,MATCH(D107,crosswalk!B:B,0)),"")</f>
        <v>other manufacturing 31T33</v>
      </c>
      <c r="C107" t="s">
        <v>74</v>
      </c>
      <c r="D107" t="s">
        <v>53</v>
      </c>
      <c r="E107">
        <v>0</v>
      </c>
    </row>
    <row r="108" spans="1:5" x14ac:dyDescent="0.75">
      <c r="A108" t="str">
        <f t="shared" si="1"/>
        <v>lpg</v>
      </c>
      <c r="B108" t="str">
        <f>IFERROR(INDEX(crosswalk!C:C,MATCH(D108,crosswalk!B:B,0)),"")</f>
        <v>other metals 242</v>
      </c>
      <c r="C108" t="s">
        <v>74</v>
      </c>
      <c r="D108" t="s">
        <v>18</v>
      </c>
      <c r="E108">
        <v>0</v>
      </c>
    </row>
    <row r="109" spans="1:5" x14ac:dyDescent="0.75">
      <c r="A109" t="str">
        <f t="shared" si="1"/>
        <v>lpg</v>
      </c>
      <c r="B109" t="str">
        <f>IFERROR(INDEX(crosswalk!C:C,MATCH(D109,crosswalk!B:B,0)),"")</f>
        <v>other mining and quarrying 07T08</v>
      </c>
      <c r="C109" t="s">
        <v>74</v>
      </c>
      <c r="D109" t="s">
        <v>73</v>
      </c>
      <c r="E109">
        <v>0</v>
      </c>
    </row>
    <row r="110" spans="1:5" x14ac:dyDescent="0.75">
      <c r="A110" t="str">
        <f t="shared" si="1"/>
        <v>lpg</v>
      </c>
      <c r="B110" t="str">
        <f>IFERROR(INDEX(crosswalk!C:C,MATCH(D110,crosswalk!B:B,0)),"")</f>
        <v>pulp paper and printing 17T18</v>
      </c>
      <c r="C110" t="s">
        <v>74</v>
      </c>
      <c r="D110" t="s">
        <v>11</v>
      </c>
      <c r="E110">
        <v>0</v>
      </c>
    </row>
    <row r="111" spans="1:5" x14ac:dyDescent="0.75">
      <c r="A111" t="str">
        <f t="shared" si="1"/>
        <v>lpg</v>
      </c>
      <c r="B111" t="str">
        <f>IFERROR(INDEX(crosswalk!C:C,MATCH(D111,crosswalk!B:B,0)),"")</f>
        <v>refined petroleum and coke 19</v>
      </c>
      <c r="C111" t="s">
        <v>74</v>
      </c>
      <c r="D111" t="s">
        <v>12</v>
      </c>
      <c r="E111">
        <v>0</v>
      </c>
    </row>
    <row r="112" spans="1:5" x14ac:dyDescent="0.75">
      <c r="A112" t="str">
        <f t="shared" si="1"/>
        <v>lpg</v>
      </c>
      <c r="B112" t="str">
        <f>IFERROR(INDEX(crosswalk!C:C,MATCH(D112,crosswalk!B:B,0)),"")</f>
        <v>road vehicles 29</v>
      </c>
      <c r="C112" t="s">
        <v>74</v>
      </c>
      <c r="D112" t="s">
        <v>64</v>
      </c>
      <c r="E112">
        <v>0</v>
      </c>
    </row>
    <row r="113" spans="1:5" x14ac:dyDescent="0.75">
      <c r="A113" t="str">
        <f t="shared" si="1"/>
        <v>lpg</v>
      </c>
      <c r="B113" t="str">
        <f>IFERROR(INDEX(crosswalk!C:C,MATCH(D113,crosswalk!B:B,0)),"")</f>
        <v>textiles apparel and leather 13T15</v>
      </c>
      <c r="C113" t="s">
        <v>74</v>
      </c>
      <c r="D113" t="s">
        <v>9</v>
      </c>
      <c r="E113">
        <v>0</v>
      </c>
    </row>
    <row r="114" spans="1:5" x14ac:dyDescent="0.75">
      <c r="A114" t="str">
        <f t="shared" si="1"/>
        <v>lpg</v>
      </c>
      <c r="B114" t="str">
        <f>IFERROR(INDEX(crosswalk!C:C,MATCH(D114,crosswalk!B:B,0)),"")</f>
        <v>wood products 16</v>
      </c>
      <c r="C114" t="s">
        <v>74</v>
      </c>
      <c r="D114" t="s">
        <v>10</v>
      </c>
      <c r="E114">
        <v>0</v>
      </c>
    </row>
    <row r="115" spans="1:5" x14ac:dyDescent="0.75">
      <c r="A115">
        <f t="shared" si="1"/>
        <v>0</v>
      </c>
      <c r="B115" t="str">
        <f>IFERROR(INDEX(crosswalk!C:C,MATCH(D115,crosswalk!B:B,0)),"")</f>
        <v/>
      </c>
    </row>
    <row r="116" spans="1:5" x14ac:dyDescent="0.75">
      <c r="A116" t="str">
        <f t="shared" si="1"/>
        <v>residual fuel oil</v>
      </c>
      <c r="B116" t="str">
        <f>IFERROR(INDEX(crosswalk!C:C,MATCH(D116,crosswalk!B:B,0)),"")</f>
        <v>agriculture and forestry 01T03</v>
      </c>
      <c r="C116" t="s">
        <v>75</v>
      </c>
      <c r="D116" t="s">
        <v>71</v>
      </c>
      <c r="E116">
        <v>0</v>
      </c>
    </row>
    <row r="117" spans="1:5" x14ac:dyDescent="0.75">
      <c r="A117" t="str">
        <f t="shared" si="1"/>
        <v>residual fuel oil</v>
      </c>
      <c r="B117" t="str">
        <f>IFERROR(INDEX(crosswalk!C:C,MATCH(D117,crosswalk!B:B,0)),"")</f>
        <v>cement and other nonmetallic minerals 239</v>
      </c>
      <c r="C117" t="s">
        <v>75</v>
      </c>
      <c r="D117" t="s">
        <v>56</v>
      </c>
      <c r="E117">
        <v>0</v>
      </c>
    </row>
    <row r="118" spans="1:5" x14ac:dyDescent="0.75">
      <c r="A118" t="str">
        <f t="shared" si="1"/>
        <v>residual fuel oil</v>
      </c>
      <c r="B118" t="str">
        <f>IFERROR(INDEX(crosswalk!C:C,MATCH(D118,crosswalk!B:B,0)),"")</f>
        <v>chemicals 20</v>
      </c>
      <c r="C118" t="s">
        <v>75</v>
      </c>
      <c r="D118" t="s">
        <v>51</v>
      </c>
      <c r="E118">
        <v>0</v>
      </c>
    </row>
    <row r="119" spans="1:5" x14ac:dyDescent="0.75">
      <c r="A119" t="str">
        <f t="shared" si="1"/>
        <v>residual fuel oil</v>
      </c>
      <c r="B119" t="str">
        <f>IFERROR(INDEX(crosswalk!C:C,MATCH(D119,crosswalk!B:B,0)),"")</f>
        <v>coal mining 05</v>
      </c>
      <c r="C119" t="s">
        <v>75</v>
      </c>
      <c r="D119" t="s">
        <v>5</v>
      </c>
      <c r="E119">
        <v>0</v>
      </c>
    </row>
    <row r="120" spans="1:5" x14ac:dyDescent="0.75">
      <c r="A120" t="str">
        <f t="shared" si="1"/>
        <v>residual fuel oil</v>
      </c>
      <c r="B120" t="str">
        <f>IFERROR(INDEX(crosswalk!C:C,MATCH(D120,crosswalk!B:B,0)),"")</f>
        <v>construction 41T43</v>
      </c>
      <c r="C120" t="s">
        <v>75</v>
      </c>
      <c r="D120" t="s">
        <v>28</v>
      </c>
      <c r="E120">
        <v>0</v>
      </c>
    </row>
    <row r="121" spans="1:5" x14ac:dyDescent="0.75">
      <c r="A121" t="str">
        <f t="shared" si="1"/>
        <v>residual fuel oil</v>
      </c>
      <c r="B121" t="str">
        <f>IFERROR(INDEX(crosswalk!C:C,MATCH(D121,crosswalk!B:B,0)),"")</f>
        <v>energy pipelines and gas processing 352T353</v>
      </c>
      <c r="C121" t="s">
        <v>75</v>
      </c>
      <c r="D121" t="s">
        <v>26</v>
      </c>
      <c r="E121">
        <v>0</v>
      </c>
    </row>
    <row r="122" spans="1:5" x14ac:dyDescent="0.75">
      <c r="A122" t="str">
        <f t="shared" si="1"/>
        <v>residual fuel oil</v>
      </c>
      <c r="B122" t="str">
        <f>IFERROR(INDEX(crosswalk!C:C,MATCH(D122,crosswalk!B:B,0)),"")</f>
        <v>food beverage and tobacco 10T12</v>
      </c>
      <c r="C122" t="s">
        <v>75</v>
      </c>
      <c r="D122" t="s">
        <v>40</v>
      </c>
      <c r="E122">
        <v>0</v>
      </c>
    </row>
    <row r="123" spans="1:5" x14ac:dyDescent="0.75">
      <c r="A123" t="str">
        <f t="shared" si="1"/>
        <v>residual fuel oil</v>
      </c>
      <c r="B123" t="str">
        <f>IFERROR(INDEX(crosswalk!C:C,MATCH(D123,crosswalk!B:B,0)),"")</f>
        <v>iron and steel 241</v>
      </c>
      <c r="C123" t="s">
        <v>75</v>
      </c>
      <c r="D123" t="s">
        <v>17</v>
      </c>
      <c r="E123">
        <v>0</v>
      </c>
    </row>
    <row r="124" spans="1:5" x14ac:dyDescent="0.75">
      <c r="A124" t="str">
        <f t="shared" si="1"/>
        <v>residual fuel oil</v>
      </c>
      <c r="B124" t="str">
        <f>IFERROR(INDEX(crosswalk!C:C,MATCH(D124,crosswalk!B:B,0)),"")</f>
        <v>metal products except machinery and vehicles 25</v>
      </c>
      <c r="C124" t="s">
        <v>75</v>
      </c>
      <c r="D124" t="s">
        <v>59</v>
      </c>
      <c r="E124">
        <v>0</v>
      </c>
    </row>
    <row r="125" spans="1:5" x14ac:dyDescent="0.75">
      <c r="A125" t="str">
        <f t="shared" si="1"/>
        <v>residual fuel oil</v>
      </c>
      <c r="B125" t="str">
        <f>IFERROR(INDEX(crosswalk!C:C,MATCH(D125,crosswalk!B:B,0)),"")</f>
        <v>oil and gas extraction 06</v>
      </c>
      <c r="C125" t="s">
        <v>75</v>
      </c>
      <c r="D125" t="s">
        <v>6</v>
      </c>
      <c r="E125">
        <v>0</v>
      </c>
    </row>
    <row r="126" spans="1:5" x14ac:dyDescent="0.75">
      <c r="A126" t="str">
        <f t="shared" si="1"/>
        <v>residual fuel oil</v>
      </c>
      <c r="B126" t="str">
        <f>IFERROR(INDEX(crosswalk!C:C,MATCH(D126,crosswalk!B:B,0)),"")</f>
        <v>other manufacturing 31T33</v>
      </c>
      <c r="C126" t="s">
        <v>75</v>
      </c>
      <c r="D126" t="s">
        <v>53</v>
      </c>
      <c r="E126">
        <v>0</v>
      </c>
    </row>
    <row r="127" spans="1:5" x14ac:dyDescent="0.75">
      <c r="A127" t="str">
        <f t="shared" si="1"/>
        <v>residual fuel oil</v>
      </c>
      <c r="B127" t="str">
        <f>IFERROR(INDEX(crosswalk!C:C,MATCH(D127,crosswalk!B:B,0)),"")</f>
        <v>other metals 242</v>
      </c>
      <c r="C127" t="s">
        <v>75</v>
      </c>
      <c r="D127" t="s">
        <v>18</v>
      </c>
      <c r="E127">
        <v>0</v>
      </c>
    </row>
    <row r="128" spans="1:5" x14ac:dyDescent="0.75">
      <c r="A128" t="str">
        <f t="shared" si="1"/>
        <v>residual fuel oil</v>
      </c>
      <c r="B128" t="str">
        <f>IFERROR(INDEX(crosswalk!C:C,MATCH(D128,crosswalk!B:B,0)),"")</f>
        <v>other mining and quarrying 07T08</v>
      </c>
      <c r="C128" t="s">
        <v>75</v>
      </c>
      <c r="D128" t="s">
        <v>73</v>
      </c>
      <c r="E128">
        <v>0</v>
      </c>
    </row>
    <row r="129" spans="1:5" x14ac:dyDescent="0.75">
      <c r="A129" t="str">
        <f t="shared" si="1"/>
        <v>residual fuel oil</v>
      </c>
      <c r="B129" t="str">
        <f>IFERROR(INDEX(crosswalk!C:C,MATCH(D129,crosswalk!B:B,0)),"")</f>
        <v>pulp paper and printing 17T18</v>
      </c>
      <c r="C129" t="s">
        <v>75</v>
      </c>
      <c r="D129" t="s">
        <v>11</v>
      </c>
      <c r="E129">
        <v>0</v>
      </c>
    </row>
    <row r="130" spans="1:5" x14ac:dyDescent="0.75">
      <c r="A130" t="str">
        <f t="shared" si="1"/>
        <v>residual fuel oil</v>
      </c>
      <c r="B130" t="str">
        <f>IFERROR(INDEX(crosswalk!C:C,MATCH(D130,crosswalk!B:B,0)),"")</f>
        <v>refined petroleum and coke 19</v>
      </c>
      <c r="C130" t="s">
        <v>75</v>
      </c>
      <c r="D130" t="s">
        <v>12</v>
      </c>
      <c r="E130">
        <v>0</v>
      </c>
    </row>
    <row r="131" spans="1:5" x14ac:dyDescent="0.75">
      <c r="A131" t="str">
        <f t="shared" ref="A131:A153" si="2">C131</f>
        <v>residual fuel oil</v>
      </c>
      <c r="B131" t="str">
        <f>IFERROR(INDEX(crosswalk!C:C,MATCH(D131,crosswalk!B:B,0)),"")</f>
        <v>road vehicles 29</v>
      </c>
      <c r="C131" t="s">
        <v>75</v>
      </c>
      <c r="D131" t="s">
        <v>64</v>
      </c>
      <c r="E131">
        <v>0</v>
      </c>
    </row>
    <row r="132" spans="1:5" x14ac:dyDescent="0.75">
      <c r="A132" t="str">
        <f t="shared" si="2"/>
        <v>residual fuel oil</v>
      </c>
      <c r="B132" t="str">
        <f>IFERROR(INDEX(crosswalk!C:C,MATCH(D132,crosswalk!B:B,0)),"")</f>
        <v>textiles apparel and leather 13T15</v>
      </c>
      <c r="C132" t="s">
        <v>75</v>
      </c>
      <c r="D132" t="s">
        <v>9</v>
      </c>
      <c r="E132">
        <v>0</v>
      </c>
    </row>
    <row r="133" spans="1:5" x14ac:dyDescent="0.75">
      <c r="A133" t="str">
        <f t="shared" si="2"/>
        <v>residual fuel oil</v>
      </c>
      <c r="B133" t="str">
        <f>IFERROR(INDEX(crosswalk!C:C,MATCH(D133,crosswalk!B:B,0)),"")</f>
        <v>wood products 16</v>
      </c>
      <c r="C133" t="s">
        <v>75</v>
      </c>
      <c r="D133" t="s">
        <v>10</v>
      </c>
      <c r="E133">
        <v>0</v>
      </c>
    </row>
    <row r="134" spans="1:5" x14ac:dyDescent="0.75">
      <c r="A134">
        <f t="shared" si="2"/>
        <v>0</v>
      </c>
      <c r="B134" t="str">
        <f>IFERROR(INDEX(crosswalk!C:C,MATCH(D134,crosswalk!B:B,0)),"")</f>
        <v/>
      </c>
    </row>
    <row r="135" spans="1:5" x14ac:dyDescent="0.75">
      <c r="A135">
        <f t="shared" si="2"/>
        <v>0</v>
      </c>
      <c r="B135" t="str">
        <f>IFERROR(INDEX(crosswalk!C:C,MATCH(D135,crosswalk!B:B,0)),"")</f>
        <v/>
      </c>
    </row>
    <row r="136" spans="1:5" x14ac:dyDescent="0.75">
      <c r="A136" t="str">
        <f t="shared" si="2"/>
        <v>electricity</v>
      </c>
      <c r="B136" t="str">
        <f>IFERROR(INDEX(crosswalk!C:C,MATCH(D136,crosswalk!B:B,0)),"")</f>
        <v>agriculture and forestry 01T03</v>
      </c>
      <c r="C136" t="s">
        <v>30</v>
      </c>
      <c r="D136" t="s">
        <v>71</v>
      </c>
      <c r="E136">
        <v>0</v>
      </c>
    </row>
    <row r="137" spans="1:5" x14ac:dyDescent="0.75">
      <c r="A137" t="str">
        <f t="shared" si="2"/>
        <v>electricity</v>
      </c>
      <c r="B137" t="str">
        <f>IFERROR(INDEX(crosswalk!C:C,MATCH(D137,crosswalk!B:B,0)),"")</f>
        <v>cement and other nonmetallic minerals 239</v>
      </c>
      <c r="C137" t="s">
        <v>30</v>
      </c>
      <c r="D137" t="s">
        <v>56</v>
      </c>
      <c r="E137">
        <v>0</v>
      </c>
    </row>
    <row r="138" spans="1:5" x14ac:dyDescent="0.75">
      <c r="A138" t="str">
        <f t="shared" si="2"/>
        <v>electricity</v>
      </c>
      <c r="B138" t="str">
        <f>IFERROR(INDEX(crosswalk!C:C,MATCH(D138,crosswalk!B:B,0)),"")</f>
        <v>chemicals 20</v>
      </c>
      <c r="C138" t="s">
        <v>30</v>
      </c>
      <c r="D138" t="s">
        <v>51</v>
      </c>
      <c r="E138">
        <v>0</v>
      </c>
    </row>
    <row r="139" spans="1:5" x14ac:dyDescent="0.75">
      <c r="A139" t="str">
        <f t="shared" si="2"/>
        <v>electricity</v>
      </c>
      <c r="B139" t="str">
        <f>IFERROR(INDEX(crosswalk!C:C,MATCH(D139,crosswalk!B:B,0)),"")</f>
        <v>coal mining 05</v>
      </c>
      <c r="C139" t="s">
        <v>30</v>
      </c>
      <c r="D139" t="s">
        <v>5</v>
      </c>
      <c r="E139">
        <v>0</v>
      </c>
    </row>
    <row r="140" spans="1:5" x14ac:dyDescent="0.75">
      <c r="A140" t="str">
        <f t="shared" si="2"/>
        <v>electricity</v>
      </c>
      <c r="B140" t="str">
        <f>IFERROR(INDEX(crosswalk!C:C,MATCH(D140,crosswalk!B:B,0)),"")</f>
        <v>construction 41T43</v>
      </c>
      <c r="C140" t="s">
        <v>30</v>
      </c>
      <c r="D140" t="s">
        <v>28</v>
      </c>
      <c r="E140">
        <v>0</v>
      </c>
    </row>
    <row r="141" spans="1:5" x14ac:dyDescent="0.75">
      <c r="A141" t="str">
        <f t="shared" si="2"/>
        <v>electricity</v>
      </c>
      <c r="B141" t="str">
        <f>IFERROR(INDEX(crosswalk!C:C,MATCH(D141,crosswalk!B:B,0)),"")</f>
        <v>energy pipelines and gas processing 352T353</v>
      </c>
      <c r="C141" t="s">
        <v>30</v>
      </c>
      <c r="D141" t="s">
        <v>26</v>
      </c>
      <c r="E141">
        <v>0</v>
      </c>
    </row>
    <row r="142" spans="1:5" x14ac:dyDescent="0.75">
      <c r="A142" t="str">
        <f t="shared" si="2"/>
        <v>electricity</v>
      </c>
      <c r="B142" t="str">
        <f>IFERROR(INDEX(crosswalk!C:C,MATCH(D142,crosswalk!B:B,0)),"")</f>
        <v>food beverage and tobacco 10T12</v>
      </c>
      <c r="C142" t="s">
        <v>30</v>
      </c>
      <c r="D142" t="s">
        <v>40</v>
      </c>
      <c r="E142">
        <v>0</v>
      </c>
    </row>
    <row r="143" spans="1:5" x14ac:dyDescent="0.75">
      <c r="A143" t="str">
        <f t="shared" si="2"/>
        <v>electricity</v>
      </c>
      <c r="B143" t="str">
        <f>IFERROR(INDEX(crosswalk!C:C,MATCH(D143,crosswalk!B:B,0)),"")</f>
        <v>iron and steel 241</v>
      </c>
      <c r="C143" t="s">
        <v>30</v>
      </c>
      <c r="D143" t="s">
        <v>17</v>
      </c>
      <c r="E143">
        <v>0</v>
      </c>
    </row>
    <row r="144" spans="1:5" x14ac:dyDescent="0.75">
      <c r="A144" t="str">
        <f t="shared" si="2"/>
        <v>electricity</v>
      </c>
      <c r="B144" t="str">
        <f>IFERROR(INDEX(crosswalk!C:C,MATCH(D144,crosswalk!B:B,0)),"")</f>
        <v>metal products except machinery and vehicles 25</v>
      </c>
      <c r="C144" t="s">
        <v>30</v>
      </c>
      <c r="D144" t="s">
        <v>59</v>
      </c>
      <c r="E144">
        <v>0</v>
      </c>
    </row>
    <row r="145" spans="1:5" x14ac:dyDescent="0.75">
      <c r="A145" t="str">
        <f t="shared" si="2"/>
        <v>electricity</v>
      </c>
      <c r="B145" t="str">
        <f>IFERROR(INDEX(crosswalk!C:C,MATCH(D145,crosswalk!B:B,0)),"")</f>
        <v>oil and gas extraction 06</v>
      </c>
      <c r="C145" t="s">
        <v>30</v>
      </c>
      <c r="D145" t="s">
        <v>6</v>
      </c>
      <c r="E145">
        <v>0</v>
      </c>
    </row>
    <row r="146" spans="1:5" x14ac:dyDescent="0.75">
      <c r="A146" t="str">
        <f t="shared" si="2"/>
        <v>electricity</v>
      </c>
      <c r="B146" t="str">
        <f>IFERROR(INDEX(crosswalk!C:C,MATCH(D146,crosswalk!B:B,0)),"")</f>
        <v>other manufacturing 31T33</v>
      </c>
      <c r="C146" t="s">
        <v>30</v>
      </c>
      <c r="D146" t="s">
        <v>53</v>
      </c>
      <c r="E146">
        <v>0</v>
      </c>
    </row>
    <row r="147" spans="1:5" x14ac:dyDescent="0.75">
      <c r="A147" t="str">
        <f t="shared" si="2"/>
        <v>electricity</v>
      </c>
      <c r="B147" t="str">
        <f>IFERROR(INDEX(crosswalk!C:C,MATCH(D147,crosswalk!B:B,0)),"")</f>
        <v>other metals 242</v>
      </c>
      <c r="C147" t="s">
        <v>30</v>
      </c>
      <c r="D147" t="s">
        <v>18</v>
      </c>
      <c r="E147">
        <v>0</v>
      </c>
    </row>
    <row r="148" spans="1:5" x14ac:dyDescent="0.75">
      <c r="A148" t="str">
        <f t="shared" si="2"/>
        <v>electricity</v>
      </c>
      <c r="B148" t="str">
        <f>IFERROR(INDEX(crosswalk!C:C,MATCH(D148,crosswalk!B:B,0)),"")</f>
        <v>other mining and quarrying 07T08</v>
      </c>
      <c r="C148" t="s">
        <v>30</v>
      </c>
      <c r="D148" t="s">
        <v>73</v>
      </c>
      <c r="E148">
        <v>0</v>
      </c>
    </row>
    <row r="149" spans="1:5" x14ac:dyDescent="0.75">
      <c r="A149" t="str">
        <f t="shared" si="2"/>
        <v>electricity</v>
      </c>
      <c r="B149" t="str">
        <f>IFERROR(INDEX(crosswalk!C:C,MATCH(D149,crosswalk!B:B,0)),"")</f>
        <v>pulp paper and printing 17T18</v>
      </c>
      <c r="C149" t="s">
        <v>30</v>
      </c>
      <c r="D149" t="s">
        <v>11</v>
      </c>
      <c r="E149">
        <v>0</v>
      </c>
    </row>
    <row r="150" spans="1:5" x14ac:dyDescent="0.75">
      <c r="A150" t="str">
        <f t="shared" si="2"/>
        <v>electricity</v>
      </c>
      <c r="B150" t="str">
        <f>IFERROR(INDEX(crosswalk!C:C,MATCH(D150,crosswalk!B:B,0)),"")</f>
        <v>refined petroleum and coke 19</v>
      </c>
      <c r="C150" t="s">
        <v>30</v>
      </c>
      <c r="D150" t="s">
        <v>12</v>
      </c>
      <c r="E150">
        <v>0</v>
      </c>
    </row>
    <row r="151" spans="1:5" x14ac:dyDescent="0.75">
      <c r="A151" t="str">
        <f t="shared" si="2"/>
        <v>electricity</v>
      </c>
      <c r="B151" t="str">
        <f>IFERROR(INDEX(crosswalk!C:C,MATCH(D151,crosswalk!B:B,0)),"")</f>
        <v>road vehicles 29</v>
      </c>
      <c r="C151" t="s">
        <v>30</v>
      </c>
      <c r="D151" t="s">
        <v>64</v>
      </c>
      <c r="E151">
        <v>0</v>
      </c>
    </row>
    <row r="152" spans="1:5" x14ac:dyDescent="0.75">
      <c r="A152" t="str">
        <f t="shared" si="2"/>
        <v>electricity</v>
      </c>
      <c r="B152" t="str">
        <f>IFERROR(INDEX(crosswalk!C:C,MATCH(D152,crosswalk!B:B,0)),"")</f>
        <v>textiles apparel and leather 13T15</v>
      </c>
      <c r="C152" t="s">
        <v>30</v>
      </c>
      <c r="D152" t="s">
        <v>9</v>
      </c>
      <c r="E152">
        <v>0</v>
      </c>
    </row>
    <row r="153" spans="1:5" x14ac:dyDescent="0.75">
      <c r="A153" t="str">
        <f t="shared" si="2"/>
        <v>electricity</v>
      </c>
      <c r="B153" t="str">
        <f>IFERROR(INDEX(crosswalk!C:C,MATCH(D153,crosswalk!B:B,0)),"")</f>
        <v>wood products 16</v>
      </c>
      <c r="C153" t="s">
        <v>30</v>
      </c>
      <c r="D153" t="s">
        <v>10</v>
      </c>
      <c r="E1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9F96-03DF-4F29-9C95-4757E8937A81}">
  <dimension ref="A1:L22"/>
  <sheetViews>
    <sheetView workbookViewId="0"/>
  </sheetViews>
  <sheetFormatPr defaultRowHeight="14.75" x14ac:dyDescent="0.75"/>
  <cols>
    <col min="2" max="2" width="30.08984375" customWidth="1"/>
    <col min="9" max="9" width="41.6328125" customWidth="1"/>
    <col min="10" max="10" width="11.6328125" bestFit="1" customWidth="1"/>
    <col min="12" max="12" width="11.6328125" bestFit="1" customWidth="1"/>
  </cols>
  <sheetData>
    <row r="1" spans="1:12" x14ac:dyDescent="0.75">
      <c r="C1">
        <v>2018</v>
      </c>
      <c r="D1">
        <v>2019</v>
      </c>
      <c r="E1">
        <v>2020</v>
      </c>
      <c r="G1" t="s">
        <v>85</v>
      </c>
      <c r="I1" s="1" t="s">
        <v>88</v>
      </c>
      <c r="J1" s="41">
        <v>2018</v>
      </c>
      <c r="K1" s="41">
        <v>2019</v>
      </c>
      <c r="L1" s="41">
        <v>2020</v>
      </c>
    </row>
    <row r="2" spans="1:12" x14ac:dyDescent="0.75">
      <c r="A2" t="s">
        <v>30</v>
      </c>
      <c r="B2" t="s">
        <v>71</v>
      </c>
      <c r="C2">
        <v>8383415808000</v>
      </c>
      <c r="D2">
        <v>8383415808000</v>
      </c>
      <c r="E2">
        <v>8383415808000</v>
      </c>
      <c r="G2" s="24">
        <f>SUMIFS('Electricity consumption'!H:H,'Electricity consumption'!A:A,'Adjusted Elec'!B2)</f>
        <v>0</v>
      </c>
      <c r="I2" t="str">
        <f>IFERROR(INDEX(crosswalk!C:C,MATCH(B2,crosswalk!B:B,0)),"")</f>
        <v>agriculture and forestry 01T03</v>
      </c>
      <c r="J2">
        <f>C2</f>
        <v>8383415808000</v>
      </c>
      <c r="K2">
        <f t="shared" ref="K2:L2" si="0">D2</f>
        <v>8383415808000</v>
      </c>
      <c r="L2">
        <f t="shared" si="0"/>
        <v>8383415808000</v>
      </c>
    </row>
    <row r="3" spans="1:12" x14ac:dyDescent="0.75">
      <c r="A3" t="s">
        <v>30</v>
      </c>
      <c r="B3" t="s">
        <v>56</v>
      </c>
      <c r="C3">
        <v>0</v>
      </c>
      <c r="D3">
        <v>0</v>
      </c>
      <c r="E3">
        <v>0</v>
      </c>
      <c r="G3" s="24">
        <f>SUMIFS('Electricity consumption'!H:H,'Electricity consumption'!A:A,'Adjusted Elec'!B3)</f>
        <v>0.1534979651249101</v>
      </c>
      <c r="I3" t="str">
        <f>IFERROR(INDEX(crosswalk!C:C,MATCH(B3,crosswalk!B:B,0)),"")</f>
        <v>cement and other nonmetallic minerals 239</v>
      </c>
      <c r="J3">
        <f>$G3*C$13</f>
        <v>51030144460504.164</v>
      </c>
      <c r="K3">
        <f>$G3*D$13</f>
        <v>51034594398440.711</v>
      </c>
      <c r="L3">
        <f>$G3*E$13</f>
        <v>48223072325600.016</v>
      </c>
    </row>
    <row r="4" spans="1:12" x14ac:dyDescent="0.75">
      <c r="A4" t="s">
        <v>30</v>
      </c>
      <c r="B4" t="s">
        <v>51</v>
      </c>
      <c r="C4">
        <v>0</v>
      </c>
      <c r="D4">
        <v>0</v>
      </c>
      <c r="E4">
        <v>0</v>
      </c>
      <c r="G4" s="24">
        <f>SUMIFS('Electricity consumption'!H:H,'Electricity consumption'!A:A,'Adjusted Elec'!B4)</f>
        <v>0.10094690605665274</v>
      </c>
      <c r="I4" t="str">
        <f>IFERROR(INDEX(crosswalk!C:C,MATCH(B4,crosswalk!B:B,0)),"")</f>
        <v>chemicals 20</v>
      </c>
      <c r="J4">
        <f t="shared" ref="J4:J20" si="1">$G4*C$13</f>
        <v>33559631847366.805</v>
      </c>
      <c r="K4">
        <f t="shared" ref="K4:K20" si="2">$G4*D$13</f>
        <v>33562558319170.344</v>
      </c>
      <c r="L4">
        <f t="shared" ref="L4:L20" si="3">$G4*E$13</f>
        <v>31713579706767.898</v>
      </c>
    </row>
    <row r="5" spans="1:12" x14ac:dyDescent="0.75">
      <c r="A5" t="s">
        <v>30</v>
      </c>
      <c r="B5" t="s">
        <v>5</v>
      </c>
      <c r="C5">
        <v>0</v>
      </c>
      <c r="D5">
        <v>0</v>
      </c>
      <c r="E5">
        <v>0</v>
      </c>
      <c r="G5" s="24">
        <f>SUMIFS('Electricity consumption'!H:H,'Electricity consumption'!A:A,'Adjusted Elec'!B5)</f>
        <v>0</v>
      </c>
      <c r="I5" t="str">
        <f>IFERROR(INDEX(crosswalk!C:C,MATCH(B5,crosswalk!B:B,0)),"")</f>
        <v>coal mining 05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 x14ac:dyDescent="0.75">
      <c r="A6" t="s">
        <v>30</v>
      </c>
      <c r="B6" t="s">
        <v>28</v>
      </c>
      <c r="C6">
        <v>0</v>
      </c>
      <c r="D6">
        <v>0</v>
      </c>
      <c r="E6">
        <v>0</v>
      </c>
      <c r="G6" s="24">
        <f>SUMIFS('Electricity consumption'!H:H,'Electricity consumption'!A:A,'Adjusted Elec'!B6)</f>
        <v>0</v>
      </c>
      <c r="I6" t="str">
        <f>IFERROR(INDEX(crosswalk!C:C,MATCH(B6,crosswalk!B:B,0)),"")</f>
        <v>construction 41T43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x14ac:dyDescent="0.75">
      <c r="A7" t="s">
        <v>30</v>
      </c>
      <c r="B7" t="s">
        <v>26</v>
      </c>
      <c r="C7">
        <v>0</v>
      </c>
      <c r="D7">
        <v>0</v>
      </c>
      <c r="E7">
        <v>0</v>
      </c>
      <c r="G7" s="24">
        <f>SUMIFS('Electricity consumption'!H:H,'Electricity consumption'!A:A,'Adjusted Elec'!B7)</f>
        <v>0</v>
      </c>
      <c r="I7" t="str">
        <f>IFERROR(INDEX(crosswalk!C:C,MATCH(B7,crosswalk!B:B,0)),"")</f>
        <v>energy pipelines and gas processing 352T353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75">
      <c r="A8" t="s">
        <v>30</v>
      </c>
      <c r="B8" t="s">
        <v>40</v>
      </c>
      <c r="C8">
        <v>0</v>
      </c>
      <c r="D8">
        <v>0</v>
      </c>
      <c r="E8">
        <v>0</v>
      </c>
      <c r="G8" s="24">
        <f>SUMIFS('Electricity consumption'!H:H,'Electricity consumption'!A:A,'Adjusted Elec'!B8)</f>
        <v>0.13026228265049089</v>
      </c>
      <c r="I8" t="str">
        <f>IFERROR(INDEX(crosswalk!C:C,MATCH(B8,crosswalk!B:B,0)),"")</f>
        <v>food beverage and tobacco 10T12</v>
      </c>
      <c r="J8">
        <f t="shared" si="1"/>
        <v>43305480277867.422</v>
      </c>
      <c r="K8">
        <f t="shared" si="2"/>
        <v>43309256608536.008</v>
      </c>
      <c r="L8">
        <f t="shared" si="3"/>
        <v>40923327370761.156</v>
      </c>
    </row>
    <row r="9" spans="1:12" x14ac:dyDescent="0.75">
      <c r="A9" t="s">
        <v>30</v>
      </c>
      <c r="B9" t="s">
        <v>17</v>
      </c>
      <c r="C9">
        <v>0</v>
      </c>
      <c r="D9">
        <v>0</v>
      </c>
      <c r="E9">
        <v>0</v>
      </c>
      <c r="G9" s="24">
        <f>SUMIFS('Electricity consumption'!H:H,'Electricity consumption'!A:A,'Adjusted Elec'!B9)</f>
        <v>0.18403267782440477</v>
      </c>
      <c r="I9" t="str">
        <f>IFERROR(INDEX(crosswalk!C:C,MATCH(B9,crosswalk!B:B,0)),"")</f>
        <v>iron and steel 241</v>
      </c>
      <c r="J9">
        <f t="shared" si="1"/>
        <v>61181359161280.258</v>
      </c>
      <c r="K9">
        <f t="shared" si="2"/>
        <v>61186694306889.188</v>
      </c>
      <c r="L9">
        <f t="shared" si="3"/>
        <v>57815887824821.188</v>
      </c>
    </row>
    <row r="10" spans="1:12" x14ac:dyDescent="0.75">
      <c r="A10" t="s">
        <v>30</v>
      </c>
      <c r="B10" t="s">
        <v>72</v>
      </c>
      <c r="C10">
        <v>0</v>
      </c>
      <c r="D10">
        <v>0</v>
      </c>
      <c r="E10">
        <v>0</v>
      </c>
      <c r="G10" s="24">
        <f>SUMIFS('Electricity consumption'!H:H,'Electricity consumption'!A:A,'Adjusted Elec'!B10)</f>
        <v>0</v>
      </c>
      <c r="I10" t="str">
        <f>IFERROR(INDEX(crosswalk!C:C,MATCH(B10,crosswalk!B:B,0)),"")</f>
        <v/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x14ac:dyDescent="0.75">
      <c r="A11" t="s">
        <v>30</v>
      </c>
      <c r="B11" t="s">
        <v>59</v>
      </c>
      <c r="C11">
        <v>0</v>
      </c>
      <c r="D11">
        <v>0</v>
      </c>
      <c r="E11">
        <v>0</v>
      </c>
      <c r="G11" s="24">
        <f>SUMIFS('Electricity consumption'!H:H,'Electricity consumption'!A:A,'Adjusted Elec'!B11)</f>
        <v>5.0032044725863659E-2</v>
      </c>
      <c r="I11" t="str">
        <f>IFERROR(INDEX(crosswalk!C:C,MATCH(B11,crosswalk!B:B,0)),"")</f>
        <v>metal products except machinery and vehicles 25</v>
      </c>
      <c r="J11">
        <f t="shared" si="1"/>
        <v>16633070464078.07</v>
      </c>
      <c r="K11">
        <f t="shared" si="2"/>
        <v>16634520903461.338</v>
      </c>
      <c r="L11">
        <f t="shared" si="3"/>
        <v>15718116585126.236</v>
      </c>
    </row>
    <row r="12" spans="1:12" x14ac:dyDescent="0.75">
      <c r="A12" t="s">
        <v>30</v>
      </c>
      <c r="B12" t="s">
        <v>6</v>
      </c>
      <c r="C12">
        <v>0</v>
      </c>
      <c r="D12">
        <v>0</v>
      </c>
      <c r="E12">
        <v>0</v>
      </c>
      <c r="G12" s="24">
        <f>SUMIFS('Electricity consumption'!H:H,'Electricity consumption'!A:A,'Adjusted Elec'!B12)</f>
        <v>0</v>
      </c>
      <c r="I12" t="str">
        <f>IFERROR(INDEX(crosswalk!C:C,MATCH(B12,crosswalk!B:B,0)),"")</f>
        <v>oil and gas extraction 06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 x14ac:dyDescent="0.75">
      <c r="A13" t="s">
        <v>30</v>
      </c>
      <c r="B13" t="s">
        <v>53</v>
      </c>
      <c r="C13">
        <v>332448344960000</v>
      </c>
      <c r="D13">
        <v>332477335168000</v>
      </c>
      <c r="E13">
        <v>314160987648000</v>
      </c>
      <c r="G13" s="24">
        <f>SUMIFS('Electricity consumption'!H:H,'Electricity consumption'!A:A,'Adjusted Elec'!B13)</f>
        <v>8.45411541827958E-2</v>
      </c>
      <c r="I13" t="str">
        <f>IFERROR(INDEX(crosswalk!C:C,MATCH(B13,crosswalk!B:B,0)),"")</f>
        <v>other manufacturing 31T33</v>
      </c>
      <c r="J13">
        <f t="shared" si="1"/>
        <v>28105566789078.645</v>
      </c>
      <c r="K13">
        <f t="shared" si="2"/>
        <v>28108017654722.965</v>
      </c>
      <c r="L13">
        <f t="shared" si="3"/>
        <v>26559532494968.977</v>
      </c>
    </row>
    <row r="14" spans="1:12" x14ac:dyDescent="0.75">
      <c r="A14" t="s">
        <v>30</v>
      </c>
      <c r="B14" t="s">
        <v>18</v>
      </c>
      <c r="C14">
        <v>0</v>
      </c>
      <c r="D14">
        <v>0</v>
      </c>
      <c r="E14">
        <v>0</v>
      </c>
      <c r="G14" s="24">
        <f>SUMIFS('Electricity consumption'!H:H,'Electricity consumption'!A:A,'Adjusted Elec'!B14)</f>
        <v>0</v>
      </c>
      <c r="I14" t="str">
        <f>IFERROR(INDEX(crosswalk!C:C,MATCH(B14,crosswalk!B:B,0)),"")</f>
        <v>other metals 242</v>
      </c>
      <c r="J14">
        <f t="shared" si="1"/>
        <v>0</v>
      </c>
      <c r="K14">
        <f t="shared" si="2"/>
        <v>0</v>
      </c>
      <c r="L14">
        <f t="shared" si="3"/>
        <v>0</v>
      </c>
    </row>
    <row r="15" spans="1:12" x14ac:dyDescent="0.75">
      <c r="A15" t="s">
        <v>30</v>
      </c>
      <c r="B15" t="s">
        <v>73</v>
      </c>
      <c r="C15">
        <v>0</v>
      </c>
      <c r="D15">
        <v>0</v>
      </c>
      <c r="E15">
        <v>0</v>
      </c>
      <c r="G15" s="24">
        <f>SUMIFS('Electricity consumption'!H:H,'Electricity consumption'!A:A,'Adjusted Elec'!B15)</f>
        <v>0</v>
      </c>
      <c r="I15" t="str">
        <f>IFERROR(INDEX(crosswalk!C:C,MATCH(B15,crosswalk!B:B,0)),"")</f>
        <v>other mining and quarrying 07T08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75">
      <c r="A16" t="s">
        <v>30</v>
      </c>
      <c r="B16" t="s">
        <v>11</v>
      </c>
      <c r="C16">
        <v>0</v>
      </c>
      <c r="D16">
        <v>0</v>
      </c>
      <c r="E16">
        <v>0</v>
      </c>
      <c r="G16" s="24">
        <f>SUMIFS('Electricity consumption'!H:H,'Electricity consumption'!A:A,'Adjusted Elec'!B16)</f>
        <v>6.9868794533177223E-2</v>
      </c>
      <c r="I16" t="str">
        <f>IFERROR(INDEX(crosswalk!C:C,MATCH(B16,crosswalk!B:B,0)),"")</f>
        <v>pulp paper and printing 17T18</v>
      </c>
      <c r="J16">
        <f t="shared" si="1"/>
        <v>23227765106905.063</v>
      </c>
      <c r="K16">
        <f t="shared" si="2"/>
        <v>23229790617791.289</v>
      </c>
      <c r="L16">
        <f t="shared" si="3"/>
        <v>21950049496318.141</v>
      </c>
    </row>
    <row r="17" spans="1:12" x14ac:dyDescent="0.75">
      <c r="A17" t="s">
        <v>30</v>
      </c>
      <c r="B17" t="s">
        <v>12</v>
      </c>
      <c r="C17">
        <v>0</v>
      </c>
      <c r="D17">
        <v>0</v>
      </c>
      <c r="E17">
        <v>0</v>
      </c>
      <c r="G17" s="24">
        <f>SUMIFS('Electricity consumption'!H:H,'Electricity consumption'!A:A,'Adjusted Elec'!B17)</f>
        <v>6.130145045038967E-2</v>
      </c>
      <c r="I17" t="str">
        <f>IFERROR(INDEX(crosswalk!C:C,MATCH(B17,crosswalk!B:B,0)),"")</f>
        <v>refined petroleum and coke 19</v>
      </c>
      <c r="J17">
        <f t="shared" si="1"/>
        <v>20379565745879.492</v>
      </c>
      <c r="K17">
        <f t="shared" si="2"/>
        <v>20381342887678.75</v>
      </c>
      <c r="L17">
        <f t="shared" si="3"/>
        <v>19258524217749.352</v>
      </c>
    </row>
    <row r="18" spans="1:12" x14ac:dyDescent="0.75">
      <c r="A18" t="s">
        <v>30</v>
      </c>
      <c r="B18" t="s">
        <v>64</v>
      </c>
      <c r="C18">
        <v>0</v>
      </c>
      <c r="D18">
        <v>0</v>
      </c>
      <c r="E18">
        <v>0</v>
      </c>
      <c r="G18" s="24">
        <f>SUMIFS('Electricity consumption'!H:H,'Electricity consumption'!A:A,'Adjusted Elec'!B18)</f>
        <v>2.3817880148434979E-2</v>
      </c>
      <c r="I18" t="str">
        <f>IFERROR(INDEX(crosswalk!C:C,MATCH(B18,crosswalk!B:B,0)),"")</f>
        <v>road vehicles 29</v>
      </c>
      <c r="J18">
        <f t="shared" si="1"/>
        <v>7918214835802.8477</v>
      </c>
      <c r="K18">
        <f t="shared" si="2"/>
        <v>7918905321102.4697</v>
      </c>
      <c r="L18">
        <f t="shared" si="3"/>
        <v>7482648751114.0264</v>
      </c>
    </row>
    <row r="19" spans="1:12" x14ac:dyDescent="0.75">
      <c r="A19" t="s">
        <v>30</v>
      </c>
      <c r="B19" t="s">
        <v>9</v>
      </c>
      <c r="C19">
        <v>0</v>
      </c>
      <c r="D19">
        <v>0</v>
      </c>
      <c r="E19">
        <v>0</v>
      </c>
      <c r="G19" s="24">
        <f>SUMIFS('Electricity consumption'!H:H,'Electricity consumption'!A:A,'Adjusted Elec'!B19)</f>
        <v>0.12506917693704592</v>
      </c>
      <c r="I19" t="str">
        <f>IFERROR(INDEX(crosswalk!C:C,MATCH(B19,crosswalk!B:B,0)),"")</f>
        <v>textiles apparel and leather 13T15</v>
      </c>
      <c r="J19">
        <f t="shared" si="1"/>
        <v>41579040878230.32</v>
      </c>
      <c r="K19">
        <f t="shared" si="2"/>
        <v>41582666659684.109</v>
      </c>
      <c r="L19">
        <f t="shared" si="3"/>
        <v>39291856150864.813</v>
      </c>
    </row>
    <row r="20" spans="1:12" x14ac:dyDescent="0.75">
      <c r="A20" t="s">
        <v>30</v>
      </c>
      <c r="B20" t="s">
        <v>10</v>
      </c>
      <c r="C20">
        <v>0</v>
      </c>
      <c r="D20">
        <v>0</v>
      </c>
      <c r="E20">
        <v>0</v>
      </c>
      <c r="G20" s="24">
        <f>SUMIFS('Electricity consumption'!H:H,'Electricity consumption'!A:A,'Adjusted Elec'!B20)</f>
        <v>1.6629667365834249E-2</v>
      </c>
      <c r="I20" t="str">
        <f>IFERROR(INDEX(crosswalk!C:C,MATCH(B20,crosswalk!B:B,0)),"")</f>
        <v>wood products 16</v>
      </c>
      <c r="J20">
        <f t="shared" si="1"/>
        <v>5528505393006.9189</v>
      </c>
      <c r="K20">
        <f t="shared" si="2"/>
        <v>5528987490522.8252</v>
      </c>
      <c r="L20">
        <f t="shared" si="3"/>
        <v>5224392723908.2021</v>
      </c>
    </row>
    <row r="22" spans="1:12" x14ac:dyDescent="0.75">
      <c r="H22" s="24">
        <f>SUM(G1:G20)</f>
        <v>1</v>
      </c>
      <c r="I22" s="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BBFC-6636-4CCC-B188-19B4A4654D8A}">
  <dimension ref="B1:F19"/>
  <sheetViews>
    <sheetView tabSelected="1" workbookViewId="0">
      <selection activeCell="F29" sqref="F29"/>
    </sheetView>
  </sheetViews>
  <sheetFormatPr defaultRowHeight="14.75" x14ac:dyDescent="0.75"/>
  <cols>
    <col min="2" max="2" width="25.953125" style="56" customWidth="1"/>
    <col min="3" max="3" width="41.81640625" style="56" customWidth="1"/>
    <col min="4" max="4" width="12.26953125" style="56" customWidth="1"/>
    <col min="5" max="7" width="12.26953125" customWidth="1"/>
  </cols>
  <sheetData>
    <row r="1" spans="2:6" x14ac:dyDescent="0.75">
      <c r="B1" s="55" t="s">
        <v>109</v>
      </c>
      <c r="C1" s="55" t="s">
        <v>108</v>
      </c>
      <c r="D1" s="55" t="s">
        <v>110</v>
      </c>
    </row>
    <row r="2" spans="2:6" x14ac:dyDescent="0.75">
      <c r="B2" s="56" t="s">
        <v>71</v>
      </c>
      <c r="C2" s="59" t="s">
        <v>4</v>
      </c>
      <c r="D2" s="57"/>
      <c r="E2" s="58"/>
      <c r="F2" s="58"/>
    </row>
    <row r="3" spans="2:6" x14ac:dyDescent="0.75">
      <c r="B3" s="56" t="s">
        <v>56</v>
      </c>
      <c r="C3" s="59" t="s">
        <v>16</v>
      </c>
      <c r="D3" s="57" t="s">
        <v>15</v>
      </c>
      <c r="E3" s="58"/>
      <c r="F3" s="58"/>
    </row>
    <row r="4" spans="2:6" x14ac:dyDescent="0.75">
      <c r="B4" s="56" t="s">
        <v>51</v>
      </c>
      <c r="C4" s="59" t="s">
        <v>13</v>
      </c>
      <c r="D4" s="57"/>
      <c r="E4" s="58"/>
      <c r="F4" s="58"/>
    </row>
    <row r="5" spans="2:6" x14ac:dyDescent="0.75">
      <c r="B5" s="56" t="s">
        <v>5</v>
      </c>
      <c r="C5" s="59" t="s">
        <v>5</v>
      </c>
      <c r="D5" s="57"/>
      <c r="E5" s="58"/>
      <c r="F5" s="58"/>
    </row>
    <row r="6" spans="2:6" x14ac:dyDescent="0.75">
      <c r="B6" s="56" t="s">
        <v>28</v>
      </c>
      <c r="C6" s="59" t="s">
        <v>28</v>
      </c>
      <c r="D6" s="57"/>
      <c r="E6" s="58"/>
      <c r="F6" s="58"/>
    </row>
    <row r="7" spans="2:6" x14ac:dyDescent="0.75">
      <c r="B7" s="56" t="s">
        <v>26</v>
      </c>
      <c r="C7" s="59" t="s">
        <v>26</v>
      </c>
      <c r="D7" s="57"/>
      <c r="E7" s="58"/>
      <c r="F7" s="58"/>
    </row>
    <row r="8" spans="2:6" x14ac:dyDescent="0.75">
      <c r="B8" s="56" t="s">
        <v>40</v>
      </c>
      <c r="C8" s="59" t="s">
        <v>8</v>
      </c>
      <c r="D8" s="57"/>
      <c r="E8" s="58"/>
      <c r="F8" s="58"/>
    </row>
    <row r="9" spans="2:6" x14ac:dyDescent="0.75">
      <c r="B9" s="56" t="s">
        <v>17</v>
      </c>
      <c r="C9" s="59" t="s">
        <v>17</v>
      </c>
      <c r="D9" s="57"/>
      <c r="E9" s="58"/>
      <c r="F9" s="58"/>
    </row>
    <row r="10" spans="2:6" x14ac:dyDescent="0.75">
      <c r="B10" s="56" t="s">
        <v>59</v>
      </c>
      <c r="C10" s="59" t="s">
        <v>19</v>
      </c>
      <c r="D10" s="57" t="s">
        <v>20</v>
      </c>
      <c r="E10" s="58" t="s">
        <v>21</v>
      </c>
      <c r="F10" s="58" t="s">
        <v>22</v>
      </c>
    </row>
    <row r="11" spans="2:6" x14ac:dyDescent="0.75">
      <c r="B11" s="56" t="s">
        <v>6</v>
      </c>
      <c r="C11" s="59" t="s">
        <v>6</v>
      </c>
      <c r="D11" s="57"/>
      <c r="E11" s="58"/>
      <c r="F11" s="58"/>
    </row>
    <row r="12" spans="2:6" x14ac:dyDescent="0.75">
      <c r="B12" s="56" t="s">
        <v>53</v>
      </c>
      <c r="C12" s="59" t="s">
        <v>25</v>
      </c>
      <c r="D12" s="57" t="s">
        <v>14</v>
      </c>
      <c r="E12" s="58"/>
      <c r="F12" s="58"/>
    </row>
    <row r="13" spans="2:6" x14ac:dyDescent="0.75">
      <c r="B13" s="56" t="s">
        <v>18</v>
      </c>
      <c r="C13" s="59" t="s">
        <v>18</v>
      </c>
      <c r="D13" s="57"/>
      <c r="E13" s="58"/>
      <c r="F13" s="58"/>
    </row>
    <row r="14" spans="2:6" x14ac:dyDescent="0.75">
      <c r="B14" s="56" t="s">
        <v>73</v>
      </c>
      <c r="C14" s="59" t="s">
        <v>7</v>
      </c>
      <c r="D14" s="57"/>
      <c r="E14" s="58"/>
      <c r="F14" s="58"/>
    </row>
    <row r="15" spans="2:6" x14ac:dyDescent="0.75">
      <c r="B15" s="56" t="s">
        <v>11</v>
      </c>
      <c r="C15" s="59" t="s">
        <v>11</v>
      </c>
      <c r="D15" s="57"/>
      <c r="E15" s="58"/>
      <c r="F15" s="58"/>
    </row>
    <row r="16" spans="2:6" x14ac:dyDescent="0.75">
      <c r="B16" s="56" t="s">
        <v>12</v>
      </c>
      <c r="C16" s="59" t="s">
        <v>12</v>
      </c>
      <c r="D16" s="57"/>
      <c r="E16" s="58"/>
      <c r="F16" s="58"/>
    </row>
    <row r="17" spans="2:6" x14ac:dyDescent="0.75">
      <c r="B17" s="56" t="s">
        <v>64</v>
      </c>
      <c r="C17" s="59" t="s">
        <v>23</v>
      </c>
      <c r="D17" s="57" t="s">
        <v>24</v>
      </c>
      <c r="E17" s="58"/>
      <c r="F17" s="58"/>
    </row>
    <row r="18" spans="2:6" x14ac:dyDescent="0.75">
      <c r="B18" s="56" t="s">
        <v>9</v>
      </c>
      <c r="C18" s="59" t="s">
        <v>9</v>
      </c>
      <c r="D18" s="57"/>
      <c r="E18" s="58"/>
      <c r="F18" s="58"/>
    </row>
    <row r="19" spans="2:6" x14ac:dyDescent="0.75">
      <c r="B19" s="56" t="s">
        <v>10</v>
      </c>
      <c r="C19" s="59" t="s">
        <v>10</v>
      </c>
      <c r="D19" s="57"/>
      <c r="E19" s="58"/>
      <c r="F19" s="5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9451-2284-49E8-830C-8AED34090902}">
  <dimension ref="A2:AG204"/>
  <sheetViews>
    <sheetView topLeftCell="A42" workbookViewId="0">
      <selection activeCell="D3" sqref="D3"/>
    </sheetView>
  </sheetViews>
  <sheetFormatPr defaultRowHeight="14.75" x14ac:dyDescent="0.75"/>
  <cols>
    <col min="1" max="1" width="12" customWidth="1"/>
    <col min="2" max="2" width="41.1796875" bestFit="1" customWidth="1"/>
    <col min="5" max="5" width="11.6328125" bestFit="1" customWidth="1"/>
  </cols>
  <sheetData>
    <row r="2" spans="1:33" x14ac:dyDescent="0.75">
      <c r="B2" s="29" t="s">
        <v>29</v>
      </c>
      <c r="C2" s="1">
        <v>2020</v>
      </c>
      <c r="D2" s="1">
        <v>2021</v>
      </c>
      <c r="E2" s="1">
        <v>2022</v>
      </c>
      <c r="F2" s="1">
        <v>2023</v>
      </c>
      <c r="G2" s="1">
        <v>2024</v>
      </c>
      <c r="H2" s="1">
        <v>2025</v>
      </c>
      <c r="I2" s="1">
        <v>2026</v>
      </c>
      <c r="J2" s="1">
        <v>2027</v>
      </c>
      <c r="K2" s="1">
        <v>2028</v>
      </c>
      <c r="L2" s="1">
        <v>2029</v>
      </c>
      <c r="M2" s="1">
        <v>2030</v>
      </c>
      <c r="N2" s="1">
        <v>2031</v>
      </c>
      <c r="O2" s="1">
        <v>2032</v>
      </c>
      <c r="P2" s="1">
        <v>2033</v>
      </c>
      <c r="Q2" s="1">
        <v>2034</v>
      </c>
      <c r="R2" s="1">
        <v>2035</v>
      </c>
      <c r="S2" s="1">
        <v>2036</v>
      </c>
      <c r="T2" s="1">
        <v>2037</v>
      </c>
      <c r="U2" s="1">
        <v>2038</v>
      </c>
      <c r="V2" s="1">
        <v>2039</v>
      </c>
      <c r="W2" s="1">
        <v>2040</v>
      </c>
      <c r="X2" s="1">
        <v>2041</v>
      </c>
      <c r="Y2" s="1">
        <v>2042</v>
      </c>
      <c r="Z2" s="1">
        <v>2043</v>
      </c>
      <c r="AA2" s="1">
        <v>2044</v>
      </c>
      <c r="AB2" s="1">
        <v>2045</v>
      </c>
      <c r="AC2" s="1">
        <v>2046</v>
      </c>
      <c r="AD2" s="1">
        <v>2047</v>
      </c>
      <c r="AE2" s="1">
        <v>2048</v>
      </c>
      <c r="AF2" s="1">
        <v>2049</v>
      </c>
      <c r="AG2" s="1">
        <v>2050</v>
      </c>
    </row>
    <row r="3" spans="1:33" x14ac:dyDescent="0.75">
      <c r="A3" t="s">
        <v>86</v>
      </c>
      <c r="B3" t="s">
        <v>4</v>
      </c>
      <c r="C3" s="48">
        <f>SUMIFS('Adjusted Elec'!$L$2:$L$20,'Adjusted Elec'!$I$2:$I$20,$B3)</f>
        <v>8383415808000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x14ac:dyDescent="0.75">
      <c r="A4" t="s">
        <v>86</v>
      </c>
      <c r="B4" t="s">
        <v>5</v>
      </c>
      <c r="C4" s="48">
        <f>SUMIFS('Adjusted Elec'!$L$2:$L$20,'Adjusted Elec'!$I$2:$I$20,$B4)</f>
        <v>0</v>
      </c>
    </row>
    <row r="5" spans="1:33" x14ac:dyDescent="0.75">
      <c r="A5" t="s">
        <v>86</v>
      </c>
      <c r="B5" t="s">
        <v>6</v>
      </c>
      <c r="C5" s="48">
        <f>SUMIFS('Adjusted Elec'!$L$2:$L$20,'Adjusted Elec'!$I$2:$I$20,$B5)</f>
        <v>0</v>
      </c>
    </row>
    <row r="6" spans="1:33" x14ac:dyDescent="0.75">
      <c r="A6" t="s">
        <v>86</v>
      </c>
      <c r="B6" t="s">
        <v>7</v>
      </c>
      <c r="C6" s="48">
        <f>SUMIFS('Adjusted Elec'!$L$2:$L$20,'Adjusted Elec'!$I$2:$I$20,$B6)</f>
        <v>0</v>
      </c>
    </row>
    <row r="7" spans="1:33" x14ac:dyDescent="0.75">
      <c r="A7" t="s">
        <v>86</v>
      </c>
      <c r="B7" t="s">
        <v>8</v>
      </c>
      <c r="C7" s="48">
        <f>SUMIFS('Adjusted Elec'!$L$2:$L$20,'Adjusted Elec'!$I$2:$I$20,$B7)</f>
        <v>40923327370761.156</v>
      </c>
    </row>
    <row r="8" spans="1:33" x14ac:dyDescent="0.75">
      <c r="A8" t="s">
        <v>86</v>
      </c>
      <c r="B8" t="s">
        <v>9</v>
      </c>
      <c r="C8" s="48">
        <f>SUMIFS('Adjusted Elec'!$L$2:$L$20,'Adjusted Elec'!$I$2:$I$20,$B8)</f>
        <v>39291856150864.813</v>
      </c>
    </row>
    <row r="9" spans="1:33" x14ac:dyDescent="0.75">
      <c r="A9" t="s">
        <v>86</v>
      </c>
      <c r="B9" t="s">
        <v>10</v>
      </c>
      <c r="C9" s="48">
        <f>SUMIFS('Adjusted Elec'!$L$2:$L$20,'Adjusted Elec'!$I$2:$I$20,$B9)</f>
        <v>5224392723908.2021</v>
      </c>
    </row>
    <row r="10" spans="1:33" x14ac:dyDescent="0.75">
      <c r="A10" t="s">
        <v>86</v>
      </c>
      <c r="B10" t="s">
        <v>11</v>
      </c>
      <c r="C10" s="48">
        <f>SUMIFS('Adjusted Elec'!$L$2:$L$20,'Adjusted Elec'!$I$2:$I$20,$B10)</f>
        <v>21950049496318.141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x14ac:dyDescent="0.75">
      <c r="A11" t="s">
        <v>86</v>
      </c>
      <c r="B11" t="s">
        <v>12</v>
      </c>
      <c r="C11" s="48">
        <f>SUMIFS('Adjusted Elec'!$L$2:$L$20,'Adjusted Elec'!$I$2:$I$20,$B11)</f>
        <v>19258524217749.352</v>
      </c>
    </row>
    <row r="12" spans="1:33" x14ac:dyDescent="0.75">
      <c r="A12" t="s">
        <v>86</v>
      </c>
      <c r="B12" t="s">
        <v>13</v>
      </c>
      <c r="C12" s="48">
        <f>SUMIFS('Adjusted Elec'!$L$2:$L$20,'Adjusted Elec'!$I$2:$I$20,$B12)</f>
        <v>31713579706767.898</v>
      </c>
    </row>
    <row r="13" spans="1:33" x14ac:dyDescent="0.75">
      <c r="A13" t="s">
        <v>86</v>
      </c>
      <c r="B13" t="s">
        <v>14</v>
      </c>
      <c r="C13" s="48">
        <f>SUMIFS('Adjusted Elec'!$L$2:$L$20,'Adjusted Elec'!$I$2:$I$20,$B13)</f>
        <v>0</v>
      </c>
    </row>
    <row r="14" spans="1:33" x14ac:dyDescent="0.75">
      <c r="A14" t="s">
        <v>86</v>
      </c>
      <c r="B14" t="s">
        <v>15</v>
      </c>
      <c r="C14" s="48">
        <f>SUMIFS('Adjusted Elec'!$L$2:$L$20,'Adjusted Elec'!$I$2:$I$20,$B14)</f>
        <v>0</v>
      </c>
    </row>
    <row r="15" spans="1:33" x14ac:dyDescent="0.75">
      <c r="A15" t="s">
        <v>86</v>
      </c>
      <c r="B15" t="s">
        <v>16</v>
      </c>
      <c r="C15" s="48">
        <f>SUMIFS('Adjusted Elec'!$L$2:$L$20,'Adjusted Elec'!$I$2:$I$20,$B15)</f>
        <v>48223072325600.016</v>
      </c>
    </row>
    <row r="16" spans="1:33" x14ac:dyDescent="0.75">
      <c r="A16" t="s">
        <v>86</v>
      </c>
      <c r="B16" t="s">
        <v>17</v>
      </c>
      <c r="C16" s="48">
        <f>SUMIFS('Adjusted Elec'!$L$2:$L$20,'Adjusted Elec'!$I$2:$I$20,$B16)</f>
        <v>57815887824821.188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x14ac:dyDescent="0.75">
      <c r="A17" t="s">
        <v>86</v>
      </c>
      <c r="B17" t="s">
        <v>18</v>
      </c>
      <c r="C17" s="48">
        <f>SUMIFS('Adjusted Elec'!$L$2:$L$20,'Adjusted Elec'!$I$2:$I$20,$B17)</f>
        <v>0</v>
      </c>
    </row>
    <row r="18" spans="1:33" x14ac:dyDescent="0.75">
      <c r="A18" t="s">
        <v>86</v>
      </c>
      <c r="B18" t="s">
        <v>19</v>
      </c>
      <c r="C18" s="48">
        <f>SUMIFS('Adjusted Elec'!$L$2:$L$20,'Adjusted Elec'!$I$2:$I$20,$B18)</f>
        <v>15718116585126.236</v>
      </c>
    </row>
    <row r="19" spans="1:33" x14ac:dyDescent="0.75">
      <c r="A19" t="s">
        <v>86</v>
      </c>
      <c r="B19" t="s">
        <v>20</v>
      </c>
      <c r="C19" s="48">
        <f>SUMIFS('Adjusted Elec'!$L$2:$L$20,'Adjusted Elec'!$I$2:$I$20,$B19)</f>
        <v>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x14ac:dyDescent="0.75">
      <c r="A20" t="s">
        <v>86</v>
      </c>
      <c r="B20" t="s">
        <v>21</v>
      </c>
      <c r="C20" s="48">
        <f>SUMIFS('Adjusted Elec'!$L$2:$L$20,'Adjusted Elec'!$I$2:$I$20,$B20)</f>
        <v>0</v>
      </c>
    </row>
    <row r="21" spans="1:33" x14ac:dyDescent="0.75">
      <c r="A21" t="s">
        <v>86</v>
      </c>
      <c r="B21" t="s">
        <v>22</v>
      </c>
      <c r="C21" s="48">
        <f>SUMIFS('Adjusted Elec'!$L$2:$L$20,'Adjusted Elec'!$I$2:$I$20,$B21)</f>
        <v>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75">
      <c r="A22" t="s">
        <v>86</v>
      </c>
      <c r="B22" t="s">
        <v>23</v>
      </c>
      <c r="C22" s="48">
        <f>SUMIFS('Adjusted Elec'!$L$2:$L$20,'Adjusted Elec'!$I$2:$I$20,$B22)</f>
        <v>7482648751114.0264</v>
      </c>
    </row>
    <row r="23" spans="1:33" x14ac:dyDescent="0.75">
      <c r="A23" t="s">
        <v>86</v>
      </c>
      <c r="B23" t="s">
        <v>24</v>
      </c>
      <c r="C23" s="48">
        <f>SUMIFS('Adjusted Elec'!$L$2:$L$20,'Adjusted Elec'!$I$2:$I$20,$B23)</f>
        <v>0</v>
      </c>
    </row>
    <row r="24" spans="1:33" x14ac:dyDescent="0.75">
      <c r="A24" t="s">
        <v>86</v>
      </c>
      <c r="B24" t="s">
        <v>25</v>
      </c>
      <c r="C24" s="48">
        <f>SUMIFS('Adjusted Elec'!$L$2:$L$20,'Adjusted Elec'!$I$2:$I$20,$B24)</f>
        <v>26559532494968.977</v>
      </c>
    </row>
    <row r="25" spans="1:33" x14ac:dyDescent="0.75">
      <c r="A25" t="s">
        <v>86</v>
      </c>
      <c r="B25" t="s">
        <v>26</v>
      </c>
      <c r="C25" s="48">
        <f>SUMIFS('Adjusted Elec'!$L$2:$L$20,'Adjusted Elec'!$I$2:$I$20,$B25)</f>
        <v>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75">
      <c r="A26" t="s">
        <v>86</v>
      </c>
      <c r="B26" t="s">
        <v>27</v>
      </c>
      <c r="C26" s="48">
        <f>SUMIFS('Adjusted Elec'!$L$2:$L$20,'Adjusted Elec'!$I$2:$I$20,$B26)</f>
        <v>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x14ac:dyDescent="0.75">
      <c r="A27" t="s">
        <v>86</v>
      </c>
      <c r="B27" t="s">
        <v>28</v>
      </c>
      <c r="C27" s="48">
        <f>SUMIFS('Adjusted Elec'!$L$2:$L$20,'Adjusted Elec'!$I$2:$I$20,$B27)</f>
        <v>0</v>
      </c>
    </row>
    <row r="28" spans="1:33" x14ac:dyDescent="0.75">
      <c r="A28" t="s">
        <v>31</v>
      </c>
      <c r="B28" t="s">
        <v>4</v>
      </c>
      <c r="C28" s="19">
        <f>SUM(SUMIFS('BIFUBC Output_energy'!G:G,'BIFUBC Output_energy'!A:A,A28,'BIFUBC Output_energy'!B:B,B28),SUMIFS('BIFUBC Output_nonenergy'!E:E,'BIFUBC Output_nonenergy'!A:A,A28,'BIFUBC Output_nonenergy'!B:B,B28))</f>
        <v>0</v>
      </c>
      <c r="E28" s="19"/>
    </row>
    <row r="29" spans="1:33" x14ac:dyDescent="0.75">
      <c r="A29" t="s">
        <v>31</v>
      </c>
      <c r="B29" t="s">
        <v>5</v>
      </c>
      <c r="C29" s="19">
        <f>SUM(SUMIFS('BIFUBC Output_energy'!G:G,'BIFUBC Output_energy'!A:A,A29,'BIFUBC Output_energy'!B:B,B29),SUMIFS('BIFUBC Output_nonenergy'!E:E,'BIFUBC Output_nonenergy'!A:A,A29,'BIFUBC Output_nonenergy'!B:B,B29))</f>
        <v>0</v>
      </c>
    </row>
    <row r="30" spans="1:33" x14ac:dyDescent="0.75">
      <c r="A30" t="s">
        <v>31</v>
      </c>
      <c r="B30" t="s">
        <v>6</v>
      </c>
      <c r="C30" s="19">
        <f>SUM(SUMIFS('BIFUBC Output_energy'!G:G,'BIFUBC Output_energy'!A:A,A30,'BIFUBC Output_energy'!B:B,B30),SUMIFS('BIFUBC Output_nonenergy'!E:E,'BIFUBC Output_nonenergy'!A:A,A30,'BIFUBC Output_nonenergy'!B:B,B30))</f>
        <v>0</v>
      </c>
    </row>
    <row r="31" spans="1:33" x14ac:dyDescent="0.75">
      <c r="A31" t="s">
        <v>31</v>
      </c>
      <c r="B31" t="s">
        <v>7</v>
      </c>
      <c r="C31" s="19">
        <f>SUM(SUMIFS('BIFUBC Output_energy'!G:G,'BIFUBC Output_energy'!A:A,A31,'BIFUBC Output_energy'!B:B,B31),SUMIFS('BIFUBC Output_nonenergy'!E:E,'BIFUBC Output_nonenergy'!A:A,A31,'BIFUBC Output_nonenergy'!B:B,B31))</f>
        <v>0</v>
      </c>
    </row>
    <row r="32" spans="1:33" x14ac:dyDescent="0.75">
      <c r="A32" t="s">
        <v>31</v>
      </c>
      <c r="B32" t="s">
        <v>8</v>
      </c>
      <c r="C32" s="19">
        <f>SUM(SUMIFS('BIFUBC Output_energy'!G:G,'BIFUBC Output_energy'!A:A,A32,'BIFUBC Output_energy'!B:B,B32),SUMIFS('BIFUBC Output_nonenergy'!E:E,'BIFUBC Output_nonenergy'!A:A,A32,'BIFUBC Output_nonenergy'!B:B,B32))</f>
        <v>0</v>
      </c>
    </row>
    <row r="33" spans="1:3" x14ac:dyDescent="0.75">
      <c r="A33" t="s">
        <v>31</v>
      </c>
      <c r="B33" t="s">
        <v>9</v>
      </c>
      <c r="C33" s="19">
        <f>SUM(SUMIFS('BIFUBC Output_energy'!G:G,'BIFUBC Output_energy'!A:A,A33,'BIFUBC Output_energy'!B:B,B33),SUMIFS('BIFUBC Output_nonenergy'!E:E,'BIFUBC Output_nonenergy'!A:A,A33,'BIFUBC Output_nonenergy'!B:B,B33))</f>
        <v>0</v>
      </c>
    </row>
    <row r="34" spans="1:3" x14ac:dyDescent="0.75">
      <c r="A34" t="s">
        <v>31</v>
      </c>
      <c r="B34" t="s">
        <v>10</v>
      </c>
      <c r="C34" s="19">
        <f>SUM(SUMIFS('BIFUBC Output_energy'!G:G,'BIFUBC Output_energy'!A:A,A34,'BIFUBC Output_energy'!B:B,B34),SUMIFS('BIFUBC Output_nonenergy'!E:E,'BIFUBC Output_nonenergy'!A:A,A34,'BIFUBC Output_nonenergy'!B:B,B34))</f>
        <v>0</v>
      </c>
    </row>
    <row r="35" spans="1:3" x14ac:dyDescent="0.75">
      <c r="A35" t="s">
        <v>31</v>
      </c>
      <c r="B35" t="s">
        <v>11</v>
      </c>
      <c r="C35" s="19">
        <f>SUM(SUMIFS('BIFUBC Output_energy'!G:G,'BIFUBC Output_energy'!A:A,A35,'BIFUBC Output_energy'!B:B,B35),SUMIFS('BIFUBC Output_nonenergy'!E:E,'BIFUBC Output_nonenergy'!A:A,A35,'BIFUBC Output_nonenergy'!B:B,B35))</f>
        <v>35604022784000</v>
      </c>
    </row>
    <row r="36" spans="1:3" x14ac:dyDescent="0.75">
      <c r="A36" t="s">
        <v>31</v>
      </c>
      <c r="B36" t="s">
        <v>12</v>
      </c>
      <c r="C36" s="19">
        <f>SUM(SUMIFS('BIFUBC Output_energy'!G:G,'BIFUBC Output_energy'!A:A,A36,'BIFUBC Output_energy'!B:B,B36),SUMIFS('BIFUBC Output_nonenergy'!E:E,'BIFUBC Output_nonenergy'!A:A,A36,'BIFUBC Output_nonenergy'!B:B,B36))</f>
        <v>0</v>
      </c>
    </row>
    <row r="37" spans="1:3" x14ac:dyDescent="0.75">
      <c r="A37" t="s">
        <v>31</v>
      </c>
      <c r="B37" t="s">
        <v>13</v>
      </c>
      <c r="C37" s="19">
        <f>SUM(SUMIFS('BIFUBC Output_energy'!G:G,'BIFUBC Output_energy'!A:A,A37,'BIFUBC Output_energy'!B:B,B37),SUMIFS('BIFUBC Output_nonenergy'!E:E,'BIFUBC Output_nonenergy'!A:A,A37,'BIFUBC Output_nonenergy'!B:B,B37))</f>
        <v>0</v>
      </c>
    </row>
    <row r="38" spans="1:3" x14ac:dyDescent="0.75">
      <c r="A38" t="s">
        <v>31</v>
      </c>
      <c r="B38" t="s">
        <v>14</v>
      </c>
      <c r="C38" s="19">
        <f>SUM(SUMIFS('BIFUBC Output_energy'!G:G,'BIFUBC Output_energy'!A:A,A38,'BIFUBC Output_energy'!B:B,B38),SUMIFS('BIFUBC Output_nonenergy'!E:E,'BIFUBC Output_nonenergy'!A:A,A38,'BIFUBC Output_nonenergy'!B:B,B38))</f>
        <v>0</v>
      </c>
    </row>
    <row r="39" spans="1:3" x14ac:dyDescent="0.75">
      <c r="A39" t="s">
        <v>31</v>
      </c>
      <c r="B39" t="s">
        <v>15</v>
      </c>
      <c r="C39" s="19">
        <f>SUM(SUMIFS('BIFUBC Output_energy'!G:G,'BIFUBC Output_energy'!A:A,A39,'BIFUBC Output_energy'!B:B,B39),SUMIFS('BIFUBC Output_nonenergy'!E:E,'BIFUBC Output_nonenergy'!A:A,A39,'BIFUBC Output_nonenergy'!B:B,B39))</f>
        <v>0</v>
      </c>
    </row>
    <row r="40" spans="1:3" x14ac:dyDescent="0.75">
      <c r="A40" t="s">
        <v>31</v>
      </c>
      <c r="B40" t="s">
        <v>16</v>
      </c>
      <c r="C40" s="19">
        <f>SUM(SUMIFS('BIFUBC Output_energy'!G:G,'BIFUBC Output_energy'!A:A,A40,'BIFUBC Output_energy'!B:B,B40),SUMIFS('BIFUBC Output_nonenergy'!E:E,'BIFUBC Output_nonenergy'!A:A,A40,'BIFUBC Output_nonenergy'!B:B,B40))</f>
        <v>115903236480000</v>
      </c>
    </row>
    <row r="41" spans="1:3" x14ac:dyDescent="0.75">
      <c r="A41" t="s">
        <v>31</v>
      </c>
      <c r="B41" t="s">
        <v>17</v>
      </c>
      <c r="C41" s="19">
        <f>SUM(SUMIFS('BIFUBC Output_energy'!G:G,'BIFUBC Output_energy'!A:A,A41,'BIFUBC Output_energy'!B:B,B41),SUMIFS('BIFUBC Output_nonenergy'!E:E,'BIFUBC Output_nonenergy'!A:A,A41,'BIFUBC Output_nonenergy'!B:B,B41))</f>
        <v>368405579264000</v>
      </c>
    </row>
    <row r="42" spans="1:3" x14ac:dyDescent="0.75">
      <c r="A42" t="s">
        <v>31</v>
      </c>
      <c r="B42" t="s">
        <v>18</v>
      </c>
      <c r="C42" s="19">
        <f>SUM(SUMIFS('BIFUBC Output_energy'!G:G,'BIFUBC Output_energy'!A:A,A42,'BIFUBC Output_energy'!B:B,B42),SUMIFS('BIFUBC Output_nonenergy'!E:E,'BIFUBC Output_nonenergy'!A:A,A42,'BIFUBC Output_nonenergy'!B:B,B42))</f>
        <v>188640783360000</v>
      </c>
    </row>
    <row r="43" spans="1:3" x14ac:dyDescent="0.75">
      <c r="A43" t="s">
        <v>31</v>
      </c>
      <c r="B43" t="s">
        <v>19</v>
      </c>
      <c r="C43" s="19">
        <f>SUM(SUMIFS('BIFUBC Output_energy'!G:G,'BIFUBC Output_energy'!A:A,A43,'BIFUBC Output_energy'!B:B,B43),SUMIFS('BIFUBC Output_nonenergy'!E:E,'BIFUBC Output_nonenergy'!A:A,A43,'BIFUBC Output_nonenergy'!B:B,B43))</f>
        <v>0</v>
      </c>
    </row>
    <row r="44" spans="1:3" x14ac:dyDescent="0.75">
      <c r="A44" t="s">
        <v>31</v>
      </c>
      <c r="B44" t="s">
        <v>20</v>
      </c>
      <c r="C44" s="19">
        <f>SUM(SUMIFS('BIFUBC Output_energy'!G:G,'BIFUBC Output_energy'!A:A,A44,'BIFUBC Output_energy'!B:B,B44),SUMIFS('BIFUBC Output_nonenergy'!E:E,'BIFUBC Output_nonenergy'!A:A,A44,'BIFUBC Output_nonenergy'!B:B,B44))</f>
        <v>0</v>
      </c>
    </row>
    <row r="45" spans="1:3" x14ac:dyDescent="0.75">
      <c r="A45" t="s">
        <v>31</v>
      </c>
      <c r="B45" t="s">
        <v>21</v>
      </c>
      <c r="C45" s="19">
        <f>SUM(SUMIFS('BIFUBC Output_energy'!G:G,'BIFUBC Output_energy'!A:A,A45,'BIFUBC Output_energy'!B:B,B45),SUMIFS('BIFUBC Output_nonenergy'!E:E,'BIFUBC Output_nonenergy'!A:A,A45,'BIFUBC Output_nonenergy'!B:B,B45))</f>
        <v>0</v>
      </c>
    </row>
    <row r="46" spans="1:3" x14ac:dyDescent="0.75">
      <c r="A46" t="s">
        <v>31</v>
      </c>
      <c r="B46" t="s">
        <v>22</v>
      </c>
      <c r="C46" s="19">
        <f>SUM(SUMIFS('BIFUBC Output_energy'!G:G,'BIFUBC Output_energy'!A:A,A46,'BIFUBC Output_energy'!B:B,B46),SUMIFS('BIFUBC Output_nonenergy'!E:E,'BIFUBC Output_nonenergy'!A:A,A46,'BIFUBC Output_nonenergy'!B:B,B46))</f>
        <v>0</v>
      </c>
    </row>
    <row r="47" spans="1:3" x14ac:dyDescent="0.75">
      <c r="A47" t="s">
        <v>31</v>
      </c>
      <c r="B47" t="s">
        <v>23</v>
      </c>
      <c r="C47" s="19">
        <f>SUM(SUMIFS('BIFUBC Output_energy'!G:G,'BIFUBC Output_energy'!A:A,A47,'BIFUBC Output_energy'!B:B,B47),SUMIFS('BIFUBC Output_nonenergy'!E:E,'BIFUBC Output_nonenergy'!A:A,A47,'BIFUBC Output_nonenergy'!B:B,B47))</f>
        <v>0</v>
      </c>
    </row>
    <row r="48" spans="1:3" x14ac:dyDescent="0.75">
      <c r="A48" t="s">
        <v>31</v>
      </c>
      <c r="B48" t="s">
        <v>24</v>
      </c>
      <c r="C48" s="19">
        <f>SUM(SUMIFS('BIFUBC Output_energy'!G:G,'BIFUBC Output_energy'!A:A,A48,'BIFUBC Output_energy'!B:B,B48),SUMIFS('BIFUBC Output_nonenergy'!E:E,'BIFUBC Output_nonenergy'!A:A,A48,'BIFUBC Output_nonenergy'!B:B,B48))</f>
        <v>0</v>
      </c>
    </row>
    <row r="49" spans="1:3" x14ac:dyDescent="0.75">
      <c r="A49" t="s">
        <v>31</v>
      </c>
      <c r="B49" t="s">
        <v>25</v>
      </c>
      <c r="C49" s="19">
        <f>SUM(SUMIFS('BIFUBC Output_energy'!G:G,'BIFUBC Output_energy'!A:A,A49,'BIFUBC Output_energy'!B:B,B49),SUMIFS('BIFUBC Output_nonenergy'!E:E,'BIFUBC Output_nonenergy'!A:A,A49,'BIFUBC Output_nonenergy'!B:B,B49))</f>
        <v>95000368000000</v>
      </c>
    </row>
    <row r="50" spans="1:3" x14ac:dyDescent="0.75">
      <c r="A50" t="s">
        <v>31</v>
      </c>
      <c r="B50" t="s">
        <v>26</v>
      </c>
      <c r="C50" s="19">
        <f>SUM(SUMIFS('BIFUBC Output_energy'!G:G,'BIFUBC Output_energy'!A:A,A50,'BIFUBC Output_energy'!B:B,B50),SUMIFS('BIFUBC Output_nonenergy'!E:E,'BIFUBC Output_nonenergy'!A:A,A50,'BIFUBC Output_nonenergy'!B:B,B50))</f>
        <v>0</v>
      </c>
    </row>
    <row r="51" spans="1:3" x14ac:dyDescent="0.75">
      <c r="A51" t="s">
        <v>31</v>
      </c>
      <c r="B51" t="s">
        <v>27</v>
      </c>
      <c r="C51" s="19">
        <f>SUM(SUMIFS('BIFUBC Output_energy'!G:G,'BIFUBC Output_energy'!A:A,A51,'BIFUBC Output_energy'!B:B,B51),SUMIFS('BIFUBC Output_nonenergy'!E:E,'BIFUBC Output_nonenergy'!A:A,A51,'BIFUBC Output_nonenergy'!B:B,B51))</f>
        <v>0</v>
      </c>
    </row>
    <row r="52" spans="1:3" x14ac:dyDescent="0.75">
      <c r="A52" t="s">
        <v>31</v>
      </c>
      <c r="B52" t="s">
        <v>28</v>
      </c>
      <c r="C52" s="19">
        <f>SUM(SUMIFS('BIFUBC Output_energy'!G:G,'BIFUBC Output_energy'!A:A,A52,'BIFUBC Output_energy'!B:B,B52),SUMIFS('BIFUBC Output_nonenergy'!E:E,'BIFUBC Output_nonenergy'!A:A,A52,'BIFUBC Output_nonenergy'!B:B,B52))</f>
        <v>0</v>
      </c>
    </row>
    <row r="53" spans="1:3" x14ac:dyDescent="0.75">
      <c r="A53" t="s">
        <v>32</v>
      </c>
      <c r="B53" t="s">
        <v>4</v>
      </c>
      <c r="C53" s="19">
        <f>SUM(SUMIFS('BIFUBC Output_energy'!G:G,'BIFUBC Output_energy'!A:A,A53,'BIFUBC Output_energy'!B:B,B53),SUMIFS('BIFUBC Output_nonenergy'!E:E,'BIFUBC Output_nonenergy'!A:A,A53,'BIFUBC Output_nonenergy'!B:B,B53))</f>
        <v>0</v>
      </c>
    </row>
    <row r="54" spans="1:3" x14ac:dyDescent="0.75">
      <c r="A54" t="s">
        <v>32</v>
      </c>
      <c r="B54" t="s">
        <v>5</v>
      </c>
      <c r="C54" s="19">
        <f>SUM(SUMIFS('BIFUBC Output_energy'!G:G,'BIFUBC Output_energy'!A:A,A54,'BIFUBC Output_energy'!B:B,B54),SUMIFS('BIFUBC Output_nonenergy'!E:E,'BIFUBC Output_nonenergy'!A:A,A54,'BIFUBC Output_nonenergy'!B:B,B54))</f>
        <v>0</v>
      </c>
    </row>
    <row r="55" spans="1:3" x14ac:dyDescent="0.75">
      <c r="A55" t="s">
        <v>32</v>
      </c>
      <c r="B55" t="s">
        <v>6</v>
      </c>
      <c r="C55" s="19">
        <f>SUM(SUMIFS('BIFUBC Output_energy'!G:G,'BIFUBC Output_energy'!A:A,A55,'BIFUBC Output_energy'!B:B,B55),SUMIFS('BIFUBC Output_nonenergy'!E:E,'BIFUBC Output_nonenergy'!A:A,A55,'BIFUBC Output_nonenergy'!B:B,B55))</f>
        <v>157525151872000</v>
      </c>
    </row>
    <row r="56" spans="1:3" x14ac:dyDescent="0.75">
      <c r="A56" t="s">
        <v>32</v>
      </c>
      <c r="B56" t="s">
        <v>7</v>
      </c>
      <c r="C56" s="19">
        <f>SUM(SUMIFS('BIFUBC Output_energy'!G:G,'BIFUBC Output_energy'!A:A,A56,'BIFUBC Output_energy'!B:B,B56),SUMIFS('BIFUBC Output_nonenergy'!E:E,'BIFUBC Output_nonenergy'!A:A,A56,'BIFUBC Output_nonenergy'!B:B,B56))</f>
        <v>0</v>
      </c>
    </row>
    <row r="57" spans="1:3" x14ac:dyDescent="0.75">
      <c r="A57" t="s">
        <v>32</v>
      </c>
      <c r="B57" t="s">
        <v>8</v>
      </c>
      <c r="C57" s="19">
        <f>SUM(SUMIFS('BIFUBC Output_energy'!G:G,'BIFUBC Output_energy'!A:A,A57,'BIFUBC Output_energy'!B:B,B57),SUMIFS('BIFUBC Output_nonenergy'!E:E,'BIFUBC Output_nonenergy'!A:A,A57,'BIFUBC Output_nonenergy'!B:B,B57))</f>
        <v>0</v>
      </c>
    </row>
    <row r="58" spans="1:3" x14ac:dyDescent="0.75">
      <c r="A58" t="s">
        <v>32</v>
      </c>
      <c r="B58" t="s">
        <v>9</v>
      </c>
      <c r="C58" s="19">
        <f>SUM(SUMIFS('BIFUBC Output_energy'!G:G,'BIFUBC Output_energy'!A:A,A58,'BIFUBC Output_energy'!B:B,B58),SUMIFS('BIFUBC Output_nonenergy'!E:E,'BIFUBC Output_nonenergy'!A:A,A58,'BIFUBC Output_nonenergy'!B:B,B58))</f>
        <v>0</v>
      </c>
    </row>
    <row r="59" spans="1:3" x14ac:dyDescent="0.75">
      <c r="A59" t="s">
        <v>32</v>
      </c>
      <c r="B59" t="s">
        <v>10</v>
      </c>
      <c r="C59" s="19">
        <f>SUM(SUMIFS('BIFUBC Output_energy'!G:G,'BIFUBC Output_energy'!A:A,A59,'BIFUBC Output_energy'!B:B,B59),SUMIFS('BIFUBC Output_nonenergy'!E:E,'BIFUBC Output_nonenergy'!A:A,A59,'BIFUBC Output_nonenergy'!B:B,B59))</f>
        <v>0</v>
      </c>
    </row>
    <row r="60" spans="1:3" x14ac:dyDescent="0.75">
      <c r="A60" t="s">
        <v>32</v>
      </c>
      <c r="B60" t="s">
        <v>11</v>
      </c>
      <c r="C60" s="19">
        <f>SUM(SUMIFS('BIFUBC Output_energy'!G:G,'BIFUBC Output_energy'!A:A,A60,'BIFUBC Output_energy'!B:B,B60),SUMIFS('BIFUBC Output_nonenergy'!E:E,'BIFUBC Output_nonenergy'!A:A,A60,'BIFUBC Output_nonenergy'!B:B,B60))</f>
        <v>0</v>
      </c>
    </row>
    <row r="61" spans="1:3" x14ac:dyDescent="0.75">
      <c r="A61" t="s">
        <v>32</v>
      </c>
      <c r="B61" t="s">
        <v>12</v>
      </c>
      <c r="C61" s="19">
        <f>SUM(SUMIFS('BIFUBC Output_energy'!G:G,'BIFUBC Output_energy'!A:A,A61,'BIFUBC Output_energy'!B:B,B61),SUMIFS('BIFUBC Output_nonenergy'!E:E,'BIFUBC Output_nonenergy'!A:A,A61,'BIFUBC Output_nonenergy'!B:B,B61))</f>
        <v>34895119744000</v>
      </c>
    </row>
    <row r="62" spans="1:3" x14ac:dyDescent="0.75">
      <c r="A62" t="s">
        <v>32</v>
      </c>
      <c r="B62" t="s">
        <v>13</v>
      </c>
      <c r="C62" s="19">
        <f>SUM(SUMIFS('BIFUBC Output_energy'!G:G,'BIFUBC Output_energy'!A:A,A62,'BIFUBC Output_energy'!B:B,B62),SUMIFS('BIFUBC Output_nonenergy'!E:E,'BIFUBC Output_nonenergy'!A:A,A62,'BIFUBC Output_nonenergy'!B:B,B62))</f>
        <v>257602536192000</v>
      </c>
    </row>
    <row r="63" spans="1:3" x14ac:dyDescent="0.75">
      <c r="A63" t="s">
        <v>32</v>
      </c>
      <c r="B63" t="s">
        <v>14</v>
      </c>
      <c r="C63" s="19">
        <f>SUM(SUMIFS('BIFUBC Output_energy'!G:G,'BIFUBC Output_energy'!A:A,A63,'BIFUBC Output_energy'!B:B,B63),SUMIFS('BIFUBC Output_nonenergy'!E:E,'BIFUBC Output_nonenergy'!A:A,A63,'BIFUBC Output_nonenergy'!B:B,B63))</f>
        <v>0</v>
      </c>
    </row>
    <row r="64" spans="1:3" x14ac:dyDescent="0.75">
      <c r="A64" t="s">
        <v>32</v>
      </c>
      <c r="B64" t="s">
        <v>15</v>
      </c>
      <c r="C64" s="19">
        <f>SUM(SUMIFS('BIFUBC Output_energy'!G:G,'BIFUBC Output_energy'!A:A,A64,'BIFUBC Output_energy'!B:B,B64),SUMIFS('BIFUBC Output_nonenergy'!E:E,'BIFUBC Output_nonenergy'!A:A,A64,'BIFUBC Output_nonenergy'!B:B,B64))</f>
        <v>0</v>
      </c>
    </row>
    <row r="65" spans="1:3" x14ac:dyDescent="0.75">
      <c r="A65" t="s">
        <v>32</v>
      </c>
      <c r="B65" t="s">
        <v>16</v>
      </c>
      <c r="C65" s="19">
        <f>SUM(SUMIFS('BIFUBC Output_energy'!G:G,'BIFUBC Output_energy'!A:A,A65,'BIFUBC Output_energy'!B:B,B65),SUMIFS('BIFUBC Output_nonenergy'!E:E,'BIFUBC Output_nonenergy'!A:A,A65,'BIFUBC Output_nonenergy'!B:B,B65))</f>
        <v>0</v>
      </c>
    </row>
    <row r="66" spans="1:3" x14ac:dyDescent="0.75">
      <c r="A66" t="s">
        <v>32</v>
      </c>
      <c r="B66" t="s">
        <v>17</v>
      </c>
      <c r="C66" s="19">
        <f>SUM(SUMIFS('BIFUBC Output_energy'!G:G,'BIFUBC Output_energy'!A:A,A66,'BIFUBC Output_energy'!B:B,B66),SUMIFS('BIFUBC Output_nonenergy'!E:E,'BIFUBC Output_nonenergy'!A:A,A66,'BIFUBC Output_nonenergy'!B:B,B66))</f>
        <v>9297111296000</v>
      </c>
    </row>
    <row r="67" spans="1:3" x14ac:dyDescent="0.75">
      <c r="A67" t="s">
        <v>32</v>
      </c>
      <c r="B67" t="s">
        <v>18</v>
      </c>
      <c r="C67" s="19">
        <f>SUM(SUMIFS('BIFUBC Output_energy'!G:G,'BIFUBC Output_energy'!A:A,A67,'BIFUBC Output_energy'!B:B,B67),SUMIFS('BIFUBC Output_nonenergy'!E:E,'BIFUBC Output_nonenergy'!A:A,A67,'BIFUBC Output_nonenergy'!B:B,B67))</f>
        <v>0</v>
      </c>
    </row>
    <row r="68" spans="1:3" x14ac:dyDescent="0.75">
      <c r="A68" t="s">
        <v>32</v>
      </c>
      <c r="B68" t="s">
        <v>19</v>
      </c>
      <c r="C68" s="19">
        <f>SUM(SUMIFS('BIFUBC Output_energy'!G:G,'BIFUBC Output_energy'!A:A,A68,'BIFUBC Output_energy'!B:B,B68),SUMIFS('BIFUBC Output_nonenergy'!E:E,'BIFUBC Output_nonenergy'!A:A,A68,'BIFUBC Output_nonenergy'!B:B,B68))</f>
        <v>0</v>
      </c>
    </row>
    <row r="69" spans="1:3" x14ac:dyDescent="0.75">
      <c r="A69" t="s">
        <v>32</v>
      </c>
      <c r="B69" t="s">
        <v>20</v>
      </c>
      <c r="C69" s="19">
        <f>SUM(SUMIFS('BIFUBC Output_energy'!G:G,'BIFUBC Output_energy'!A:A,A69,'BIFUBC Output_energy'!B:B,B69),SUMIFS('BIFUBC Output_nonenergy'!E:E,'BIFUBC Output_nonenergy'!A:A,A69,'BIFUBC Output_nonenergy'!B:B,B69))</f>
        <v>0</v>
      </c>
    </row>
    <row r="70" spans="1:3" x14ac:dyDescent="0.75">
      <c r="A70" t="s">
        <v>32</v>
      </c>
      <c r="B70" t="s">
        <v>21</v>
      </c>
      <c r="C70" s="19">
        <f>SUM(SUMIFS('BIFUBC Output_energy'!G:G,'BIFUBC Output_energy'!A:A,A70,'BIFUBC Output_energy'!B:B,B70),SUMIFS('BIFUBC Output_nonenergy'!E:E,'BIFUBC Output_nonenergy'!A:A,A70,'BIFUBC Output_nonenergy'!B:B,B70))</f>
        <v>0</v>
      </c>
    </row>
    <row r="71" spans="1:3" x14ac:dyDescent="0.75">
      <c r="A71" t="s">
        <v>32</v>
      </c>
      <c r="B71" t="s">
        <v>22</v>
      </c>
      <c r="C71" s="19">
        <f>SUM(SUMIFS('BIFUBC Output_energy'!G:G,'BIFUBC Output_energy'!A:A,A71,'BIFUBC Output_energy'!B:B,B71),SUMIFS('BIFUBC Output_nonenergy'!E:E,'BIFUBC Output_nonenergy'!A:A,A71,'BIFUBC Output_nonenergy'!B:B,B71))</f>
        <v>0</v>
      </c>
    </row>
    <row r="72" spans="1:3" x14ac:dyDescent="0.75">
      <c r="A72" t="s">
        <v>32</v>
      </c>
      <c r="B72" t="s">
        <v>23</v>
      </c>
      <c r="C72" s="19">
        <f>SUM(SUMIFS('BIFUBC Output_energy'!G:G,'BIFUBC Output_energy'!A:A,A72,'BIFUBC Output_energy'!B:B,B72),SUMIFS('BIFUBC Output_nonenergy'!E:E,'BIFUBC Output_nonenergy'!A:A,A72,'BIFUBC Output_nonenergy'!B:B,B72))</f>
        <v>0</v>
      </c>
    </row>
    <row r="73" spans="1:3" x14ac:dyDescent="0.75">
      <c r="A73" t="s">
        <v>32</v>
      </c>
      <c r="B73" t="s">
        <v>24</v>
      </c>
      <c r="C73" s="19">
        <f>SUM(SUMIFS('BIFUBC Output_energy'!G:G,'BIFUBC Output_energy'!A:A,A73,'BIFUBC Output_energy'!B:B,B73),SUMIFS('BIFUBC Output_nonenergy'!E:E,'BIFUBC Output_nonenergy'!A:A,A73,'BIFUBC Output_nonenergy'!B:B,B73))</f>
        <v>0</v>
      </c>
    </row>
    <row r="74" spans="1:3" x14ac:dyDescent="0.75">
      <c r="A74" t="s">
        <v>32</v>
      </c>
      <c r="B74" t="s">
        <v>25</v>
      </c>
      <c r="C74" s="19">
        <f>SUM(SUMIFS('BIFUBC Output_energy'!G:G,'BIFUBC Output_energy'!A:A,A74,'BIFUBC Output_energy'!B:B,B74),SUMIFS('BIFUBC Output_nonenergy'!E:E,'BIFUBC Output_nonenergy'!A:A,A74,'BIFUBC Output_nonenergy'!B:B,B74))</f>
        <v>393853652864000.06</v>
      </c>
    </row>
    <row r="75" spans="1:3" x14ac:dyDescent="0.75">
      <c r="A75" t="s">
        <v>32</v>
      </c>
      <c r="B75" t="s">
        <v>26</v>
      </c>
      <c r="C75" s="19">
        <f>SUM(SUMIFS('BIFUBC Output_energy'!G:G,'BIFUBC Output_energy'!A:A,A75,'BIFUBC Output_energy'!B:B,B75),SUMIFS('BIFUBC Output_nonenergy'!E:E,'BIFUBC Output_nonenergy'!A:A,A75,'BIFUBC Output_nonenergy'!B:B,B75))</f>
        <v>55402438144000</v>
      </c>
    </row>
    <row r="76" spans="1:3" x14ac:dyDescent="0.75">
      <c r="A76" t="s">
        <v>32</v>
      </c>
      <c r="B76" t="s">
        <v>27</v>
      </c>
      <c r="C76" s="19">
        <f>SUM(SUMIFS('BIFUBC Output_energy'!G:G,'BIFUBC Output_energy'!A:A,A76,'BIFUBC Output_energy'!B:B,B76),SUMIFS('BIFUBC Output_nonenergy'!E:E,'BIFUBC Output_nonenergy'!A:A,A76,'BIFUBC Output_nonenergy'!B:B,B76))</f>
        <v>0</v>
      </c>
    </row>
    <row r="77" spans="1:3" x14ac:dyDescent="0.75">
      <c r="A77" t="s">
        <v>32</v>
      </c>
      <c r="B77" t="s">
        <v>28</v>
      </c>
      <c r="C77" s="19">
        <f>SUM(SUMIFS('BIFUBC Output_energy'!G:G,'BIFUBC Output_energy'!A:A,A77,'BIFUBC Output_energy'!B:B,B77),SUMIFS('BIFUBC Output_nonenergy'!E:E,'BIFUBC Output_nonenergy'!A:A,A77,'BIFUBC Output_nonenergy'!B:B,B77))</f>
        <v>0</v>
      </c>
    </row>
    <row r="78" spans="1:3" x14ac:dyDescent="0.75">
      <c r="A78" t="s">
        <v>3</v>
      </c>
      <c r="B78" t="s">
        <v>4</v>
      </c>
      <c r="C78" s="19">
        <f>SUM(SUMIFS('BIFUBC Output_energy'!G:G,'BIFUBC Output_energy'!A:A,A78,'BIFUBC Output_energy'!B:B,B78),SUMIFS('BIFUBC Output_nonenergy'!E:E,'BIFUBC Output_nonenergy'!A:A,A78,'BIFUBC Output_nonenergy'!B:B,B78))</f>
        <v>0</v>
      </c>
    </row>
    <row r="79" spans="1:3" x14ac:dyDescent="0.75">
      <c r="A79" t="s">
        <v>3</v>
      </c>
      <c r="B79" t="s">
        <v>5</v>
      </c>
      <c r="C79" s="19">
        <f>SUM(SUMIFS('BIFUBC Output_energy'!G:G,'BIFUBC Output_energy'!A:A,A79,'BIFUBC Output_energy'!B:B,B79),SUMIFS('BIFUBC Output_nonenergy'!E:E,'BIFUBC Output_nonenergy'!A:A,A79,'BIFUBC Output_nonenergy'!B:B,B79))</f>
        <v>0</v>
      </c>
    </row>
    <row r="80" spans="1:3" x14ac:dyDescent="0.75">
      <c r="A80" t="s">
        <v>3</v>
      </c>
      <c r="B80" t="s">
        <v>6</v>
      </c>
      <c r="C80" s="19">
        <f>SUM(SUMIFS('BIFUBC Output_energy'!G:G,'BIFUBC Output_energy'!A:A,A80,'BIFUBC Output_energy'!B:B,B80),SUMIFS('BIFUBC Output_nonenergy'!E:E,'BIFUBC Output_nonenergy'!A:A,A80,'BIFUBC Output_nonenergy'!B:B,B80))</f>
        <v>0</v>
      </c>
    </row>
    <row r="81" spans="1:3" x14ac:dyDescent="0.75">
      <c r="A81" t="s">
        <v>3</v>
      </c>
      <c r="B81" t="s">
        <v>7</v>
      </c>
      <c r="C81" s="19">
        <f>SUM(SUMIFS('BIFUBC Output_energy'!G:G,'BIFUBC Output_energy'!A:A,A81,'BIFUBC Output_energy'!B:B,B81),SUMIFS('BIFUBC Output_nonenergy'!E:E,'BIFUBC Output_nonenergy'!A:A,A81,'BIFUBC Output_nonenergy'!B:B,B81))</f>
        <v>0</v>
      </c>
    </row>
    <row r="82" spans="1:3" x14ac:dyDescent="0.75">
      <c r="A82" t="s">
        <v>3</v>
      </c>
      <c r="B82" t="s">
        <v>8</v>
      </c>
      <c r="C82" s="19">
        <f>SUM(SUMIFS('BIFUBC Output_energy'!G:G,'BIFUBC Output_energy'!A:A,A82,'BIFUBC Output_energy'!B:B,B82),SUMIFS('BIFUBC Output_nonenergy'!E:E,'BIFUBC Output_nonenergy'!A:A,A82,'BIFUBC Output_nonenergy'!B:B,B82))</f>
        <v>0</v>
      </c>
    </row>
    <row r="83" spans="1:3" x14ac:dyDescent="0.75">
      <c r="A83" t="s">
        <v>3</v>
      </c>
      <c r="B83" t="s">
        <v>9</v>
      </c>
      <c r="C83" s="19">
        <f>SUM(SUMIFS('BIFUBC Output_energy'!G:G,'BIFUBC Output_energy'!A:A,A83,'BIFUBC Output_energy'!B:B,B83),SUMIFS('BIFUBC Output_nonenergy'!E:E,'BIFUBC Output_nonenergy'!A:A,A83,'BIFUBC Output_nonenergy'!B:B,B83))</f>
        <v>0</v>
      </c>
    </row>
    <row r="84" spans="1:3" x14ac:dyDescent="0.75">
      <c r="A84" t="s">
        <v>3</v>
      </c>
      <c r="B84" t="s">
        <v>10</v>
      </c>
      <c r="C84" s="19">
        <f>SUM(SUMIFS('BIFUBC Output_energy'!G:G,'BIFUBC Output_energy'!A:A,A84,'BIFUBC Output_energy'!B:B,B84),SUMIFS('BIFUBC Output_nonenergy'!E:E,'BIFUBC Output_nonenergy'!A:A,A84,'BIFUBC Output_nonenergy'!B:B,B84))</f>
        <v>0</v>
      </c>
    </row>
    <row r="85" spans="1:3" x14ac:dyDescent="0.75">
      <c r="A85" t="s">
        <v>3</v>
      </c>
      <c r="B85" t="s">
        <v>11</v>
      </c>
      <c r="C85" s="19">
        <f>SUM(SUMIFS('BIFUBC Output_energy'!G:G,'BIFUBC Output_energy'!A:A,A85,'BIFUBC Output_energy'!B:B,B85),SUMIFS('BIFUBC Output_nonenergy'!E:E,'BIFUBC Output_nonenergy'!A:A,A85,'BIFUBC Output_nonenergy'!B:B,B85))</f>
        <v>0</v>
      </c>
    </row>
    <row r="86" spans="1:3" x14ac:dyDescent="0.75">
      <c r="A86" t="s">
        <v>3</v>
      </c>
      <c r="B86" t="s">
        <v>12</v>
      </c>
      <c r="C86" s="19">
        <f>SUM(SUMIFS('BIFUBC Output_energy'!G:G,'BIFUBC Output_energy'!A:A,A86,'BIFUBC Output_energy'!B:B,B86),SUMIFS('BIFUBC Output_nonenergy'!E:E,'BIFUBC Output_nonenergy'!A:A,A86,'BIFUBC Output_nonenergy'!B:B,B86))</f>
        <v>0</v>
      </c>
    </row>
    <row r="87" spans="1:3" x14ac:dyDescent="0.75">
      <c r="A87" t="s">
        <v>3</v>
      </c>
      <c r="B87" t="s">
        <v>13</v>
      </c>
      <c r="C87" s="19">
        <f>SUM(SUMIFS('BIFUBC Output_energy'!G:G,'BIFUBC Output_energy'!A:A,A87,'BIFUBC Output_energy'!B:B,B87),SUMIFS('BIFUBC Output_nonenergy'!E:E,'BIFUBC Output_nonenergy'!A:A,A87,'BIFUBC Output_nonenergy'!B:B,B87))</f>
        <v>0</v>
      </c>
    </row>
    <row r="88" spans="1:3" x14ac:dyDescent="0.75">
      <c r="A88" t="s">
        <v>3</v>
      </c>
      <c r="B88" t="s">
        <v>14</v>
      </c>
      <c r="C88" s="19">
        <f>SUM(SUMIFS('BIFUBC Output_energy'!G:G,'BIFUBC Output_energy'!A:A,A88,'BIFUBC Output_energy'!B:B,B88),SUMIFS('BIFUBC Output_nonenergy'!E:E,'BIFUBC Output_nonenergy'!A:A,A88,'BIFUBC Output_nonenergy'!B:B,B88))</f>
        <v>0</v>
      </c>
    </row>
    <row r="89" spans="1:3" x14ac:dyDescent="0.75">
      <c r="A89" t="s">
        <v>3</v>
      </c>
      <c r="B89" t="s">
        <v>15</v>
      </c>
      <c r="C89" s="19">
        <f>SUM(SUMIFS('BIFUBC Output_energy'!G:G,'BIFUBC Output_energy'!A:A,A89,'BIFUBC Output_energy'!B:B,B89),SUMIFS('BIFUBC Output_nonenergy'!E:E,'BIFUBC Output_nonenergy'!A:A,A89,'BIFUBC Output_nonenergy'!B:B,B89))</f>
        <v>0</v>
      </c>
    </row>
    <row r="90" spans="1:3" x14ac:dyDescent="0.75">
      <c r="A90" t="s">
        <v>3</v>
      </c>
      <c r="B90" t="s">
        <v>16</v>
      </c>
      <c r="C90" s="19">
        <f>SUM(SUMIFS('BIFUBC Output_energy'!G:G,'BIFUBC Output_energy'!A:A,A90,'BIFUBC Output_energy'!B:B,B90),SUMIFS('BIFUBC Output_nonenergy'!E:E,'BIFUBC Output_nonenergy'!A:A,A90,'BIFUBC Output_nonenergy'!B:B,B90))</f>
        <v>0</v>
      </c>
    </row>
    <row r="91" spans="1:3" x14ac:dyDescent="0.75">
      <c r="A91" t="s">
        <v>3</v>
      </c>
      <c r="B91" t="s">
        <v>17</v>
      </c>
      <c r="C91" s="19">
        <f>SUM(SUMIFS('BIFUBC Output_energy'!G:G,'BIFUBC Output_energy'!A:A,A91,'BIFUBC Output_energy'!B:B,B91),SUMIFS('BIFUBC Output_nonenergy'!E:E,'BIFUBC Output_nonenergy'!A:A,A91,'BIFUBC Output_nonenergy'!B:B,B91))</f>
        <v>0</v>
      </c>
    </row>
    <row r="92" spans="1:3" x14ac:dyDescent="0.75">
      <c r="A92" t="s">
        <v>3</v>
      </c>
      <c r="B92" t="s">
        <v>18</v>
      </c>
      <c r="C92" s="19">
        <f>SUM(SUMIFS('BIFUBC Output_energy'!G:G,'BIFUBC Output_energy'!A:A,A92,'BIFUBC Output_energy'!B:B,B92),SUMIFS('BIFUBC Output_nonenergy'!E:E,'BIFUBC Output_nonenergy'!A:A,A92,'BIFUBC Output_nonenergy'!B:B,B92))</f>
        <v>0</v>
      </c>
    </row>
    <row r="93" spans="1:3" x14ac:dyDescent="0.75">
      <c r="A93" t="s">
        <v>3</v>
      </c>
      <c r="B93" t="s">
        <v>19</v>
      </c>
      <c r="C93" s="19">
        <f>SUM(SUMIFS('BIFUBC Output_energy'!G:G,'BIFUBC Output_energy'!A:A,A93,'BIFUBC Output_energy'!B:B,B93),SUMIFS('BIFUBC Output_nonenergy'!E:E,'BIFUBC Output_nonenergy'!A:A,A93,'BIFUBC Output_nonenergy'!B:B,B93))</f>
        <v>0</v>
      </c>
    </row>
    <row r="94" spans="1:3" x14ac:dyDescent="0.75">
      <c r="A94" t="s">
        <v>3</v>
      </c>
      <c r="B94" t="s">
        <v>20</v>
      </c>
      <c r="C94" s="19">
        <f>SUM(SUMIFS('BIFUBC Output_energy'!G:G,'BIFUBC Output_energy'!A:A,A94,'BIFUBC Output_energy'!B:B,B94),SUMIFS('BIFUBC Output_nonenergy'!E:E,'BIFUBC Output_nonenergy'!A:A,A94,'BIFUBC Output_nonenergy'!B:B,B94))</f>
        <v>0</v>
      </c>
    </row>
    <row r="95" spans="1:3" x14ac:dyDescent="0.75">
      <c r="A95" t="s">
        <v>3</v>
      </c>
      <c r="B95" t="s">
        <v>21</v>
      </c>
      <c r="C95" s="19">
        <f>SUM(SUMIFS('BIFUBC Output_energy'!G:G,'BIFUBC Output_energy'!A:A,A95,'BIFUBC Output_energy'!B:B,B95),SUMIFS('BIFUBC Output_nonenergy'!E:E,'BIFUBC Output_nonenergy'!A:A,A95,'BIFUBC Output_nonenergy'!B:B,B95))</f>
        <v>0</v>
      </c>
    </row>
    <row r="96" spans="1:3" x14ac:dyDescent="0.75">
      <c r="A96" t="s">
        <v>3</v>
      </c>
      <c r="B96" t="s">
        <v>22</v>
      </c>
      <c r="C96" s="19">
        <f>SUM(SUMIFS('BIFUBC Output_energy'!G:G,'BIFUBC Output_energy'!A:A,A96,'BIFUBC Output_energy'!B:B,B96),SUMIFS('BIFUBC Output_nonenergy'!E:E,'BIFUBC Output_nonenergy'!A:A,A96,'BIFUBC Output_nonenergy'!B:B,B96))</f>
        <v>0</v>
      </c>
    </row>
    <row r="97" spans="1:3" x14ac:dyDescent="0.75">
      <c r="A97" t="s">
        <v>3</v>
      </c>
      <c r="B97" t="s">
        <v>23</v>
      </c>
      <c r="C97" s="19">
        <f>SUM(SUMIFS('BIFUBC Output_energy'!G:G,'BIFUBC Output_energy'!A:A,A97,'BIFUBC Output_energy'!B:B,B97),SUMIFS('BIFUBC Output_nonenergy'!E:E,'BIFUBC Output_nonenergy'!A:A,A97,'BIFUBC Output_nonenergy'!B:B,B97))</f>
        <v>0</v>
      </c>
    </row>
    <row r="98" spans="1:3" x14ac:dyDescent="0.75">
      <c r="A98" t="s">
        <v>3</v>
      </c>
      <c r="B98" t="s">
        <v>24</v>
      </c>
      <c r="C98" s="19">
        <f>SUM(SUMIFS('BIFUBC Output_energy'!G:G,'BIFUBC Output_energy'!A:A,A98,'BIFUBC Output_energy'!B:B,B98),SUMIFS('BIFUBC Output_nonenergy'!E:E,'BIFUBC Output_nonenergy'!A:A,A98,'BIFUBC Output_nonenergy'!B:B,B98))</f>
        <v>0</v>
      </c>
    </row>
    <row r="99" spans="1:3" x14ac:dyDescent="0.75">
      <c r="A99" t="s">
        <v>3</v>
      </c>
      <c r="B99" t="s">
        <v>25</v>
      </c>
      <c r="C99" s="19">
        <f>SUM(SUMIFS('BIFUBC Output_energy'!G:G,'BIFUBC Output_energy'!A:A,A99,'BIFUBC Output_energy'!B:B,B99),SUMIFS('BIFUBC Output_nonenergy'!E:E,'BIFUBC Output_nonenergy'!A:A,A99,'BIFUBC Output_nonenergy'!B:B,B99))</f>
        <v>302454530560000</v>
      </c>
    </row>
    <row r="100" spans="1:3" x14ac:dyDescent="0.75">
      <c r="A100" t="s">
        <v>3</v>
      </c>
      <c r="B100" t="s">
        <v>26</v>
      </c>
      <c r="C100" s="19">
        <f>SUM(SUMIFS('BIFUBC Output_energy'!G:G,'BIFUBC Output_energy'!A:A,A100,'BIFUBC Output_energy'!B:B,B100),SUMIFS('BIFUBC Output_nonenergy'!E:E,'BIFUBC Output_nonenergy'!A:A,A100,'BIFUBC Output_nonenergy'!B:B,B100))</f>
        <v>0</v>
      </c>
    </row>
    <row r="101" spans="1:3" x14ac:dyDescent="0.75">
      <c r="A101" t="s">
        <v>3</v>
      </c>
      <c r="B101" t="s">
        <v>27</v>
      </c>
      <c r="C101" s="19">
        <f>SUM(SUMIFS('BIFUBC Output_energy'!G:G,'BIFUBC Output_energy'!A:A,A101,'BIFUBC Output_energy'!B:B,B101),SUMIFS('BIFUBC Output_nonenergy'!E:E,'BIFUBC Output_nonenergy'!A:A,A101,'BIFUBC Output_nonenergy'!B:B,B101))</f>
        <v>0</v>
      </c>
    </row>
    <row r="102" spans="1:3" x14ac:dyDescent="0.75">
      <c r="A102" t="s">
        <v>3</v>
      </c>
      <c r="B102" t="s">
        <v>28</v>
      </c>
      <c r="C102" s="19">
        <f>SUM(SUMIFS('BIFUBC Output_energy'!G:G,'BIFUBC Output_energy'!A:A,A102,'BIFUBC Output_energy'!B:B,B102),SUMIFS('BIFUBC Output_nonenergy'!E:E,'BIFUBC Output_nonenergy'!A:A,A102,'BIFUBC Output_nonenergy'!B:B,B102))</f>
        <v>0</v>
      </c>
    </row>
    <row r="103" spans="1:3" x14ac:dyDescent="0.75">
      <c r="A103" t="s">
        <v>33</v>
      </c>
      <c r="B103" t="s">
        <v>4</v>
      </c>
      <c r="C103" s="19">
        <f>SUM(SUMIFS('BIFUBC Output_energy'!G:G,'BIFUBC Output_energy'!A:A,A103,'BIFUBC Output_energy'!B:B,B103),SUMIFS('BIFUBC Output_nonenergy'!E:E,'BIFUBC Output_nonenergy'!A:A,A103,'BIFUBC Output_nonenergy'!B:B,B103))</f>
        <v>29405590144000</v>
      </c>
    </row>
    <row r="104" spans="1:3" x14ac:dyDescent="0.75">
      <c r="A104" t="s">
        <v>33</v>
      </c>
      <c r="B104" t="s">
        <v>5</v>
      </c>
      <c r="C104" s="19">
        <f>SUM(SUMIFS('BIFUBC Output_energy'!G:G,'BIFUBC Output_energy'!A:A,A104,'BIFUBC Output_energy'!B:B,B104),SUMIFS('BIFUBC Output_nonenergy'!E:E,'BIFUBC Output_nonenergy'!A:A,A104,'BIFUBC Output_nonenergy'!B:B,B104))</f>
        <v>0</v>
      </c>
    </row>
    <row r="105" spans="1:3" x14ac:dyDescent="0.75">
      <c r="A105" t="s">
        <v>33</v>
      </c>
      <c r="B105" t="s">
        <v>6</v>
      </c>
      <c r="C105" s="19">
        <f>SUM(SUMIFS('BIFUBC Output_energy'!G:G,'BIFUBC Output_energy'!A:A,A105,'BIFUBC Output_energy'!B:B,B105),SUMIFS('BIFUBC Output_nonenergy'!E:E,'BIFUBC Output_nonenergy'!A:A,A105,'BIFUBC Output_nonenergy'!B:B,B105))</f>
        <v>0</v>
      </c>
    </row>
    <row r="106" spans="1:3" x14ac:dyDescent="0.75">
      <c r="A106" t="s">
        <v>33</v>
      </c>
      <c r="B106" t="s">
        <v>7</v>
      </c>
      <c r="C106" s="19">
        <f>SUM(SUMIFS('BIFUBC Output_energy'!G:G,'BIFUBC Output_energy'!A:A,A106,'BIFUBC Output_energy'!B:B,B106),SUMIFS('BIFUBC Output_nonenergy'!E:E,'BIFUBC Output_nonenergy'!A:A,A106,'BIFUBC Output_nonenergy'!B:B,B106))</f>
        <v>11901722368000.002</v>
      </c>
    </row>
    <row r="107" spans="1:3" x14ac:dyDescent="0.75">
      <c r="A107" t="s">
        <v>33</v>
      </c>
      <c r="B107" t="s">
        <v>8</v>
      </c>
      <c r="C107" s="19">
        <f>SUM(SUMIFS('BIFUBC Output_energy'!G:G,'BIFUBC Output_energy'!A:A,A107,'BIFUBC Output_energy'!B:B,B107),SUMIFS('BIFUBC Output_nonenergy'!E:E,'BIFUBC Output_nonenergy'!A:A,A107,'BIFUBC Output_nonenergy'!B:B,B107))</f>
        <v>6819515904000</v>
      </c>
    </row>
    <row r="108" spans="1:3" x14ac:dyDescent="0.75">
      <c r="A108" t="s">
        <v>33</v>
      </c>
      <c r="B108" t="s">
        <v>9</v>
      </c>
      <c r="C108" s="19">
        <f>SUM(SUMIFS('BIFUBC Output_energy'!G:G,'BIFUBC Output_energy'!A:A,A108,'BIFUBC Output_energy'!B:B,B108),SUMIFS('BIFUBC Output_nonenergy'!E:E,'BIFUBC Output_nonenergy'!A:A,A108,'BIFUBC Output_nonenergy'!B:B,B108))</f>
        <v>13151959808000</v>
      </c>
    </row>
    <row r="109" spans="1:3" x14ac:dyDescent="0.75">
      <c r="A109" t="s">
        <v>33</v>
      </c>
      <c r="B109" t="s">
        <v>10</v>
      </c>
      <c r="C109" s="19">
        <f>SUM(SUMIFS('BIFUBC Output_energy'!G:G,'BIFUBC Output_energy'!A:A,A109,'BIFUBC Output_energy'!B:B,B109),SUMIFS('BIFUBC Output_nonenergy'!E:E,'BIFUBC Output_nonenergy'!A:A,A109,'BIFUBC Output_nonenergy'!B:B,B109))</f>
        <v>0</v>
      </c>
    </row>
    <row r="110" spans="1:3" x14ac:dyDescent="0.75">
      <c r="A110" t="s">
        <v>33</v>
      </c>
      <c r="B110" t="s">
        <v>11</v>
      </c>
      <c r="C110" s="19">
        <f>SUM(SUMIFS('BIFUBC Output_energy'!G:G,'BIFUBC Output_energy'!A:A,A110,'BIFUBC Output_energy'!B:B,B110),SUMIFS('BIFUBC Output_nonenergy'!E:E,'BIFUBC Output_nonenergy'!A:A,A110,'BIFUBC Output_nonenergy'!B:B,B110))</f>
        <v>0</v>
      </c>
    </row>
    <row r="111" spans="1:3" x14ac:dyDescent="0.75">
      <c r="A111" t="s">
        <v>33</v>
      </c>
      <c r="B111" t="s">
        <v>12</v>
      </c>
      <c r="C111" s="19">
        <f>SUM(SUMIFS('BIFUBC Output_energy'!G:G,'BIFUBC Output_energy'!A:A,A111,'BIFUBC Output_energy'!B:B,B111),SUMIFS('BIFUBC Output_nonenergy'!E:E,'BIFUBC Output_nonenergy'!A:A,A111,'BIFUBC Output_nonenergy'!B:B,B111))</f>
        <v>50108086528000</v>
      </c>
    </row>
    <row r="112" spans="1:3" x14ac:dyDescent="0.75">
      <c r="A112" t="s">
        <v>33</v>
      </c>
      <c r="B112" t="s">
        <v>13</v>
      </c>
      <c r="C112" s="19">
        <f>SUM(SUMIFS('BIFUBC Output_energy'!G:G,'BIFUBC Output_energy'!A:A,A112,'BIFUBC Output_energy'!B:B,B112),SUMIFS('BIFUBC Output_nonenergy'!E:E,'BIFUBC Output_nonenergy'!A:A,A112,'BIFUBC Output_nonenergy'!B:B,B112))</f>
        <v>83390888832000</v>
      </c>
    </row>
    <row r="113" spans="1:3" x14ac:dyDescent="0.75">
      <c r="A113" t="s">
        <v>33</v>
      </c>
      <c r="B113" t="s">
        <v>14</v>
      </c>
      <c r="C113" s="19">
        <f>SUM(SUMIFS('BIFUBC Output_energy'!G:G,'BIFUBC Output_energy'!A:A,A113,'BIFUBC Output_energy'!B:B,B113),SUMIFS('BIFUBC Output_nonenergy'!E:E,'BIFUBC Output_nonenergy'!A:A,A113,'BIFUBC Output_nonenergy'!B:B,B113))</f>
        <v>0</v>
      </c>
    </row>
    <row r="114" spans="1:3" x14ac:dyDescent="0.75">
      <c r="A114" t="s">
        <v>33</v>
      </c>
      <c r="B114" t="s">
        <v>15</v>
      </c>
      <c r="C114" s="19">
        <f>SUM(SUMIFS('BIFUBC Output_energy'!G:G,'BIFUBC Output_energy'!A:A,A114,'BIFUBC Output_energy'!B:B,B114),SUMIFS('BIFUBC Output_nonenergy'!E:E,'BIFUBC Output_nonenergy'!A:A,A114,'BIFUBC Output_nonenergy'!B:B,B114))</f>
        <v>0</v>
      </c>
    </row>
    <row r="115" spans="1:3" x14ac:dyDescent="0.75">
      <c r="A115" t="s">
        <v>33</v>
      </c>
      <c r="B115" t="s">
        <v>16</v>
      </c>
      <c r="C115" s="19">
        <f>SUM(SUMIFS('BIFUBC Output_energy'!G:G,'BIFUBC Output_energy'!A:A,A115,'BIFUBC Output_energy'!B:B,B115),SUMIFS('BIFUBC Output_nonenergy'!E:E,'BIFUBC Output_nonenergy'!A:A,A115,'BIFUBC Output_nonenergy'!B:B,B115))</f>
        <v>7939868800000</v>
      </c>
    </row>
    <row r="116" spans="1:3" x14ac:dyDescent="0.75">
      <c r="A116" t="s">
        <v>33</v>
      </c>
      <c r="B116" t="s">
        <v>17</v>
      </c>
      <c r="C116" s="19">
        <f>SUM(SUMIFS('BIFUBC Output_energy'!G:G,'BIFUBC Output_energy'!A:A,A116,'BIFUBC Output_energy'!B:B,B116),SUMIFS('BIFUBC Output_nonenergy'!E:E,'BIFUBC Output_nonenergy'!A:A,A116,'BIFUBC Output_nonenergy'!B:B,B116))</f>
        <v>2597897216000</v>
      </c>
    </row>
    <row r="117" spans="1:3" x14ac:dyDescent="0.75">
      <c r="A117" t="s">
        <v>33</v>
      </c>
      <c r="B117" t="s">
        <v>18</v>
      </c>
      <c r="C117" s="19">
        <f>SUM(SUMIFS('BIFUBC Output_energy'!G:G,'BIFUBC Output_energy'!A:A,A117,'BIFUBC Output_energy'!B:B,B117),SUMIFS('BIFUBC Output_nonenergy'!E:E,'BIFUBC Output_nonenergy'!A:A,A117,'BIFUBC Output_nonenergy'!B:B,B117))</f>
        <v>0</v>
      </c>
    </row>
    <row r="118" spans="1:3" x14ac:dyDescent="0.75">
      <c r="A118" t="s">
        <v>33</v>
      </c>
      <c r="B118" t="s">
        <v>19</v>
      </c>
      <c r="C118" s="19">
        <f>SUM(SUMIFS('BIFUBC Output_energy'!G:G,'BIFUBC Output_energy'!A:A,A118,'BIFUBC Output_energy'!B:B,B118),SUMIFS('BIFUBC Output_nonenergy'!E:E,'BIFUBC Output_nonenergy'!A:A,A118,'BIFUBC Output_nonenergy'!B:B,B118))</f>
        <v>876801024000.00012</v>
      </c>
    </row>
    <row r="119" spans="1:3" x14ac:dyDescent="0.75">
      <c r="A119" t="s">
        <v>33</v>
      </c>
      <c r="B119" t="s">
        <v>20</v>
      </c>
      <c r="C119" s="19">
        <f>SUM(SUMIFS('BIFUBC Output_energy'!G:G,'BIFUBC Output_energy'!A:A,A119,'BIFUBC Output_energy'!B:B,B119),SUMIFS('BIFUBC Output_nonenergy'!E:E,'BIFUBC Output_nonenergy'!A:A,A119,'BIFUBC Output_nonenergy'!B:B,B119))</f>
        <v>0</v>
      </c>
    </row>
    <row r="120" spans="1:3" x14ac:dyDescent="0.75">
      <c r="A120" t="s">
        <v>33</v>
      </c>
      <c r="B120" t="s">
        <v>21</v>
      </c>
      <c r="C120" s="19">
        <f>SUM(SUMIFS('BIFUBC Output_energy'!G:G,'BIFUBC Output_energy'!A:A,A120,'BIFUBC Output_energy'!B:B,B120),SUMIFS('BIFUBC Output_nonenergy'!E:E,'BIFUBC Output_nonenergy'!A:A,A120,'BIFUBC Output_nonenergy'!B:B,B120))</f>
        <v>0</v>
      </c>
    </row>
    <row r="121" spans="1:3" x14ac:dyDescent="0.75">
      <c r="A121" t="s">
        <v>33</v>
      </c>
      <c r="B121" t="s">
        <v>22</v>
      </c>
      <c r="C121" s="19">
        <f>SUM(SUMIFS('BIFUBC Output_energy'!G:G,'BIFUBC Output_energy'!A:A,A121,'BIFUBC Output_energy'!B:B,B121),SUMIFS('BIFUBC Output_nonenergy'!E:E,'BIFUBC Output_nonenergy'!A:A,A121,'BIFUBC Output_nonenergy'!B:B,B121))</f>
        <v>0</v>
      </c>
    </row>
    <row r="122" spans="1:3" x14ac:dyDescent="0.75">
      <c r="A122" t="s">
        <v>33</v>
      </c>
      <c r="B122" t="s">
        <v>23</v>
      </c>
      <c r="C122" s="19">
        <f>SUM(SUMIFS('BIFUBC Output_energy'!G:G,'BIFUBC Output_energy'!A:A,A122,'BIFUBC Output_energy'!B:B,B122),SUMIFS('BIFUBC Output_nonenergy'!E:E,'BIFUBC Output_nonenergy'!A:A,A122,'BIFUBC Output_nonenergy'!B:B,B122))</f>
        <v>0</v>
      </c>
    </row>
    <row r="123" spans="1:3" x14ac:dyDescent="0.75">
      <c r="A123" t="s">
        <v>33</v>
      </c>
      <c r="B123" t="s">
        <v>24</v>
      </c>
      <c r="C123" s="19">
        <f>SUM(SUMIFS('BIFUBC Output_energy'!G:G,'BIFUBC Output_energy'!A:A,A123,'BIFUBC Output_energy'!B:B,B123),SUMIFS('BIFUBC Output_nonenergy'!E:E,'BIFUBC Output_nonenergy'!A:A,A123,'BIFUBC Output_nonenergy'!B:B,B123))</f>
        <v>0</v>
      </c>
    </row>
    <row r="124" spans="1:3" x14ac:dyDescent="0.75">
      <c r="A124" t="s">
        <v>33</v>
      </c>
      <c r="B124" t="s">
        <v>25</v>
      </c>
      <c r="C124" s="19">
        <f>SUM(SUMIFS('BIFUBC Output_energy'!G:G,'BIFUBC Output_energy'!A:A,A124,'BIFUBC Output_energy'!B:B,B124),SUMIFS('BIFUBC Output_nonenergy'!E:E,'BIFUBC Output_nonenergy'!A:A,A124,'BIFUBC Output_nonenergy'!B:B,B124))</f>
        <v>24542623616000</v>
      </c>
    </row>
    <row r="125" spans="1:3" x14ac:dyDescent="0.75">
      <c r="A125" t="s">
        <v>33</v>
      </c>
      <c r="B125" t="s">
        <v>26</v>
      </c>
      <c r="C125" s="19">
        <f>SUM(SUMIFS('BIFUBC Output_energy'!G:G,'BIFUBC Output_energy'!A:A,A125,'BIFUBC Output_energy'!B:B,B125),SUMIFS('BIFUBC Output_nonenergy'!E:E,'BIFUBC Output_nonenergy'!A:A,A125,'BIFUBC Output_nonenergy'!B:B,B125))</f>
        <v>0</v>
      </c>
    </row>
    <row r="126" spans="1:3" x14ac:dyDescent="0.75">
      <c r="A126" t="s">
        <v>33</v>
      </c>
      <c r="B126" t="s">
        <v>27</v>
      </c>
      <c r="C126" s="19">
        <f>SUM(SUMIFS('BIFUBC Output_energy'!G:G,'BIFUBC Output_energy'!A:A,A126,'BIFUBC Output_energy'!B:B,B126),SUMIFS('BIFUBC Output_nonenergy'!E:E,'BIFUBC Output_nonenergy'!A:A,A126,'BIFUBC Output_nonenergy'!B:B,B126))</f>
        <v>0</v>
      </c>
    </row>
    <row r="127" spans="1:3" x14ac:dyDescent="0.75">
      <c r="A127" t="s">
        <v>33</v>
      </c>
      <c r="B127" t="s">
        <v>28</v>
      </c>
      <c r="C127" s="19">
        <f>SUM(SUMIFS('BIFUBC Output_energy'!G:G,'BIFUBC Output_energy'!A:A,A127,'BIFUBC Output_energy'!B:B,B127),SUMIFS('BIFUBC Output_nonenergy'!E:E,'BIFUBC Output_nonenergy'!A:A,A127,'BIFUBC Output_nonenergy'!B:B,B127))</f>
        <v>4254076928000</v>
      </c>
    </row>
    <row r="128" spans="1:3" x14ac:dyDescent="0.75">
      <c r="A128" t="s">
        <v>34</v>
      </c>
      <c r="B128" t="s">
        <v>4</v>
      </c>
      <c r="C128" s="19">
        <f>SUM(SUMIFS('BIFUBC Output_energy'!G:G,'BIFUBC Output_energy'!A:A,A128,'BIFUBC Output_energy'!B:B,B128),SUMIFS('BIFUBC Output_nonenergy'!E:E,'BIFUBC Output_nonenergy'!A:A,A128,'BIFUBC Output_nonenergy'!B:B,B128))</f>
        <v>0</v>
      </c>
    </row>
    <row r="129" spans="1:3" x14ac:dyDescent="0.75">
      <c r="A129" t="s">
        <v>34</v>
      </c>
      <c r="B129" t="s">
        <v>5</v>
      </c>
      <c r="C129" s="19">
        <f>SUM(SUMIFS('BIFUBC Output_energy'!G:G,'BIFUBC Output_energy'!A:A,A129,'BIFUBC Output_energy'!B:B,B129),SUMIFS('BIFUBC Output_nonenergy'!E:E,'BIFUBC Output_nonenergy'!A:A,A129,'BIFUBC Output_nonenergy'!B:B,B129))</f>
        <v>0</v>
      </c>
    </row>
    <row r="130" spans="1:3" x14ac:dyDescent="0.75">
      <c r="A130" t="s">
        <v>34</v>
      </c>
      <c r="B130" t="s">
        <v>6</v>
      </c>
      <c r="C130" s="19">
        <f>SUM(SUMIFS('BIFUBC Output_energy'!G:G,'BIFUBC Output_energy'!A:A,A130,'BIFUBC Output_energy'!B:B,B130),SUMIFS('BIFUBC Output_nonenergy'!E:E,'BIFUBC Output_nonenergy'!A:A,A130,'BIFUBC Output_nonenergy'!B:B,B130))</f>
        <v>0</v>
      </c>
    </row>
    <row r="131" spans="1:3" x14ac:dyDescent="0.75">
      <c r="A131" t="s">
        <v>34</v>
      </c>
      <c r="B131" t="s">
        <v>7</v>
      </c>
      <c r="C131" s="19">
        <f>SUM(SUMIFS('BIFUBC Output_energy'!G:G,'BIFUBC Output_energy'!A:A,A131,'BIFUBC Output_energy'!B:B,B131),SUMIFS('BIFUBC Output_nonenergy'!E:E,'BIFUBC Output_nonenergy'!A:A,A131,'BIFUBC Output_nonenergy'!B:B,B131))</f>
        <v>0</v>
      </c>
    </row>
    <row r="132" spans="1:3" x14ac:dyDescent="0.75">
      <c r="A132" t="s">
        <v>34</v>
      </c>
      <c r="B132" t="s">
        <v>8</v>
      </c>
      <c r="C132" s="19">
        <f>SUM(SUMIFS('BIFUBC Output_energy'!G:G,'BIFUBC Output_energy'!A:A,A132,'BIFUBC Output_energy'!B:B,B132),SUMIFS('BIFUBC Output_nonenergy'!E:E,'BIFUBC Output_nonenergy'!A:A,A132,'BIFUBC Output_nonenergy'!B:B,B132))</f>
        <v>0</v>
      </c>
    </row>
    <row r="133" spans="1:3" x14ac:dyDescent="0.75">
      <c r="A133" t="s">
        <v>34</v>
      </c>
      <c r="B133" t="s">
        <v>9</v>
      </c>
      <c r="C133" s="19">
        <f>SUM(SUMIFS('BIFUBC Output_energy'!G:G,'BIFUBC Output_energy'!A:A,A133,'BIFUBC Output_energy'!B:B,B133),SUMIFS('BIFUBC Output_nonenergy'!E:E,'BIFUBC Output_nonenergy'!A:A,A133,'BIFUBC Output_nonenergy'!B:B,B133))</f>
        <v>0</v>
      </c>
    </row>
    <row r="134" spans="1:3" x14ac:dyDescent="0.75">
      <c r="A134" t="s">
        <v>34</v>
      </c>
      <c r="B134" t="s">
        <v>10</v>
      </c>
      <c r="C134" s="19">
        <f>SUM(SUMIFS('BIFUBC Output_energy'!G:G,'BIFUBC Output_energy'!A:A,A134,'BIFUBC Output_energy'!B:B,B134),SUMIFS('BIFUBC Output_nonenergy'!E:E,'BIFUBC Output_nonenergy'!A:A,A134,'BIFUBC Output_nonenergy'!B:B,B134))</f>
        <v>0</v>
      </c>
    </row>
    <row r="135" spans="1:3" x14ac:dyDescent="0.75">
      <c r="A135" t="s">
        <v>34</v>
      </c>
      <c r="B135" t="s">
        <v>11</v>
      </c>
      <c r="C135" s="19">
        <f>SUM(SUMIFS('BIFUBC Output_energy'!G:G,'BIFUBC Output_energy'!A:A,A135,'BIFUBC Output_energy'!B:B,B135),SUMIFS('BIFUBC Output_nonenergy'!E:E,'BIFUBC Output_nonenergy'!A:A,A135,'BIFUBC Output_nonenergy'!B:B,B135))</f>
        <v>0</v>
      </c>
    </row>
    <row r="136" spans="1:3" x14ac:dyDescent="0.75">
      <c r="A136" t="s">
        <v>34</v>
      </c>
      <c r="B136" t="s">
        <v>12</v>
      </c>
      <c r="C136" s="19">
        <f>SUM(SUMIFS('BIFUBC Output_energy'!G:G,'BIFUBC Output_energy'!A:A,A136,'BIFUBC Output_energy'!B:B,B136),SUMIFS('BIFUBC Output_nonenergy'!E:E,'BIFUBC Output_nonenergy'!A:A,A136,'BIFUBC Output_nonenergy'!B:B,B136))</f>
        <v>0</v>
      </c>
    </row>
    <row r="137" spans="1:3" x14ac:dyDescent="0.75">
      <c r="A137" t="s">
        <v>34</v>
      </c>
      <c r="B137" t="s">
        <v>13</v>
      </c>
      <c r="C137" s="19">
        <f>SUM(SUMIFS('BIFUBC Output_energy'!G:G,'BIFUBC Output_energy'!A:A,A137,'BIFUBC Output_energy'!B:B,B137),SUMIFS('BIFUBC Output_nonenergy'!E:E,'BIFUBC Output_nonenergy'!A:A,A137,'BIFUBC Output_nonenergy'!B:B,B137))</f>
        <v>86482790144000</v>
      </c>
    </row>
    <row r="138" spans="1:3" x14ac:dyDescent="0.75">
      <c r="A138" t="s">
        <v>34</v>
      </c>
      <c r="B138" t="s">
        <v>14</v>
      </c>
      <c r="C138" s="19">
        <f>SUM(SUMIFS('BIFUBC Output_energy'!G:G,'BIFUBC Output_energy'!A:A,A138,'BIFUBC Output_energy'!B:B,B138),SUMIFS('BIFUBC Output_nonenergy'!E:E,'BIFUBC Output_nonenergy'!A:A,A138,'BIFUBC Output_nonenergy'!B:B,B138))</f>
        <v>0</v>
      </c>
    </row>
    <row r="139" spans="1:3" x14ac:dyDescent="0.75">
      <c r="A139" t="s">
        <v>34</v>
      </c>
      <c r="B139" t="s">
        <v>15</v>
      </c>
      <c r="C139" s="19">
        <f>SUM(SUMIFS('BIFUBC Output_energy'!G:G,'BIFUBC Output_energy'!A:A,A139,'BIFUBC Output_energy'!B:B,B139),SUMIFS('BIFUBC Output_nonenergy'!E:E,'BIFUBC Output_nonenergy'!A:A,A139,'BIFUBC Output_nonenergy'!B:B,B139))</f>
        <v>0</v>
      </c>
    </row>
    <row r="140" spans="1:3" x14ac:dyDescent="0.75">
      <c r="A140" t="s">
        <v>34</v>
      </c>
      <c r="B140" t="s">
        <v>16</v>
      </c>
      <c r="C140" s="19">
        <f>SUM(SUMIFS('BIFUBC Output_energy'!G:G,'BIFUBC Output_energy'!A:A,A140,'BIFUBC Output_energy'!B:B,B140),SUMIFS('BIFUBC Output_nonenergy'!E:E,'BIFUBC Output_nonenergy'!A:A,A140,'BIFUBC Output_nonenergy'!B:B,B140))</f>
        <v>0</v>
      </c>
    </row>
    <row r="141" spans="1:3" x14ac:dyDescent="0.75">
      <c r="A141" t="s">
        <v>34</v>
      </c>
      <c r="B141" t="s">
        <v>17</v>
      </c>
      <c r="C141" s="19">
        <f>SUM(SUMIFS('BIFUBC Output_energy'!G:G,'BIFUBC Output_energy'!A:A,A141,'BIFUBC Output_energy'!B:B,B141),SUMIFS('BIFUBC Output_nonenergy'!E:E,'BIFUBC Output_nonenergy'!A:A,A141,'BIFUBC Output_nonenergy'!B:B,B141))</f>
        <v>0</v>
      </c>
    </row>
    <row r="142" spans="1:3" x14ac:dyDescent="0.75">
      <c r="A142" t="s">
        <v>34</v>
      </c>
      <c r="B142" t="s">
        <v>18</v>
      </c>
      <c r="C142" s="19">
        <f>SUM(SUMIFS('BIFUBC Output_energy'!G:G,'BIFUBC Output_energy'!A:A,A142,'BIFUBC Output_energy'!B:B,B142),SUMIFS('BIFUBC Output_nonenergy'!E:E,'BIFUBC Output_nonenergy'!A:A,A142,'BIFUBC Output_nonenergy'!B:B,B142))</f>
        <v>0</v>
      </c>
    </row>
    <row r="143" spans="1:3" x14ac:dyDescent="0.75">
      <c r="A143" t="s">
        <v>34</v>
      </c>
      <c r="B143" t="s">
        <v>19</v>
      </c>
      <c r="C143" s="19">
        <f>SUM(SUMIFS('BIFUBC Output_energy'!G:G,'BIFUBC Output_energy'!A:A,A143,'BIFUBC Output_energy'!B:B,B143),SUMIFS('BIFUBC Output_nonenergy'!E:E,'BIFUBC Output_nonenergy'!A:A,A143,'BIFUBC Output_nonenergy'!B:B,B143))</f>
        <v>0</v>
      </c>
    </row>
    <row r="144" spans="1:3" x14ac:dyDescent="0.75">
      <c r="A144" t="s">
        <v>34</v>
      </c>
      <c r="B144" t="s">
        <v>20</v>
      </c>
      <c r="C144" s="19">
        <f>SUM(SUMIFS('BIFUBC Output_energy'!G:G,'BIFUBC Output_energy'!A:A,A144,'BIFUBC Output_energy'!B:B,B144),SUMIFS('BIFUBC Output_nonenergy'!E:E,'BIFUBC Output_nonenergy'!A:A,A144,'BIFUBC Output_nonenergy'!B:B,B144))</f>
        <v>0</v>
      </c>
    </row>
    <row r="145" spans="1:3" x14ac:dyDescent="0.75">
      <c r="A145" t="s">
        <v>34</v>
      </c>
      <c r="B145" t="s">
        <v>21</v>
      </c>
      <c r="C145" s="19">
        <f>SUM(SUMIFS('BIFUBC Output_energy'!G:G,'BIFUBC Output_energy'!A:A,A145,'BIFUBC Output_energy'!B:B,B145),SUMIFS('BIFUBC Output_nonenergy'!E:E,'BIFUBC Output_nonenergy'!A:A,A145,'BIFUBC Output_nonenergy'!B:B,B145))</f>
        <v>0</v>
      </c>
    </row>
    <row r="146" spans="1:3" x14ac:dyDescent="0.75">
      <c r="A146" t="s">
        <v>34</v>
      </c>
      <c r="B146" t="s">
        <v>22</v>
      </c>
      <c r="C146" s="19">
        <f>SUM(SUMIFS('BIFUBC Output_energy'!G:G,'BIFUBC Output_energy'!A:A,A146,'BIFUBC Output_energy'!B:B,B146),SUMIFS('BIFUBC Output_nonenergy'!E:E,'BIFUBC Output_nonenergy'!A:A,A146,'BIFUBC Output_nonenergy'!B:B,B146))</f>
        <v>0</v>
      </c>
    </row>
    <row r="147" spans="1:3" x14ac:dyDescent="0.75">
      <c r="A147" t="s">
        <v>34</v>
      </c>
      <c r="B147" t="s">
        <v>23</v>
      </c>
      <c r="C147" s="19">
        <f>SUM(SUMIFS('BIFUBC Output_energy'!G:G,'BIFUBC Output_energy'!A:A,A147,'BIFUBC Output_energy'!B:B,B147),SUMIFS('BIFUBC Output_nonenergy'!E:E,'BIFUBC Output_nonenergy'!A:A,A147,'BIFUBC Output_nonenergy'!B:B,B147))</f>
        <v>0</v>
      </c>
    </row>
    <row r="148" spans="1:3" x14ac:dyDescent="0.75">
      <c r="A148" t="s">
        <v>34</v>
      </c>
      <c r="B148" t="s">
        <v>24</v>
      </c>
      <c r="C148" s="19">
        <f>SUM(SUMIFS('BIFUBC Output_energy'!G:G,'BIFUBC Output_energy'!A:A,A148,'BIFUBC Output_energy'!B:B,B148),SUMIFS('BIFUBC Output_nonenergy'!E:E,'BIFUBC Output_nonenergy'!A:A,A148,'BIFUBC Output_nonenergy'!B:B,B148))</f>
        <v>0</v>
      </c>
    </row>
    <row r="149" spans="1:3" x14ac:dyDescent="0.75">
      <c r="A149" t="s">
        <v>34</v>
      </c>
      <c r="B149" t="s">
        <v>25</v>
      </c>
      <c r="C149" s="19">
        <f>SUM(SUMIFS('BIFUBC Output_energy'!G:G,'BIFUBC Output_energy'!A:A,A149,'BIFUBC Output_energy'!B:B,B149),SUMIFS('BIFUBC Output_nonenergy'!E:E,'BIFUBC Output_nonenergy'!A:A,A149,'BIFUBC Output_nonenergy'!B:B,B149))</f>
        <v>142666904448000</v>
      </c>
    </row>
    <row r="150" spans="1:3" x14ac:dyDescent="0.75">
      <c r="A150" t="s">
        <v>34</v>
      </c>
      <c r="B150" t="s">
        <v>26</v>
      </c>
      <c r="C150" s="19">
        <f>SUM(SUMIFS('BIFUBC Output_energy'!G:G,'BIFUBC Output_energy'!A:A,A150,'BIFUBC Output_energy'!B:B,B150),SUMIFS('BIFUBC Output_nonenergy'!E:E,'BIFUBC Output_nonenergy'!A:A,A150,'BIFUBC Output_nonenergy'!B:B,B150))</f>
        <v>0</v>
      </c>
    </row>
    <row r="151" spans="1:3" x14ac:dyDescent="0.75">
      <c r="A151" t="s">
        <v>34</v>
      </c>
      <c r="B151" t="s">
        <v>27</v>
      </c>
      <c r="C151" s="19">
        <f>SUM(SUMIFS('BIFUBC Output_energy'!G:G,'BIFUBC Output_energy'!A:A,A151,'BIFUBC Output_energy'!B:B,B151),SUMIFS('BIFUBC Output_nonenergy'!E:E,'BIFUBC Output_nonenergy'!A:A,A151,'BIFUBC Output_nonenergy'!B:B,B151))</f>
        <v>0</v>
      </c>
    </row>
    <row r="152" spans="1:3" x14ac:dyDescent="0.75">
      <c r="A152" t="s">
        <v>34</v>
      </c>
      <c r="B152" t="s">
        <v>28</v>
      </c>
      <c r="C152" s="19">
        <f>SUM(SUMIFS('BIFUBC Output_energy'!G:G,'BIFUBC Output_energy'!A:A,A152,'BIFUBC Output_energy'!B:B,B152),SUMIFS('BIFUBC Output_nonenergy'!E:E,'BIFUBC Output_nonenergy'!A:A,A152,'BIFUBC Output_nonenergy'!B:B,B152))</f>
        <v>0</v>
      </c>
    </row>
    <row r="153" spans="1:3" x14ac:dyDescent="0.75">
      <c r="A153" t="s">
        <v>74</v>
      </c>
      <c r="B153" t="s">
        <v>4</v>
      </c>
      <c r="C153" s="19">
        <f>SUM(SUMIFS('BIFUBC Output_energy'!G:G,'BIFUBC Output_energy'!A:A,A153,'BIFUBC Output_energy'!B:B,B153),SUMIFS('BIFUBC Output_nonenergy'!E:E,'BIFUBC Output_nonenergy'!A:A,A153,'BIFUBC Output_nonenergy'!B:B,B153))</f>
        <v>0</v>
      </c>
    </row>
    <row r="154" spans="1:3" x14ac:dyDescent="0.75">
      <c r="A154" t="s">
        <v>74</v>
      </c>
      <c r="B154" t="s">
        <v>5</v>
      </c>
      <c r="C154" s="19">
        <f>SUM(SUMIFS('BIFUBC Output_energy'!G:G,'BIFUBC Output_energy'!A:A,A154,'BIFUBC Output_energy'!B:B,B154),SUMIFS('BIFUBC Output_nonenergy'!E:E,'BIFUBC Output_nonenergy'!A:A,A154,'BIFUBC Output_nonenergy'!B:B,B154))</f>
        <v>0</v>
      </c>
    </row>
    <row r="155" spans="1:3" x14ac:dyDescent="0.75">
      <c r="A155" t="s">
        <v>74</v>
      </c>
      <c r="B155" t="s">
        <v>6</v>
      </c>
      <c r="C155" s="19">
        <f>SUM(SUMIFS('BIFUBC Output_energy'!G:G,'BIFUBC Output_energy'!A:A,A155,'BIFUBC Output_energy'!B:B,B155),SUMIFS('BIFUBC Output_nonenergy'!E:E,'BIFUBC Output_nonenergy'!A:A,A155,'BIFUBC Output_nonenergy'!B:B,B155))</f>
        <v>0</v>
      </c>
    </row>
    <row r="156" spans="1:3" x14ac:dyDescent="0.75">
      <c r="A156" t="s">
        <v>74</v>
      </c>
      <c r="B156" t="s">
        <v>7</v>
      </c>
      <c r="C156" s="19">
        <f>SUM(SUMIFS('BIFUBC Output_energy'!G:G,'BIFUBC Output_energy'!A:A,A156,'BIFUBC Output_energy'!B:B,B156),SUMIFS('BIFUBC Output_nonenergy'!E:E,'BIFUBC Output_nonenergy'!A:A,A156,'BIFUBC Output_nonenergy'!B:B,B156))</f>
        <v>0</v>
      </c>
    </row>
    <row r="157" spans="1:3" x14ac:dyDescent="0.75">
      <c r="A157" t="s">
        <v>74</v>
      </c>
      <c r="B157" t="s">
        <v>8</v>
      </c>
      <c r="C157" s="19">
        <f>SUM(SUMIFS('BIFUBC Output_energy'!G:G,'BIFUBC Output_energy'!A:A,A157,'BIFUBC Output_energy'!B:B,B157),SUMIFS('BIFUBC Output_nonenergy'!E:E,'BIFUBC Output_nonenergy'!A:A,A157,'BIFUBC Output_nonenergy'!B:B,B157))</f>
        <v>0</v>
      </c>
    </row>
    <row r="158" spans="1:3" x14ac:dyDescent="0.75">
      <c r="A158" t="s">
        <v>74</v>
      </c>
      <c r="B158" t="s">
        <v>9</v>
      </c>
      <c r="C158" s="19">
        <f>SUM(SUMIFS('BIFUBC Output_energy'!G:G,'BIFUBC Output_energy'!A:A,A158,'BIFUBC Output_energy'!B:B,B158),SUMIFS('BIFUBC Output_nonenergy'!E:E,'BIFUBC Output_nonenergy'!A:A,A158,'BIFUBC Output_nonenergy'!B:B,B158))</f>
        <v>0</v>
      </c>
    </row>
    <row r="159" spans="1:3" x14ac:dyDescent="0.75">
      <c r="A159" t="s">
        <v>74</v>
      </c>
      <c r="B159" t="s">
        <v>10</v>
      </c>
      <c r="C159" s="19">
        <f>SUM(SUMIFS('BIFUBC Output_energy'!G:G,'BIFUBC Output_energy'!A:A,A159,'BIFUBC Output_energy'!B:B,B159),SUMIFS('BIFUBC Output_nonenergy'!E:E,'BIFUBC Output_nonenergy'!A:A,A159,'BIFUBC Output_nonenergy'!B:B,B159))</f>
        <v>0</v>
      </c>
    </row>
    <row r="160" spans="1:3" x14ac:dyDescent="0.75">
      <c r="A160" t="s">
        <v>74</v>
      </c>
      <c r="B160" t="s">
        <v>11</v>
      </c>
      <c r="C160" s="19">
        <f>SUM(SUMIFS('BIFUBC Output_energy'!G:G,'BIFUBC Output_energy'!A:A,A160,'BIFUBC Output_energy'!B:B,B160),SUMIFS('BIFUBC Output_nonenergy'!E:E,'BIFUBC Output_nonenergy'!A:A,A160,'BIFUBC Output_nonenergy'!B:B,B160))</f>
        <v>0</v>
      </c>
    </row>
    <row r="161" spans="1:3" x14ac:dyDescent="0.75">
      <c r="A161" t="s">
        <v>74</v>
      </c>
      <c r="B161" t="s">
        <v>12</v>
      </c>
      <c r="C161" s="19">
        <f>SUM(SUMIFS('BIFUBC Output_energy'!G:G,'BIFUBC Output_energy'!A:A,A161,'BIFUBC Output_energy'!B:B,B161),SUMIFS('BIFUBC Output_nonenergy'!E:E,'BIFUBC Output_nonenergy'!A:A,A161,'BIFUBC Output_nonenergy'!B:B,B161))</f>
        <v>0</v>
      </c>
    </row>
    <row r="162" spans="1:3" x14ac:dyDescent="0.75">
      <c r="A162" t="s">
        <v>74</v>
      </c>
      <c r="B162" t="s">
        <v>13</v>
      </c>
      <c r="C162" s="19">
        <f>SUM(SUMIFS('BIFUBC Output_energy'!G:G,'BIFUBC Output_energy'!A:A,A162,'BIFUBC Output_energy'!B:B,B162),SUMIFS('BIFUBC Output_nonenergy'!E:E,'BIFUBC Output_nonenergy'!A:A,A162,'BIFUBC Output_nonenergy'!B:B,B162))</f>
        <v>0</v>
      </c>
    </row>
    <row r="163" spans="1:3" x14ac:dyDescent="0.75">
      <c r="A163" t="s">
        <v>74</v>
      </c>
      <c r="B163" t="s">
        <v>14</v>
      </c>
      <c r="C163" s="19">
        <f>SUM(SUMIFS('BIFUBC Output_energy'!G:G,'BIFUBC Output_energy'!A:A,A163,'BIFUBC Output_energy'!B:B,B163),SUMIFS('BIFUBC Output_nonenergy'!E:E,'BIFUBC Output_nonenergy'!A:A,A163,'BIFUBC Output_nonenergy'!B:B,B163))</f>
        <v>0</v>
      </c>
    </row>
    <row r="164" spans="1:3" x14ac:dyDescent="0.75">
      <c r="A164" t="s">
        <v>74</v>
      </c>
      <c r="B164" t="s">
        <v>15</v>
      </c>
      <c r="C164" s="19">
        <f>SUM(SUMIFS('BIFUBC Output_energy'!G:G,'BIFUBC Output_energy'!A:A,A164,'BIFUBC Output_energy'!B:B,B164),SUMIFS('BIFUBC Output_nonenergy'!E:E,'BIFUBC Output_nonenergy'!A:A,A164,'BIFUBC Output_nonenergy'!B:B,B164))</f>
        <v>0</v>
      </c>
    </row>
    <row r="165" spans="1:3" x14ac:dyDescent="0.75">
      <c r="A165" t="s">
        <v>74</v>
      </c>
      <c r="B165" t="s">
        <v>16</v>
      </c>
      <c r="C165" s="19">
        <f>SUM(SUMIFS('BIFUBC Output_energy'!G:G,'BIFUBC Output_energy'!A:A,A165,'BIFUBC Output_energy'!B:B,B165),SUMIFS('BIFUBC Output_nonenergy'!E:E,'BIFUBC Output_nonenergy'!A:A,A165,'BIFUBC Output_nonenergy'!B:B,B165))</f>
        <v>0</v>
      </c>
    </row>
    <row r="166" spans="1:3" x14ac:dyDescent="0.75">
      <c r="A166" t="s">
        <v>74</v>
      </c>
      <c r="B166" t="s">
        <v>17</v>
      </c>
      <c r="C166" s="19">
        <f>SUM(SUMIFS('BIFUBC Output_energy'!G:G,'BIFUBC Output_energy'!A:A,A166,'BIFUBC Output_energy'!B:B,B166),SUMIFS('BIFUBC Output_nonenergy'!E:E,'BIFUBC Output_nonenergy'!A:A,A166,'BIFUBC Output_nonenergy'!B:B,B166))</f>
        <v>0</v>
      </c>
    </row>
    <row r="167" spans="1:3" x14ac:dyDescent="0.75">
      <c r="A167" t="s">
        <v>74</v>
      </c>
      <c r="B167" t="s">
        <v>18</v>
      </c>
      <c r="C167" s="19">
        <f>SUM(SUMIFS('BIFUBC Output_energy'!G:G,'BIFUBC Output_energy'!A:A,A167,'BIFUBC Output_energy'!B:B,B167),SUMIFS('BIFUBC Output_nonenergy'!E:E,'BIFUBC Output_nonenergy'!A:A,A167,'BIFUBC Output_nonenergy'!B:B,B167))</f>
        <v>0</v>
      </c>
    </row>
    <row r="168" spans="1:3" x14ac:dyDescent="0.75">
      <c r="A168" t="s">
        <v>74</v>
      </c>
      <c r="B168" t="s">
        <v>19</v>
      </c>
      <c r="C168" s="19">
        <f>SUM(SUMIFS('BIFUBC Output_energy'!G:G,'BIFUBC Output_energy'!A:A,A168,'BIFUBC Output_energy'!B:B,B168),SUMIFS('BIFUBC Output_nonenergy'!E:E,'BIFUBC Output_nonenergy'!A:A,A168,'BIFUBC Output_nonenergy'!B:B,B168))</f>
        <v>0</v>
      </c>
    </row>
    <row r="169" spans="1:3" x14ac:dyDescent="0.75">
      <c r="A169" t="s">
        <v>74</v>
      </c>
      <c r="B169" t="s">
        <v>20</v>
      </c>
      <c r="C169" s="19">
        <f>SUM(SUMIFS('BIFUBC Output_energy'!G:G,'BIFUBC Output_energy'!A:A,A169,'BIFUBC Output_energy'!B:B,B169),SUMIFS('BIFUBC Output_nonenergy'!E:E,'BIFUBC Output_nonenergy'!A:A,A169,'BIFUBC Output_nonenergy'!B:B,B169))</f>
        <v>0</v>
      </c>
    </row>
    <row r="170" spans="1:3" x14ac:dyDescent="0.75">
      <c r="A170" t="s">
        <v>74</v>
      </c>
      <c r="B170" t="s">
        <v>21</v>
      </c>
      <c r="C170" s="19">
        <f>SUM(SUMIFS('BIFUBC Output_energy'!G:G,'BIFUBC Output_energy'!A:A,A170,'BIFUBC Output_energy'!B:B,B170),SUMIFS('BIFUBC Output_nonenergy'!E:E,'BIFUBC Output_nonenergy'!A:A,A170,'BIFUBC Output_nonenergy'!B:B,B170))</f>
        <v>0</v>
      </c>
    </row>
    <row r="171" spans="1:3" x14ac:dyDescent="0.75">
      <c r="A171" t="s">
        <v>74</v>
      </c>
      <c r="B171" t="s">
        <v>22</v>
      </c>
      <c r="C171" s="19">
        <f>SUM(SUMIFS('BIFUBC Output_energy'!G:G,'BIFUBC Output_energy'!A:A,A171,'BIFUBC Output_energy'!B:B,B171),SUMIFS('BIFUBC Output_nonenergy'!E:E,'BIFUBC Output_nonenergy'!A:A,A171,'BIFUBC Output_nonenergy'!B:B,B171))</f>
        <v>0</v>
      </c>
    </row>
    <row r="172" spans="1:3" x14ac:dyDescent="0.75">
      <c r="A172" t="s">
        <v>74</v>
      </c>
      <c r="B172" t="s">
        <v>23</v>
      </c>
      <c r="C172" s="19">
        <f>SUM(SUMIFS('BIFUBC Output_energy'!G:G,'BIFUBC Output_energy'!A:A,A172,'BIFUBC Output_energy'!B:B,B172),SUMIFS('BIFUBC Output_nonenergy'!E:E,'BIFUBC Output_nonenergy'!A:A,A172,'BIFUBC Output_nonenergy'!B:B,B172))</f>
        <v>0</v>
      </c>
    </row>
    <row r="173" spans="1:3" x14ac:dyDescent="0.75">
      <c r="A173" t="s">
        <v>74</v>
      </c>
      <c r="B173" t="s">
        <v>24</v>
      </c>
      <c r="C173" s="19">
        <f>SUM(SUMIFS('BIFUBC Output_energy'!G:G,'BIFUBC Output_energy'!A:A,A173,'BIFUBC Output_energy'!B:B,B173),SUMIFS('BIFUBC Output_nonenergy'!E:E,'BIFUBC Output_nonenergy'!A:A,A173,'BIFUBC Output_nonenergy'!B:B,B173))</f>
        <v>0</v>
      </c>
    </row>
    <row r="174" spans="1:3" x14ac:dyDescent="0.75">
      <c r="A174" t="s">
        <v>74</v>
      </c>
      <c r="B174" t="s">
        <v>25</v>
      </c>
      <c r="C174" s="19">
        <f>SUM(SUMIFS('BIFUBC Output_energy'!G:G,'BIFUBC Output_energy'!A:A,A174,'BIFUBC Output_energy'!B:B,B174),SUMIFS('BIFUBC Output_nonenergy'!E:E,'BIFUBC Output_nonenergy'!A:A,A174,'BIFUBC Output_nonenergy'!B:B,B174))</f>
        <v>5200064000000</v>
      </c>
    </row>
    <row r="175" spans="1:3" x14ac:dyDescent="0.75">
      <c r="A175" t="s">
        <v>74</v>
      </c>
      <c r="B175" t="s">
        <v>26</v>
      </c>
      <c r="C175" s="19">
        <f>SUM(SUMIFS('BIFUBC Output_energy'!G:G,'BIFUBC Output_energy'!A:A,A175,'BIFUBC Output_energy'!B:B,B175),SUMIFS('BIFUBC Output_nonenergy'!E:E,'BIFUBC Output_nonenergy'!A:A,A175,'BIFUBC Output_nonenergy'!B:B,B175))</f>
        <v>0</v>
      </c>
    </row>
    <row r="176" spans="1:3" x14ac:dyDescent="0.75">
      <c r="A176" t="s">
        <v>74</v>
      </c>
      <c r="B176" t="s">
        <v>27</v>
      </c>
      <c r="C176" s="19">
        <f>SUM(SUMIFS('BIFUBC Output_energy'!G:G,'BIFUBC Output_energy'!A:A,A176,'BIFUBC Output_energy'!B:B,B176),SUMIFS('BIFUBC Output_nonenergy'!E:E,'BIFUBC Output_nonenergy'!A:A,A176,'BIFUBC Output_nonenergy'!B:B,B176))</f>
        <v>0</v>
      </c>
    </row>
    <row r="177" spans="1:3" x14ac:dyDescent="0.75">
      <c r="A177" t="s">
        <v>74</v>
      </c>
      <c r="B177" t="s">
        <v>28</v>
      </c>
      <c r="C177" s="19">
        <f>SUM(SUMIFS('BIFUBC Output_energy'!G:G,'BIFUBC Output_energy'!A:A,A177,'BIFUBC Output_energy'!B:B,B177),SUMIFS('BIFUBC Output_nonenergy'!E:E,'BIFUBC Output_nonenergy'!A:A,A177,'BIFUBC Output_nonenergy'!B:B,B177))</f>
        <v>0</v>
      </c>
    </row>
    <row r="178" spans="1:3" x14ac:dyDescent="0.75">
      <c r="A178" t="s">
        <v>75</v>
      </c>
      <c r="B178" s="1" t="s">
        <v>4</v>
      </c>
      <c r="C178" s="19">
        <f>SUM(SUMIFS('BIFUBC Output_energy'!G:G,'BIFUBC Output_energy'!A:A,A178,'BIFUBC Output_energy'!B:B,B178),SUMIFS('BIFUBC Output_nonenergy'!E:E,'BIFUBC Output_nonenergy'!A:A,A178,'BIFUBC Output_nonenergy'!B:B,B178))</f>
        <v>0</v>
      </c>
    </row>
    <row r="179" spans="1:3" x14ac:dyDescent="0.75">
      <c r="A179" t="s">
        <v>75</v>
      </c>
      <c r="B179" s="1" t="s">
        <v>5</v>
      </c>
      <c r="C179" s="19">
        <f>SUM(SUMIFS('BIFUBC Output_energy'!G:G,'BIFUBC Output_energy'!A:A,A179,'BIFUBC Output_energy'!B:B,B179),SUMIFS('BIFUBC Output_nonenergy'!E:E,'BIFUBC Output_nonenergy'!A:A,A179,'BIFUBC Output_nonenergy'!B:B,B179))</f>
        <v>0</v>
      </c>
    </row>
    <row r="180" spans="1:3" x14ac:dyDescent="0.75">
      <c r="A180" t="s">
        <v>75</v>
      </c>
      <c r="B180" s="1" t="s">
        <v>6</v>
      </c>
      <c r="C180" s="19">
        <f>SUM(SUMIFS('BIFUBC Output_energy'!G:G,'BIFUBC Output_energy'!A:A,A180,'BIFUBC Output_energy'!B:B,B180),SUMIFS('BIFUBC Output_nonenergy'!E:E,'BIFUBC Output_nonenergy'!A:A,A180,'BIFUBC Output_nonenergy'!B:B,B180))</f>
        <v>0</v>
      </c>
    </row>
    <row r="181" spans="1:3" x14ac:dyDescent="0.75">
      <c r="A181" t="s">
        <v>75</v>
      </c>
      <c r="B181" s="1" t="s">
        <v>7</v>
      </c>
      <c r="C181" s="19">
        <f>SUM(SUMIFS('BIFUBC Output_energy'!G:G,'BIFUBC Output_energy'!A:A,A181,'BIFUBC Output_energy'!B:B,B181),SUMIFS('BIFUBC Output_nonenergy'!E:E,'BIFUBC Output_nonenergy'!A:A,A181,'BIFUBC Output_nonenergy'!B:B,B181))</f>
        <v>1953573375999.9998</v>
      </c>
    </row>
    <row r="182" spans="1:3" x14ac:dyDescent="0.75">
      <c r="A182" t="s">
        <v>75</v>
      </c>
      <c r="B182" s="1" t="s">
        <v>8</v>
      </c>
      <c r="C182" s="19">
        <f>SUM(SUMIFS('BIFUBC Output_energy'!G:G,'BIFUBC Output_energy'!A:A,A182,'BIFUBC Output_energy'!B:B,B182),SUMIFS('BIFUBC Output_nonenergy'!E:E,'BIFUBC Output_nonenergy'!A:A,A182,'BIFUBC Output_nonenergy'!B:B,B182))</f>
        <v>2621260800000</v>
      </c>
    </row>
    <row r="183" spans="1:3" x14ac:dyDescent="0.75">
      <c r="A183" t="s">
        <v>75</v>
      </c>
      <c r="B183" s="1" t="s">
        <v>9</v>
      </c>
      <c r="C183" s="19">
        <f>SUM(SUMIFS('BIFUBC Output_energy'!G:G,'BIFUBC Output_energy'!A:A,A183,'BIFUBC Output_energy'!B:B,B183),SUMIFS('BIFUBC Output_nonenergy'!E:E,'BIFUBC Output_nonenergy'!A:A,A183,'BIFUBC Output_nonenergy'!B:B,B183))</f>
        <v>2744931456000</v>
      </c>
    </row>
    <row r="184" spans="1:3" x14ac:dyDescent="0.75">
      <c r="A184" t="s">
        <v>75</v>
      </c>
      <c r="B184" s="1" t="s">
        <v>10</v>
      </c>
      <c r="C184" s="19">
        <f>SUM(SUMIFS('BIFUBC Output_energy'!G:G,'BIFUBC Output_energy'!A:A,A184,'BIFUBC Output_energy'!B:B,B184),SUMIFS('BIFUBC Output_nonenergy'!E:E,'BIFUBC Output_nonenergy'!A:A,A184,'BIFUBC Output_nonenergy'!B:B,B184))</f>
        <v>0</v>
      </c>
    </row>
    <row r="185" spans="1:3" x14ac:dyDescent="0.75">
      <c r="A185" t="s">
        <v>75</v>
      </c>
      <c r="B185" s="1" t="s">
        <v>11</v>
      </c>
      <c r="C185" s="19">
        <f>SUM(SUMIFS('BIFUBC Output_energy'!G:G,'BIFUBC Output_energy'!A:A,A185,'BIFUBC Output_energy'!B:B,B185),SUMIFS('BIFUBC Output_nonenergy'!E:E,'BIFUBC Output_nonenergy'!A:A,A185,'BIFUBC Output_nonenergy'!B:B,B185))</f>
        <v>0</v>
      </c>
    </row>
    <row r="186" spans="1:3" x14ac:dyDescent="0.75">
      <c r="A186" t="s">
        <v>75</v>
      </c>
      <c r="B186" s="1" t="s">
        <v>12</v>
      </c>
      <c r="C186" s="19">
        <f>SUM(SUMIFS('BIFUBC Output_energy'!G:G,'BIFUBC Output_energy'!A:A,A186,'BIFUBC Output_energy'!B:B,B186),SUMIFS('BIFUBC Output_nonenergy'!E:E,'BIFUBC Output_nonenergy'!A:A,A186,'BIFUBC Output_nonenergy'!B:B,B186))</f>
        <v>54334788224000</v>
      </c>
    </row>
    <row r="187" spans="1:3" x14ac:dyDescent="0.75">
      <c r="A187" t="s">
        <v>75</v>
      </c>
      <c r="B187" s="1" t="s">
        <v>13</v>
      </c>
      <c r="C187" s="19">
        <f>SUM(SUMIFS('BIFUBC Output_energy'!G:G,'BIFUBC Output_energy'!A:A,A187,'BIFUBC Output_energy'!B:B,B187),SUMIFS('BIFUBC Output_nonenergy'!E:E,'BIFUBC Output_nonenergy'!A:A,A187,'BIFUBC Output_nonenergy'!B:B,B187))</f>
        <v>6775744896000</v>
      </c>
    </row>
    <row r="188" spans="1:3" x14ac:dyDescent="0.75">
      <c r="A188" t="s">
        <v>75</v>
      </c>
      <c r="B188" s="1" t="s">
        <v>14</v>
      </c>
      <c r="C188" s="19">
        <f>SUM(SUMIFS('BIFUBC Output_energy'!G:G,'BIFUBC Output_energy'!A:A,A188,'BIFUBC Output_energy'!B:B,B188),SUMIFS('BIFUBC Output_nonenergy'!E:E,'BIFUBC Output_nonenergy'!A:A,A188,'BIFUBC Output_nonenergy'!B:B,B188))</f>
        <v>0</v>
      </c>
    </row>
    <row r="189" spans="1:3" x14ac:dyDescent="0.75">
      <c r="A189" t="s">
        <v>75</v>
      </c>
      <c r="B189" s="1" t="s">
        <v>15</v>
      </c>
      <c r="C189" s="19">
        <f>SUM(SUMIFS('BIFUBC Output_energy'!G:G,'BIFUBC Output_energy'!A:A,A189,'BIFUBC Output_energy'!B:B,B189),SUMIFS('BIFUBC Output_nonenergy'!E:E,'BIFUBC Output_nonenergy'!A:A,A189,'BIFUBC Output_nonenergy'!B:B,B189))</f>
        <v>0</v>
      </c>
    </row>
    <row r="190" spans="1:3" x14ac:dyDescent="0.75">
      <c r="A190" t="s">
        <v>75</v>
      </c>
      <c r="B190" s="1" t="s">
        <v>16</v>
      </c>
      <c r="C190" s="19">
        <f>SUM(SUMIFS('BIFUBC Output_energy'!G:G,'BIFUBC Output_energy'!A:A,A190,'BIFUBC Output_energy'!B:B,B190),SUMIFS('BIFUBC Output_nonenergy'!E:E,'BIFUBC Output_nonenergy'!A:A,A190,'BIFUBC Output_nonenergy'!B:B,B190))</f>
        <v>8482056320000.001</v>
      </c>
    </row>
    <row r="191" spans="1:3" x14ac:dyDescent="0.75">
      <c r="A191" t="s">
        <v>75</v>
      </c>
      <c r="B191" s="1" t="s">
        <v>17</v>
      </c>
      <c r="C191" s="19">
        <f>SUM(SUMIFS('BIFUBC Output_energy'!G:G,'BIFUBC Output_energy'!A:A,A191,'BIFUBC Output_energy'!B:B,B191),SUMIFS('BIFUBC Output_nonenergy'!E:E,'BIFUBC Output_nonenergy'!A:A,A191,'BIFUBC Output_nonenergy'!B:B,B191))</f>
        <v>10905468672000</v>
      </c>
    </row>
    <row r="192" spans="1:3" x14ac:dyDescent="0.75">
      <c r="A192" t="s">
        <v>75</v>
      </c>
      <c r="B192" s="1" t="s">
        <v>18</v>
      </c>
      <c r="C192" s="19">
        <f>SUM(SUMIFS('BIFUBC Output_energy'!G:G,'BIFUBC Output_energy'!A:A,A192,'BIFUBC Output_energy'!B:B,B192),SUMIFS('BIFUBC Output_nonenergy'!E:E,'BIFUBC Output_nonenergy'!A:A,A192,'BIFUBC Output_nonenergy'!B:B,B192))</f>
        <v>0</v>
      </c>
    </row>
    <row r="193" spans="1:3" x14ac:dyDescent="0.75">
      <c r="A193" t="s">
        <v>75</v>
      </c>
      <c r="B193" s="1" t="s">
        <v>19</v>
      </c>
      <c r="C193" s="19">
        <f>SUM(SUMIFS('BIFUBC Output_energy'!G:G,'BIFUBC Output_energy'!A:A,A193,'BIFUBC Output_energy'!B:B,B193),SUMIFS('BIFUBC Output_nonenergy'!E:E,'BIFUBC Output_nonenergy'!A:A,A193,'BIFUBC Output_nonenergy'!B:B,B193))</f>
        <v>0</v>
      </c>
    </row>
    <row r="194" spans="1:3" x14ac:dyDescent="0.75">
      <c r="A194" t="s">
        <v>75</v>
      </c>
      <c r="B194" s="1" t="s">
        <v>20</v>
      </c>
      <c r="C194" s="19">
        <f>SUM(SUMIFS('BIFUBC Output_energy'!G:G,'BIFUBC Output_energy'!A:A,A194,'BIFUBC Output_energy'!B:B,B194),SUMIFS('BIFUBC Output_nonenergy'!E:E,'BIFUBC Output_nonenergy'!A:A,A194,'BIFUBC Output_nonenergy'!B:B,B194))</f>
        <v>0</v>
      </c>
    </row>
    <row r="195" spans="1:3" x14ac:dyDescent="0.75">
      <c r="A195" t="s">
        <v>75</v>
      </c>
      <c r="B195" s="1" t="s">
        <v>21</v>
      </c>
      <c r="C195" s="19">
        <f>SUM(SUMIFS('BIFUBC Output_energy'!G:G,'BIFUBC Output_energy'!A:A,A195,'BIFUBC Output_energy'!B:B,B195),SUMIFS('BIFUBC Output_nonenergy'!E:E,'BIFUBC Output_nonenergy'!A:A,A195,'BIFUBC Output_nonenergy'!B:B,B195))</f>
        <v>0</v>
      </c>
    </row>
    <row r="196" spans="1:3" x14ac:dyDescent="0.75">
      <c r="A196" t="s">
        <v>75</v>
      </c>
      <c r="B196" s="1" t="s">
        <v>22</v>
      </c>
      <c r="C196" s="19">
        <f>SUM(SUMIFS('BIFUBC Output_energy'!G:G,'BIFUBC Output_energy'!A:A,A196,'BIFUBC Output_energy'!B:B,B196),SUMIFS('BIFUBC Output_nonenergy'!E:E,'BIFUBC Output_nonenergy'!A:A,A196,'BIFUBC Output_nonenergy'!B:B,B196))</f>
        <v>0</v>
      </c>
    </row>
    <row r="197" spans="1:3" x14ac:dyDescent="0.75">
      <c r="A197" t="s">
        <v>75</v>
      </c>
      <c r="B197" s="1" t="s">
        <v>23</v>
      </c>
      <c r="C197" s="19">
        <f>SUM(SUMIFS('BIFUBC Output_energy'!G:G,'BIFUBC Output_energy'!A:A,A197,'BIFUBC Output_energy'!B:B,B197),SUMIFS('BIFUBC Output_nonenergy'!E:E,'BIFUBC Output_nonenergy'!A:A,A197,'BIFUBC Output_nonenergy'!B:B,B197))</f>
        <v>0</v>
      </c>
    </row>
    <row r="198" spans="1:3" x14ac:dyDescent="0.75">
      <c r="A198" t="s">
        <v>75</v>
      </c>
      <c r="B198" s="1" t="s">
        <v>24</v>
      </c>
      <c r="C198" s="19">
        <f>SUM(SUMIFS('BIFUBC Output_energy'!G:G,'BIFUBC Output_energy'!A:A,A198,'BIFUBC Output_energy'!B:B,B198),SUMIFS('BIFUBC Output_nonenergy'!E:E,'BIFUBC Output_nonenergy'!A:A,A198,'BIFUBC Output_nonenergy'!B:B,B198))</f>
        <v>0</v>
      </c>
    </row>
    <row r="199" spans="1:3" x14ac:dyDescent="0.75">
      <c r="A199" t="s">
        <v>75</v>
      </c>
      <c r="B199" s="1" t="s">
        <v>25</v>
      </c>
      <c r="C199" s="19">
        <f>SUM(SUMIFS('BIFUBC Output_energy'!G:G,'BIFUBC Output_energy'!A:A,A199,'BIFUBC Output_energy'!B:B,B199),SUMIFS('BIFUBC Output_nonenergy'!E:E,'BIFUBC Output_nonenergy'!A:A,A199,'BIFUBC Output_nonenergy'!B:B,B199))</f>
        <v>6157510656000</v>
      </c>
    </row>
    <row r="200" spans="1:3" x14ac:dyDescent="0.75">
      <c r="A200" t="s">
        <v>75</v>
      </c>
      <c r="B200" s="1" t="s">
        <v>26</v>
      </c>
      <c r="C200" s="19">
        <f>SUM(SUMIFS('BIFUBC Output_energy'!G:G,'BIFUBC Output_energy'!A:A,A200,'BIFUBC Output_energy'!B:B,B200),SUMIFS('BIFUBC Output_nonenergy'!E:E,'BIFUBC Output_nonenergy'!A:A,A200,'BIFUBC Output_nonenergy'!B:B,B200))</f>
        <v>0</v>
      </c>
    </row>
    <row r="201" spans="1:3" x14ac:dyDescent="0.75">
      <c r="A201" t="s">
        <v>75</v>
      </c>
      <c r="B201" s="1" t="s">
        <v>27</v>
      </c>
      <c r="C201" s="19">
        <f>SUM(SUMIFS('BIFUBC Output_energy'!G:G,'BIFUBC Output_energy'!A:A,A201,'BIFUBC Output_energy'!B:B,B201),SUMIFS('BIFUBC Output_nonenergy'!E:E,'BIFUBC Output_nonenergy'!A:A,A201,'BIFUBC Output_nonenergy'!B:B,B201))</f>
        <v>0</v>
      </c>
    </row>
    <row r="202" spans="1:3" x14ac:dyDescent="0.75">
      <c r="A202" t="s">
        <v>75</v>
      </c>
      <c r="B202" s="1" t="s">
        <v>28</v>
      </c>
      <c r="C202" s="19">
        <f>SUM(SUMIFS('BIFUBC Output_energy'!G:G,'BIFUBC Output_energy'!A:A,A202,'BIFUBC Output_energy'!B:B,B202),SUMIFS('BIFUBC Output_nonenergy'!E:E,'BIFUBC Output_nonenergy'!A:A,A202,'BIFUBC Output_nonenergy'!B:B,B202))</f>
        <v>0</v>
      </c>
    </row>
    <row r="204" spans="1:3" x14ac:dyDescent="0.75">
      <c r="B204" s="1" t="s">
        <v>91</v>
      </c>
      <c r="C204" t="b">
        <f>SUM(C28:C202)=SUM('BIFUBC Output_energy'!G2:G140,'BIFUBC Output_nonenergy'!E2:E153)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1"/>
  <sheetViews>
    <sheetView workbookViewId="0"/>
  </sheetViews>
  <sheetFormatPr defaultRowHeight="14.75" x14ac:dyDescent="0.75"/>
  <cols>
    <col min="1" max="1" width="39.86328125" customWidth="1"/>
    <col min="2" max="2" width="17.86328125" style="19" customWidth="1"/>
    <col min="3" max="3" width="9.54296875" customWidth="1"/>
    <col min="4" max="35" width="9.54296875" bestFit="1" customWidth="1"/>
  </cols>
  <sheetData>
    <row r="1" spans="1:35" x14ac:dyDescent="0.7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H1" s="1"/>
      <c r="AI1" s="1"/>
    </row>
    <row r="2" spans="1:35" x14ac:dyDescent="0.75">
      <c r="A2" t="s">
        <v>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5" x14ac:dyDescent="0.75">
      <c r="A3" t="s">
        <v>5</v>
      </c>
      <c r="B3"/>
    </row>
    <row r="4" spans="1:35" x14ac:dyDescent="0.75">
      <c r="A4" t="s">
        <v>6</v>
      </c>
      <c r="B4"/>
    </row>
    <row r="5" spans="1:35" x14ac:dyDescent="0.75">
      <c r="A5" t="s">
        <v>7</v>
      </c>
      <c r="B5"/>
    </row>
    <row r="6" spans="1:35" x14ac:dyDescent="0.75">
      <c r="A6" t="s">
        <v>8</v>
      </c>
    </row>
    <row r="7" spans="1:35" x14ac:dyDescent="0.75">
      <c r="A7" t="s">
        <v>9</v>
      </c>
    </row>
    <row r="8" spans="1:35" x14ac:dyDescent="0.75">
      <c r="A8" t="s">
        <v>10</v>
      </c>
    </row>
    <row r="9" spans="1:35" x14ac:dyDescent="0.75">
      <c r="A9" t="s">
        <v>11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5" x14ac:dyDescent="0.75">
      <c r="A10" t="s">
        <v>12</v>
      </c>
    </row>
    <row r="11" spans="1:35" x14ac:dyDescent="0.75">
      <c r="A11" t="s">
        <v>13</v>
      </c>
    </row>
    <row r="12" spans="1:35" x14ac:dyDescent="0.75">
      <c r="A12" t="s">
        <v>14</v>
      </c>
    </row>
    <row r="13" spans="1:35" x14ac:dyDescent="0.75">
      <c r="A13" t="s">
        <v>15</v>
      </c>
    </row>
    <row r="14" spans="1:35" x14ac:dyDescent="0.75">
      <c r="A14" t="s">
        <v>16</v>
      </c>
    </row>
    <row r="15" spans="1:35" x14ac:dyDescent="0.75">
      <c r="A15" t="s">
        <v>17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5" x14ac:dyDescent="0.75">
      <c r="A16" t="s">
        <v>18</v>
      </c>
    </row>
    <row r="17" spans="1:33" x14ac:dyDescent="0.75">
      <c r="A17" t="s">
        <v>19</v>
      </c>
    </row>
    <row r="18" spans="1:33" x14ac:dyDescent="0.75">
      <c r="A18" t="s">
        <v>20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x14ac:dyDescent="0.75">
      <c r="A19" t="s">
        <v>21</v>
      </c>
    </row>
    <row r="20" spans="1:33" x14ac:dyDescent="0.75">
      <c r="A20" t="s">
        <v>22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75">
      <c r="A21" t="s">
        <v>23</v>
      </c>
    </row>
    <row r="22" spans="1:33" x14ac:dyDescent="0.75">
      <c r="A22" t="s">
        <v>24</v>
      </c>
    </row>
    <row r="23" spans="1:33" x14ac:dyDescent="0.75">
      <c r="A23" t="s">
        <v>25</v>
      </c>
    </row>
    <row r="24" spans="1:33" x14ac:dyDescent="0.75">
      <c r="A24" t="s">
        <v>26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3" x14ac:dyDescent="0.75">
      <c r="A25" t="s">
        <v>27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3" x14ac:dyDescent="0.75">
      <c r="A26" t="s">
        <v>28</v>
      </c>
    </row>
    <row r="28" spans="1:33" x14ac:dyDescent="0.75">
      <c r="A28" s="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3" x14ac:dyDescent="0.75">
      <c r="B29" s="39"/>
    </row>
    <row r="30" spans="1:33" x14ac:dyDescent="0.75">
      <c r="A30" s="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75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75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5" x14ac:dyDescent="0.75">
      <c r="A33" s="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5" x14ac:dyDescent="0.75">
      <c r="A34" s="6"/>
      <c r="B34" s="3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75">
      <c r="A35" s="6"/>
      <c r="B35" s="3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75">
      <c r="A36" s="6"/>
      <c r="B36" s="3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75">
      <c r="A37" s="6"/>
      <c r="B37" s="3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75">
      <c r="A38" s="6"/>
      <c r="B38" s="3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75">
      <c r="A39" s="6"/>
      <c r="B39" s="3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75">
      <c r="A40" s="6"/>
      <c r="B40" s="3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75">
      <c r="A41" s="6"/>
      <c r="B41" s="3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75">
      <c r="A42" s="6"/>
      <c r="B42" s="3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75">
      <c r="A43" s="6"/>
      <c r="B43" s="35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75">
      <c r="A44" s="6"/>
      <c r="B44" s="3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75">
      <c r="A45" s="6"/>
      <c r="B45" s="3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75">
      <c r="A46" s="8"/>
      <c r="B46" s="36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75">
      <c r="A47" s="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5" x14ac:dyDescent="0.75">
      <c r="A48" s="6"/>
      <c r="B48" s="3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75">
      <c r="A49" s="6"/>
      <c r="B49" s="3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75">
      <c r="A50" s="18"/>
      <c r="B50" s="3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75">
      <c r="A51" s="6"/>
      <c r="B51" s="35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75">
      <c r="A52" s="6"/>
      <c r="B52" s="3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75">
      <c r="A53" s="6"/>
      <c r="B53" s="3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75">
      <c r="A54" s="6"/>
      <c r="B54" s="3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75">
      <c r="A55" s="6"/>
      <c r="B55" s="3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75">
      <c r="A56" s="6"/>
      <c r="B56" s="3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75">
      <c r="A57" s="6"/>
      <c r="B57" s="3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75">
      <c r="A58" s="6"/>
      <c r="B58" s="3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75">
      <c r="A59" s="6"/>
      <c r="B59" s="3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75">
      <c r="A60" s="6"/>
      <c r="B60" s="3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75">
      <c r="A61" s="6"/>
      <c r="B61" s="3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75">
      <c r="A62" s="8"/>
      <c r="B62" s="3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75">
      <c r="A63" s="13"/>
      <c r="B63" s="34"/>
    </row>
    <row r="64" spans="1:35" x14ac:dyDescent="0.75">
      <c r="A64" s="6"/>
      <c r="B64" s="3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75">
      <c r="A65" s="6"/>
      <c r="B65" s="3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75">
      <c r="A66" s="6"/>
      <c r="B66" s="3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75">
      <c r="A67" s="6"/>
      <c r="B67" s="3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75">
      <c r="A68" s="6"/>
      <c r="B68" s="3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75">
      <c r="A69" s="6"/>
      <c r="B69" s="3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75">
      <c r="A70" s="6"/>
      <c r="B70" s="3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75">
      <c r="A71" s="6"/>
      <c r="B71" s="3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75">
      <c r="A72" s="6"/>
      <c r="B72" s="3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75">
      <c r="A73" s="6"/>
      <c r="B73" s="3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75">
      <c r="A74" s="6"/>
      <c r="B74" s="3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75">
      <c r="A75" s="6"/>
      <c r="B75" s="3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75">
      <c r="A76" s="8"/>
      <c r="B76" s="3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75">
      <c r="A77" s="13"/>
      <c r="B77" s="34"/>
    </row>
    <row r="78" spans="1:35" x14ac:dyDescent="0.75">
      <c r="A78" s="13"/>
      <c r="B78" s="34"/>
    </row>
    <row r="79" spans="1:35" x14ac:dyDescent="0.75">
      <c r="A79" s="6"/>
      <c r="B79" s="3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75">
      <c r="A80" s="6"/>
      <c r="B80" s="3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75">
      <c r="A81" s="6"/>
      <c r="B81" s="3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75">
      <c r="A82" s="6"/>
      <c r="B82" s="3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75">
      <c r="A83" s="6"/>
      <c r="B83" s="3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75">
      <c r="A84" s="6"/>
      <c r="B84" s="3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75">
      <c r="A85" s="6"/>
      <c r="B85" s="3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75">
      <c r="A86" s="6"/>
      <c r="B86" s="3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75">
      <c r="A87" s="6"/>
      <c r="B87" s="3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75">
      <c r="A88" s="6"/>
      <c r="B88" s="3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75">
      <c r="A89" s="6"/>
      <c r="B89" s="3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75">
      <c r="A90" s="14"/>
      <c r="B90" s="3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75">
      <c r="A91" s="18"/>
      <c r="B91" s="3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75">
      <c r="A92" s="6"/>
      <c r="B92" s="3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75">
      <c r="A93" s="6"/>
      <c r="B93" s="3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75">
      <c r="A94" s="6"/>
      <c r="B94" s="3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75">
      <c r="A95" s="13"/>
    </row>
    <row r="96" spans="1:35" x14ac:dyDescent="0.75">
      <c r="A96" s="6"/>
      <c r="B96" s="3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75">
      <c r="A97" s="6"/>
      <c r="B97" s="3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75">
      <c r="A98" s="6"/>
      <c r="B98" s="3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75">
      <c r="A99" s="6"/>
      <c r="B99" s="3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75">
      <c r="A100" s="6"/>
      <c r="B100" s="3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75">
      <c r="A101" s="6"/>
      <c r="B101" s="3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75">
      <c r="A102" s="6"/>
      <c r="B102" s="3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75">
      <c r="A103" s="6"/>
      <c r="B103" s="3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75">
      <c r="A104" s="6"/>
      <c r="B104" s="3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75">
      <c r="A105" s="6"/>
      <c r="B105" s="3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75">
      <c r="A106" s="6"/>
      <c r="B106" s="3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75">
      <c r="A107" s="8"/>
      <c r="B107" s="36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x14ac:dyDescent="0.75">
      <c r="A108" s="1"/>
    </row>
    <row r="109" spans="1:35" x14ac:dyDescent="0.75">
      <c r="A109" s="5"/>
      <c r="B109" s="37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75">
      <c r="A110" s="5"/>
      <c r="B110" s="37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35" x14ac:dyDescent="0.75">
      <c r="A111" s="5"/>
      <c r="B111" s="38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35" x14ac:dyDescent="0.75">
      <c r="A112" s="5"/>
      <c r="B112" s="38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1:35" x14ac:dyDescent="0.75">
      <c r="A113" s="1"/>
    </row>
    <row r="114" spans="1:35" x14ac:dyDescent="0.75">
      <c r="A114" s="6"/>
      <c r="B114" s="3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75">
      <c r="A115" s="6"/>
      <c r="B115" s="3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75">
      <c r="A116" s="6"/>
      <c r="B116" s="3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75">
      <c r="A117" s="6"/>
      <c r="B117" s="3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75">
      <c r="A118" s="6"/>
      <c r="B118" s="3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75">
      <c r="A119" s="6"/>
      <c r="B119" s="3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75">
      <c r="A120" s="6"/>
      <c r="B120" s="3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75">
      <c r="A121" s="6"/>
      <c r="B121" s="3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75">
      <c r="A122" s="6"/>
      <c r="B122" s="3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75">
      <c r="A123" s="6"/>
      <c r="B123" s="3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75">
      <c r="A124" s="8"/>
      <c r="B124" s="3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x14ac:dyDescent="0.75">
      <c r="A125" s="1"/>
    </row>
    <row r="126" spans="1:35" x14ac:dyDescent="0.75">
      <c r="A126" s="18"/>
      <c r="B126" s="35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x14ac:dyDescent="0.75">
      <c r="A127" s="6"/>
      <c r="B127" s="35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x14ac:dyDescent="0.75">
      <c r="A128" s="6"/>
      <c r="B128" s="35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x14ac:dyDescent="0.75">
      <c r="A129" s="6"/>
      <c r="B129" s="35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x14ac:dyDescent="0.75">
      <c r="A130" s="6"/>
      <c r="B130" s="35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x14ac:dyDescent="0.75">
      <c r="A131" s="6"/>
      <c r="B131" s="35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x14ac:dyDescent="0.75">
      <c r="A132" s="6"/>
      <c r="B132" s="35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x14ac:dyDescent="0.75">
      <c r="A133" s="6"/>
      <c r="B133" s="35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x14ac:dyDescent="0.75">
      <c r="A134" s="6"/>
      <c r="B134" s="35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x14ac:dyDescent="0.75">
      <c r="A135" s="6"/>
      <c r="B135" s="35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x14ac:dyDescent="0.75">
      <c r="A136" s="6"/>
      <c r="B136" s="35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x14ac:dyDescent="0.75">
      <c r="A137" s="6"/>
      <c r="B137" s="35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x14ac:dyDescent="0.75">
      <c r="A138" s="6"/>
      <c r="B138" s="35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x14ac:dyDescent="0.75">
      <c r="A139" s="6"/>
      <c r="B139" s="35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x14ac:dyDescent="0.75">
      <c r="A140" s="6"/>
      <c r="B140" s="35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x14ac:dyDescent="0.75">
      <c r="A141" s="6"/>
      <c r="B141" s="35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x14ac:dyDescent="0.75">
      <c r="A142" s="6"/>
      <c r="B142" s="35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x14ac:dyDescent="0.75">
      <c r="A143" s="6"/>
      <c r="B143" s="35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x14ac:dyDescent="0.75">
      <c r="A144" s="6"/>
      <c r="B144" s="35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x14ac:dyDescent="0.75">
      <c r="A145" s="6"/>
      <c r="B145" s="35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x14ac:dyDescent="0.75">
      <c r="A146" s="8"/>
      <c r="B146" s="36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x14ac:dyDescent="0.75">
      <c r="A147" s="6"/>
      <c r="B147" s="35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x14ac:dyDescent="0.75">
      <c r="A148" s="8"/>
      <c r="B148" s="36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50" spans="1:35" x14ac:dyDescent="0.75"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35" x14ac:dyDescent="0.75"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Ind gov data</vt:lpstr>
      <vt:lpstr>Electricity consumption</vt:lpstr>
      <vt:lpstr>BIFUBC Output_energy</vt:lpstr>
      <vt:lpstr>BIFUBC Output_nonenergy</vt:lpstr>
      <vt:lpstr>Adjusted Elec</vt:lpstr>
      <vt:lpstr>crosswalk</vt:lpstr>
      <vt:lpstr>calcs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2023-04-07T17:52:59Z</dcterms:modified>
</cp:coreProperties>
</file>