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UNFCCC" sheetId="2" r:id="rId5"/>
    <sheet state="visible" name="Calcs" sheetId="3" r:id="rId6"/>
    <sheet state="visible" name="BLAPE" sheetId="4" r:id="rId7"/>
  </sheets>
  <definedNames/>
  <calcPr/>
  <extLst>
    <ext uri="GoogleSheetsCustomDataVersion2">
      <go:sheetsCustomData xmlns:go="http://customooxmlschemas.google.com/" r:id="rId8" roundtripDataChecksum="QLwE3Vp3E08p6gZ5vyuyuv3Ays2U6C+AJi8JdvKAPpk="/>
    </ext>
  </extLst>
</workbook>
</file>

<file path=xl/sharedStrings.xml><?xml version="1.0" encoding="utf-8"?>
<sst xmlns="http://schemas.openxmlformats.org/spreadsheetml/2006/main" count="144" uniqueCount="47">
  <si>
    <t>BLAPE BAU LULUCF Anthropogenic Pollutant Emissions</t>
  </si>
  <si>
    <t>Source:</t>
  </si>
  <si>
    <t>UNFCCC</t>
  </si>
  <si>
    <t>Third Biennial Update Report</t>
  </si>
  <si>
    <t>https://www.climatewatchdata.org/ghg-emissions?breakBy=gas&amp;gases=ch4%2Cco2%2Cf-gas%2Cn2o&amp;regions=IDN&amp;source=Climate%20Watch</t>
  </si>
  <si>
    <t>Notes</t>
  </si>
  <si>
    <t>We project the 2000-2019 trend forward to 2050.</t>
  </si>
  <si>
    <t>Table 1. Summary of National GHG emissions in 2000 and 2019 by gas (Gg CO2e)</t>
  </si>
  <si>
    <t>No</t>
  </si>
  <si>
    <t>Sectors</t>
  </si>
  <si>
    <t>Year</t>
  </si>
  <si>
    <t>CO2</t>
  </si>
  <si>
    <t>CH4</t>
  </si>
  <si>
    <t>N2O</t>
  </si>
  <si>
    <t>CF4</t>
  </si>
  <si>
    <t>C2F6</t>
  </si>
  <si>
    <t>CO</t>
  </si>
  <si>
    <t>NOx</t>
  </si>
  <si>
    <t>NMVOC</t>
  </si>
  <si>
    <t>SOx</t>
  </si>
  <si>
    <t>Total 3 Gases</t>
  </si>
  <si>
    <t>Energy</t>
  </si>
  <si>
    <t>NE</t>
  </si>
  <si>
    <t>IPPU</t>
  </si>
  <si>
    <t>NO</t>
  </si>
  <si>
    <t>Agriculture</t>
  </si>
  <si>
    <t>FOLU</t>
  </si>
  <si>
    <t>Waste</t>
  </si>
  <si>
    <t>Total (CO2-eq)</t>
  </si>
  <si>
    <t>Percentage (%)</t>
  </si>
  <si>
    <t>-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</si>
  <si>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</si>
  <si>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</si>
  <si>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</si>
  <si>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</si>
  <si>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</si>
  <si>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</si>
  <si>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</si>
  <si>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</si>
  <si>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</si>
  <si>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</si>
  <si>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</si>
  <si>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</si>
  <si>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Excerpt from Table 3:</t>
  </si>
  <si>
    <t>Emissions (Mt CO2e)</t>
  </si>
  <si>
    <t>Conversion: 1 Mt = 10^6 kg = 10^9 g = 1Gg</t>
  </si>
  <si>
    <t>UNFCCC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</si>
</sst>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b/>
      <sz val="9.0"/>
      <color theme="1"/>
      <name val="Calibri"/>
    </font>
    <font>
      <sz val="9.0"/>
      <color rgb="FF000000"/>
      <name val="Cambria"/>
    </font>
    <font>
      <sz val="9.0"/>
      <color theme="1"/>
      <name val="Cambria"/>
    </font>
    <font>
      <color rgb="FF000000"/>
      <name val="&quot;Times New Roman&quot;"/>
    </font>
    <font/>
    <font>
      <sz val="12.0"/>
      <color rgb="FF00000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3E3"/>
        <bgColor rgb="FF9CC3E3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5">
    <border/>
    <border>
      <left style="thin">
        <color rgb="FFF0F0F0"/>
      </left>
      <right style="thin">
        <color rgb="FFF0F0F0"/>
      </right>
      <top style="thin">
        <color rgb="FF000000"/>
      </top>
      <bottom style="thin">
        <color rgb="FF000000"/>
      </bottom>
    </border>
    <border>
      <right style="thin">
        <color rgb="FFF0F0F0"/>
      </right>
      <top style="thin">
        <color rgb="FF000000"/>
      </top>
      <bottom style="thin">
        <color rgb="FF000000"/>
      </bottom>
    </border>
    <border>
      <left style="thin">
        <color rgb="FFF0F0F0"/>
      </left>
      <right style="thin">
        <color rgb="FFF0F0F0"/>
      </right>
      <top style="thin">
        <color rgb="FF000000"/>
      </top>
    </border>
    <border>
      <left style="thin">
        <color rgb="FFF0F0F0"/>
      </left>
      <right style="thin">
        <color rgb="FFF0F0F0"/>
      </right>
      <bottom style="thin">
        <color rgb="FF000000"/>
      </bottom>
    </border>
    <border>
      <left style="thin">
        <color rgb="FFF0F0F0"/>
      </left>
      <right style="thin">
        <color rgb="FF000000"/>
      </right>
      <top style="thin">
        <color rgb="FF000000"/>
      </top>
    </border>
    <border>
      <left style="thin">
        <color rgb="FFF0F0F0"/>
      </left>
      <right style="thin">
        <color rgb="FF000000"/>
      </right>
      <bottom style="thin">
        <color rgb="FF000000"/>
      </bottom>
    </border>
    <border>
      <left style="thin">
        <color rgb="FFF0F0F0"/>
      </left>
      <top style="thin">
        <color rgb="FF000000"/>
      </top>
    </border>
    <border>
      <right style="thin">
        <color rgb="FFF0F0F0"/>
      </right>
      <top style="thin">
        <color rgb="FF000000"/>
      </top>
    </border>
    <border>
      <left style="thin">
        <color rgb="FFF0F0F0"/>
      </left>
      <bottom style="thin">
        <color rgb="FF000000"/>
      </bottom>
    </border>
    <border>
      <right style="thin">
        <color rgb="FFF0F0F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 vertical="top"/>
    </xf>
    <xf borderId="0" fillId="2" fontId="5" numFmtId="0" xfId="0" applyAlignment="1" applyFont="1">
      <alignment horizontal="center" readingOrder="0" vertical="top"/>
    </xf>
    <xf borderId="1" fillId="2" fontId="5" numFmtId="0" xfId="0" applyAlignment="1" applyBorder="1" applyFont="1">
      <alignment horizontal="left" readingOrder="0" vertical="top"/>
    </xf>
    <xf borderId="2" fillId="2" fontId="5" numFmtId="0" xfId="0" applyAlignment="1" applyBorder="1" applyFont="1">
      <alignment horizontal="left" readingOrder="0" vertical="top"/>
    </xf>
    <xf borderId="2" fillId="2" fontId="5" numFmtId="0" xfId="0" applyAlignment="1" applyBorder="1" applyFont="1">
      <alignment horizontal="center" readingOrder="0" vertical="top"/>
    </xf>
    <xf borderId="3" fillId="0" fontId="6" numFmtId="0" xfId="0" applyAlignment="1" applyBorder="1" applyFont="1">
      <alignment horizontal="center" readingOrder="0" shrinkToFit="0" vertical="top" wrapText="0"/>
    </xf>
    <xf borderId="3" fillId="0" fontId="7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readingOrder="0" shrinkToFit="0" vertical="top" wrapText="0"/>
    </xf>
    <xf borderId="2" fillId="0" fontId="6" numFmtId="3" xfId="0" applyAlignment="1" applyBorder="1" applyFont="1" applyNumberFormat="1">
      <alignment horizontal="center" readingOrder="0" shrinkToFit="0" vertical="top" wrapText="0"/>
    </xf>
    <xf borderId="2" fillId="3" fontId="8" numFmtId="0" xfId="0" applyAlignment="1" applyBorder="1" applyFill="1" applyFont="1">
      <alignment horizontal="center" vertical="bottom"/>
    </xf>
    <xf borderId="2" fillId="0" fontId="7" numFmtId="0" xfId="0" applyAlignment="1" applyBorder="1" applyFont="1">
      <alignment horizontal="center" readingOrder="0" vertical="top"/>
    </xf>
    <xf borderId="4" fillId="0" fontId="9" numFmtId="0" xfId="0" applyBorder="1" applyFont="1"/>
    <xf borderId="5" fillId="0" fontId="6" numFmtId="0" xfId="0" applyAlignment="1" applyBorder="1" applyFont="1">
      <alignment horizontal="center" readingOrder="0" shrinkToFit="0" vertical="top" wrapText="0"/>
    </xf>
    <xf borderId="6" fillId="0" fontId="9" numFmtId="0" xfId="0" applyBorder="1" applyFont="1"/>
    <xf borderId="5" fillId="4" fontId="6" numFmtId="0" xfId="0" applyAlignment="1" applyBorder="1" applyFill="1" applyFont="1">
      <alignment horizontal="center" readingOrder="0" shrinkToFit="0" vertical="top" wrapText="0"/>
    </xf>
    <xf borderId="3" fillId="4" fontId="7" numFmtId="3" xfId="0" applyAlignment="1" applyBorder="1" applyFont="1" applyNumberFormat="1">
      <alignment horizontal="left" readingOrder="0" vertical="top"/>
    </xf>
    <xf borderId="2" fillId="4" fontId="6" numFmtId="0" xfId="0" applyAlignment="1" applyBorder="1" applyFont="1">
      <alignment horizontal="center" readingOrder="0" shrinkToFit="0" vertical="top" wrapText="0"/>
    </xf>
    <xf borderId="2" fillId="4" fontId="6" numFmtId="3" xfId="0" applyAlignment="1" applyBorder="1" applyFont="1" applyNumberFormat="1">
      <alignment horizontal="center" readingOrder="0" shrinkToFit="0" vertical="top" wrapText="0"/>
    </xf>
    <xf borderId="2" fillId="4" fontId="8" numFmtId="0" xfId="0" applyAlignment="1" applyBorder="1" applyFont="1">
      <alignment horizontal="center" vertical="bottom"/>
    </xf>
    <xf borderId="2" fillId="4" fontId="7" numFmtId="0" xfId="0" applyAlignment="1" applyBorder="1" applyFont="1">
      <alignment horizontal="center" readingOrder="0" vertical="top"/>
    </xf>
    <xf borderId="3" fillId="4" fontId="6" numFmtId="0" xfId="0" applyAlignment="1" applyBorder="1" applyFont="1">
      <alignment horizontal="center" readingOrder="0" shrinkToFit="0" vertical="top" wrapText="0"/>
    </xf>
    <xf borderId="3" fillId="4" fontId="7" numFmtId="0" xfId="0" applyAlignment="1" applyBorder="1" applyFont="1">
      <alignment horizontal="left" readingOrder="0" vertical="top"/>
    </xf>
    <xf borderId="7" fillId="0" fontId="7" numFmtId="0" xfId="0" applyAlignment="1" applyBorder="1" applyFont="1">
      <alignment horizontal="left" readingOrder="0" vertical="top"/>
    </xf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1" fillId="0" fontId="2" numFmtId="0" xfId="0" applyAlignment="1" applyBorder="1" applyFont="1">
      <alignment horizontal="center"/>
    </xf>
    <xf borderId="12" fillId="0" fontId="7" numFmtId="3" xfId="0" applyAlignment="1" applyBorder="1" applyFont="1" applyNumberFormat="1">
      <alignment horizontal="left" readingOrder="0" vertical="top"/>
    </xf>
    <xf borderId="13" fillId="0" fontId="9" numFmtId="0" xfId="0" applyBorder="1" applyFont="1"/>
    <xf borderId="12" fillId="0" fontId="7" numFmtId="0" xfId="0" applyAlignment="1" applyBorder="1" applyFont="1">
      <alignment horizontal="left" readingOrder="0" vertical="top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11" fillId="0" fontId="6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vertical="bottom"/>
    </xf>
    <xf borderId="0" fillId="0" fontId="3" numFmtId="3" xfId="0" applyAlignment="1" applyFont="1" applyNumberFormat="1">
      <alignment vertical="bottom"/>
    </xf>
    <xf borderId="11" fillId="0" fontId="5" numFmtId="0" xfId="0" applyAlignment="1" applyBorder="1" applyFont="1">
      <alignment horizontal="center" readingOrder="0" vertical="top"/>
    </xf>
    <xf borderId="11" fillId="0" fontId="6" numFmtId="3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readingOrder="0" vertical="bottom"/>
    </xf>
    <xf borderId="11" fillId="0" fontId="8" numFmtId="0" xfId="0" applyAlignment="1" applyBorder="1" applyFont="1">
      <alignment horizontal="center" readingOrder="0" vertical="bottom"/>
    </xf>
    <xf borderId="11" fillId="0" fontId="7" numFmtId="0" xfId="0" applyAlignment="1" applyBorder="1" applyFont="1">
      <alignment horizontal="center" readingOrder="0" vertical="top"/>
    </xf>
    <xf borderId="0" fillId="0" fontId="1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  <xf borderId="0" fillId="5" fontId="3" numFmtId="3" xfId="0" applyAlignment="1" applyFont="1" applyNumberFormat="1">
      <alignment horizontal="right" vertical="bottom"/>
    </xf>
    <xf borderId="0" fillId="5" fontId="3" numFmtId="0" xfId="0" applyAlignment="1" applyFont="1">
      <alignment horizontal="right" vertical="bottom"/>
    </xf>
    <xf borderId="0" fillId="0" fontId="3" numFmtId="1" xfId="0" applyAlignment="1" applyFont="1" applyNumberFormat="1">
      <alignment vertical="bottom"/>
    </xf>
    <xf borderId="14" fillId="5" fontId="3" numFmtId="0" xfId="0" applyBorder="1" applyFont="1"/>
    <xf borderId="0" fillId="0" fontId="2" numFmtId="3" xfId="0" applyFont="1" applyNumberFormat="1"/>
    <xf borderId="0" fillId="0" fontId="10" numFmtId="0" xfId="0" applyAlignment="1" applyFont="1">
      <alignment shrinkToFit="0" vertical="bottom" wrapText="0"/>
    </xf>
    <xf borderId="0" fillId="0" fontId="2" numFmtId="0" xfId="0" applyFont="1"/>
    <xf borderId="0" fillId="0" fontId="2" numFmtId="4" xfId="0" applyFont="1" applyNumberFormat="1"/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Calcs!$B$21:$AG$21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Calcs!$B$22:$AG$22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Calcs!$B$23:$AG$23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Calcs!$B$24:$AG$24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Calcs!$B$25:$AG$25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Calcs!$B$26:$AG$26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Calcs!$B$27:$AG$27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Calcs!$B$28:$AG$28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Calcs!$B$29:$AG$29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Calcs!$B$30:$AG$30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Calcs!$B$31:$AG$31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Calcs!$B$32:$AG$32</c:f>
              <c:numCache/>
            </c:numRef>
          </c:val>
          <c:smooth val="0"/>
        </c:ser>
        <c:ser>
          <c:idx val="12"/>
          <c:order val="12"/>
          <c:spPr>
            <a:ln cmpd="sng">
              <a:solidFill>
                <a:srgbClr val="B9CDE5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Calcs!$B$33:$AG$33</c:f>
              <c:numCache/>
            </c:numRef>
          </c:val>
          <c:smooth val="0"/>
        </c:ser>
        <c:ser>
          <c:idx val="13"/>
          <c:order val="13"/>
          <c:spPr>
            <a:ln cmpd="sng">
              <a:solidFill>
                <a:srgbClr val="E6B9B8"/>
              </a:solidFill>
            </a:ln>
          </c:spPr>
          <c:marker>
            <c:symbol val="none"/>
          </c:marker>
          <c:cat>
            <c:strRef>
              <c:f>Calcs!$B$20:$AG$20</c:f>
            </c:strRef>
          </c:cat>
          <c:val>
            <c:numRef>
              <c:f>Calcs!$B$34:$AG$34</c:f>
              <c:numCache/>
            </c:numRef>
          </c:val>
          <c:smooth val="0"/>
        </c:ser>
        <c:axId val="1501366132"/>
        <c:axId val="1908147928"/>
      </c:lineChart>
      <c:catAx>
        <c:axId val="1501366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147928"/>
      </c:catAx>
      <c:valAx>
        <c:axId val="1908147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3661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Land Use and Forestry (CO2), Land Use and Forestry (CH4) and Land Use and Forestry (N2O)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Calcs!$B$4:$AG$4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Calcs!$B$5:$AG$5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Calcs!$B$6:$AG$6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Calcs!$B$7:$AG$7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4BACC6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Calcs!$B$8:$AG$8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F79646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Calcs!$B$9:$AG$9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84A7D1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Calcs!$B$10:$AG$10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D38582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Calcs!$B$11:$AG$11</c:f>
              <c:numCache/>
            </c:numRef>
          </c:val>
          <c:smooth val="0"/>
        </c:ser>
        <c:ser>
          <c:idx val="8"/>
          <c:order val="8"/>
          <c:spPr>
            <a:ln cmpd="sng">
              <a:solidFill>
                <a:srgbClr val="B9CF8B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Calcs!$B$12:$AG$12</c:f>
              <c:numCache/>
            </c:numRef>
          </c:val>
          <c:smooth val="0"/>
        </c:ser>
        <c:ser>
          <c:idx val="9"/>
          <c:order val="9"/>
          <c:spPr>
            <a:ln cmpd="sng">
              <a:solidFill>
                <a:srgbClr val="A693BE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Calcs!$B$13:$AG$13</c:f>
              <c:numCache/>
            </c:numRef>
          </c:val>
          <c:smooth val="0"/>
        </c:ser>
        <c:ser>
          <c:idx val="10"/>
          <c:order val="10"/>
          <c:spPr>
            <a:ln cmpd="sng">
              <a:solidFill>
                <a:srgbClr val="81C5D7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Calcs!$B$14:$AG$14</c:f>
              <c:numCache/>
            </c:numRef>
          </c:val>
          <c:smooth val="0"/>
        </c:ser>
        <c:ser>
          <c:idx val="11"/>
          <c:order val="11"/>
          <c:spPr>
            <a:ln cmpd="sng">
              <a:solidFill>
                <a:srgbClr val="F9B67E"/>
              </a:solidFill>
            </a:ln>
          </c:spPr>
          <c:marker>
            <c:symbol val="none"/>
          </c:marker>
          <c:cat>
            <c:strRef>
              <c:f>Calcs!$B$3:$AG$3</c:f>
            </c:strRef>
          </c:cat>
          <c:val>
            <c:numRef>
              <c:f>Calcs!$B$15:$AG$15</c:f>
              <c:numCache/>
            </c:numRef>
          </c:val>
          <c:smooth val="0"/>
        </c:ser>
        <c:axId val="1101032298"/>
        <c:axId val="1707729901"/>
      </c:lineChart>
      <c:catAx>
        <c:axId val="11010322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729901"/>
      </c:catAx>
      <c:valAx>
        <c:axId val="1707729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10322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36</xdr:row>
      <xdr:rowOff>57150</xdr:rowOff>
    </xdr:from>
    <xdr:ext cx="5715000" cy="3533775"/>
    <xdr:graphicFrame>
      <xdr:nvGraphicFramePr>
        <xdr:cNvPr id="69833652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514350</xdr:colOff>
      <xdr:row>36</xdr:row>
      <xdr:rowOff>57150</xdr:rowOff>
    </xdr:from>
    <xdr:ext cx="5715000" cy="3533775"/>
    <xdr:graphicFrame>
      <xdr:nvGraphicFramePr>
        <xdr:cNvPr id="207710305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imatewatchdata.org/ghg-emissions?breakBy=gas&amp;gases=ch4%2Cco2%2Cf-gas%2Cn2o&amp;regions=IDN&amp;source=Climate%20Watc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1.57"/>
    <col customWidth="1" min="3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</row>
    <row r="4" ht="14.25" customHeight="1">
      <c r="B4" s="3">
        <v>2021.0</v>
      </c>
    </row>
    <row r="5" ht="14.25" customHeight="1">
      <c r="B5" s="2" t="s">
        <v>3</v>
      </c>
    </row>
    <row r="6" ht="14.25" customHeight="1">
      <c r="B6" s="4" t="s">
        <v>4</v>
      </c>
    </row>
    <row r="7" ht="14.25" customHeight="1"/>
    <row r="8" ht="14.25" customHeight="1">
      <c r="A8" s="1" t="s">
        <v>5</v>
      </c>
    </row>
    <row r="9" ht="14.25" customHeight="1">
      <c r="A9" s="2" t="s">
        <v>6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</cols>
  <sheetData>
    <row r="1">
      <c r="A1" s="5" t="s">
        <v>7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>
      <c r="A2" s="7" t="s">
        <v>8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</row>
    <row r="3">
      <c r="A3" s="10">
        <v>1.0</v>
      </c>
      <c r="B3" s="11" t="s">
        <v>21</v>
      </c>
      <c r="C3" s="12">
        <v>2000.0</v>
      </c>
      <c r="D3" s="13">
        <v>284503.0</v>
      </c>
      <c r="E3" s="13">
        <v>29728.0</v>
      </c>
      <c r="F3" s="13">
        <v>3378.0</v>
      </c>
      <c r="G3" s="14"/>
      <c r="H3" s="14"/>
      <c r="I3" s="15" t="s">
        <v>22</v>
      </c>
      <c r="J3" s="15" t="s">
        <v>22</v>
      </c>
      <c r="K3" s="15" t="s">
        <v>22</v>
      </c>
      <c r="L3" s="15" t="s">
        <v>22</v>
      </c>
      <c r="M3" s="13">
        <v>317609.0</v>
      </c>
    </row>
    <row r="4">
      <c r="A4" s="16"/>
      <c r="B4" s="16"/>
      <c r="C4" s="12">
        <v>2019.0</v>
      </c>
      <c r="D4" s="13">
        <v>615262.0</v>
      </c>
      <c r="E4" s="13">
        <v>16464.0</v>
      </c>
      <c r="F4" s="13">
        <v>4726.0</v>
      </c>
      <c r="G4" s="14"/>
      <c r="H4" s="14"/>
      <c r="I4" s="15" t="s">
        <v>22</v>
      </c>
      <c r="J4" s="15" t="s">
        <v>22</v>
      </c>
      <c r="K4" s="15" t="s">
        <v>22</v>
      </c>
      <c r="L4" s="15" t="s">
        <v>22</v>
      </c>
      <c r="M4" s="13">
        <v>636453.0</v>
      </c>
    </row>
    <row r="5">
      <c r="A5" s="17">
        <v>2.0</v>
      </c>
      <c r="B5" s="11" t="s">
        <v>23</v>
      </c>
      <c r="C5" s="12">
        <v>2000.0</v>
      </c>
      <c r="D5" s="13">
        <v>42401.0</v>
      </c>
      <c r="E5" s="12">
        <v>98.0</v>
      </c>
      <c r="F5" s="12">
        <v>149.0</v>
      </c>
      <c r="G5" s="12">
        <v>250.0</v>
      </c>
      <c r="H5" s="12">
        <v>22.0</v>
      </c>
      <c r="I5" s="15" t="s">
        <v>24</v>
      </c>
      <c r="J5" s="15" t="s">
        <v>24</v>
      </c>
      <c r="K5" s="15" t="s">
        <v>24</v>
      </c>
      <c r="L5" s="15" t="s">
        <v>24</v>
      </c>
      <c r="M5" s="13">
        <v>42648.0</v>
      </c>
    </row>
    <row r="6">
      <c r="A6" s="18"/>
      <c r="B6" s="16"/>
      <c r="C6" s="12">
        <v>2019.0</v>
      </c>
      <c r="D6" s="13">
        <v>57252.0</v>
      </c>
      <c r="E6" s="12">
        <v>91.0</v>
      </c>
      <c r="F6" s="12">
        <v>784.0</v>
      </c>
      <c r="G6" s="12">
        <v>46.0</v>
      </c>
      <c r="H6" s="12">
        <v>0.0</v>
      </c>
      <c r="I6" s="15" t="s">
        <v>24</v>
      </c>
      <c r="J6" s="15" t="s">
        <v>24</v>
      </c>
      <c r="K6" s="15" t="s">
        <v>24</v>
      </c>
      <c r="L6" s="15" t="s">
        <v>24</v>
      </c>
      <c r="M6" s="13">
        <v>58128.0</v>
      </c>
    </row>
    <row r="7">
      <c r="A7" s="19">
        <v>3.0</v>
      </c>
      <c r="B7" s="20" t="s">
        <v>25</v>
      </c>
      <c r="C7" s="21">
        <v>2000.0</v>
      </c>
      <c r="D7" s="22">
        <v>4710.0</v>
      </c>
      <c r="E7" s="22">
        <v>39940.0</v>
      </c>
      <c r="F7" s="22">
        <v>39888.0</v>
      </c>
      <c r="G7" s="23"/>
      <c r="H7" s="23"/>
      <c r="I7" s="22">
        <v>2737.0</v>
      </c>
      <c r="J7" s="21">
        <v>74.0</v>
      </c>
      <c r="K7" s="24" t="s">
        <v>22</v>
      </c>
      <c r="L7" s="24" t="s">
        <v>22</v>
      </c>
      <c r="M7" s="22">
        <v>84537.0</v>
      </c>
    </row>
    <row r="8">
      <c r="A8" s="18"/>
      <c r="B8" s="16"/>
      <c r="C8" s="21">
        <v>2019.0</v>
      </c>
      <c r="D8" s="22">
        <v>7343.0</v>
      </c>
      <c r="E8" s="22">
        <v>46407.0</v>
      </c>
      <c r="F8" s="22">
        <v>51552.0</v>
      </c>
      <c r="G8" s="23"/>
      <c r="H8" s="23"/>
      <c r="I8" s="22">
        <v>2436.0</v>
      </c>
      <c r="J8" s="21">
        <v>66.0</v>
      </c>
      <c r="K8" s="24" t="s">
        <v>22</v>
      </c>
      <c r="L8" s="24" t="s">
        <v>22</v>
      </c>
      <c r="M8" s="22">
        <v>105301.0</v>
      </c>
    </row>
    <row r="9">
      <c r="A9" s="25">
        <v>4.0</v>
      </c>
      <c r="B9" s="26" t="s">
        <v>26</v>
      </c>
      <c r="C9" s="21">
        <v>2000.0</v>
      </c>
      <c r="D9" s="22">
        <v>529815.0</v>
      </c>
      <c r="E9" s="22">
        <v>1505.0</v>
      </c>
      <c r="F9" s="22">
        <v>1040.0</v>
      </c>
      <c r="G9" s="23"/>
      <c r="H9" s="23"/>
      <c r="I9" s="24" t="s">
        <v>22</v>
      </c>
      <c r="J9" s="24" t="s">
        <v>22</v>
      </c>
      <c r="K9" s="24" t="s">
        <v>22</v>
      </c>
      <c r="L9" s="24" t="s">
        <v>22</v>
      </c>
      <c r="M9" s="22">
        <v>532360.0</v>
      </c>
    </row>
    <row r="10">
      <c r="A10" s="16"/>
      <c r="B10" s="16"/>
      <c r="C10" s="21">
        <v>2019.0</v>
      </c>
      <c r="D10" s="22">
        <v>910280.0</v>
      </c>
      <c r="E10" s="22">
        <v>8527.0</v>
      </c>
      <c r="F10" s="22">
        <v>6045.0</v>
      </c>
      <c r="G10" s="23"/>
      <c r="H10" s="23"/>
      <c r="I10" s="24" t="s">
        <v>22</v>
      </c>
      <c r="J10" s="24" t="s">
        <v>22</v>
      </c>
      <c r="K10" s="24" t="s">
        <v>22</v>
      </c>
      <c r="L10" s="24" t="s">
        <v>22</v>
      </c>
      <c r="M10" s="22">
        <v>924853.0</v>
      </c>
    </row>
    <row r="11">
      <c r="A11" s="10">
        <v>5.0</v>
      </c>
      <c r="B11" s="11" t="s">
        <v>27</v>
      </c>
      <c r="C11" s="12">
        <v>2000.0</v>
      </c>
      <c r="D11" s="13">
        <v>2216.0</v>
      </c>
      <c r="E11" s="13">
        <v>57431.0</v>
      </c>
      <c r="F11" s="13">
        <v>2544.0</v>
      </c>
      <c r="G11" s="14"/>
      <c r="H11" s="14"/>
      <c r="I11" s="15" t="s">
        <v>22</v>
      </c>
      <c r="J11" s="15" t="s">
        <v>22</v>
      </c>
      <c r="K11" s="15" t="s">
        <v>22</v>
      </c>
      <c r="L11" s="15" t="s">
        <v>22</v>
      </c>
      <c r="M11" s="13">
        <v>62191.0</v>
      </c>
    </row>
    <row r="12">
      <c r="A12" s="16"/>
      <c r="B12" s="16"/>
      <c r="C12" s="12">
        <v>2019.0</v>
      </c>
      <c r="D12" s="13">
        <v>3026.0</v>
      </c>
      <c r="E12" s="13">
        <v>113702.0</v>
      </c>
      <c r="F12" s="13">
        <v>3606.0</v>
      </c>
      <c r="G12" s="14"/>
      <c r="H12" s="14"/>
      <c r="I12" s="15" t="s">
        <v>22</v>
      </c>
      <c r="J12" s="15" t="s">
        <v>22</v>
      </c>
      <c r="K12" s="15" t="s">
        <v>22</v>
      </c>
      <c r="L12" s="15" t="s">
        <v>22</v>
      </c>
      <c r="M12" s="13">
        <v>120333.0</v>
      </c>
    </row>
    <row r="13">
      <c r="A13" s="27" t="s">
        <v>28</v>
      </c>
      <c r="B13" s="28"/>
      <c r="C13" s="12">
        <v>2000.0</v>
      </c>
      <c r="D13" s="13">
        <v>863645.0</v>
      </c>
      <c r="E13" s="13">
        <v>128702.0</v>
      </c>
      <c r="F13" s="13">
        <v>46998.0</v>
      </c>
      <c r="G13" s="12">
        <v>250.0</v>
      </c>
      <c r="H13" s="12">
        <v>22.0</v>
      </c>
      <c r="I13" s="13">
        <v>2724.0</v>
      </c>
      <c r="J13" s="12">
        <v>70.0</v>
      </c>
      <c r="K13" s="12">
        <v>0.0</v>
      </c>
      <c r="L13" s="12">
        <v>0.0</v>
      </c>
      <c r="M13" s="13">
        <v>1039345.0</v>
      </c>
    </row>
    <row r="14">
      <c r="A14" s="29"/>
      <c r="B14" s="30"/>
      <c r="C14" s="12">
        <v>2019.0</v>
      </c>
      <c r="D14" s="13">
        <v>1593163.0</v>
      </c>
      <c r="E14" s="13">
        <v>185191.0</v>
      </c>
      <c r="F14" s="13">
        <v>66713.0</v>
      </c>
      <c r="G14" s="12">
        <v>46.0</v>
      </c>
      <c r="H14" s="12">
        <v>0.0</v>
      </c>
      <c r="I14" s="13">
        <v>1500.0</v>
      </c>
      <c r="J14" s="12">
        <v>41.0</v>
      </c>
      <c r="K14" s="12">
        <v>0.0</v>
      </c>
      <c r="L14" s="12">
        <v>0.0</v>
      </c>
      <c r="M14" s="13">
        <v>1845067.0</v>
      </c>
    </row>
    <row r="15">
      <c r="A15" s="27" t="s">
        <v>29</v>
      </c>
      <c r="B15" s="28"/>
      <c r="C15" s="12">
        <v>2000.0</v>
      </c>
      <c r="D15" s="12">
        <v>83.1</v>
      </c>
      <c r="E15" s="12">
        <v>12.38</v>
      </c>
      <c r="F15" s="12">
        <v>4.52</v>
      </c>
      <c r="G15" s="15" t="s">
        <v>30</v>
      </c>
      <c r="H15" s="15" t="s">
        <v>30</v>
      </c>
      <c r="I15" s="15" t="s">
        <v>30</v>
      </c>
      <c r="J15" s="15" t="s">
        <v>30</v>
      </c>
      <c r="K15" s="15" t="s">
        <v>30</v>
      </c>
      <c r="L15" s="15" t="s">
        <v>30</v>
      </c>
      <c r="M15" s="12">
        <v>100.0</v>
      </c>
    </row>
    <row r="16">
      <c r="A16" s="29"/>
      <c r="B16" s="30"/>
      <c r="C16" s="12">
        <v>2019.0</v>
      </c>
      <c r="D16" s="12">
        <v>86.35</v>
      </c>
      <c r="E16" s="12">
        <v>10.04</v>
      </c>
      <c r="F16" s="12">
        <v>3.62</v>
      </c>
      <c r="G16" s="15" t="s">
        <v>30</v>
      </c>
      <c r="H16" s="15" t="s">
        <v>30</v>
      </c>
      <c r="I16" s="15" t="s">
        <v>30</v>
      </c>
      <c r="J16" s="15" t="s">
        <v>30</v>
      </c>
      <c r="K16" s="15" t="s">
        <v>30</v>
      </c>
      <c r="L16" s="15" t="s">
        <v>30</v>
      </c>
      <c r="M16" s="12">
        <v>100.0</v>
      </c>
    </row>
    <row r="17">
      <c r="B17" s="31"/>
      <c r="C17" s="32"/>
      <c r="D17" s="32"/>
      <c r="E17" s="33"/>
      <c r="F17" s="33"/>
      <c r="G17" s="33"/>
      <c r="H17" s="33"/>
      <c r="I17" s="33"/>
      <c r="J17" s="33"/>
      <c r="K17" s="33"/>
      <c r="L17" s="33"/>
      <c r="M17" s="33"/>
    </row>
    <row r="18">
      <c r="B18" s="31"/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</row>
    <row r="19">
      <c r="B19" s="31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</row>
    <row r="20">
      <c r="B20" s="34"/>
      <c r="C20" s="35" t="s">
        <v>25</v>
      </c>
      <c r="D20" s="36"/>
      <c r="E20" s="37" t="s">
        <v>26</v>
      </c>
      <c r="F20" s="36"/>
      <c r="G20" s="33"/>
      <c r="H20" s="38" t="s">
        <v>10</v>
      </c>
      <c r="I20" s="39">
        <v>2000.0</v>
      </c>
      <c r="J20" s="40">
        <v>2019.0</v>
      </c>
    </row>
    <row r="21">
      <c r="B21" s="34"/>
      <c r="C21" s="41">
        <v>2000.0</v>
      </c>
      <c r="D21" s="41">
        <v>2019.0</v>
      </c>
      <c r="E21" s="41">
        <v>2000.0</v>
      </c>
      <c r="F21" s="41">
        <v>2019.0</v>
      </c>
      <c r="G21" s="33"/>
      <c r="H21" s="42" t="s">
        <v>31</v>
      </c>
      <c r="I21" s="43">
        <f t="shared" ref="I21:J21" si="1">C22+E22</f>
        <v>534525</v>
      </c>
      <c r="J21" s="43">
        <f t="shared" si="1"/>
        <v>917623</v>
      </c>
    </row>
    <row r="22">
      <c r="B22" s="44" t="s">
        <v>11</v>
      </c>
      <c r="C22" s="45">
        <v>4710.0</v>
      </c>
      <c r="D22" s="45">
        <v>7343.0</v>
      </c>
      <c r="E22" s="45">
        <v>529815.0</v>
      </c>
      <c r="F22" s="45">
        <v>910280.0</v>
      </c>
      <c r="G22" s="33"/>
      <c r="H22" s="42" t="s">
        <v>32</v>
      </c>
      <c r="I22" s="46">
        <v>0.0</v>
      </c>
      <c r="J22" s="46">
        <v>0.0</v>
      </c>
    </row>
    <row r="23">
      <c r="B23" s="44" t="s">
        <v>12</v>
      </c>
      <c r="C23" s="45">
        <v>39940.0</v>
      </c>
      <c r="D23" s="45">
        <v>46407.0</v>
      </c>
      <c r="E23" s="45">
        <v>1505.0</v>
      </c>
      <c r="F23" s="45">
        <v>8527.0</v>
      </c>
      <c r="G23" s="33"/>
      <c r="H23" s="42" t="s">
        <v>33</v>
      </c>
      <c r="I23" s="43">
        <f t="shared" ref="I23:J23" si="2">C27+E27</f>
        <v>2737</v>
      </c>
      <c r="J23" s="43">
        <f t="shared" si="2"/>
        <v>2436</v>
      </c>
    </row>
    <row r="24">
      <c r="B24" s="44" t="s">
        <v>13</v>
      </c>
      <c r="C24" s="45">
        <v>39888.0</v>
      </c>
      <c r="D24" s="45">
        <v>51552.0</v>
      </c>
      <c r="E24" s="45">
        <v>1040.0</v>
      </c>
      <c r="F24" s="45">
        <v>6045.0</v>
      </c>
      <c r="G24" s="33"/>
      <c r="H24" s="42" t="s">
        <v>34</v>
      </c>
      <c r="I24" s="42">
        <f t="shared" ref="I24:J24" si="3">C28+E28</f>
        <v>74</v>
      </c>
      <c r="J24" s="42">
        <f t="shared" si="3"/>
        <v>66</v>
      </c>
    </row>
    <row r="25">
      <c r="B25" s="44" t="s">
        <v>14</v>
      </c>
      <c r="C25" s="47">
        <v>0.0</v>
      </c>
      <c r="D25" s="47">
        <v>0.0</v>
      </c>
      <c r="E25" s="47">
        <v>0.0</v>
      </c>
      <c r="F25" s="47">
        <v>0.0</v>
      </c>
      <c r="G25" s="33"/>
      <c r="H25" s="42" t="s">
        <v>35</v>
      </c>
      <c r="I25" s="46">
        <v>0.0</v>
      </c>
      <c r="J25" s="46">
        <v>0.0</v>
      </c>
    </row>
    <row r="26">
      <c r="B26" s="44" t="s">
        <v>15</v>
      </c>
      <c r="C26" s="47">
        <v>0.0</v>
      </c>
      <c r="D26" s="47">
        <v>0.0</v>
      </c>
      <c r="E26" s="47">
        <v>0.0</v>
      </c>
      <c r="F26" s="47">
        <v>0.0</v>
      </c>
      <c r="G26" s="33"/>
      <c r="H26" s="42" t="s">
        <v>36</v>
      </c>
      <c r="I26" s="46">
        <v>0.0</v>
      </c>
      <c r="J26" s="46">
        <v>0.0</v>
      </c>
    </row>
    <row r="27">
      <c r="B27" s="44" t="s">
        <v>16</v>
      </c>
      <c r="C27" s="45">
        <v>2737.0</v>
      </c>
      <c r="D27" s="45">
        <v>2436.0</v>
      </c>
      <c r="E27" s="48">
        <v>0.0</v>
      </c>
      <c r="F27" s="48">
        <v>0.0</v>
      </c>
      <c r="G27" s="33"/>
      <c r="H27" s="42" t="s">
        <v>37</v>
      </c>
      <c r="I27" s="46">
        <f t="shared" ref="I27:J27" si="4">C30+E30</f>
        <v>0</v>
      </c>
      <c r="J27" s="46">
        <f t="shared" si="4"/>
        <v>0</v>
      </c>
    </row>
    <row r="28">
      <c r="B28" s="44" t="s">
        <v>17</v>
      </c>
      <c r="C28" s="41">
        <v>74.0</v>
      </c>
      <c r="D28" s="41">
        <v>66.0</v>
      </c>
      <c r="E28" s="48">
        <v>0.0</v>
      </c>
      <c r="F28" s="48">
        <v>0.0</v>
      </c>
      <c r="G28" s="33"/>
      <c r="H28" s="42" t="s">
        <v>38</v>
      </c>
      <c r="I28" s="46">
        <v>0.0</v>
      </c>
      <c r="J28" s="46">
        <v>0.0</v>
      </c>
    </row>
    <row r="29">
      <c r="B29" s="44" t="s">
        <v>18</v>
      </c>
      <c r="C29" s="48">
        <v>0.0</v>
      </c>
      <c r="D29" s="48">
        <v>0.0</v>
      </c>
      <c r="E29" s="48">
        <v>0.0</v>
      </c>
      <c r="F29" s="48">
        <v>0.0</v>
      </c>
      <c r="G29" s="33"/>
      <c r="H29" s="42" t="s">
        <v>39</v>
      </c>
      <c r="I29" s="46">
        <v>0.0</v>
      </c>
      <c r="J29" s="46">
        <v>0.0</v>
      </c>
    </row>
    <row r="30">
      <c r="B30" s="44" t="s">
        <v>19</v>
      </c>
      <c r="C30" s="48">
        <v>0.0</v>
      </c>
      <c r="D30" s="48">
        <v>0.0</v>
      </c>
      <c r="E30" s="48">
        <v>0.0</v>
      </c>
      <c r="F30" s="48">
        <v>0.0</v>
      </c>
      <c r="G30" s="33"/>
      <c r="H30" s="42" t="s">
        <v>40</v>
      </c>
      <c r="I30" s="43">
        <f t="shared" ref="I30:J30" si="5">C23+E23</f>
        <v>41445</v>
      </c>
      <c r="J30" s="43">
        <f t="shared" si="5"/>
        <v>54934</v>
      </c>
    </row>
    <row r="31">
      <c r="B31" s="44" t="s">
        <v>20</v>
      </c>
      <c r="C31" s="45">
        <v>84537.0</v>
      </c>
      <c r="D31" s="45">
        <v>105301.0</v>
      </c>
      <c r="E31" s="45">
        <v>532360.0</v>
      </c>
      <c r="F31" s="45">
        <v>924853.0</v>
      </c>
      <c r="G31" s="33"/>
      <c r="H31" s="42" t="s">
        <v>41</v>
      </c>
      <c r="I31" s="43">
        <f t="shared" ref="I31:J31" si="6">C24+E24</f>
        <v>40928</v>
      </c>
      <c r="J31" s="43">
        <f t="shared" si="6"/>
        <v>57597</v>
      </c>
    </row>
    <row r="32">
      <c r="B32" s="33"/>
      <c r="C32" s="33"/>
      <c r="D32" s="33"/>
      <c r="E32" s="33"/>
      <c r="F32" s="33"/>
      <c r="G32" s="33"/>
      <c r="H32" s="42" t="s">
        <v>42</v>
      </c>
      <c r="I32" s="42">
        <f t="shared" ref="I32:J32" si="7">C25+E25</f>
        <v>0</v>
      </c>
      <c r="J32" s="42">
        <f t="shared" si="7"/>
        <v>0</v>
      </c>
    </row>
    <row r="33">
      <c r="C33" s="33"/>
      <c r="D33" s="33"/>
      <c r="E33" s="33"/>
      <c r="F33" s="33"/>
      <c r="G33" s="33"/>
      <c r="H33" s="42"/>
      <c r="I33" s="43">
        <f t="shared" ref="I33:J33" si="8">sum(I21:I32)</f>
        <v>619709</v>
      </c>
      <c r="J33" s="43">
        <f t="shared" si="8"/>
        <v>1032656</v>
      </c>
      <c r="K33" s="33"/>
      <c r="L33" s="33"/>
      <c r="M33" s="33"/>
    </row>
    <row r="34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</row>
    <row r="3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</row>
    <row r="36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  <row r="37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</row>
    <row r="38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</row>
    <row r="40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</row>
    <row r="4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</row>
    <row r="43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</row>
    <row r="44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</row>
    <row r="45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</row>
    <row r="46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</row>
    <row r="48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</row>
    <row r="49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</row>
    <row r="50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</row>
    <row r="51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</row>
    <row r="5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</row>
    <row r="53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</row>
    <row r="54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</row>
    <row r="55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</row>
    <row r="56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</row>
    <row r="57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</row>
    <row r="58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</row>
    <row r="59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</row>
    <row r="60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</row>
    <row r="61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</row>
    <row r="6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</row>
    <row r="63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</row>
    <row r="64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</row>
    <row r="66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</row>
    <row r="67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</row>
    <row r="69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</row>
    <row r="70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</row>
    <row r="71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</row>
    <row r="7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</row>
    <row r="74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</row>
    <row r="75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</row>
    <row r="76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</row>
    <row r="77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</row>
    <row r="78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</row>
    <row r="79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</row>
    <row r="80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</row>
    <row r="81"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</row>
    <row r="82"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</row>
    <row r="83"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</row>
    <row r="84"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  <row r="108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</row>
    <row r="109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</row>
    <row r="110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</row>
    <row r="111"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</row>
    <row r="112"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</row>
    <row r="113"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</row>
    <row r="114"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</row>
    <row r="115"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</row>
    <row r="116"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</row>
    <row r="117"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</row>
    <row r="118"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</row>
    <row r="119"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</row>
    <row r="120"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</row>
    <row r="121"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</row>
    <row r="122"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</row>
    <row r="123"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</row>
    <row r="124"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</row>
    <row r="125"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</row>
    <row r="126"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</row>
    <row r="127"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</row>
    <row r="128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</row>
    <row r="129"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</row>
    <row r="130"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</row>
    <row r="131"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</row>
    <row r="132"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</row>
    <row r="133"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</row>
    <row r="134"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</row>
    <row r="135"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</row>
    <row r="136"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</row>
    <row r="137"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</row>
    <row r="138"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</row>
    <row r="139"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</row>
    <row r="140"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</row>
    <row r="141"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</row>
    <row r="142"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</row>
    <row r="143"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</row>
    <row r="144"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</row>
    <row r="145"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</row>
    <row r="146"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</row>
    <row r="147"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</row>
    <row r="148"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</row>
    <row r="149"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</row>
    <row r="150"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</row>
    <row r="151"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</row>
    <row r="152"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</row>
    <row r="153"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</row>
    <row r="154"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</row>
    <row r="155"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</row>
    <row r="156"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</row>
    <row r="157"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</row>
    <row r="158"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</row>
    <row r="159"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</row>
    <row r="160"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</row>
    <row r="161"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</row>
    <row r="162"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</row>
    <row r="163"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</row>
    <row r="164"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</row>
    <row r="165"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</row>
    <row r="166"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</row>
    <row r="167"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</row>
    <row r="168"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</row>
    <row r="169"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</row>
    <row r="170"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</row>
    <row r="171"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</row>
    <row r="172"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</row>
    <row r="173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</row>
    <row r="174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</row>
    <row r="175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</row>
    <row r="176"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</row>
    <row r="177"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</row>
    <row r="178"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</row>
    <row r="179"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</row>
    <row r="180"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</row>
    <row r="181"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</row>
    <row r="182"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</row>
    <row r="183"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</row>
    <row r="184"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</row>
    <row r="185"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</row>
    <row r="186"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</row>
    <row r="187"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</row>
    <row r="188"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</row>
    <row r="189"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</row>
    <row r="190"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</row>
    <row r="191"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</row>
    <row r="192"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</row>
    <row r="193"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</row>
    <row r="194"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</row>
    <row r="195"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</row>
    <row r="196"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</row>
    <row r="197"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</row>
    <row r="198"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</row>
    <row r="199"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</row>
    <row r="200"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</row>
    <row r="201"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</row>
    <row r="202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</row>
    <row r="203"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</row>
    <row r="204"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</row>
    <row r="205"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</row>
    <row r="206"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</row>
    <row r="207"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</row>
    <row r="208"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</row>
    <row r="209"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</row>
    <row r="210"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</row>
    <row r="211"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</row>
    <row r="212"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</row>
    <row r="213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</row>
    <row r="214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</row>
    <row r="215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</row>
    <row r="216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</row>
    <row r="217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</row>
    <row r="218"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</row>
    <row r="219"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</row>
    <row r="220"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</row>
    <row r="221"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</row>
    <row r="222"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</row>
    <row r="223"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</row>
    <row r="224"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</row>
    <row r="225"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</row>
    <row r="226"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</row>
    <row r="227"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</row>
    <row r="228"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</row>
    <row r="229"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</row>
    <row r="230"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</row>
    <row r="231"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</row>
    <row r="232"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</row>
    <row r="233"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</row>
    <row r="234"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</row>
    <row r="235"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</row>
    <row r="236"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</row>
    <row r="237"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</row>
    <row r="238"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</row>
    <row r="239"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</row>
    <row r="240"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</row>
    <row r="241"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</row>
    <row r="242"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</row>
    <row r="243"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</row>
    <row r="244"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</row>
    <row r="245"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</row>
    <row r="246"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</row>
    <row r="247"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</row>
    <row r="248"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</row>
    <row r="249"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</row>
    <row r="250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</row>
    <row r="251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</row>
    <row r="252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</row>
    <row r="253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</row>
    <row r="254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</row>
    <row r="255"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</row>
    <row r="256"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</row>
    <row r="257"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</row>
    <row r="258"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</row>
    <row r="259"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</row>
    <row r="260"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</row>
    <row r="261"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</row>
    <row r="262"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</row>
    <row r="263"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</row>
    <row r="264"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</row>
    <row r="265"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</row>
    <row r="266"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</row>
    <row r="267"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</row>
    <row r="268"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</row>
    <row r="269"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</row>
    <row r="270"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</row>
    <row r="271"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</row>
    <row r="272"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</row>
    <row r="273"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</row>
    <row r="274"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</row>
    <row r="275"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</row>
    <row r="276"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</row>
    <row r="277"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</row>
    <row r="278"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</row>
    <row r="279"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</row>
    <row r="280"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</row>
    <row r="281"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</row>
    <row r="282"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</row>
    <row r="283"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</row>
    <row r="284"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</row>
    <row r="285"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</row>
    <row r="286"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</row>
    <row r="287"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</row>
    <row r="288"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</row>
    <row r="289"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</row>
    <row r="290"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</row>
    <row r="291"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</row>
    <row r="292"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</row>
    <row r="293"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</row>
    <row r="294"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</row>
    <row r="295"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</row>
    <row r="296"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</row>
    <row r="297"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</row>
    <row r="298"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</row>
    <row r="299"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</row>
    <row r="300"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</row>
    <row r="301"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</row>
    <row r="302"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</row>
    <row r="303"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</row>
    <row r="304"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</row>
    <row r="305"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</row>
    <row r="306"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</row>
    <row r="307"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</row>
    <row r="308"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</row>
    <row r="309"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</row>
    <row r="310"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</row>
    <row r="311"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</row>
    <row r="312"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</row>
    <row r="313"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</row>
    <row r="314"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</row>
    <row r="315"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</row>
    <row r="316"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</row>
    <row r="317"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</row>
    <row r="318"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</row>
    <row r="319"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</row>
    <row r="320"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</row>
    <row r="321"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</row>
    <row r="322"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</row>
    <row r="323"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</row>
    <row r="324"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</row>
    <row r="325"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</row>
    <row r="326"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</row>
    <row r="327"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</row>
    <row r="328"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</row>
    <row r="329"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</row>
    <row r="330"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</row>
    <row r="331"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</row>
    <row r="332"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</row>
    <row r="333"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</row>
    <row r="334"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</row>
    <row r="335"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</row>
    <row r="336"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</row>
    <row r="337"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</row>
    <row r="338"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</row>
    <row r="339"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</row>
    <row r="340"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</row>
    <row r="341"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</row>
    <row r="342"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</row>
    <row r="343"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</row>
    <row r="344"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</row>
    <row r="345"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</row>
    <row r="346"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</row>
    <row r="347"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</row>
    <row r="348"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</row>
    <row r="349"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</row>
    <row r="350"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</row>
    <row r="351"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</row>
    <row r="352"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</row>
    <row r="353"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</row>
    <row r="354"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</row>
    <row r="355"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</row>
    <row r="356"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</row>
    <row r="357"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</row>
    <row r="358"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</row>
    <row r="359"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</row>
    <row r="360"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</row>
    <row r="361"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</row>
    <row r="362"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</row>
    <row r="363"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</row>
    <row r="364"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</row>
    <row r="365"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</row>
    <row r="366"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</row>
    <row r="367"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</row>
    <row r="368"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</row>
    <row r="369"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</row>
    <row r="370"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</row>
    <row r="371"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</row>
    <row r="372"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</row>
    <row r="373"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</row>
    <row r="374"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</row>
    <row r="375"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</row>
    <row r="376"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</row>
    <row r="377"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</row>
    <row r="378"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</row>
    <row r="379"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</row>
    <row r="380"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</row>
    <row r="381"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</row>
    <row r="382"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</row>
    <row r="383"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</row>
    <row r="384"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</row>
    <row r="385"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</row>
    <row r="386"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</row>
    <row r="387"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</row>
    <row r="388"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</row>
    <row r="389"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</row>
    <row r="390"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</row>
    <row r="391"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</row>
    <row r="392"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</row>
    <row r="393"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</row>
    <row r="394"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</row>
    <row r="395"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</row>
    <row r="396"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</row>
    <row r="397"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</row>
    <row r="398"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</row>
    <row r="399"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</row>
    <row r="400"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</row>
    <row r="401"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</row>
    <row r="402"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</row>
    <row r="403"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</row>
    <row r="404"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</row>
    <row r="405"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</row>
    <row r="406"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</row>
    <row r="407"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</row>
    <row r="408"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</row>
    <row r="409"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</row>
    <row r="410"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</row>
    <row r="411"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</row>
    <row r="412"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</row>
    <row r="413"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</row>
    <row r="414"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</row>
    <row r="415"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</row>
    <row r="416"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</row>
    <row r="417"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</row>
    <row r="418"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</row>
    <row r="419"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</row>
    <row r="420"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</row>
    <row r="421"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</row>
    <row r="422"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</row>
    <row r="423"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</row>
    <row r="424"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</row>
    <row r="425"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</row>
    <row r="426"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</row>
    <row r="427"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</row>
    <row r="428"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</row>
    <row r="429"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</row>
    <row r="430"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</row>
    <row r="431"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</row>
    <row r="432"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</row>
    <row r="433"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</row>
    <row r="434"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</row>
    <row r="435"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</row>
    <row r="436"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</row>
    <row r="437"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</row>
    <row r="438"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</row>
    <row r="439"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</row>
    <row r="440"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</row>
    <row r="441"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</row>
    <row r="442"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</row>
    <row r="443"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</row>
    <row r="444"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</row>
    <row r="445"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</row>
    <row r="446"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</row>
    <row r="447"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</row>
    <row r="448"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</row>
    <row r="449"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</row>
    <row r="450"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</row>
    <row r="451"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</row>
    <row r="452"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</row>
    <row r="453"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</row>
    <row r="454"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</row>
    <row r="455"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</row>
    <row r="456"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</row>
    <row r="457"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</row>
    <row r="458"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</row>
    <row r="459"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</row>
    <row r="460"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</row>
    <row r="461"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</row>
    <row r="462"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</row>
    <row r="463"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</row>
    <row r="464"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</row>
    <row r="465"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</row>
    <row r="466"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</row>
    <row r="467"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</row>
    <row r="468"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</row>
    <row r="469"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</row>
    <row r="470"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</row>
    <row r="471"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</row>
    <row r="472"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</row>
    <row r="473"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</row>
    <row r="474"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</row>
    <row r="475"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</row>
    <row r="476"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</row>
    <row r="477"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</row>
    <row r="478"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</row>
    <row r="479"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</row>
    <row r="480"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</row>
    <row r="481"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</row>
    <row r="482"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</row>
    <row r="483"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</row>
    <row r="484"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</row>
    <row r="485"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</row>
    <row r="486"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</row>
    <row r="487"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</row>
    <row r="488"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</row>
    <row r="489"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</row>
    <row r="490"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</row>
    <row r="491"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</row>
    <row r="492"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</row>
    <row r="493"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</row>
    <row r="494"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</row>
    <row r="495"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</row>
    <row r="496"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</row>
    <row r="497"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</row>
    <row r="498"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</row>
    <row r="499"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</row>
    <row r="500"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</row>
    <row r="501"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</row>
    <row r="502"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</row>
    <row r="503"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</row>
    <row r="504"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</row>
    <row r="505"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</row>
    <row r="506"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</row>
    <row r="507"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</row>
    <row r="508"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</row>
    <row r="509"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</row>
    <row r="510"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</row>
    <row r="511"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</row>
    <row r="512"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</row>
    <row r="513"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</row>
    <row r="514"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</row>
    <row r="515"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</row>
    <row r="516"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</row>
    <row r="517"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</row>
    <row r="518"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</row>
    <row r="519"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</row>
    <row r="520"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</row>
    <row r="521"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</row>
    <row r="522"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</row>
    <row r="523"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</row>
    <row r="524"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</row>
    <row r="525"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</row>
    <row r="526"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</row>
    <row r="527"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</row>
    <row r="528"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</row>
    <row r="529"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</row>
    <row r="530"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</row>
    <row r="531"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</row>
    <row r="532"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</row>
    <row r="533"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</row>
    <row r="534"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</row>
    <row r="535"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</row>
    <row r="536"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</row>
    <row r="537"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</row>
    <row r="538"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</row>
    <row r="539"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</row>
    <row r="540"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</row>
    <row r="541"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</row>
    <row r="542"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</row>
    <row r="543"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</row>
    <row r="544"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</row>
    <row r="545"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</row>
    <row r="546"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</row>
    <row r="547"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</row>
    <row r="548"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</row>
    <row r="549"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</row>
    <row r="550"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</row>
    <row r="551"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</row>
    <row r="552"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</row>
    <row r="553"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</row>
    <row r="554"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</row>
    <row r="555"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</row>
    <row r="556"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</row>
    <row r="557"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</row>
    <row r="558"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</row>
    <row r="559"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</row>
    <row r="560"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</row>
    <row r="561"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</row>
    <row r="562"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</row>
    <row r="563"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</row>
    <row r="564"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</row>
    <row r="565"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</row>
    <row r="566"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</row>
    <row r="567"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</row>
    <row r="568"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</row>
    <row r="569"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</row>
    <row r="570"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</row>
    <row r="571"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</row>
    <row r="572"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</row>
    <row r="573"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</row>
    <row r="574"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</row>
    <row r="575"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</row>
    <row r="576"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</row>
    <row r="577"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</row>
    <row r="578"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</row>
    <row r="579"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</row>
    <row r="580"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</row>
    <row r="581"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</row>
    <row r="582"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</row>
    <row r="583"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</row>
    <row r="584"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</row>
    <row r="585"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</row>
    <row r="586"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</row>
    <row r="587"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</row>
    <row r="588"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</row>
    <row r="589"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</row>
    <row r="590"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</row>
    <row r="591"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</row>
    <row r="592"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</row>
    <row r="593"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</row>
    <row r="594"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</row>
    <row r="595"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</row>
    <row r="596"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</row>
    <row r="597"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</row>
    <row r="598"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</row>
    <row r="599"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</row>
    <row r="600"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</row>
    <row r="601"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</row>
    <row r="602"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</row>
    <row r="603"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</row>
    <row r="604"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</row>
    <row r="605"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</row>
    <row r="606"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</row>
    <row r="607"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</row>
    <row r="608"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</row>
    <row r="609"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</row>
    <row r="610"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</row>
    <row r="611"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</row>
    <row r="612"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</row>
    <row r="613"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</row>
    <row r="614"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</row>
    <row r="615"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</row>
    <row r="616"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</row>
    <row r="617"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</row>
    <row r="618"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</row>
    <row r="619"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</row>
    <row r="620"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</row>
    <row r="621"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</row>
    <row r="622"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</row>
    <row r="623"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</row>
    <row r="624"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</row>
    <row r="625"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</row>
    <row r="626"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</row>
    <row r="627"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</row>
    <row r="628"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</row>
    <row r="629"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</row>
    <row r="630"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</row>
    <row r="631"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</row>
    <row r="632"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</row>
    <row r="633"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</row>
    <row r="634"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</row>
    <row r="635"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</row>
    <row r="636"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</row>
    <row r="637"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</row>
    <row r="638"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</row>
    <row r="639"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</row>
    <row r="640"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</row>
    <row r="641"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</row>
    <row r="642"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</row>
    <row r="643"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</row>
    <row r="644"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</row>
    <row r="645"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</row>
    <row r="646"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</row>
    <row r="647"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</row>
    <row r="648"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</row>
    <row r="649"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</row>
    <row r="650"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</row>
    <row r="651"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</row>
    <row r="652"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</row>
    <row r="653"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</row>
    <row r="654"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</row>
    <row r="655"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</row>
    <row r="656"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</row>
    <row r="657"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</row>
    <row r="658"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</row>
    <row r="659"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</row>
    <row r="660"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</row>
    <row r="661"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</row>
    <row r="662"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</row>
    <row r="663"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</row>
    <row r="664"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</row>
    <row r="665"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</row>
    <row r="666"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</row>
    <row r="667"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</row>
    <row r="668"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</row>
    <row r="669"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</row>
    <row r="670"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</row>
    <row r="671"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</row>
    <row r="672"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</row>
    <row r="673"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</row>
    <row r="674"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</row>
    <row r="675"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</row>
    <row r="676"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</row>
    <row r="677"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</row>
    <row r="678"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</row>
    <row r="679"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</row>
    <row r="680"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</row>
    <row r="681"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</row>
    <row r="682"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</row>
    <row r="683"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</row>
    <row r="684"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</row>
    <row r="685"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</row>
    <row r="686"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</row>
    <row r="687"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</row>
    <row r="688"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</row>
    <row r="689"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</row>
    <row r="690"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</row>
    <row r="691"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</row>
    <row r="692"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</row>
    <row r="693"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</row>
    <row r="694"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</row>
    <row r="695"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</row>
    <row r="696"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</row>
    <row r="697"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</row>
    <row r="698"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</row>
    <row r="699"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</row>
    <row r="700"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</row>
    <row r="701"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</row>
    <row r="702"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</row>
    <row r="703"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</row>
    <row r="704"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</row>
    <row r="705"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</row>
    <row r="706"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</row>
    <row r="707"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</row>
    <row r="708"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</row>
    <row r="709"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</row>
    <row r="710"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</row>
    <row r="711"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</row>
    <row r="712"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</row>
    <row r="713"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</row>
    <row r="714"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</row>
    <row r="715"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</row>
    <row r="716"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</row>
    <row r="717"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</row>
    <row r="718"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</row>
    <row r="719"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</row>
    <row r="720"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</row>
    <row r="721"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</row>
    <row r="722"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</row>
    <row r="723"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</row>
    <row r="724"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</row>
    <row r="725"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</row>
    <row r="726"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</row>
    <row r="727"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</row>
    <row r="728"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</row>
    <row r="729"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</row>
    <row r="730"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</row>
    <row r="731"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</row>
    <row r="732"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</row>
    <row r="733"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</row>
    <row r="734"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</row>
    <row r="735"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</row>
    <row r="736"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</row>
    <row r="737"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</row>
    <row r="738"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</row>
    <row r="739"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</row>
    <row r="740"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</row>
    <row r="741"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</row>
    <row r="742"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</row>
    <row r="743"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</row>
    <row r="744"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</row>
    <row r="745"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</row>
    <row r="746"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</row>
    <row r="747"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</row>
    <row r="748"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</row>
    <row r="749"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</row>
    <row r="750"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</row>
    <row r="751"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</row>
    <row r="752"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</row>
    <row r="753"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</row>
    <row r="754"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</row>
    <row r="755"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</row>
    <row r="756"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</row>
    <row r="757"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</row>
    <row r="758"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</row>
    <row r="759"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</row>
    <row r="760"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</row>
    <row r="761"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</row>
    <row r="762"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</row>
    <row r="763"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</row>
    <row r="764"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</row>
    <row r="765"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</row>
    <row r="766"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</row>
    <row r="767"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</row>
    <row r="768"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</row>
    <row r="769"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</row>
    <row r="770"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</row>
    <row r="771"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</row>
    <row r="772"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</row>
    <row r="773"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</row>
    <row r="774"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</row>
    <row r="775"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</row>
    <row r="776"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</row>
    <row r="777"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</row>
    <row r="778"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</row>
    <row r="779"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</row>
    <row r="780"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</row>
    <row r="781"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</row>
    <row r="782"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</row>
    <row r="783"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</row>
    <row r="784"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</row>
    <row r="785"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</row>
    <row r="786"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</row>
    <row r="787"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</row>
    <row r="788"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</row>
    <row r="789"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</row>
    <row r="790"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</row>
    <row r="791"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</row>
    <row r="792"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</row>
    <row r="793"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</row>
    <row r="794"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</row>
    <row r="795"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</row>
    <row r="796"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</row>
    <row r="797"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</row>
    <row r="798"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</row>
    <row r="799"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</row>
    <row r="800"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</row>
    <row r="801"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</row>
    <row r="802"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</row>
    <row r="803"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</row>
    <row r="804"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</row>
    <row r="805"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</row>
    <row r="806"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</row>
    <row r="807"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</row>
    <row r="808"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</row>
    <row r="809"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</row>
    <row r="810"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</row>
    <row r="811"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</row>
    <row r="812"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</row>
    <row r="813"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</row>
    <row r="814"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</row>
    <row r="815"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</row>
    <row r="816"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</row>
    <row r="817"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</row>
    <row r="818"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</row>
    <row r="819"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</row>
    <row r="820"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</row>
    <row r="821"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</row>
    <row r="822"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</row>
    <row r="823"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</row>
    <row r="824"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</row>
    <row r="825"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</row>
    <row r="826"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</row>
    <row r="827"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</row>
    <row r="828"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</row>
    <row r="829"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</row>
    <row r="830"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</row>
    <row r="831"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</row>
    <row r="832"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</row>
    <row r="833"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</row>
    <row r="834"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</row>
    <row r="835"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</row>
    <row r="836"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</row>
    <row r="837"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</row>
    <row r="838"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</row>
    <row r="839"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</row>
    <row r="840"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</row>
    <row r="841"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</row>
    <row r="842"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</row>
    <row r="843"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</row>
    <row r="844"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</row>
    <row r="845"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</row>
    <row r="846"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</row>
    <row r="847"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</row>
    <row r="848"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</row>
    <row r="849"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</row>
    <row r="850"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</row>
    <row r="851"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</row>
    <row r="852"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</row>
    <row r="853"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</row>
    <row r="854"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</row>
    <row r="855"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</row>
    <row r="856"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</row>
    <row r="857"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</row>
    <row r="858"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</row>
    <row r="859"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</row>
    <row r="860"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</row>
    <row r="861"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</row>
    <row r="862"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</row>
    <row r="863"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</row>
    <row r="864"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</row>
    <row r="865"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</row>
    <row r="866"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</row>
    <row r="867"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</row>
    <row r="868"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</row>
    <row r="869"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</row>
    <row r="870"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</row>
    <row r="871"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</row>
    <row r="872"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</row>
    <row r="873"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</row>
    <row r="874"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</row>
    <row r="875"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</row>
    <row r="876"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</row>
    <row r="877"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</row>
    <row r="878"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</row>
    <row r="879"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</row>
    <row r="880"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</row>
    <row r="881"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</row>
    <row r="882"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</row>
    <row r="883"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</row>
    <row r="884"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</row>
    <row r="885"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</row>
    <row r="886"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</row>
    <row r="887"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</row>
    <row r="888"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</row>
    <row r="889"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</row>
    <row r="890"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</row>
    <row r="891"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</row>
    <row r="892"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</row>
    <row r="893"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</row>
    <row r="894"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</row>
    <row r="895"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</row>
    <row r="896"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</row>
    <row r="897"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</row>
    <row r="898"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</row>
    <row r="899"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</row>
    <row r="900"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</row>
    <row r="901"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</row>
    <row r="902"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</row>
    <row r="903"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</row>
    <row r="904"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</row>
    <row r="905"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</row>
    <row r="906"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</row>
    <row r="907"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</row>
    <row r="908"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</row>
    <row r="909"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</row>
    <row r="910"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</row>
    <row r="911"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</row>
    <row r="912"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</row>
    <row r="913"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</row>
    <row r="914"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</row>
    <row r="915"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</row>
    <row r="916"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</row>
    <row r="917"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</row>
    <row r="918"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</row>
    <row r="919"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</row>
    <row r="920"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</row>
    <row r="921"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</row>
    <row r="922"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</row>
    <row r="923"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</row>
    <row r="924"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</row>
    <row r="925"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</row>
    <row r="926"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</row>
    <row r="927"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</row>
    <row r="928"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</row>
    <row r="929"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</row>
    <row r="930"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</row>
    <row r="931"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</row>
    <row r="932"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</row>
    <row r="933"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</row>
    <row r="934"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</row>
    <row r="935"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</row>
    <row r="936"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</row>
    <row r="937"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</row>
    <row r="938"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</row>
    <row r="939"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</row>
    <row r="940"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</row>
    <row r="941"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</row>
    <row r="942"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</row>
    <row r="943"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</row>
    <row r="944"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</row>
    <row r="945"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</row>
    <row r="946"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</row>
    <row r="947"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</row>
    <row r="948"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</row>
    <row r="949"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</row>
    <row r="950"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</row>
    <row r="951"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</row>
    <row r="952"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</row>
    <row r="953"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</row>
    <row r="954"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</row>
    <row r="955"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</row>
    <row r="956"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</row>
    <row r="957"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</row>
    <row r="958"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</row>
    <row r="959"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</row>
    <row r="960"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</row>
    <row r="961"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</row>
    <row r="962"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</row>
    <row r="963"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</row>
    <row r="964"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</row>
    <row r="965"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</row>
    <row r="966"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</row>
    <row r="967"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</row>
    <row r="968"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</row>
    <row r="969"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</row>
    <row r="970"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</row>
    <row r="971"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</row>
    <row r="972"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</row>
    <row r="973"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</row>
    <row r="974"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</row>
    <row r="975"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</row>
    <row r="976"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</row>
    <row r="977"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</row>
    <row r="978"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</row>
    <row r="979"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</row>
    <row r="980"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</row>
    <row r="981"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</row>
    <row r="982"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</row>
    <row r="983"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</row>
    <row r="984"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</row>
    <row r="985"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</row>
    <row r="986"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</row>
    <row r="987"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</row>
    <row r="988"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</row>
    <row r="989"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</row>
    <row r="990"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</row>
    <row r="991"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</row>
  </sheetData>
  <mergeCells count="14">
    <mergeCell ref="A9:A10"/>
    <mergeCell ref="A11:A12"/>
    <mergeCell ref="B11:B12"/>
    <mergeCell ref="A13:B14"/>
    <mergeCell ref="A15:B16"/>
    <mergeCell ref="C20:D20"/>
    <mergeCell ref="E20:F20"/>
    <mergeCell ref="A3:A4"/>
    <mergeCell ref="B3:B4"/>
    <mergeCell ref="A5:A6"/>
    <mergeCell ref="B5:B6"/>
    <mergeCell ref="A7:A8"/>
    <mergeCell ref="B7:B8"/>
    <mergeCell ref="B9:B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33" width="8.71"/>
  </cols>
  <sheetData>
    <row r="1" ht="14.25" customHeight="1">
      <c r="A1" s="1" t="s">
        <v>43</v>
      </c>
    </row>
    <row r="2" ht="14.25" customHeight="1">
      <c r="A2" s="49" t="s">
        <v>44</v>
      </c>
      <c r="B2" s="42"/>
      <c r="C2" s="42"/>
      <c r="D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</row>
    <row r="3" ht="14.25" customHeight="1">
      <c r="A3" s="50" t="s">
        <v>10</v>
      </c>
      <c r="B3" s="51">
        <v>2019.0</v>
      </c>
      <c r="C3" s="52">
        <v>2020.0</v>
      </c>
      <c r="D3" s="52">
        <v>2021.0</v>
      </c>
      <c r="E3" s="52">
        <v>2022.0</v>
      </c>
      <c r="F3" s="52">
        <v>2023.0</v>
      </c>
      <c r="G3" s="52">
        <v>2024.0</v>
      </c>
      <c r="H3" s="52">
        <v>2025.0</v>
      </c>
      <c r="I3" s="52">
        <v>2026.0</v>
      </c>
      <c r="J3" s="52">
        <v>2027.0</v>
      </c>
      <c r="K3" s="52">
        <v>2028.0</v>
      </c>
      <c r="L3" s="52">
        <v>2029.0</v>
      </c>
      <c r="M3" s="52">
        <v>2030.0</v>
      </c>
      <c r="N3" s="52">
        <v>2031.0</v>
      </c>
      <c r="O3" s="52">
        <v>2032.0</v>
      </c>
      <c r="P3" s="52">
        <v>2033.0</v>
      </c>
      <c r="Q3" s="52">
        <v>2034.0</v>
      </c>
      <c r="R3" s="52">
        <v>2035.0</v>
      </c>
      <c r="S3" s="52">
        <v>2036.0</v>
      </c>
      <c r="T3" s="52">
        <v>2037.0</v>
      </c>
      <c r="U3" s="52">
        <v>2038.0</v>
      </c>
      <c r="V3" s="52">
        <v>2039.0</v>
      </c>
      <c r="W3" s="52">
        <v>2040.0</v>
      </c>
      <c r="X3" s="52">
        <v>2041.0</v>
      </c>
      <c r="Y3" s="52">
        <v>2042.0</v>
      </c>
      <c r="Z3" s="52">
        <v>2043.0</v>
      </c>
      <c r="AA3" s="52">
        <v>2044.0</v>
      </c>
      <c r="AB3" s="52">
        <v>2045.0</v>
      </c>
      <c r="AC3" s="52">
        <v>2046.0</v>
      </c>
      <c r="AD3" s="52">
        <v>2047.0</v>
      </c>
      <c r="AE3" s="52">
        <v>2048.0</v>
      </c>
      <c r="AF3" s="52">
        <v>2049.0</v>
      </c>
      <c r="AG3" s="52">
        <v>2050.0</v>
      </c>
    </row>
    <row r="4" ht="14.25" customHeight="1">
      <c r="A4" s="53" t="s">
        <v>31</v>
      </c>
      <c r="B4" s="54">
        <f t="shared" ref="B4:B15" si="1">U23</f>
        <v>917623</v>
      </c>
      <c r="C4" s="52">
        <f t="array" ref="C4">TREND($B23:$U23,$B$22:$U$22,C$3)</f>
        <v>937786.0526</v>
      </c>
      <c r="D4" s="52">
        <f t="array" ref="D4">TREND($B23:$U23,$B$22:$U$22,D$3)</f>
        <v>957949.1053</v>
      </c>
      <c r="E4" s="52">
        <f t="array" ref="E4">TREND($B23:$U23,$B$22:$U$22,E$3)</f>
        <v>978112.1579</v>
      </c>
      <c r="F4" s="52">
        <f t="array" ref="F4">TREND($B23:$U23,$B$22:$U$22,F$3)</f>
        <v>998275.2105</v>
      </c>
      <c r="G4" s="52">
        <f t="array" ref="G4">TREND($B23:$U23,$B$22:$U$22,G$3)</f>
        <v>1018438.263</v>
      </c>
      <c r="H4" s="52">
        <f t="array" ref="H4">TREND($B23:$U23,$B$22:$U$22,H$3)</f>
        <v>1038601.316</v>
      </c>
      <c r="I4" s="52">
        <f t="array" ref="I4">TREND($B23:$U23,$B$22:$U$22,I$3)</f>
        <v>1058764.368</v>
      </c>
      <c r="J4" s="52">
        <f t="array" ref="J4">TREND($B23:$U23,$B$22:$U$22,J$3)</f>
        <v>1078927.421</v>
      </c>
      <c r="K4" s="52">
        <f t="array" ref="K4">TREND($B23:$U23,$B$22:$U$22,K$3)</f>
        <v>1099090.474</v>
      </c>
      <c r="L4" s="52">
        <f t="array" ref="L4">TREND($B23:$U23,$B$22:$U$22,L$3)</f>
        <v>1119253.526</v>
      </c>
      <c r="M4" s="52">
        <f t="array" ref="M4">TREND($B23:$U23,$B$22:$U$22,M$3)</f>
        <v>1139416.579</v>
      </c>
      <c r="N4" s="52">
        <f t="array" ref="N4">TREND($B23:$U23,$B$22:$U$22,N$3)</f>
        <v>1159579.632</v>
      </c>
      <c r="O4" s="52">
        <f t="array" ref="O4">TREND($B23:$U23,$B$22:$U$22,O$3)</f>
        <v>1179742.684</v>
      </c>
      <c r="P4" s="52">
        <f t="array" ref="P4">TREND($B23:$U23,$B$22:$U$22,P$3)</f>
        <v>1199905.737</v>
      </c>
      <c r="Q4" s="52">
        <f t="array" ref="Q4">TREND($B23:$U23,$B$22:$U$22,Q$3)</f>
        <v>1220068.789</v>
      </c>
      <c r="R4" s="52">
        <f t="array" ref="R4">TREND($B23:$U23,$B$22:$U$22,R$3)</f>
        <v>1240231.842</v>
      </c>
      <c r="S4" s="52">
        <f t="array" ref="S4">TREND($B23:$U23,$B$22:$U$22,S$3)</f>
        <v>1260394.895</v>
      </c>
      <c r="T4" s="52">
        <f t="array" ref="T4">TREND($B23:$U23,$B$22:$U$22,T$3)</f>
        <v>1280557.947</v>
      </c>
      <c r="U4" s="52">
        <f t="array" ref="U4">TREND($B23:$U23,$B$22:$U$22,U$3)</f>
        <v>1300721</v>
      </c>
      <c r="V4" s="52">
        <f t="array" ref="V4">TREND($B23:$U23,$B$22:$U$22,V$3)</f>
        <v>1320884.053</v>
      </c>
      <c r="W4" s="52">
        <f t="array" ref="W4">TREND($B23:$U23,$B$22:$U$22,W$3)</f>
        <v>1341047.105</v>
      </c>
      <c r="X4" s="52">
        <f t="array" ref="X4">TREND($B23:$U23,$B$22:$U$22,X$3)</f>
        <v>1361210.158</v>
      </c>
      <c r="Y4" s="52">
        <f t="array" ref="Y4">TREND($B23:$U23,$B$22:$U$22,Y$3)</f>
        <v>1381373.211</v>
      </c>
      <c r="Z4" s="52">
        <f t="array" ref="Z4">TREND($B23:$U23,$B$22:$U$22,Z$3)</f>
        <v>1401536.263</v>
      </c>
      <c r="AA4" s="52">
        <f t="array" ref="AA4">TREND($B23:$U23,$B$22:$U$22,AA$3)</f>
        <v>1421699.316</v>
      </c>
      <c r="AB4" s="52">
        <f t="array" ref="AB4">TREND($B23:$U23,$B$22:$U$22,AB$3)</f>
        <v>1441862.368</v>
      </c>
      <c r="AC4" s="52">
        <f t="array" ref="AC4">TREND($B23:$U23,$B$22:$U$22,AC$3)</f>
        <v>1462025.421</v>
      </c>
      <c r="AD4" s="52">
        <f t="array" ref="AD4">TREND($B23:$U23,$B$22:$U$22,AD$3)</f>
        <v>1482188.474</v>
      </c>
      <c r="AE4" s="52">
        <f t="array" ref="AE4">TREND($B23:$U23,$B$22:$U$22,AE$3)</f>
        <v>1502351.526</v>
      </c>
      <c r="AF4" s="52">
        <f t="array" ref="AF4">TREND($B23:$U23,$B$22:$U$22,AF$3)</f>
        <v>1522514.579</v>
      </c>
      <c r="AG4" s="52">
        <f t="array" ref="AG4">TREND($B23:$U23,$B$22:$U$22,AG$3)</f>
        <v>1542677.632</v>
      </c>
    </row>
    <row r="5" ht="13.5" customHeight="1">
      <c r="A5" s="53" t="s">
        <v>32</v>
      </c>
      <c r="B5" s="55">
        <f t="shared" si="1"/>
        <v>0</v>
      </c>
      <c r="C5" s="52">
        <f t="array" ref="C5">TREND($B24:$U24,$B$22:$U$22,C$3)</f>
        <v>0</v>
      </c>
      <c r="D5" s="52">
        <f t="array" ref="D5">TREND($B24:$U24,$B$22:$U$22,D$3)</f>
        <v>0</v>
      </c>
      <c r="E5" s="52">
        <f t="array" ref="E5">TREND($B24:$U24,$B$22:$U$22,E$3)</f>
        <v>0</v>
      </c>
      <c r="F5" s="52">
        <f t="array" ref="F5">TREND($B24:$U24,$B$22:$U$22,F$3)</f>
        <v>0</v>
      </c>
      <c r="G5" s="52">
        <f t="array" ref="G5">TREND($B24:$U24,$B$22:$U$22,G$3)</f>
        <v>0</v>
      </c>
      <c r="H5" s="52">
        <f t="array" ref="H5">TREND($B24:$U24,$B$22:$U$22,H$3)</f>
        <v>0</v>
      </c>
      <c r="I5" s="52">
        <f t="array" ref="I5">TREND($B24:$U24,$B$22:$U$22,I$3)</f>
        <v>0</v>
      </c>
      <c r="J5" s="52">
        <f t="array" ref="J5">TREND($B24:$U24,$B$22:$U$22,J$3)</f>
        <v>0</v>
      </c>
      <c r="K5" s="52">
        <f t="array" ref="K5">TREND($B24:$U24,$B$22:$U$22,K$3)</f>
        <v>0</v>
      </c>
      <c r="L5" s="52">
        <f t="array" ref="L5">TREND($B24:$U24,$B$22:$U$22,L$3)</f>
        <v>0</v>
      </c>
      <c r="M5" s="52">
        <f t="array" ref="M5">TREND($B24:$U24,$B$22:$U$22,M$3)</f>
        <v>0</v>
      </c>
      <c r="N5" s="52">
        <f t="array" ref="N5">TREND($B24:$U24,$B$22:$U$22,N$3)</f>
        <v>0</v>
      </c>
      <c r="O5" s="52">
        <f t="array" ref="O5">TREND($B24:$U24,$B$22:$U$22,O$3)</f>
        <v>0</v>
      </c>
      <c r="P5" s="52">
        <f t="array" ref="P5">TREND($B24:$U24,$B$22:$U$22,P$3)</f>
        <v>0</v>
      </c>
      <c r="Q5" s="52">
        <f t="array" ref="Q5">TREND($B24:$U24,$B$22:$U$22,Q$3)</f>
        <v>0</v>
      </c>
      <c r="R5" s="52">
        <f t="array" ref="R5">TREND($B24:$U24,$B$22:$U$22,R$3)</f>
        <v>0</v>
      </c>
      <c r="S5" s="52">
        <f t="array" ref="S5">TREND($B24:$U24,$B$22:$U$22,S$3)</f>
        <v>0</v>
      </c>
      <c r="T5" s="52">
        <f t="array" ref="T5">TREND($B24:$U24,$B$22:$U$22,T$3)</f>
        <v>0</v>
      </c>
      <c r="U5" s="52">
        <f t="array" ref="U5">TREND($B24:$U24,$B$22:$U$22,U$3)</f>
        <v>0</v>
      </c>
      <c r="V5" s="52">
        <f t="array" ref="V5">TREND($B24:$U24,$B$22:$U$22,V$3)</f>
        <v>0</v>
      </c>
      <c r="W5" s="52">
        <f t="array" ref="W5">TREND($B24:$U24,$B$22:$U$22,W$3)</f>
        <v>0</v>
      </c>
      <c r="X5" s="52">
        <f t="array" ref="X5">TREND($B24:$U24,$B$22:$U$22,X$3)</f>
        <v>0</v>
      </c>
      <c r="Y5" s="52">
        <f t="array" ref="Y5">TREND($B24:$U24,$B$22:$U$22,Y$3)</f>
        <v>0</v>
      </c>
      <c r="Z5" s="52">
        <f t="array" ref="Z5">TREND($B24:$U24,$B$22:$U$22,Z$3)</f>
        <v>0</v>
      </c>
      <c r="AA5" s="52">
        <f t="array" ref="AA5">TREND($B24:$U24,$B$22:$U$22,AA$3)</f>
        <v>0</v>
      </c>
      <c r="AB5" s="52">
        <f t="array" ref="AB5">TREND($B24:$U24,$B$22:$U$22,AB$3)</f>
        <v>0</v>
      </c>
      <c r="AC5" s="52">
        <f t="array" ref="AC5">TREND($B24:$U24,$B$22:$U$22,AC$3)</f>
        <v>0</v>
      </c>
      <c r="AD5" s="52">
        <f t="array" ref="AD5">TREND($B24:$U24,$B$22:$U$22,AD$3)</f>
        <v>0</v>
      </c>
      <c r="AE5" s="52">
        <f t="array" ref="AE5">TREND($B24:$U24,$B$22:$U$22,AE$3)</f>
        <v>0</v>
      </c>
      <c r="AF5" s="52">
        <f t="array" ref="AF5">TREND($B24:$U24,$B$22:$U$22,AF$3)</f>
        <v>0</v>
      </c>
      <c r="AG5" s="52">
        <f t="array" ref="AG5">TREND($B24:$U24,$B$22:$U$22,AG$3)</f>
        <v>0</v>
      </c>
    </row>
    <row r="6" ht="13.5" customHeight="1">
      <c r="A6" s="53" t="s">
        <v>33</v>
      </c>
      <c r="B6" s="54">
        <f t="shared" si="1"/>
        <v>2436</v>
      </c>
      <c r="C6" s="52">
        <f t="array" ref="C6">TREND($B25:$U25,$B$22:$U$22,C$3)</f>
        <v>2420.157895</v>
      </c>
      <c r="D6" s="52">
        <f t="array" ref="D6">TREND($B25:$U25,$B$22:$U$22,D$3)</f>
        <v>2404.315789</v>
      </c>
      <c r="E6" s="52">
        <f t="array" ref="E6">TREND($B25:$U25,$B$22:$U$22,E$3)</f>
        <v>2388.473684</v>
      </c>
      <c r="F6" s="52">
        <f t="array" ref="F6">TREND($B25:$U25,$B$22:$U$22,F$3)</f>
        <v>2372.631579</v>
      </c>
      <c r="G6" s="52">
        <f t="array" ref="G6">TREND($B25:$U25,$B$22:$U$22,G$3)</f>
        <v>2356.789474</v>
      </c>
      <c r="H6" s="52">
        <f t="array" ref="H6">TREND($B25:$U25,$B$22:$U$22,H$3)</f>
        <v>2340.947368</v>
      </c>
      <c r="I6" s="52">
        <f t="array" ref="I6">TREND($B25:$U25,$B$22:$U$22,I$3)</f>
        <v>2325.105263</v>
      </c>
      <c r="J6" s="52">
        <f t="array" ref="J6">TREND($B25:$U25,$B$22:$U$22,J$3)</f>
        <v>2309.263158</v>
      </c>
      <c r="K6" s="52">
        <f t="array" ref="K6">TREND($B25:$U25,$B$22:$U$22,K$3)</f>
        <v>2293.421053</v>
      </c>
      <c r="L6" s="52">
        <f t="array" ref="L6">TREND($B25:$U25,$B$22:$U$22,L$3)</f>
        <v>2277.578947</v>
      </c>
      <c r="M6" s="52">
        <f t="array" ref="M6">TREND($B25:$U25,$B$22:$U$22,M$3)</f>
        <v>2261.736842</v>
      </c>
      <c r="N6" s="52">
        <f t="array" ref="N6">TREND($B25:$U25,$B$22:$U$22,N$3)</f>
        <v>2245.894737</v>
      </c>
      <c r="O6" s="52">
        <f t="array" ref="O6">TREND($B25:$U25,$B$22:$U$22,O$3)</f>
        <v>2230.052632</v>
      </c>
      <c r="P6" s="52">
        <f t="array" ref="P6">TREND($B25:$U25,$B$22:$U$22,P$3)</f>
        <v>2214.210526</v>
      </c>
      <c r="Q6" s="52">
        <f t="array" ref="Q6">TREND($B25:$U25,$B$22:$U$22,Q$3)</f>
        <v>2198.368421</v>
      </c>
      <c r="R6" s="52">
        <f t="array" ref="R6">TREND($B25:$U25,$B$22:$U$22,R$3)</f>
        <v>2182.526316</v>
      </c>
      <c r="S6" s="52">
        <f t="array" ref="S6">TREND($B25:$U25,$B$22:$U$22,S$3)</f>
        <v>2166.684211</v>
      </c>
      <c r="T6" s="52">
        <f t="array" ref="T6">TREND($B25:$U25,$B$22:$U$22,T$3)</f>
        <v>2150.842105</v>
      </c>
      <c r="U6" s="52">
        <f t="array" ref="U6">TREND($B25:$U25,$B$22:$U$22,U$3)</f>
        <v>2135</v>
      </c>
      <c r="V6" s="52">
        <f t="array" ref="V6">TREND($B25:$U25,$B$22:$U$22,V$3)</f>
        <v>2119.157895</v>
      </c>
      <c r="W6" s="52">
        <f t="array" ref="W6">TREND($B25:$U25,$B$22:$U$22,W$3)</f>
        <v>2103.315789</v>
      </c>
      <c r="X6" s="52">
        <f t="array" ref="X6">TREND($B25:$U25,$B$22:$U$22,X$3)</f>
        <v>2087.473684</v>
      </c>
      <c r="Y6" s="52">
        <f t="array" ref="Y6">TREND($B25:$U25,$B$22:$U$22,Y$3)</f>
        <v>2071.631579</v>
      </c>
      <c r="Z6" s="52">
        <f t="array" ref="Z6">TREND($B25:$U25,$B$22:$U$22,Z$3)</f>
        <v>2055.789474</v>
      </c>
      <c r="AA6" s="52">
        <f t="array" ref="AA6">TREND($B25:$U25,$B$22:$U$22,AA$3)</f>
        <v>2039.947368</v>
      </c>
      <c r="AB6" s="52">
        <f t="array" ref="AB6">TREND($B25:$U25,$B$22:$U$22,AB$3)</f>
        <v>2024.105263</v>
      </c>
      <c r="AC6" s="52">
        <f t="array" ref="AC6">TREND($B25:$U25,$B$22:$U$22,AC$3)</f>
        <v>2008.263158</v>
      </c>
      <c r="AD6" s="52">
        <f t="array" ref="AD6">TREND($B25:$U25,$B$22:$U$22,AD$3)</f>
        <v>1992.421053</v>
      </c>
      <c r="AE6" s="52">
        <f t="array" ref="AE6">TREND($B25:$U25,$B$22:$U$22,AE$3)</f>
        <v>1976.578947</v>
      </c>
      <c r="AF6" s="52">
        <f t="array" ref="AF6">TREND($B25:$U25,$B$22:$U$22,AF$3)</f>
        <v>1960.736842</v>
      </c>
      <c r="AG6" s="52">
        <f t="array" ref="AG6">TREND($B25:$U25,$B$22:$U$22,AG$3)</f>
        <v>1944.894737</v>
      </c>
    </row>
    <row r="7" ht="13.5" customHeight="1">
      <c r="A7" s="53" t="s">
        <v>34</v>
      </c>
      <c r="B7" s="55">
        <f t="shared" si="1"/>
        <v>66</v>
      </c>
      <c r="C7" s="52">
        <f t="array" ref="C7">TREND($B26:$U26,$B$22:$U$22,C$3)</f>
        <v>65.57894737</v>
      </c>
      <c r="D7" s="52">
        <f t="array" ref="D7">TREND($B26:$U26,$B$22:$U$22,D$3)</f>
        <v>65.15789474</v>
      </c>
      <c r="E7" s="52">
        <f t="array" ref="E7">TREND($B26:$U26,$B$22:$U$22,E$3)</f>
        <v>64.73684211</v>
      </c>
      <c r="F7" s="52">
        <f t="array" ref="F7">TREND($B26:$U26,$B$22:$U$22,F$3)</f>
        <v>64.31578947</v>
      </c>
      <c r="G7" s="52">
        <f t="array" ref="G7">TREND($B26:$U26,$B$22:$U$22,G$3)</f>
        <v>63.89473684</v>
      </c>
      <c r="H7" s="52">
        <f t="array" ref="H7">TREND($B26:$U26,$B$22:$U$22,H$3)</f>
        <v>63.47368421</v>
      </c>
      <c r="I7" s="52">
        <f t="array" ref="I7">TREND($B26:$U26,$B$22:$U$22,I$3)</f>
        <v>63.05263158</v>
      </c>
      <c r="J7" s="52">
        <f t="array" ref="J7">TREND($B26:$U26,$B$22:$U$22,J$3)</f>
        <v>62.63157895</v>
      </c>
      <c r="K7" s="52">
        <f t="array" ref="K7">TREND($B26:$U26,$B$22:$U$22,K$3)</f>
        <v>62.21052632</v>
      </c>
      <c r="L7" s="52">
        <f t="array" ref="L7">TREND($B26:$U26,$B$22:$U$22,L$3)</f>
        <v>61.78947368</v>
      </c>
      <c r="M7" s="52">
        <f t="array" ref="M7">TREND($B26:$U26,$B$22:$U$22,M$3)</f>
        <v>61.36842105</v>
      </c>
      <c r="N7" s="52">
        <f t="array" ref="N7">TREND($B26:$U26,$B$22:$U$22,N$3)</f>
        <v>60.94736842</v>
      </c>
      <c r="O7" s="52">
        <f t="array" ref="O7">TREND($B26:$U26,$B$22:$U$22,O$3)</f>
        <v>60.52631579</v>
      </c>
      <c r="P7" s="52">
        <f t="array" ref="P7">TREND($B26:$U26,$B$22:$U$22,P$3)</f>
        <v>60.10526316</v>
      </c>
      <c r="Q7" s="52">
        <f t="array" ref="Q7">TREND($B26:$U26,$B$22:$U$22,Q$3)</f>
        <v>59.68421053</v>
      </c>
      <c r="R7" s="52">
        <f t="array" ref="R7">TREND($B26:$U26,$B$22:$U$22,R$3)</f>
        <v>59.26315789</v>
      </c>
      <c r="S7" s="52">
        <f t="array" ref="S7">TREND($B26:$U26,$B$22:$U$22,S$3)</f>
        <v>58.84210526</v>
      </c>
      <c r="T7" s="52">
        <f t="array" ref="T7">TREND($B26:$U26,$B$22:$U$22,T$3)</f>
        <v>58.42105263</v>
      </c>
      <c r="U7" s="52">
        <f t="array" ref="U7">TREND($B26:$U26,$B$22:$U$22,U$3)</f>
        <v>58</v>
      </c>
      <c r="V7" s="52">
        <f t="array" ref="V7">TREND($B26:$U26,$B$22:$U$22,V$3)</f>
        <v>57.57894737</v>
      </c>
      <c r="W7" s="52">
        <f t="array" ref="W7">TREND($B26:$U26,$B$22:$U$22,W$3)</f>
        <v>57.15789474</v>
      </c>
      <c r="X7" s="52">
        <f t="array" ref="X7">TREND($B26:$U26,$B$22:$U$22,X$3)</f>
        <v>56.73684211</v>
      </c>
      <c r="Y7" s="52">
        <f t="array" ref="Y7">TREND($B26:$U26,$B$22:$U$22,Y$3)</f>
        <v>56.31578947</v>
      </c>
      <c r="Z7" s="52">
        <f t="array" ref="Z7">TREND($B26:$U26,$B$22:$U$22,Z$3)</f>
        <v>55.89473684</v>
      </c>
      <c r="AA7" s="52">
        <f t="array" ref="AA7">TREND($B26:$U26,$B$22:$U$22,AA$3)</f>
        <v>55.47368421</v>
      </c>
      <c r="AB7" s="52">
        <f t="array" ref="AB7">TREND($B26:$U26,$B$22:$U$22,AB$3)</f>
        <v>55.05263158</v>
      </c>
      <c r="AC7" s="52">
        <f t="array" ref="AC7">TREND($B26:$U26,$B$22:$U$22,AC$3)</f>
        <v>54.63157895</v>
      </c>
      <c r="AD7" s="52">
        <f t="array" ref="AD7">TREND($B26:$U26,$B$22:$U$22,AD$3)</f>
        <v>54.21052632</v>
      </c>
      <c r="AE7" s="52">
        <f t="array" ref="AE7">TREND($B26:$U26,$B$22:$U$22,AE$3)</f>
        <v>53.78947368</v>
      </c>
      <c r="AF7" s="52">
        <f t="array" ref="AF7">TREND($B26:$U26,$B$22:$U$22,AF$3)</f>
        <v>53.36842105</v>
      </c>
      <c r="AG7" s="52">
        <f t="array" ref="AG7">TREND($B26:$U26,$B$22:$U$22,AG$3)</f>
        <v>52.94736842</v>
      </c>
    </row>
    <row r="8" ht="13.5" customHeight="1">
      <c r="A8" s="53" t="s">
        <v>35</v>
      </c>
      <c r="B8" s="55">
        <f t="shared" si="1"/>
        <v>0</v>
      </c>
      <c r="C8" s="52">
        <f t="array" ref="C8">TREND($B27:$U27,$B$22:$U$22,C$3)</f>
        <v>0</v>
      </c>
      <c r="D8" s="52">
        <f t="array" ref="D8">TREND($B27:$U27,$B$22:$U$22,D$3)</f>
        <v>0</v>
      </c>
      <c r="E8" s="52">
        <f t="array" ref="E8">TREND($B27:$U27,$B$22:$U$22,E$3)</f>
        <v>0</v>
      </c>
      <c r="F8" s="52">
        <f t="array" ref="F8">TREND($B27:$U27,$B$22:$U$22,F$3)</f>
        <v>0</v>
      </c>
      <c r="G8" s="52">
        <f t="array" ref="G8">TREND($B27:$U27,$B$22:$U$22,G$3)</f>
        <v>0</v>
      </c>
      <c r="H8" s="52">
        <f t="array" ref="H8">TREND($B27:$U27,$B$22:$U$22,H$3)</f>
        <v>0</v>
      </c>
      <c r="I8" s="52">
        <f t="array" ref="I8">TREND($B27:$U27,$B$22:$U$22,I$3)</f>
        <v>0</v>
      </c>
      <c r="J8" s="52">
        <f t="array" ref="J8">TREND($B27:$U27,$B$22:$U$22,J$3)</f>
        <v>0</v>
      </c>
      <c r="K8" s="52">
        <f t="array" ref="K8">TREND($B27:$U27,$B$22:$U$22,K$3)</f>
        <v>0</v>
      </c>
      <c r="L8" s="52">
        <f t="array" ref="L8">TREND($B27:$U27,$B$22:$U$22,L$3)</f>
        <v>0</v>
      </c>
      <c r="M8" s="52">
        <f t="array" ref="M8">TREND($B27:$U27,$B$22:$U$22,M$3)</f>
        <v>0</v>
      </c>
      <c r="N8" s="52">
        <f t="array" ref="N8">TREND($B27:$U27,$B$22:$U$22,N$3)</f>
        <v>0</v>
      </c>
      <c r="O8" s="52">
        <f t="array" ref="O8">TREND($B27:$U27,$B$22:$U$22,O$3)</f>
        <v>0</v>
      </c>
      <c r="P8" s="52">
        <f t="array" ref="P8">TREND($B27:$U27,$B$22:$U$22,P$3)</f>
        <v>0</v>
      </c>
      <c r="Q8" s="52">
        <f t="array" ref="Q8">TREND($B27:$U27,$B$22:$U$22,Q$3)</f>
        <v>0</v>
      </c>
      <c r="R8" s="52">
        <f t="array" ref="R8">TREND($B27:$U27,$B$22:$U$22,R$3)</f>
        <v>0</v>
      </c>
      <c r="S8" s="52">
        <f t="array" ref="S8">TREND($B27:$U27,$B$22:$U$22,S$3)</f>
        <v>0</v>
      </c>
      <c r="T8" s="52">
        <f t="array" ref="T8">TREND($B27:$U27,$B$22:$U$22,T$3)</f>
        <v>0</v>
      </c>
      <c r="U8" s="52">
        <f t="array" ref="U8">TREND($B27:$U27,$B$22:$U$22,U$3)</f>
        <v>0</v>
      </c>
      <c r="V8" s="52">
        <f t="array" ref="V8">TREND($B27:$U27,$B$22:$U$22,V$3)</f>
        <v>0</v>
      </c>
      <c r="W8" s="52">
        <f t="array" ref="W8">TREND($B27:$U27,$B$22:$U$22,W$3)</f>
        <v>0</v>
      </c>
      <c r="X8" s="52">
        <f t="array" ref="X8">TREND($B27:$U27,$B$22:$U$22,X$3)</f>
        <v>0</v>
      </c>
      <c r="Y8" s="52">
        <f t="array" ref="Y8">TREND($B27:$U27,$B$22:$U$22,Y$3)</f>
        <v>0</v>
      </c>
      <c r="Z8" s="52">
        <f t="array" ref="Z8">TREND($B27:$U27,$B$22:$U$22,Z$3)</f>
        <v>0</v>
      </c>
      <c r="AA8" s="52">
        <f t="array" ref="AA8">TREND($B27:$U27,$B$22:$U$22,AA$3)</f>
        <v>0</v>
      </c>
      <c r="AB8" s="52">
        <f t="array" ref="AB8">TREND($B27:$U27,$B$22:$U$22,AB$3)</f>
        <v>0</v>
      </c>
      <c r="AC8" s="52">
        <f t="array" ref="AC8">TREND($B27:$U27,$B$22:$U$22,AC$3)</f>
        <v>0</v>
      </c>
      <c r="AD8" s="52">
        <f t="array" ref="AD8">TREND($B27:$U27,$B$22:$U$22,AD$3)</f>
        <v>0</v>
      </c>
      <c r="AE8" s="52">
        <f t="array" ref="AE8">TREND($B27:$U27,$B$22:$U$22,AE$3)</f>
        <v>0</v>
      </c>
      <c r="AF8" s="52">
        <f t="array" ref="AF8">TREND($B27:$U27,$B$22:$U$22,AF$3)</f>
        <v>0</v>
      </c>
      <c r="AG8" s="52">
        <f t="array" ref="AG8">TREND($B27:$U27,$B$22:$U$22,AG$3)</f>
        <v>0</v>
      </c>
    </row>
    <row r="9" ht="13.5" customHeight="1">
      <c r="A9" s="53" t="s">
        <v>36</v>
      </c>
      <c r="B9" s="55">
        <f t="shared" si="1"/>
        <v>0</v>
      </c>
      <c r="C9" s="52">
        <f t="array" ref="C9">TREND($B28:$U28,$B$22:$U$22,C$3)</f>
        <v>0</v>
      </c>
      <c r="D9" s="52">
        <f t="array" ref="D9">TREND($B28:$U28,$B$22:$U$22,D$3)</f>
        <v>0</v>
      </c>
      <c r="E9" s="52">
        <f t="array" ref="E9">TREND($B28:$U28,$B$22:$U$22,E$3)</f>
        <v>0</v>
      </c>
      <c r="F9" s="52">
        <f t="array" ref="F9">TREND($B28:$U28,$B$22:$U$22,F$3)</f>
        <v>0</v>
      </c>
      <c r="G9" s="52">
        <f t="array" ref="G9">TREND($B28:$U28,$B$22:$U$22,G$3)</f>
        <v>0</v>
      </c>
      <c r="H9" s="52">
        <f t="array" ref="H9">TREND($B28:$U28,$B$22:$U$22,H$3)</f>
        <v>0</v>
      </c>
      <c r="I9" s="52">
        <f t="array" ref="I9">TREND($B28:$U28,$B$22:$U$22,I$3)</f>
        <v>0</v>
      </c>
      <c r="J9" s="52">
        <f t="array" ref="J9">TREND($B28:$U28,$B$22:$U$22,J$3)</f>
        <v>0</v>
      </c>
      <c r="K9" s="52">
        <f t="array" ref="K9">TREND($B28:$U28,$B$22:$U$22,K$3)</f>
        <v>0</v>
      </c>
      <c r="L9" s="52">
        <f t="array" ref="L9">TREND($B28:$U28,$B$22:$U$22,L$3)</f>
        <v>0</v>
      </c>
      <c r="M9" s="52">
        <f t="array" ref="M9">TREND($B28:$U28,$B$22:$U$22,M$3)</f>
        <v>0</v>
      </c>
      <c r="N9" s="52">
        <f t="array" ref="N9">TREND($B28:$U28,$B$22:$U$22,N$3)</f>
        <v>0</v>
      </c>
      <c r="O9" s="52">
        <f t="array" ref="O9">TREND($B28:$U28,$B$22:$U$22,O$3)</f>
        <v>0</v>
      </c>
      <c r="P9" s="52">
        <f t="array" ref="P9">TREND($B28:$U28,$B$22:$U$22,P$3)</f>
        <v>0</v>
      </c>
      <c r="Q9" s="52">
        <f t="array" ref="Q9">TREND($B28:$U28,$B$22:$U$22,Q$3)</f>
        <v>0</v>
      </c>
      <c r="R9" s="52">
        <f t="array" ref="R9">TREND($B28:$U28,$B$22:$U$22,R$3)</f>
        <v>0</v>
      </c>
      <c r="S9" s="52">
        <f t="array" ref="S9">TREND($B28:$U28,$B$22:$U$22,S$3)</f>
        <v>0</v>
      </c>
      <c r="T9" s="52">
        <f t="array" ref="T9">TREND($B28:$U28,$B$22:$U$22,T$3)</f>
        <v>0</v>
      </c>
      <c r="U9" s="52">
        <f t="array" ref="U9">TREND($B28:$U28,$B$22:$U$22,U$3)</f>
        <v>0</v>
      </c>
      <c r="V9" s="52">
        <f t="array" ref="V9">TREND($B28:$U28,$B$22:$U$22,V$3)</f>
        <v>0</v>
      </c>
      <c r="W9" s="52">
        <f t="array" ref="W9">TREND($B28:$U28,$B$22:$U$22,W$3)</f>
        <v>0</v>
      </c>
      <c r="X9" s="52">
        <f t="array" ref="X9">TREND($B28:$U28,$B$22:$U$22,X$3)</f>
        <v>0</v>
      </c>
      <c r="Y9" s="52">
        <f t="array" ref="Y9">TREND($B28:$U28,$B$22:$U$22,Y$3)</f>
        <v>0</v>
      </c>
      <c r="Z9" s="52">
        <f t="array" ref="Z9">TREND($B28:$U28,$B$22:$U$22,Z$3)</f>
        <v>0</v>
      </c>
      <c r="AA9" s="52">
        <f t="array" ref="AA9">TREND($B28:$U28,$B$22:$U$22,AA$3)</f>
        <v>0</v>
      </c>
      <c r="AB9" s="52">
        <f t="array" ref="AB9">TREND($B28:$U28,$B$22:$U$22,AB$3)</f>
        <v>0</v>
      </c>
      <c r="AC9" s="52">
        <f t="array" ref="AC9">TREND($B28:$U28,$B$22:$U$22,AC$3)</f>
        <v>0</v>
      </c>
      <c r="AD9" s="52">
        <f t="array" ref="AD9">TREND($B28:$U28,$B$22:$U$22,AD$3)</f>
        <v>0</v>
      </c>
      <c r="AE9" s="52">
        <f t="array" ref="AE9">TREND($B28:$U28,$B$22:$U$22,AE$3)</f>
        <v>0</v>
      </c>
      <c r="AF9" s="52">
        <f t="array" ref="AF9">TREND($B28:$U28,$B$22:$U$22,AF$3)</f>
        <v>0</v>
      </c>
      <c r="AG9" s="52">
        <f t="array" ref="AG9">TREND($B28:$U28,$B$22:$U$22,AG$3)</f>
        <v>0</v>
      </c>
    </row>
    <row r="10" ht="13.5" customHeight="1">
      <c r="A10" s="53" t="s">
        <v>37</v>
      </c>
      <c r="B10" s="55">
        <f t="shared" si="1"/>
        <v>0</v>
      </c>
      <c r="C10" s="52">
        <f t="array" ref="C10">TREND($B29:$U29,$B$22:$U$22,C$3)</f>
        <v>0</v>
      </c>
      <c r="D10" s="52">
        <f t="array" ref="D10">TREND($B29:$U29,$B$22:$U$22,D$3)</f>
        <v>0</v>
      </c>
      <c r="E10" s="52">
        <f t="array" ref="E10">TREND($B29:$U29,$B$22:$U$22,E$3)</f>
        <v>0</v>
      </c>
      <c r="F10" s="52">
        <f t="array" ref="F10">TREND($B29:$U29,$B$22:$U$22,F$3)</f>
        <v>0</v>
      </c>
      <c r="G10" s="52">
        <f t="array" ref="G10">TREND($B29:$U29,$B$22:$U$22,G$3)</f>
        <v>0</v>
      </c>
      <c r="H10" s="52">
        <f t="array" ref="H10">TREND($B29:$U29,$B$22:$U$22,H$3)</f>
        <v>0</v>
      </c>
      <c r="I10" s="52">
        <f t="array" ref="I10">TREND($B29:$U29,$B$22:$U$22,I$3)</f>
        <v>0</v>
      </c>
      <c r="J10" s="52">
        <f t="array" ref="J10">TREND($B29:$U29,$B$22:$U$22,J$3)</f>
        <v>0</v>
      </c>
      <c r="K10" s="52">
        <f t="array" ref="K10">TREND($B29:$U29,$B$22:$U$22,K$3)</f>
        <v>0</v>
      </c>
      <c r="L10" s="52">
        <f t="array" ref="L10">TREND($B29:$U29,$B$22:$U$22,L$3)</f>
        <v>0</v>
      </c>
      <c r="M10" s="52">
        <f t="array" ref="M10">TREND($B29:$U29,$B$22:$U$22,M$3)</f>
        <v>0</v>
      </c>
      <c r="N10" s="52">
        <f t="array" ref="N10">TREND($B29:$U29,$B$22:$U$22,N$3)</f>
        <v>0</v>
      </c>
      <c r="O10" s="52">
        <f t="array" ref="O10">TREND($B29:$U29,$B$22:$U$22,O$3)</f>
        <v>0</v>
      </c>
      <c r="P10" s="52">
        <f t="array" ref="P10">TREND($B29:$U29,$B$22:$U$22,P$3)</f>
        <v>0</v>
      </c>
      <c r="Q10" s="52">
        <f t="array" ref="Q10">TREND($B29:$U29,$B$22:$U$22,Q$3)</f>
        <v>0</v>
      </c>
      <c r="R10" s="52">
        <f t="array" ref="R10">TREND($B29:$U29,$B$22:$U$22,R$3)</f>
        <v>0</v>
      </c>
      <c r="S10" s="52">
        <f t="array" ref="S10">TREND($B29:$U29,$B$22:$U$22,S$3)</f>
        <v>0</v>
      </c>
      <c r="T10" s="52">
        <f t="array" ref="T10">TREND($B29:$U29,$B$22:$U$22,T$3)</f>
        <v>0</v>
      </c>
      <c r="U10" s="52">
        <f t="array" ref="U10">TREND($B29:$U29,$B$22:$U$22,U$3)</f>
        <v>0</v>
      </c>
      <c r="V10" s="52">
        <f t="array" ref="V10">TREND($B29:$U29,$B$22:$U$22,V$3)</f>
        <v>0</v>
      </c>
      <c r="W10" s="52">
        <f t="array" ref="W10">TREND($B29:$U29,$B$22:$U$22,W$3)</f>
        <v>0</v>
      </c>
      <c r="X10" s="52">
        <f t="array" ref="X10">TREND($B29:$U29,$B$22:$U$22,X$3)</f>
        <v>0</v>
      </c>
      <c r="Y10" s="52">
        <f t="array" ref="Y10">TREND($B29:$U29,$B$22:$U$22,Y$3)</f>
        <v>0</v>
      </c>
      <c r="Z10" s="52">
        <f t="array" ref="Z10">TREND($B29:$U29,$B$22:$U$22,Z$3)</f>
        <v>0</v>
      </c>
      <c r="AA10" s="52">
        <f t="array" ref="AA10">TREND($B29:$U29,$B$22:$U$22,AA$3)</f>
        <v>0</v>
      </c>
      <c r="AB10" s="52">
        <f t="array" ref="AB10">TREND($B29:$U29,$B$22:$U$22,AB$3)</f>
        <v>0</v>
      </c>
      <c r="AC10" s="52">
        <f t="array" ref="AC10">TREND($B29:$U29,$B$22:$U$22,AC$3)</f>
        <v>0</v>
      </c>
      <c r="AD10" s="52">
        <f t="array" ref="AD10">TREND($B29:$U29,$B$22:$U$22,AD$3)</f>
        <v>0</v>
      </c>
      <c r="AE10" s="52">
        <f t="array" ref="AE10">TREND($B29:$U29,$B$22:$U$22,AE$3)</f>
        <v>0</v>
      </c>
      <c r="AF10" s="52">
        <f t="array" ref="AF10">TREND($B29:$U29,$B$22:$U$22,AF$3)</f>
        <v>0</v>
      </c>
      <c r="AG10" s="52">
        <f t="array" ref="AG10">TREND($B29:$U29,$B$22:$U$22,AG$3)</f>
        <v>0</v>
      </c>
    </row>
    <row r="11" ht="13.5" customHeight="1">
      <c r="A11" s="53" t="s">
        <v>38</v>
      </c>
      <c r="B11" s="55">
        <f t="shared" si="1"/>
        <v>0</v>
      </c>
      <c r="C11" s="52">
        <f t="array" ref="C11">TREND($B30:$U30,$B$22:$U$22,C$3)</f>
        <v>0</v>
      </c>
      <c r="D11" s="52">
        <f t="array" ref="D11">TREND($B30:$U30,$B$22:$U$22,D$3)</f>
        <v>0</v>
      </c>
      <c r="E11" s="52">
        <f t="array" ref="E11">TREND($B30:$U30,$B$22:$U$22,E$3)</f>
        <v>0</v>
      </c>
      <c r="F11" s="52">
        <f t="array" ref="F11">TREND($B30:$U30,$B$22:$U$22,F$3)</f>
        <v>0</v>
      </c>
      <c r="G11" s="52">
        <f t="array" ref="G11">TREND($B30:$U30,$B$22:$U$22,G$3)</f>
        <v>0</v>
      </c>
      <c r="H11" s="52">
        <f t="array" ref="H11">TREND($B30:$U30,$B$22:$U$22,H$3)</f>
        <v>0</v>
      </c>
      <c r="I11" s="52">
        <f t="array" ref="I11">TREND($B30:$U30,$B$22:$U$22,I$3)</f>
        <v>0</v>
      </c>
      <c r="J11" s="52">
        <f t="array" ref="J11">TREND($B30:$U30,$B$22:$U$22,J$3)</f>
        <v>0</v>
      </c>
      <c r="K11" s="52">
        <f t="array" ref="K11">TREND($B30:$U30,$B$22:$U$22,K$3)</f>
        <v>0</v>
      </c>
      <c r="L11" s="52">
        <f t="array" ref="L11">TREND($B30:$U30,$B$22:$U$22,L$3)</f>
        <v>0</v>
      </c>
      <c r="M11" s="52">
        <f t="array" ref="M11">TREND($B30:$U30,$B$22:$U$22,M$3)</f>
        <v>0</v>
      </c>
      <c r="N11" s="52">
        <f t="array" ref="N11">TREND($B30:$U30,$B$22:$U$22,N$3)</f>
        <v>0</v>
      </c>
      <c r="O11" s="52">
        <f t="array" ref="O11">TREND($B30:$U30,$B$22:$U$22,O$3)</f>
        <v>0</v>
      </c>
      <c r="P11" s="52">
        <f t="array" ref="P11">TREND($B30:$U30,$B$22:$U$22,P$3)</f>
        <v>0</v>
      </c>
      <c r="Q11" s="52">
        <f t="array" ref="Q11">TREND($B30:$U30,$B$22:$U$22,Q$3)</f>
        <v>0</v>
      </c>
      <c r="R11" s="52">
        <f t="array" ref="R11">TREND($B30:$U30,$B$22:$U$22,R$3)</f>
        <v>0</v>
      </c>
      <c r="S11" s="52">
        <f t="array" ref="S11">TREND($B30:$U30,$B$22:$U$22,S$3)</f>
        <v>0</v>
      </c>
      <c r="T11" s="52">
        <f t="array" ref="T11">TREND($B30:$U30,$B$22:$U$22,T$3)</f>
        <v>0</v>
      </c>
      <c r="U11" s="52">
        <f t="array" ref="U11">TREND($B30:$U30,$B$22:$U$22,U$3)</f>
        <v>0</v>
      </c>
      <c r="V11" s="52">
        <f t="array" ref="V11">TREND($B30:$U30,$B$22:$U$22,V$3)</f>
        <v>0</v>
      </c>
      <c r="W11" s="52">
        <f t="array" ref="W11">TREND($B30:$U30,$B$22:$U$22,W$3)</f>
        <v>0</v>
      </c>
      <c r="X11" s="52">
        <f t="array" ref="X11">TREND($B30:$U30,$B$22:$U$22,X$3)</f>
        <v>0</v>
      </c>
      <c r="Y11" s="52">
        <f t="array" ref="Y11">TREND($B30:$U30,$B$22:$U$22,Y$3)</f>
        <v>0</v>
      </c>
      <c r="Z11" s="52">
        <f t="array" ref="Z11">TREND($B30:$U30,$B$22:$U$22,Z$3)</f>
        <v>0</v>
      </c>
      <c r="AA11" s="52">
        <f t="array" ref="AA11">TREND($B30:$U30,$B$22:$U$22,AA$3)</f>
        <v>0</v>
      </c>
      <c r="AB11" s="52">
        <f t="array" ref="AB11">TREND($B30:$U30,$B$22:$U$22,AB$3)</f>
        <v>0</v>
      </c>
      <c r="AC11" s="52">
        <f t="array" ref="AC11">TREND($B30:$U30,$B$22:$U$22,AC$3)</f>
        <v>0</v>
      </c>
      <c r="AD11" s="52">
        <f t="array" ref="AD11">TREND($B30:$U30,$B$22:$U$22,AD$3)</f>
        <v>0</v>
      </c>
      <c r="AE11" s="52">
        <f t="array" ref="AE11">TREND($B30:$U30,$B$22:$U$22,AE$3)</f>
        <v>0</v>
      </c>
      <c r="AF11" s="52">
        <f t="array" ref="AF11">TREND($B30:$U30,$B$22:$U$22,AF$3)</f>
        <v>0</v>
      </c>
      <c r="AG11" s="52">
        <f t="array" ref="AG11">TREND($B30:$U30,$B$22:$U$22,AG$3)</f>
        <v>0</v>
      </c>
    </row>
    <row r="12" ht="13.5" customHeight="1">
      <c r="A12" s="53" t="s">
        <v>39</v>
      </c>
      <c r="B12" s="55">
        <f t="shared" si="1"/>
        <v>0</v>
      </c>
      <c r="C12" s="52">
        <f t="array" ref="C12">TREND($B31:$U31,$B$22:$U$22,C$3)</f>
        <v>0</v>
      </c>
      <c r="D12" s="52">
        <f t="array" ref="D12">TREND($B31:$U31,$B$22:$U$22,D$3)</f>
        <v>0</v>
      </c>
      <c r="E12" s="52">
        <f t="array" ref="E12">TREND($B31:$U31,$B$22:$U$22,E$3)</f>
        <v>0</v>
      </c>
      <c r="F12" s="52">
        <f t="array" ref="F12">TREND($B31:$U31,$B$22:$U$22,F$3)</f>
        <v>0</v>
      </c>
      <c r="G12" s="52">
        <f t="array" ref="G12">TREND($B31:$U31,$B$22:$U$22,G$3)</f>
        <v>0</v>
      </c>
      <c r="H12" s="52">
        <f t="array" ref="H12">TREND($B31:$U31,$B$22:$U$22,H$3)</f>
        <v>0</v>
      </c>
      <c r="I12" s="52">
        <f t="array" ref="I12">TREND($B31:$U31,$B$22:$U$22,I$3)</f>
        <v>0</v>
      </c>
      <c r="J12" s="52">
        <f t="array" ref="J12">TREND($B31:$U31,$B$22:$U$22,J$3)</f>
        <v>0</v>
      </c>
      <c r="K12" s="52">
        <f t="array" ref="K12">TREND($B31:$U31,$B$22:$U$22,K$3)</f>
        <v>0</v>
      </c>
      <c r="L12" s="52">
        <f t="array" ref="L12">TREND($B31:$U31,$B$22:$U$22,L$3)</f>
        <v>0</v>
      </c>
      <c r="M12" s="52">
        <f t="array" ref="M12">TREND($B31:$U31,$B$22:$U$22,M$3)</f>
        <v>0</v>
      </c>
      <c r="N12" s="52">
        <f t="array" ref="N12">TREND($B31:$U31,$B$22:$U$22,N$3)</f>
        <v>0</v>
      </c>
      <c r="O12" s="52">
        <f t="array" ref="O12">TREND($B31:$U31,$B$22:$U$22,O$3)</f>
        <v>0</v>
      </c>
      <c r="P12" s="52">
        <f t="array" ref="P12">TREND($B31:$U31,$B$22:$U$22,P$3)</f>
        <v>0</v>
      </c>
      <c r="Q12" s="52">
        <f t="array" ref="Q12">TREND($B31:$U31,$B$22:$U$22,Q$3)</f>
        <v>0</v>
      </c>
      <c r="R12" s="52">
        <f t="array" ref="R12">TREND($B31:$U31,$B$22:$U$22,R$3)</f>
        <v>0</v>
      </c>
      <c r="S12" s="52">
        <f t="array" ref="S12">TREND($B31:$U31,$B$22:$U$22,S$3)</f>
        <v>0</v>
      </c>
      <c r="T12" s="52">
        <f t="array" ref="T12">TREND($B31:$U31,$B$22:$U$22,T$3)</f>
        <v>0</v>
      </c>
      <c r="U12" s="52">
        <f t="array" ref="U12">TREND($B31:$U31,$B$22:$U$22,U$3)</f>
        <v>0</v>
      </c>
      <c r="V12" s="52">
        <f t="array" ref="V12">TREND($B31:$U31,$B$22:$U$22,V$3)</f>
        <v>0</v>
      </c>
      <c r="W12" s="52">
        <f t="array" ref="W12">TREND($B31:$U31,$B$22:$U$22,W$3)</f>
        <v>0</v>
      </c>
      <c r="X12" s="52">
        <f t="array" ref="X12">TREND($B31:$U31,$B$22:$U$22,X$3)</f>
        <v>0</v>
      </c>
      <c r="Y12" s="52">
        <f t="array" ref="Y12">TREND($B31:$U31,$B$22:$U$22,Y$3)</f>
        <v>0</v>
      </c>
      <c r="Z12" s="52">
        <f t="array" ref="Z12">TREND($B31:$U31,$B$22:$U$22,Z$3)</f>
        <v>0</v>
      </c>
      <c r="AA12" s="52">
        <f t="array" ref="AA12">TREND($B31:$U31,$B$22:$U$22,AA$3)</f>
        <v>0</v>
      </c>
      <c r="AB12" s="52">
        <f t="array" ref="AB12">TREND($B31:$U31,$B$22:$U$22,AB$3)</f>
        <v>0</v>
      </c>
      <c r="AC12" s="52">
        <f t="array" ref="AC12">TREND($B31:$U31,$B$22:$U$22,AC$3)</f>
        <v>0</v>
      </c>
      <c r="AD12" s="52">
        <f t="array" ref="AD12">TREND($B31:$U31,$B$22:$U$22,AD$3)</f>
        <v>0</v>
      </c>
      <c r="AE12" s="52">
        <f t="array" ref="AE12">TREND($B31:$U31,$B$22:$U$22,AE$3)</f>
        <v>0</v>
      </c>
      <c r="AF12" s="52">
        <f t="array" ref="AF12">TREND($B31:$U31,$B$22:$U$22,AF$3)</f>
        <v>0</v>
      </c>
      <c r="AG12" s="52">
        <f t="array" ref="AG12">TREND($B31:$U31,$B$22:$U$22,AG$3)</f>
        <v>0</v>
      </c>
    </row>
    <row r="13" ht="13.5" customHeight="1">
      <c r="A13" s="53" t="s">
        <v>40</v>
      </c>
      <c r="B13" s="54">
        <f t="shared" si="1"/>
        <v>54934</v>
      </c>
      <c r="C13" s="52">
        <f t="array" ref="C13">TREND($B32:$U32,$B$22:$U$22,C$3)</f>
        <v>55643.94737</v>
      </c>
      <c r="D13" s="52">
        <f t="array" ref="D13">TREND($B32:$U32,$B$22:$U$22,D$3)</f>
        <v>56353.89474</v>
      </c>
      <c r="E13" s="52">
        <f t="array" ref="E13">TREND($B32:$U32,$B$22:$U$22,E$3)</f>
        <v>57063.84211</v>
      </c>
      <c r="F13" s="52">
        <f t="array" ref="F13">TREND($B32:$U32,$B$22:$U$22,F$3)</f>
        <v>57773.78947</v>
      </c>
      <c r="G13" s="52">
        <f t="array" ref="G13">TREND($B32:$U32,$B$22:$U$22,G$3)</f>
        <v>58483.73684</v>
      </c>
      <c r="H13" s="52">
        <f t="array" ref="H13">TREND($B32:$U32,$B$22:$U$22,H$3)</f>
        <v>59193.68421</v>
      </c>
      <c r="I13" s="52">
        <f t="array" ref="I13">TREND($B32:$U32,$B$22:$U$22,I$3)</f>
        <v>59903.63158</v>
      </c>
      <c r="J13" s="52">
        <f t="array" ref="J13">TREND($B32:$U32,$B$22:$U$22,J$3)</f>
        <v>60613.57895</v>
      </c>
      <c r="K13" s="52">
        <f t="array" ref="K13">TREND($B32:$U32,$B$22:$U$22,K$3)</f>
        <v>61323.52632</v>
      </c>
      <c r="L13" s="52">
        <f t="array" ref="L13">TREND($B32:$U32,$B$22:$U$22,L$3)</f>
        <v>62033.47368</v>
      </c>
      <c r="M13" s="52">
        <f t="array" ref="M13">TREND($B32:$U32,$B$22:$U$22,M$3)</f>
        <v>62743.42105</v>
      </c>
      <c r="N13" s="52">
        <f t="array" ref="N13">TREND($B32:$U32,$B$22:$U$22,N$3)</f>
        <v>63453.36842</v>
      </c>
      <c r="O13" s="52">
        <f t="array" ref="O13">TREND($B32:$U32,$B$22:$U$22,O$3)</f>
        <v>64163.31579</v>
      </c>
      <c r="P13" s="52">
        <f t="array" ref="P13">TREND($B32:$U32,$B$22:$U$22,P$3)</f>
        <v>64873.26316</v>
      </c>
      <c r="Q13" s="52">
        <f t="array" ref="Q13">TREND($B32:$U32,$B$22:$U$22,Q$3)</f>
        <v>65583.21053</v>
      </c>
      <c r="R13" s="52">
        <f t="array" ref="R13">TREND($B32:$U32,$B$22:$U$22,R$3)</f>
        <v>66293.15789</v>
      </c>
      <c r="S13" s="52">
        <f t="array" ref="S13">TREND($B32:$U32,$B$22:$U$22,S$3)</f>
        <v>67003.10526</v>
      </c>
      <c r="T13" s="52">
        <f t="array" ref="T13">TREND($B32:$U32,$B$22:$U$22,T$3)</f>
        <v>67713.05263</v>
      </c>
      <c r="U13" s="52">
        <f t="array" ref="U13">TREND($B32:$U32,$B$22:$U$22,U$3)</f>
        <v>68423</v>
      </c>
      <c r="V13" s="52">
        <f t="array" ref="V13">TREND($B32:$U32,$B$22:$U$22,V$3)</f>
        <v>69132.94737</v>
      </c>
      <c r="W13" s="52">
        <f t="array" ref="W13">TREND($B32:$U32,$B$22:$U$22,W$3)</f>
        <v>69842.89474</v>
      </c>
      <c r="X13" s="52">
        <f t="array" ref="X13">TREND($B32:$U32,$B$22:$U$22,X$3)</f>
        <v>70552.84211</v>
      </c>
      <c r="Y13" s="52">
        <f t="array" ref="Y13">TREND($B32:$U32,$B$22:$U$22,Y$3)</f>
        <v>71262.78947</v>
      </c>
      <c r="Z13" s="52">
        <f t="array" ref="Z13">TREND($B32:$U32,$B$22:$U$22,Z$3)</f>
        <v>71972.73684</v>
      </c>
      <c r="AA13" s="52">
        <f t="array" ref="AA13">TREND($B32:$U32,$B$22:$U$22,AA$3)</f>
        <v>72682.68421</v>
      </c>
      <c r="AB13" s="52">
        <f t="array" ref="AB13">TREND($B32:$U32,$B$22:$U$22,AB$3)</f>
        <v>73392.63158</v>
      </c>
      <c r="AC13" s="52">
        <f t="array" ref="AC13">TREND($B32:$U32,$B$22:$U$22,AC$3)</f>
        <v>74102.57895</v>
      </c>
      <c r="AD13" s="52">
        <f t="array" ref="AD13">TREND($B32:$U32,$B$22:$U$22,AD$3)</f>
        <v>74812.52632</v>
      </c>
      <c r="AE13" s="52">
        <f t="array" ref="AE13">TREND($B32:$U32,$B$22:$U$22,AE$3)</f>
        <v>75522.47368</v>
      </c>
      <c r="AF13" s="52">
        <f t="array" ref="AF13">TREND($B32:$U32,$B$22:$U$22,AF$3)</f>
        <v>76232.42105</v>
      </c>
      <c r="AG13" s="52">
        <f t="array" ref="AG13">TREND($B32:$U32,$B$22:$U$22,AG$3)</f>
        <v>76942.36842</v>
      </c>
    </row>
    <row r="14" ht="13.5" customHeight="1">
      <c r="A14" s="53" t="s">
        <v>41</v>
      </c>
      <c r="B14" s="54">
        <f t="shared" si="1"/>
        <v>57597</v>
      </c>
      <c r="C14" s="52">
        <f t="array" ref="C14">TREND($B33:$U33,$B$22:$U$22,C$3)</f>
        <v>58474.31579</v>
      </c>
      <c r="D14" s="52">
        <f t="array" ref="D14">TREND($B33:$U33,$B$22:$U$22,D$3)</f>
        <v>59351.63158</v>
      </c>
      <c r="E14" s="52">
        <f t="array" ref="E14">TREND($B33:$U33,$B$22:$U$22,E$3)</f>
        <v>60228.94737</v>
      </c>
      <c r="F14" s="52">
        <f t="array" ref="F14">TREND($B33:$U33,$B$22:$U$22,F$3)</f>
        <v>61106.26316</v>
      </c>
      <c r="G14" s="52">
        <f t="array" ref="G14">TREND($B33:$U33,$B$22:$U$22,G$3)</f>
        <v>61983.57895</v>
      </c>
      <c r="H14" s="52">
        <f t="array" ref="H14">TREND($B33:$U33,$B$22:$U$22,H$3)</f>
        <v>62860.89474</v>
      </c>
      <c r="I14" s="52">
        <f t="array" ref="I14">TREND($B33:$U33,$B$22:$U$22,I$3)</f>
        <v>63738.21053</v>
      </c>
      <c r="J14" s="52">
        <f t="array" ref="J14">TREND($B33:$U33,$B$22:$U$22,J$3)</f>
        <v>64615.52632</v>
      </c>
      <c r="K14" s="52">
        <f t="array" ref="K14">TREND($B33:$U33,$B$22:$U$22,K$3)</f>
        <v>65492.84211</v>
      </c>
      <c r="L14" s="52">
        <f t="array" ref="L14">TREND($B33:$U33,$B$22:$U$22,L$3)</f>
        <v>66370.15789</v>
      </c>
      <c r="M14" s="52">
        <f t="array" ref="M14">TREND($B33:$U33,$B$22:$U$22,M$3)</f>
        <v>67247.47368</v>
      </c>
      <c r="N14" s="52">
        <f t="array" ref="N14">TREND($B33:$U33,$B$22:$U$22,N$3)</f>
        <v>68124.78947</v>
      </c>
      <c r="O14" s="52">
        <f t="array" ref="O14">TREND($B33:$U33,$B$22:$U$22,O$3)</f>
        <v>69002.10526</v>
      </c>
      <c r="P14" s="52">
        <f t="array" ref="P14">TREND($B33:$U33,$B$22:$U$22,P$3)</f>
        <v>69879.42105</v>
      </c>
      <c r="Q14" s="52">
        <f t="array" ref="Q14">TREND($B33:$U33,$B$22:$U$22,Q$3)</f>
        <v>70756.73684</v>
      </c>
      <c r="R14" s="52">
        <f t="array" ref="R14">TREND($B33:$U33,$B$22:$U$22,R$3)</f>
        <v>71634.05263</v>
      </c>
      <c r="S14" s="52">
        <f t="array" ref="S14">TREND($B33:$U33,$B$22:$U$22,S$3)</f>
        <v>72511.36842</v>
      </c>
      <c r="T14" s="52">
        <f t="array" ref="T14">TREND($B33:$U33,$B$22:$U$22,T$3)</f>
        <v>73388.68421</v>
      </c>
      <c r="U14" s="52">
        <f t="array" ref="U14">TREND($B33:$U33,$B$22:$U$22,U$3)</f>
        <v>74266</v>
      </c>
      <c r="V14" s="52">
        <f t="array" ref="V14">TREND($B33:$U33,$B$22:$U$22,V$3)</f>
        <v>75143.31579</v>
      </c>
      <c r="W14" s="52">
        <f t="array" ref="W14">TREND($B33:$U33,$B$22:$U$22,W$3)</f>
        <v>76020.63158</v>
      </c>
      <c r="X14" s="52">
        <f t="array" ref="X14">TREND($B33:$U33,$B$22:$U$22,X$3)</f>
        <v>76897.94737</v>
      </c>
      <c r="Y14" s="52">
        <f t="array" ref="Y14">TREND($B33:$U33,$B$22:$U$22,Y$3)</f>
        <v>77775.26316</v>
      </c>
      <c r="Z14" s="52">
        <f t="array" ref="Z14">TREND($B33:$U33,$B$22:$U$22,Z$3)</f>
        <v>78652.57895</v>
      </c>
      <c r="AA14" s="52">
        <f t="array" ref="AA14">TREND($B33:$U33,$B$22:$U$22,AA$3)</f>
        <v>79529.89474</v>
      </c>
      <c r="AB14" s="52">
        <f t="array" ref="AB14">TREND($B33:$U33,$B$22:$U$22,AB$3)</f>
        <v>80407.21053</v>
      </c>
      <c r="AC14" s="52">
        <f t="array" ref="AC14">TREND($B33:$U33,$B$22:$U$22,AC$3)</f>
        <v>81284.52632</v>
      </c>
      <c r="AD14" s="52">
        <f t="array" ref="AD14">TREND($B33:$U33,$B$22:$U$22,AD$3)</f>
        <v>82161.84211</v>
      </c>
      <c r="AE14" s="52">
        <f t="array" ref="AE14">TREND($B33:$U33,$B$22:$U$22,AE$3)</f>
        <v>83039.15789</v>
      </c>
      <c r="AF14" s="52">
        <f t="array" ref="AF14">TREND($B33:$U33,$B$22:$U$22,AF$3)</f>
        <v>83916.47368</v>
      </c>
      <c r="AG14" s="52">
        <f t="array" ref="AG14">TREND($B33:$U33,$B$22:$U$22,AG$3)</f>
        <v>84793.78947</v>
      </c>
    </row>
    <row r="15" ht="13.5" customHeight="1">
      <c r="A15" s="53" t="s">
        <v>42</v>
      </c>
      <c r="B15" s="55">
        <f t="shared" si="1"/>
        <v>0</v>
      </c>
      <c r="C15" s="52">
        <f t="array" ref="C15">TREND($B34:$U34,$B$22:$U$22,C$3)</f>
        <v>0</v>
      </c>
      <c r="D15" s="52">
        <f t="array" ref="D15">TREND($B34:$U34,$B$22:$U$22,D$3)</f>
        <v>0</v>
      </c>
      <c r="E15" s="52">
        <f t="array" ref="E15">TREND($B34:$U34,$B$22:$U$22,E$3)</f>
        <v>0</v>
      </c>
      <c r="F15" s="52">
        <f t="array" ref="F15">TREND($B34:$U34,$B$22:$U$22,F$3)</f>
        <v>0</v>
      </c>
      <c r="G15" s="52">
        <f t="array" ref="G15">TREND($B34:$U34,$B$22:$U$22,G$3)</f>
        <v>0</v>
      </c>
      <c r="H15" s="52">
        <f t="array" ref="H15">TREND($B34:$U34,$B$22:$U$22,H$3)</f>
        <v>0</v>
      </c>
      <c r="I15" s="52">
        <f t="array" ref="I15">TREND($B34:$U34,$B$22:$U$22,I$3)</f>
        <v>0</v>
      </c>
      <c r="J15" s="52">
        <f t="array" ref="J15">TREND($B34:$U34,$B$22:$U$22,J$3)</f>
        <v>0</v>
      </c>
      <c r="K15" s="52">
        <f t="array" ref="K15">TREND($B34:$U34,$B$22:$U$22,K$3)</f>
        <v>0</v>
      </c>
      <c r="L15" s="52">
        <f t="array" ref="L15">TREND($B34:$U34,$B$22:$U$22,L$3)</f>
        <v>0</v>
      </c>
      <c r="M15" s="52">
        <f t="array" ref="M15">TREND($B34:$U34,$B$22:$U$22,M$3)</f>
        <v>0</v>
      </c>
      <c r="N15" s="52">
        <f t="array" ref="N15">TREND($B34:$U34,$B$22:$U$22,N$3)</f>
        <v>0</v>
      </c>
      <c r="O15" s="52">
        <f t="array" ref="O15">TREND($B34:$U34,$B$22:$U$22,O$3)</f>
        <v>0</v>
      </c>
      <c r="P15" s="52">
        <f t="array" ref="P15">TREND($B34:$U34,$B$22:$U$22,P$3)</f>
        <v>0</v>
      </c>
      <c r="Q15" s="52">
        <f t="array" ref="Q15">TREND($B34:$U34,$B$22:$U$22,Q$3)</f>
        <v>0</v>
      </c>
      <c r="R15" s="52">
        <f t="array" ref="R15">TREND($B34:$U34,$B$22:$U$22,R$3)</f>
        <v>0</v>
      </c>
      <c r="S15" s="52">
        <f t="array" ref="S15">TREND($B34:$U34,$B$22:$U$22,S$3)</f>
        <v>0</v>
      </c>
      <c r="T15" s="52">
        <f t="array" ref="T15">TREND($B34:$U34,$B$22:$U$22,T$3)</f>
        <v>0</v>
      </c>
      <c r="U15" s="52">
        <f t="array" ref="U15">TREND($B34:$U34,$B$22:$U$22,U$3)</f>
        <v>0</v>
      </c>
      <c r="V15" s="52">
        <f t="array" ref="V15">TREND($B34:$U34,$B$22:$U$22,V$3)</f>
        <v>0</v>
      </c>
      <c r="W15" s="52">
        <f t="array" ref="W15">TREND($B34:$U34,$B$22:$U$22,W$3)</f>
        <v>0</v>
      </c>
      <c r="X15" s="52">
        <f t="array" ref="X15">TREND($B34:$U34,$B$22:$U$22,X$3)</f>
        <v>0</v>
      </c>
      <c r="Y15" s="52">
        <f t="array" ref="Y15">TREND($B34:$U34,$B$22:$U$22,Y$3)</f>
        <v>0</v>
      </c>
      <c r="Z15" s="52">
        <f t="array" ref="Z15">TREND($B34:$U34,$B$22:$U$22,Z$3)</f>
        <v>0</v>
      </c>
      <c r="AA15" s="52">
        <f t="array" ref="AA15">TREND($B34:$U34,$B$22:$U$22,AA$3)</f>
        <v>0</v>
      </c>
      <c r="AB15" s="52">
        <f t="array" ref="AB15">TREND($B34:$U34,$B$22:$U$22,AB$3)</f>
        <v>0</v>
      </c>
      <c r="AC15" s="52">
        <f t="array" ref="AC15">TREND($B34:$U34,$B$22:$U$22,AC$3)</f>
        <v>0</v>
      </c>
      <c r="AD15" s="52">
        <f t="array" ref="AD15">TREND($B34:$U34,$B$22:$U$22,AD$3)</f>
        <v>0</v>
      </c>
      <c r="AE15" s="52">
        <f t="array" ref="AE15">TREND($B34:$U34,$B$22:$U$22,AE$3)</f>
        <v>0</v>
      </c>
      <c r="AF15" s="52">
        <f t="array" ref="AF15">TREND($B34:$U34,$B$22:$U$22,AF$3)</f>
        <v>0</v>
      </c>
      <c r="AG15" s="52">
        <f t="array" ref="AG15">TREND($B34:$U34,$B$22:$U$22,AG$3)</f>
        <v>0</v>
      </c>
    </row>
    <row r="16" ht="13.5" customHeight="1">
      <c r="A16" s="42"/>
      <c r="B16" s="42"/>
      <c r="C16" s="56"/>
      <c r="D16" s="56"/>
      <c r="E16" s="56"/>
      <c r="F16" s="56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ht="13.5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ht="13.5" customHeight="1"/>
    <row r="19" ht="13.5" customHeight="1">
      <c r="A19" s="2" t="s">
        <v>45</v>
      </c>
    </row>
    <row r="20" ht="13.5" customHeight="1"/>
    <row r="21" ht="13.5" customHeight="1">
      <c r="A21" s="2" t="s">
        <v>46</v>
      </c>
    </row>
    <row r="22" ht="13.5" customHeight="1">
      <c r="A22" s="50" t="s">
        <v>10</v>
      </c>
      <c r="B22" s="31">
        <v>2000.0</v>
      </c>
      <c r="C22" s="31">
        <v>2001.0</v>
      </c>
      <c r="D22" s="31">
        <v>2002.0</v>
      </c>
      <c r="E22" s="31">
        <v>2003.0</v>
      </c>
      <c r="F22" s="31">
        <v>2004.0</v>
      </c>
      <c r="G22" s="31">
        <v>2005.0</v>
      </c>
      <c r="H22" s="31">
        <v>2006.0</v>
      </c>
      <c r="I22" s="31">
        <v>2007.0</v>
      </c>
      <c r="J22" s="31">
        <v>2008.0</v>
      </c>
      <c r="K22" s="31">
        <v>2009.0</v>
      </c>
      <c r="L22" s="31">
        <v>2010.0</v>
      </c>
      <c r="M22" s="31">
        <v>2011.0</v>
      </c>
      <c r="N22" s="31">
        <v>2012.0</v>
      </c>
      <c r="O22" s="31">
        <v>2013.0</v>
      </c>
      <c r="P22" s="31">
        <v>2014.0</v>
      </c>
      <c r="Q22" s="31">
        <v>2015.0</v>
      </c>
      <c r="R22" s="31">
        <v>2016.0</v>
      </c>
      <c r="S22" s="31">
        <v>2017.0</v>
      </c>
      <c r="T22" s="31">
        <v>2018.0</v>
      </c>
      <c r="U22" s="57">
        <v>2019.0</v>
      </c>
      <c r="V22" s="31">
        <v>2020.0</v>
      </c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</row>
    <row r="23" ht="13.5" customHeight="1">
      <c r="A23" s="53" t="s">
        <v>31</v>
      </c>
      <c r="B23" s="58">
        <f>UNFCCC!I21</f>
        <v>534525</v>
      </c>
      <c r="C23" s="58">
        <f t="shared" ref="C23:T23" si="2">B23+($U$23-$B$23)/(2019-2000)</f>
        <v>554688.0526</v>
      </c>
      <c r="D23" s="58">
        <f t="shared" si="2"/>
        <v>574851.1053</v>
      </c>
      <c r="E23" s="58">
        <f t="shared" si="2"/>
        <v>595014.1579</v>
      </c>
      <c r="F23" s="58">
        <f t="shared" si="2"/>
        <v>615177.2105</v>
      </c>
      <c r="G23" s="58">
        <f t="shared" si="2"/>
        <v>635340.2632</v>
      </c>
      <c r="H23" s="58">
        <f t="shared" si="2"/>
        <v>655503.3158</v>
      </c>
      <c r="I23" s="58">
        <f t="shared" si="2"/>
        <v>675666.3684</v>
      </c>
      <c r="J23" s="58">
        <f t="shared" si="2"/>
        <v>695829.4211</v>
      </c>
      <c r="K23" s="58">
        <f t="shared" si="2"/>
        <v>715992.4737</v>
      </c>
      <c r="L23" s="58">
        <f t="shared" si="2"/>
        <v>736155.5263</v>
      </c>
      <c r="M23" s="58">
        <f t="shared" si="2"/>
        <v>756318.5789</v>
      </c>
      <c r="N23" s="58">
        <f t="shared" si="2"/>
        <v>776481.6316</v>
      </c>
      <c r="O23" s="58">
        <f t="shared" si="2"/>
        <v>796644.6842</v>
      </c>
      <c r="P23" s="58">
        <f t="shared" si="2"/>
        <v>816807.7368</v>
      </c>
      <c r="Q23" s="58">
        <f t="shared" si="2"/>
        <v>836970.7895</v>
      </c>
      <c r="R23" s="58">
        <f t="shared" si="2"/>
        <v>857133.8421</v>
      </c>
      <c r="S23" s="58">
        <f t="shared" si="2"/>
        <v>877296.8947</v>
      </c>
      <c r="T23" s="58">
        <f t="shared" si="2"/>
        <v>897459.9474</v>
      </c>
      <c r="U23" s="58">
        <f>UNFCCC!J21</f>
        <v>917623</v>
      </c>
    </row>
    <row r="24" ht="13.5" customHeight="1">
      <c r="A24" s="53" t="s">
        <v>32</v>
      </c>
      <c r="B24" s="53">
        <f>UNFCCC!I22</f>
        <v>0</v>
      </c>
      <c r="C24" s="53">
        <f t="shared" ref="C24:T24" si="3">B24+($U$24-$B$24)/(2019-2000)</f>
        <v>0</v>
      </c>
      <c r="D24" s="53">
        <f t="shared" si="3"/>
        <v>0</v>
      </c>
      <c r="E24" s="53">
        <f t="shared" si="3"/>
        <v>0</v>
      </c>
      <c r="F24" s="53">
        <f t="shared" si="3"/>
        <v>0</v>
      </c>
      <c r="G24" s="53">
        <f t="shared" si="3"/>
        <v>0</v>
      </c>
      <c r="H24" s="53">
        <f t="shared" si="3"/>
        <v>0</v>
      </c>
      <c r="I24" s="53">
        <f t="shared" si="3"/>
        <v>0</v>
      </c>
      <c r="J24" s="53">
        <f t="shared" si="3"/>
        <v>0</v>
      </c>
      <c r="K24" s="53">
        <f t="shared" si="3"/>
        <v>0</v>
      </c>
      <c r="L24" s="53">
        <f t="shared" si="3"/>
        <v>0</v>
      </c>
      <c r="M24" s="53">
        <f t="shared" si="3"/>
        <v>0</v>
      </c>
      <c r="N24" s="53">
        <f t="shared" si="3"/>
        <v>0</v>
      </c>
      <c r="O24" s="53">
        <f t="shared" si="3"/>
        <v>0</v>
      </c>
      <c r="P24" s="53">
        <f t="shared" si="3"/>
        <v>0</v>
      </c>
      <c r="Q24" s="53">
        <f t="shared" si="3"/>
        <v>0</v>
      </c>
      <c r="R24" s="53">
        <f t="shared" si="3"/>
        <v>0</v>
      </c>
      <c r="S24" s="53">
        <f t="shared" si="3"/>
        <v>0</v>
      </c>
      <c r="T24" s="53">
        <f t="shared" si="3"/>
        <v>0</v>
      </c>
      <c r="U24" s="53">
        <f>UNFCCC!J22</f>
        <v>0</v>
      </c>
    </row>
    <row r="25" ht="13.5" customHeight="1">
      <c r="A25" s="53" t="s">
        <v>33</v>
      </c>
      <c r="B25" s="58">
        <f>UNFCCC!I23</f>
        <v>2737</v>
      </c>
      <c r="C25" s="58">
        <f>B25+(($U$25-$B$25)/(2019-2000))</f>
        <v>2721.157895</v>
      </c>
      <c r="D25" s="58">
        <f t="shared" ref="D25:T25" si="4">C25+($U$25-$B$25)/(2019-2000)</f>
        <v>2705.315789</v>
      </c>
      <c r="E25" s="58">
        <f t="shared" si="4"/>
        <v>2689.473684</v>
      </c>
      <c r="F25" s="58">
        <f t="shared" si="4"/>
        <v>2673.631579</v>
      </c>
      <c r="G25" s="58">
        <f t="shared" si="4"/>
        <v>2657.789474</v>
      </c>
      <c r="H25" s="58">
        <f t="shared" si="4"/>
        <v>2641.947368</v>
      </c>
      <c r="I25" s="58">
        <f t="shared" si="4"/>
        <v>2626.105263</v>
      </c>
      <c r="J25" s="58">
        <f t="shared" si="4"/>
        <v>2610.263158</v>
      </c>
      <c r="K25" s="58">
        <f t="shared" si="4"/>
        <v>2594.421053</v>
      </c>
      <c r="L25" s="58">
        <f t="shared" si="4"/>
        <v>2578.578947</v>
      </c>
      <c r="M25" s="58">
        <f t="shared" si="4"/>
        <v>2562.736842</v>
      </c>
      <c r="N25" s="58">
        <f t="shared" si="4"/>
        <v>2546.894737</v>
      </c>
      <c r="O25" s="58">
        <f t="shared" si="4"/>
        <v>2531.052632</v>
      </c>
      <c r="P25" s="58">
        <f t="shared" si="4"/>
        <v>2515.210526</v>
      </c>
      <c r="Q25" s="58">
        <f t="shared" si="4"/>
        <v>2499.368421</v>
      </c>
      <c r="R25" s="58">
        <f t="shared" si="4"/>
        <v>2483.526316</v>
      </c>
      <c r="S25" s="58">
        <f t="shared" si="4"/>
        <v>2467.684211</v>
      </c>
      <c r="T25" s="58">
        <f t="shared" si="4"/>
        <v>2451.842105</v>
      </c>
      <c r="U25" s="58">
        <f>UNFCCC!J23</f>
        <v>2436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</row>
    <row r="26" ht="13.5" customHeight="1">
      <c r="A26" s="53" t="s">
        <v>34</v>
      </c>
      <c r="B26" s="53">
        <f>UNFCCC!I24</f>
        <v>74</v>
      </c>
      <c r="C26" s="53">
        <f t="shared" ref="C26:T26" si="5">B26+($U$26-$B$26)/(2019-2000)</f>
        <v>73.57894737</v>
      </c>
      <c r="D26" s="53">
        <f t="shared" si="5"/>
        <v>73.15789474</v>
      </c>
      <c r="E26" s="53">
        <f t="shared" si="5"/>
        <v>72.73684211</v>
      </c>
      <c r="F26" s="53">
        <f t="shared" si="5"/>
        <v>72.31578947</v>
      </c>
      <c r="G26" s="53">
        <f t="shared" si="5"/>
        <v>71.89473684</v>
      </c>
      <c r="H26" s="53">
        <f t="shared" si="5"/>
        <v>71.47368421</v>
      </c>
      <c r="I26" s="53">
        <f t="shared" si="5"/>
        <v>71.05263158</v>
      </c>
      <c r="J26" s="53">
        <f t="shared" si="5"/>
        <v>70.63157895</v>
      </c>
      <c r="K26" s="53">
        <f t="shared" si="5"/>
        <v>70.21052632</v>
      </c>
      <c r="L26" s="53">
        <f t="shared" si="5"/>
        <v>69.78947368</v>
      </c>
      <c r="M26" s="53">
        <f t="shared" si="5"/>
        <v>69.36842105</v>
      </c>
      <c r="N26" s="53">
        <f t="shared" si="5"/>
        <v>68.94736842</v>
      </c>
      <c r="O26" s="53">
        <f t="shared" si="5"/>
        <v>68.52631579</v>
      </c>
      <c r="P26" s="53">
        <f t="shared" si="5"/>
        <v>68.10526316</v>
      </c>
      <c r="Q26" s="53">
        <f t="shared" si="5"/>
        <v>67.68421053</v>
      </c>
      <c r="R26" s="53">
        <f t="shared" si="5"/>
        <v>67.26315789</v>
      </c>
      <c r="S26" s="53">
        <f t="shared" si="5"/>
        <v>66.84210526</v>
      </c>
      <c r="T26" s="53">
        <f t="shared" si="5"/>
        <v>66.42105263</v>
      </c>
      <c r="U26" s="53">
        <f>UNFCCC!J24</f>
        <v>66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</row>
    <row r="27" ht="13.5" customHeight="1">
      <c r="A27" s="53" t="s">
        <v>35</v>
      </c>
      <c r="B27" s="53">
        <f>UNFCCC!I25</f>
        <v>0</v>
      </c>
      <c r="C27" s="53">
        <f t="shared" ref="C27:T27" si="6">B27+($U$27-$B$27)/(2019-2000)</f>
        <v>0</v>
      </c>
      <c r="D27" s="53">
        <f t="shared" si="6"/>
        <v>0</v>
      </c>
      <c r="E27" s="53">
        <f t="shared" si="6"/>
        <v>0</v>
      </c>
      <c r="F27" s="53">
        <f t="shared" si="6"/>
        <v>0</v>
      </c>
      <c r="G27" s="53">
        <f t="shared" si="6"/>
        <v>0</v>
      </c>
      <c r="H27" s="53">
        <f t="shared" si="6"/>
        <v>0</v>
      </c>
      <c r="I27" s="53">
        <f t="shared" si="6"/>
        <v>0</v>
      </c>
      <c r="J27" s="53">
        <f t="shared" si="6"/>
        <v>0</v>
      </c>
      <c r="K27" s="53">
        <f t="shared" si="6"/>
        <v>0</v>
      </c>
      <c r="L27" s="53">
        <f t="shared" si="6"/>
        <v>0</v>
      </c>
      <c r="M27" s="53">
        <f t="shared" si="6"/>
        <v>0</v>
      </c>
      <c r="N27" s="53">
        <f t="shared" si="6"/>
        <v>0</v>
      </c>
      <c r="O27" s="53">
        <f t="shared" si="6"/>
        <v>0</v>
      </c>
      <c r="P27" s="53">
        <f t="shared" si="6"/>
        <v>0</v>
      </c>
      <c r="Q27" s="53">
        <f t="shared" si="6"/>
        <v>0</v>
      </c>
      <c r="R27" s="53">
        <f t="shared" si="6"/>
        <v>0</v>
      </c>
      <c r="S27" s="53">
        <f t="shared" si="6"/>
        <v>0</v>
      </c>
      <c r="T27" s="53">
        <f t="shared" si="6"/>
        <v>0</v>
      </c>
      <c r="U27" s="53">
        <f>UNFCCC!J25</f>
        <v>0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</row>
    <row r="28" ht="13.5" customHeight="1">
      <c r="A28" s="53" t="s">
        <v>36</v>
      </c>
      <c r="B28" s="53">
        <f>UNFCCC!I26</f>
        <v>0</v>
      </c>
      <c r="C28" s="53">
        <f t="shared" ref="C28:T28" si="7">B28+($U28-$B28)/(2019-2000)</f>
        <v>0</v>
      </c>
      <c r="D28" s="53">
        <f t="shared" si="7"/>
        <v>0</v>
      </c>
      <c r="E28" s="53">
        <f t="shared" si="7"/>
        <v>0</v>
      </c>
      <c r="F28" s="53">
        <f t="shared" si="7"/>
        <v>0</v>
      </c>
      <c r="G28" s="53">
        <f t="shared" si="7"/>
        <v>0</v>
      </c>
      <c r="H28" s="53">
        <f t="shared" si="7"/>
        <v>0</v>
      </c>
      <c r="I28" s="53">
        <f t="shared" si="7"/>
        <v>0</v>
      </c>
      <c r="J28" s="53">
        <f t="shared" si="7"/>
        <v>0</v>
      </c>
      <c r="K28" s="53">
        <f t="shared" si="7"/>
        <v>0</v>
      </c>
      <c r="L28" s="53">
        <f t="shared" si="7"/>
        <v>0</v>
      </c>
      <c r="M28" s="53">
        <f t="shared" si="7"/>
        <v>0</v>
      </c>
      <c r="N28" s="53">
        <f t="shared" si="7"/>
        <v>0</v>
      </c>
      <c r="O28" s="53">
        <f t="shared" si="7"/>
        <v>0</v>
      </c>
      <c r="P28" s="53">
        <f t="shared" si="7"/>
        <v>0</v>
      </c>
      <c r="Q28" s="53">
        <f t="shared" si="7"/>
        <v>0</v>
      </c>
      <c r="R28" s="53">
        <f t="shared" si="7"/>
        <v>0</v>
      </c>
      <c r="S28" s="53">
        <f t="shared" si="7"/>
        <v>0</v>
      </c>
      <c r="T28" s="53">
        <f t="shared" si="7"/>
        <v>0</v>
      </c>
      <c r="U28" s="53">
        <f>UNFCCC!J26</f>
        <v>0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</row>
    <row r="29" ht="13.5" customHeight="1">
      <c r="A29" s="53" t="s">
        <v>37</v>
      </c>
      <c r="B29" s="53">
        <f>UNFCCC!I27</f>
        <v>0</v>
      </c>
      <c r="C29" s="53">
        <f t="shared" ref="C29:T29" si="8">B29+($U29-$B29)/(2019-2000)</f>
        <v>0</v>
      </c>
      <c r="D29" s="53">
        <f t="shared" si="8"/>
        <v>0</v>
      </c>
      <c r="E29" s="53">
        <f t="shared" si="8"/>
        <v>0</v>
      </c>
      <c r="F29" s="53">
        <f t="shared" si="8"/>
        <v>0</v>
      </c>
      <c r="G29" s="53">
        <f t="shared" si="8"/>
        <v>0</v>
      </c>
      <c r="H29" s="53">
        <f t="shared" si="8"/>
        <v>0</v>
      </c>
      <c r="I29" s="53">
        <f t="shared" si="8"/>
        <v>0</v>
      </c>
      <c r="J29" s="53">
        <f t="shared" si="8"/>
        <v>0</v>
      </c>
      <c r="K29" s="53">
        <f t="shared" si="8"/>
        <v>0</v>
      </c>
      <c r="L29" s="53">
        <f t="shared" si="8"/>
        <v>0</v>
      </c>
      <c r="M29" s="53">
        <f t="shared" si="8"/>
        <v>0</v>
      </c>
      <c r="N29" s="53">
        <f t="shared" si="8"/>
        <v>0</v>
      </c>
      <c r="O29" s="53">
        <f t="shared" si="8"/>
        <v>0</v>
      </c>
      <c r="P29" s="53">
        <f t="shared" si="8"/>
        <v>0</v>
      </c>
      <c r="Q29" s="53">
        <f t="shared" si="8"/>
        <v>0</v>
      </c>
      <c r="R29" s="53">
        <f t="shared" si="8"/>
        <v>0</v>
      </c>
      <c r="S29" s="53">
        <f t="shared" si="8"/>
        <v>0</v>
      </c>
      <c r="T29" s="53">
        <f t="shared" si="8"/>
        <v>0</v>
      </c>
      <c r="U29" s="53">
        <f>UNFCCC!J27</f>
        <v>0</v>
      </c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</row>
    <row r="30" ht="14.25" customHeight="1">
      <c r="A30" s="53" t="s">
        <v>38</v>
      </c>
      <c r="B30" s="53">
        <f>UNFCCC!I28</f>
        <v>0</v>
      </c>
      <c r="C30" s="53">
        <f t="shared" ref="C30:T30" si="9">B30+($U30-$B30)/(2019-2000)</f>
        <v>0</v>
      </c>
      <c r="D30" s="53">
        <f t="shared" si="9"/>
        <v>0</v>
      </c>
      <c r="E30" s="53">
        <f t="shared" si="9"/>
        <v>0</v>
      </c>
      <c r="F30" s="53">
        <f t="shared" si="9"/>
        <v>0</v>
      </c>
      <c r="G30" s="53">
        <f t="shared" si="9"/>
        <v>0</v>
      </c>
      <c r="H30" s="53">
        <f t="shared" si="9"/>
        <v>0</v>
      </c>
      <c r="I30" s="53">
        <f t="shared" si="9"/>
        <v>0</v>
      </c>
      <c r="J30" s="53">
        <f t="shared" si="9"/>
        <v>0</v>
      </c>
      <c r="K30" s="53">
        <f t="shared" si="9"/>
        <v>0</v>
      </c>
      <c r="L30" s="53">
        <f t="shared" si="9"/>
        <v>0</v>
      </c>
      <c r="M30" s="53">
        <f t="shared" si="9"/>
        <v>0</v>
      </c>
      <c r="N30" s="53">
        <f t="shared" si="9"/>
        <v>0</v>
      </c>
      <c r="O30" s="53">
        <f t="shared" si="9"/>
        <v>0</v>
      </c>
      <c r="P30" s="53">
        <f t="shared" si="9"/>
        <v>0</v>
      </c>
      <c r="Q30" s="53">
        <f t="shared" si="9"/>
        <v>0</v>
      </c>
      <c r="R30" s="53">
        <f t="shared" si="9"/>
        <v>0</v>
      </c>
      <c r="S30" s="53">
        <f t="shared" si="9"/>
        <v>0</v>
      </c>
      <c r="T30" s="53">
        <f t="shared" si="9"/>
        <v>0</v>
      </c>
      <c r="U30" s="53">
        <f>UNFCCC!J28</f>
        <v>0</v>
      </c>
    </row>
    <row r="31" ht="14.25" customHeight="1">
      <c r="A31" s="53" t="s">
        <v>39</v>
      </c>
      <c r="B31" s="53">
        <f>UNFCCC!I29</f>
        <v>0</v>
      </c>
      <c r="C31" s="53">
        <f t="shared" ref="C31:T31" si="10">B31+($U31-$B31)/(2019-2000)</f>
        <v>0</v>
      </c>
      <c r="D31" s="53">
        <f t="shared" si="10"/>
        <v>0</v>
      </c>
      <c r="E31" s="53">
        <f t="shared" si="10"/>
        <v>0</v>
      </c>
      <c r="F31" s="53">
        <f t="shared" si="10"/>
        <v>0</v>
      </c>
      <c r="G31" s="53">
        <f t="shared" si="10"/>
        <v>0</v>
      </c>
      <c r="H31" s="53">
        <f t="shared" si="10"/>
        <v>0</v>
      </c>
      <c r="I31" s="53">
        <f t="shared" si="10"/>
        <v>0</v>
      </c>
      <c r="J31" s="53">
        <f t="shared" si="10"/>
        <v>0</v>
      </c>
      <c r="K31" s="53">
        <f t="shared" si="10"/>
        <v>0</v>
      </c>
      <c r="L31" s="53">
        <f t="shared" si="10"/>
        <v>0</v>
      </c>
      <c r="M31" s="53">
        <f t="shared" si="10"/>
        <v>0</v>
      </c>
      <c r="N31" s="53">
        <f t="shared" si="10"/>
        <v>0</v>
      </c>
      <c r="O31" s="53">
        <f t="shared" si="10"/>
        <v>0</v>
      </c>
      <c r="P31" s="53">
        <f t="shared" si="10"/>
        <v>0</v>
      </c>
      <c r="Q31" s="53">
        <f t="shared" si="10"/>
        <v>0</v>
      </c>
      <c r="R31" s="53">
        <f t="shared" si="10"/>
        <v>0</v>
      </c>
      <c r="S31" s="53">
        <f t="shared" si="10"/>
        <v>0</v>
      </c>
      <c r="T31" s="53">
        <f t="shared" si="10"/>
        <v>0</v>
      </c>
      <c r="U31" s="53">
        <f>UNFCCC!J29</f>
        <v>0</v>
      </c>
    </row>
    <row r="32" ht="14.25" customHeight="1">
      <c r="A32" s="53" t="s">
        <v>40</v>
      </c>
      <c r="B32" s="58">
        <f>UNFCCC!I30</f>
        <v>41445</v>
      </c>
      <c r="C32" s="58">
        <f t="shared" ref="C32:T32" si="11">B32+($U32-$B32)/(2019-2000)</f>
        <v>42154.94737</v>
      </c>
      <c r="D32" s="58">
        <f t="shared" si="11"/>
        <v>42864.89474</v>
      </c>
      <c r="E32" s="58">
        <f t="shared" si="11"/>
        <v>43574.84211</v>
      </c>
      <c r="F32" s="58">
        <f t="shared" si="11"/>
        <v>44284.78947</v>
      </c>
      <c r="G32" s="58">
        <f t="shared" si="11"/>
        <v>44994.73684</v>
      </c>
      <c r="H32" s="58">
        <f t="shared" si="11"/>
        <v>45704.68421</v>
      </c>
      <c r="I32" s="58">
        <f t="shared" si="11"/>
        <v>46414.63158</v>
      </c>
      <c r="J32" s="58">
        <f t="shared" si="11"/>
        <v>47124.57895</v>
      </c>
      <c r="K32" s="58">
        <f t="shared" si="11"/>
        <v>47834.52632</v>
      </c>
      <c r="L32" s="58">
        <f t="shared" si="11"/>
        <v>48544.47368</v>
      </c>
      <c r="M32" s="58">
        <f t="shared" si="11"/>
        <v>49254.42105</v>
      </c>
      <c r="N32" s="58">
        <f t="shared" si="11"/>
        <v>49964.36842</v>
      </c>
      <c r="O32" s="58">
        <f t="shared" si="11"/>
        <v>50674.31579</v>
      </c>
      <c r="P32" s="58">
        <f t="shared" si="11"/>
        <v>51384.26316</v>
      </c>
      <c r="Q32" s="58">
        <f t="shared" si="11"/>
        <v>52094.21053</v>
      </c>
      <c r="R32" s="58">
        <f t="shared" si="11"/>
        <v>52804.15789</v>
      </c>
      <c r="S32" s="58">
        <f t="shared" si="11"/>
        <v>53514.10526</v>
      </c>
      <c r="T32" s="58">
        <f t="shared" si="11"/>
        <v>54224.05263</v>
      </c>
      <c r="U32" s="58">
        <f>UNFCCC!J30</f>
        <v>54934</v>
      </c>
    </row>
    <row r="33" ht="14.25" customHeight="1">
      <c r="A33" s="53" t="s">
        <v>41</v>
      </c>
      <c r="B33" s="58">
        <f>UNFCCC!I31</f>
        <v>40928</v>
      </c>
      <c r="C33" s="58">
        <f t="shared" ref="C33:T33" si="12">B33+($U33-$B33)/(2019-2000)</f>
        <v>41805.31579</v>
      </c>
      <c r="D33" s="58">
        <f t="shared" si="12"/>
        <v>42682.63158</v>
      </c>
      <c r="E33" s="58">
        <f t="shared" si="12"/>
        <v>43559.94737</v>
      </c>
      <c r="F33" s="58">
        <f t="shared" si="12"/>
        <v>44437.26316</v>
      </c>
      <c r="G33" s="58">
        <f t="shared" si="12"/>
        <v>45314.57895</v>
      </c>
      <c r="H33" s="58">
        <f t="shared" si="12"/>
        <v>46191.89474</v>
      </c>
      <c r="I33" s="58">
        <f t="shared" si="12"/>
        <v>47069.21053</v>
      </c>
      <c r="J33" s="58">
        <f t="shared" si="12"/>
        <v>47946.52632</v>
      </c>
      <c r="K33" s="58">
        <f t="shared" si="12"/>
        <v>48823.84211</v>
      </c>
      <c r="L33" s="58">
        <f t="shared" si="12"/>
        <v>49701.15789</v>
      </c>
      <c r="M33" s="58">
        <f t="shared" si="12"/>
        <v>50578.47368</v>
      </c>
      <c r="N33" s="58">
        <f t="shared" si="12"/>
        <v>51455.78947</v>
      </c>
      <c r="O33" s="58">
        <f t="shared" si="12"/>
        <v>52333.10526</v>
      </c>
      <c r="P33" s="58">
        <f t="shared" si="12"/>
        <v>53210.42105</v>
      </c>
      <c r="Q33" s="58">
        <f t="shared" si="12"/>
        <v>54087.73684</v>
      </c>
      <c r="R33" s="58">
        <f t="shared" si="12"/>
        <v>54965.05263</v>
      </c>
      <c r="S33" s="58">
        <f t="shared" si="12"/>
        <v>55842.36842</v>
      </c>
      <c r="T33" s="58">
        <f t="shared" si="12"/>
        <v>56719.68421</v>
      </c>
      <c r="U33" s="58">
        <f>UNFCCC!J31</f>
        <v>57597</v>
      </c>
    </row>
    <row r="34" ht="14.25" customHeight="1">
      <c r="A34" s="53" t="s">
        <v>42</v>
      </c>
      <c r="B34" s="53">
        <f>UNFCCC!I32</f>
        <v>0</v>
      </c>
      <c r="C34" s="53">
        <f t="shared" ref="C34:T34" si="13">B34+($U34-$B34)/(2019-2000)</f>
        <v>0</v>
      </c>
      <c r="D34" s="53">
        <f t="shared" si="13"/>
        <v>0</v>
      </c>
      <c r="E34" s="53">
        <f t="shared" si="13"/>
        <v>0</v>
      </c>
      <c r="F34" s="53">
        <f t="shared" si="13"/>
        <v>0</v>
      </c>
      <c r="G34" s="53">
        <f t="shared" si="13"/>
        <v>0</v>
      </c>
      <c r="H34" s="53">
        <f t="shared" si="13"/>
        <v>0</v>
      </c>
      <c r="I34" s="53">
        <f t="shared" si="13"/>
        <v>0</v>
      </c>
      <c r="J34" s="53">
        <f t="shared" si="13"/>
        <v>0</v>
      </c>
      <c r="K34" s="53">
        <f t="shared" si="13"/>
        <v>0</v>
      </c>
      <c r="L34" s="53">
        <f t="shared" si="13"/>
        <v>0</v>
      </c>
      <c r="M34" s="53">
        <f t="shared" si="13"/>
        <v>0</v>
      </c>
      <c r="N34" s="53">
        <f t="shared" si="13"/>
        <v>0</v>
      </c>
      <c r="O34" s="53">
        <f t="shared" si="13"/>
        <v>0</v>
      </c>
      <c r="P34" s="53">
        <f t="shared" si="13"/>
        <v>0</v>
      </c>
      <c r="Q34" s="53">
        <f t="shared" si="13"/>
        <v>0</v>
      </c>
      <c r="R34" s="53">
        <f t="shared" si="13"/>
        <v>0</v>
      </c>
      <c r="S34" s="53">
        <f t="shared" si="13"/>
        <v>0</v>
      </c>
      <c r="T34" s="53">
        <f t="shared" si="13"/>
        <v>0</v>
      </c>
      <c r="U34" s="53">
        <f>UNFCCC!J32</f>
        <v>0</v>
      </c>
    </row>
    <row r="35" ht="14.25" customHeight="1">
      <c r="B35" s="58">
        <f t="shared" ref="B35:U35" si="14">sum(B23:B34)</f>
        <v>619709</v>
      </c>
      <c r="C35" s="58">
        <f t="shared" si="14"/>
        <v>641443.0526</v>
      </c>
      <c r="D35" s="58">
        <f t="shared" si="14"/>
        <v>663177.1053</v>
      </c>
      <c r="E35" s="58">
        <f t="shared" si="14"/>
        <v>684911.1579</v>
      </c>
      <c r="F35" s="58">
        <f t="shared" si="14"/>
        <v>706645.2105</v>
      </c>
      <c r="G35" s="58">
        <f t="shared" si="14"/>
        <v>728379.2632</v>
      </c>
      <c r="H35" s="58">
        <f t="shared" si="14"/>
        <v>750113.3158</v>
      </c>
      <c r="I35" s="58">
        <f t="shared" si="14"/>
        <v>771847.3684</v>
      </c>
      <c r="J35" s="58">
        <f t="shared" si="14"/>
        <v>793581.4211</v>
      </c>
      <c r="K35" s="58">
        <f t="shared" si="14"/>
        <v>815315.4737</v>
      </c>
      <c r="L35" s="58">
        <f t="shared" si="14"/>
        <v>837049.5263</v>
      </c>
      <c r="M35" s="58">
        <f t="shared" si="14"/>
        <v>858783.5789</v>
      </c>
      <c r="N35" s="58">
        <f t="shared" si="14"/>
        <v>880517.6316</v>
      </c>
      <c r="O35" s="58">
        <f t="shared" si="14"/>
        <v>902251.6842</v>
      </c>
      <c r="P35" s="58">
        <f t="shared" si="14"/>
        <v>923985.7368</v>
      </c>
      <c r="Q35" s="58">
        <f t="shared" si="14"/>
        <v>945719.7895</v>
      </c>
      <c r="R35" s="58">
        <f t="shared" si="14"/>
        <v>967453.8421</v>
      </c>
      <c r="S35" s="58">
        <f t="shared" si="14"/>
        <v>989187.8947</v>
      </c>
      <c r="T35" s="58">
        <f t="shared" si="14"/>
        <v>1010921.947</v>
      </c>
      <c r="U35" s="58">
        <f t="shared" si="14"/>
        <v>1032656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1">
    <mergeCell ref="E2:H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17" width="11.29"/>
    <col customWidth="1" min="18" max="32" width="8.71"/>
  </cols>
  <sheetData>
    <row r="1" ht="14.25" customHeight="1">
      <c r="A1" s="60" t="s">
        <v>10</v>
      </c>
      <c r="B1" s="60">
        <v>2020.0</v>
      </c>
      <c r="C1" s="60">
        <v>2021.0</v>
      </c>
      <c r="D1" s="60">
        <v>2022.0</v>
      </c>
      <c r="E1" s="60">
        <v>2022.0</v>
      </c>
      <c r="F1" s="60">
        <v>2022.0</v>
      </c>
      <c r="G1" s="60">
        <v>2022.0</v>
      </c>
      <c r="H1" s="60">
        <v>2022.0</v>
      </c>
      <c r="I1" s="60">
        <v>2022.0</v>
      </c>
      <c r="J1" s="60">
        <v>2022.0</v>
      </c>
      <c r="K1" s="60">
        <v>2022.0</v>
      </c>
      <c r="L1" s="60">
        <v>2022.0</v>
      </c>
      <c r="M1" s="60">
        <v>2022.0</v>
      </c>
      <c r="N1" s="60">
        <v>2022.0</v>
      </c>
      <c r="O1" s="60">
        <v>2022.0</v>
      </c>
      <c r="P1" s="60">
        <v>2022.0</v>
      </c>
      <c r="Q1" s="60">
        <v>2022.0</v>
      </c>
      <c r="R1" s="60">
        <v>2022.0</v>
      </c>
      <c r="S1" s="60">
        <v>2022.0</v>
      </c>
      <c r="T1" s="60">
        <v>2022.0</v>
      </c>
      <c r="U1" s="60">
        <v>2022.0</v>
      </c>
      <c r="V1" s="60">
        <v>2022.0</v>
      </c>
      <c r="W1" s="60">
        <v>2022.0</v>
      </c>
      <c r="X1" s="60">
        <v>2022.0</v>
      </c>
      <c r="Y1" s="60">
        <v>2022.0</v>
      </c>
      <c r="Z1" s="60">
        <v>2022.0</v>
      </c>
      <c r="AA1" s="60">
        <v>2022.0</v>
      </c>
      <c r="AB1" s="60">
        <v>2022.0</v>
      </c>
      <c r="AC1" s="60">
        <v>2022.0</v>
      </c>
      <c r="AD1" s="60">
        <v>2022.0</v>
      </c>
      <c r="AE1" s="60">
        <v>2022.0</v>
      </c>
      <c r="AF1" s="60">
        <v>2022.0</v>
      </c>
    </row>
    <row r="2" ht="14.25" customHeight="1">
      <c r="A2" s="61" t="s">
        <v>31</v>
      </c>
      <c r="B2" s="62">
        <f>Calcs!C4*10^9</f>
        <v>937786052631587</v>
      </c>
      <c r="C2" s="62">
        <f>Calcs!D4*10^9</f>
        <v>957949105263166</v>
      </c>
      <c r="D2" s="62">
        <f>Calcs!E4*10^9</f>
        <v>978112157894746</v>
      </c>
      <c r="E2" s="62">
        <f>Calcs!F4*10^9</f>
        <v>998275210526325</v>
      </c>
      <c r="F2" s="62">
        <f>Calcs!G4*10^9</f>
        <v>1.01844E+15</v>
      </c>
      <c r="G2" s="62">
        <f>Calcs!H4*10^9</f>
        <v>1.0386E+15</v>
      </c>
      <c r="H2" s="62">
        <f>Calcs!I4*10^9</f>
        <v>1.05876E+15</v>
      </c>
      <c r="I2" s="62">
        <f>Calcs!J4*10^9</f>
        <v>1.07893E+15</v>
      </c>
      <c r="J2" s="62">
        <f>Calcs!K4*10^9</f>
        <v>1.09909E+15</v>
      </c>
      <c r="K2" s="62">
        <f>Calcs!L4*10^9</f>
        <v>1.11925E+15</v>
      </c>
      <c r="L2" s="62">
        <f>Calcs!M4*10^9</f>
        <v>1.13942E+15</v>
      </c>
      <c r="M2" s="62">
        <f>Calcs!N4*10^9</f>
        <v>1.15958E+15</v>
      </c>
      <c r="N2" s="62">
        <f>Calcs!O4*10^9</f>
        <v>1.17974E+15</v>
      </c>
      <c r="O2" s="62">
        <f>Calcs!P4*10^9</f>
        <v>1.19991E+15</v>
      </c>
      <c r="P2" s="62">
        <f>Calcs!Q4*10^9</f>
        <v>1.22007E+15</v>
      </c>
      <c r="Q2" s="62">
        <f>Calcs!R4*10^9</f>
        <v>1.24023E+15</v>
      </c>
      <c r="R2" s="62">
        <f>Calcs!S4*10^9</f>
        <v>1.26039E+15</v>
      </c>
      <c r="S2" s="62">
        <f>Calcs!T4*10^9</f>
        <v>1.28056E+15</v>
      </c>
      <c r="T2" s="62">
        <f>Calcs!U4*10^9</f>
        <v>1.30072E+15</v>
      </c>
      <c r="U2" s="62">
        <f>Calcs!V4*10^9</f>
        <v>1.32088E+15</v>
      </c>
      <c r="V2" s="62">
        <f>Calcs!W4*10^9</f>
        <v>1.34105E+15</v>
      </c>
      <c r="W2" s="62">
        <f>Calcs!X4*10^9</f>
        <v>1.36121E+15</v>
      </c>
      <c r="X2" s="62">
        <f>Calcs!Y4*10^9</f>
        <v>1.38137E+15</v>
      </c>
      <c r="Y2" s="62">
        <f>Calcs!Z4*10^9</f>
        <v>1.40154E+15</v>
      </c>
      <c r="Z2" s="62">
        <f>Calcs!AA4*10^9</f>
        <v>1.4217E+15</v>
      </c>
      <c r="AA2" s="62">
        <f>Calcs!AB4*10^9</f>
        <v>1.44186E+15</v>
      </c>
      <c r="AB2" s="62">
        <f>Calcs!AC4*10^9</f>
        <v>1.46203E+15</v>
      </c>
      <c r="AC2" s="62">
        <f>Calcs!AD4*10^9</f>
        <v>1.48219E+15</v>
      </c>
      <c r="AD2" s="62">
        <f>Calcs!AE4*10^9</f>
        <v>1.50235E+15</v>
      </c>
      <c r="AE2" s="62">
        <f>Calcs!AF4*10^9</f>
        <v>1.52251E+15</v>
      </c>
      <c r="AF2" s="62">
        <f>Calcs!AG4*10^9</f>
        <v>1.54268E+15</v>
      </c>
    </row>
    <row r="3" ht="14.25" customHeight="1">
      <c r="A3" s="61" t="s">
        <v>32</v>
      </c>
      <c r="B3" s="62">
        <f>Calcs!C5*10^9</f>
        <v>0</v>
      </c>
      <c r="C3" s="62">
        <f>Calcs!D5*10^9</f>
        <v>0</v>
      </c>
      <c r="D3" s="62">
        <f>Calcs!E5*10^9</f>
        <v>0</v>
      </c>
      <c r="E3" s="62">
        <f>Calcs!F5*10^9</f>
        <v>0</v>
      </c>
      <c r="F3" s="62">
        <f>Calcs!G5*10^9</f>
        <v>0</v>
      </c>
      <c r="G3" s="62">
        <f>Calcs!H5*10^9</f>
        <v>0</v>
      </c>
      <c r="H3" s="62">
        <f>Calcs!I5*10^9</f>
        <v>0</v>
      </c>
      <c r="I3" s="62">
        <f>Calcs!J5*10^9</f>
        <v>0</v>
      </c>
      <c r="J3" s="62">
        <f>Calcs!K5*10^9</f>
        <v>0</v>
      </c>
      <c r="K3" s="62">
        <f>Calcs!L5*10^9</f>
        <v>0</v>
      </c>
      <c r="L3" s="62">
        <f>Calcs!M5*10^9</f>
        <v>0</v>
      </c>
      <c r="M3" s="62">
        <f>Calcs!N5*10^9</f>
        <v>0</v>
      </c>
      <c r="N3" s="62">
        <f>Calcs!O5*10^9</f>
        <v>0</v>
      </c>
      <c r="O3" s="62">
        <f>Calcs!P5*10^9</f>
        <v>0</v>
      </c>
      <c r="P3" s="62">
        <f>Calcs!Q5*10^9</f>
        <v>0</v>
      </c>
      <c r="Q3" s="62">
        <f>Calcs!R5*10^9</f>
        <v>0</v>
      </c>
      <c r="R3" s="62">
        <f>Calcs!S5*10^9</f>
        <v>0</v>
      </c>
      <c r="S3" s="62">
        <f>Calcs!T5*10^9</f>
        <v>0</v>
      </c>
      <c r="T3" s="62">
        <f>Calcs!U5*10^9</f>
        <v>0</v>
      </c>
      <c r="U3" s="62">
        <f>Calcs!V5*10^9</f>
        <v>0</v>
      </c>
      <c r="V3" s="62">
        <f>Calcs!W5*10^9</f>
        <v>0</v>
      </c>
      <c r="W3" s="62">
        <f>Calcs!X5*10^9</f>
        <v>0</v>
      </c>
      <c r="X3" s="62">
        <f>Calcs!Y5*10^9</f>
        <v>0</v>
      </c>
      <c r="Y3" s="62">
        <f>Calcs!Z5*10^9</f>
        <v>0</v>
      </c>
      <c r="Z3" s="62">
        <f>Calcs!AA5*10^9</f>
        <v>0</v>
      </c>
      <c r="AA3" s="62">
        <f>Calcs!AB5*10^9</f>
        <v>0</v>
      </c>
      <c r="AB3" s="62">
        <f>Calcs!AC5*10^9</f>
        <v>0</v>
      </c>
      <c r="AC3" s="62">
        <f>Calcs!AD5*10^9</f>
        <v>0</v>
      </c>
      <c r="AD3" s="62">
        <f>Calcs!AE5*10^9</f>
        <v>0</v>
      </c>
      <c r="AE3" s="62">
        <f>Calcs!AF5*10^9</f>
        <v>0</v>
      </c>
      <c r="AF3" s="62">
        <f>Calcs!AG5*10^9</f>
        <v>0</v>
      </c>
    </row>
    <row r="4" ht="14.25" customHeight="1">
      <c r="A4" s="61" t="s">
        <v>33</v>
      </c>
      <c r="B4" s="62">
        <f>Calcs!C6*10^9</f>
        <v>2420157894737</v>
      </c>
      <c r="C4" s="62">
        <f>Calcs!D6*10^9</f>
        <v>2404315789474</v>
      </c>
      <c r="D4" s="62">
        <f>Calcs!E6*10^9</f>
        <v>2388473684211</v>
      </c>
      <c r="E4" s="62">
        <f>Calcs!F6*10^9</f>
        <v>2372631578947</v>
      </c>
      <c r="F4" s="62">
        <f>Calcs!G6*10^9</f>
        <v>2356789473684</v>
      </c>
      <c r="G4" s="62">
        <f>Calcs!H6*10^9</f>
        <v>2340947368421</v>
      </c>
      <c r="H4" s="62">
        <f>Calcs!I6*10^9</f>
        <v>2325105263158</v>
      </c>
      <c r="I4" s="62">
        <f>Calcs!J6*10^9</f>
        <v>2309263157895</v>
      </c>
      <c r="J4" s="62">
        <f>Calcs!K6*10^9</f>
        <v>2293421052632</v>
      </c>
      <c r="K4" s="62">
        <f>Calcs!L6*10^9</f>
        <v>2277578947368</v>
      </c>
      <c r="L4" s="62">
        <f>Calcs!M6*10^9</f>
        <v>2261736842105</v>
      </c>
      <c r="M4" s="62">
        <f>Calcs!N6*10^9</f>
        <v>2245894736842</v>
      </c>
      <c r="N4" s="62">
        <f>Calcs!O6*10^9</f>
        <v>2230052631579</v>
      </c>
      <c r="O4" s="62">
        <f>Calcs!P6*10^9</f>
        <v>2214210526316</v>
      </c>
      <c r="P4" s="62">
        <f>Calcs!Q6*10^9</f>
        <v>2198368421053</v>
      </c>
      <c r="Q4" s="62">
        <f>Calcs!R6*10^9</f>
        <v>2182526315789</v>
      </c>
      <c r="R4" s="62">
        <f>Calcs!S6*10^9</f>
        <v>2166684210526</v>
      </c>
      <c r="S4" s="62">
        <f>Calcs!T6*10^9</f>
        <v>2150842105263</v>
      </c>
      <c r="T4" s="62">
        <f>Calcs!U6*10^9</f>
        <v>2135000000000</v>
      </c>
      <c r="U4" s="62">
        <f>Calcs!V6*10^9</f>
        <v>2119157894737</v>
      </c>
      <c r="V4" s="62">
        <f>Calcs!W6*10^9</f>
        <v>2103315789474</v>
      </c>
      <c r="W4" s="62">
        <f>Calcs!X6*10^9</f>
        <v>2087473684211</v>
      </c>
      <c r="X4" s="62">
        <f>Calcs!Y6*10^9</f>
        <v>2071631578947</v>
      </c>
      <c r="Y4" s="62">
        <f>Calcs!Z6*10^9</f>
        <v>2055789473684</v>
      </c>
      <c r="Z4" s="62">
        <f>Calcs!AA6*10^9</f>
        <v>2039947368421</v>
      </c>
      <c r="AA4" s="62">
        <f>Calcs!AB6*10^9</f>
        <v>2024105263158</v>
      </c>
      <c r="AB4" s="62">
        <f>Calcs!AC6*10^9</f>
        <v>2008263157895</v>
      </c>
      <c r="AC4" s="62">
        <f>Calcs!AD6*10^9</f>
        <v>1992421052632</v>
      </c>
      <c r="AD4" s="62">
        <f>Calcs!AE6*10^9</f>
        <v>1976578947368</v>
      </c>
      <c r="AE4" s="62">
        <f>Calcs!AF6*10^9</f>
        <v>1960736842105</v>
      </c>
      <c r="AF4" s="62">
        <f>Calcs!AG6*10^9</f>
        <v>1944894736842</v>
      </c>
    </row>
    <row r="5" ht="14.25" customHeight="1">
      <c r="A5" s="61" t="s">
        <v>34</v>
      </c>
      <c r="B5" s="62">
        <f>Calcs!C7*10^9</f>
        <v>65578947368</v>
      </c>
      <c r="C5" s="62">
        <f>Calcs!D7*10^9</f>
        <v>65157894737</v>
      </c>
      <c r="D5" s="62">
        <f>Calcs!E7*10^9</f>
        <v>64736842105</v>
      </c>
      <c r="E5" s="62">
        <f>Calcs!F7*10^9</f>
        <v>64315789474</v>
      </c>
      <c r="F5" s="62">
        <f>Calcs!G7*10^9</f>
        <v>63894736842</v>
      </c>
      <c r="G5" s="62">
        <f>Calcs!H7*10^9</f>
        <v>63473684211</v>
      </c>
      <c r="H5" s="62">
        <f>Calcs!I7*10^9</f>
        <v>63052631579</v>
      </c>
      <c r="I5" s="62">
        <f>Calcs!J7*10^9</f>
        <v>62631578947</v>
      </c>
      <c r="J5" s="62">
        <f>Calcs!K7*10^9</f>
        <v>62210526316</v>
      </c>
      <c r="K5" s="62">
        <f>Calcs!L7*10^9</f>
        <v>61789473684</v>
      </c>
      <c r="L5" s="62">
        <f>Calcs!M7*10^9</f>
        <v>61368421053</v>
      </c>
      <c r="M5" s="62">
        <f>Calcs!N7*10^9</f>
        <v>60947368421</v>
      </c>
      <c r="N5" s="62">
        <f>Calcs!O7*10^9</f>
        <v>60526315789</v>
      </c>
      <c r="O5" s="62">
        <f>Calcs!P7*10^9</f>
        <v>60105263158</v>
      </c>
      <c r="P5" s="62">
        <f>Calcs!Q7*10^9</f>
        <v>59684210526</v>
      </c>
      <c r="Q5" s="62">
        <f>Calcs!R7*10^9</f>
        <v>59263157895</v>
      </c>
      <c r="R5" s="62">
        <f>Calcs!S7*10^9</f>
        <v>58842105263</v>
      </c>
      <c r="S5" s="62">
        <f>Calcs!T7*10^9</f>
        <v>58421052632</v>
      </c>
      <c r="T5" s="62">
        <f>Calcs!U7*10^9</f>
        <v>58000000000</v>
      </c>
      <c r="U5" s="62">
        <f>Calcs!V7*10^9</f>
        <v>57578947368</v>
      </c>
      <c r="V5" s="62">
        <f>Calcs!W7*10^9</f>
        <v>57157894737</v>
      </c>
      <c r="W5" s="62">
        <f>Calcs!X7*10^9</f>
        <v>56736842105</v>
      </c>
      <c r="X5" s="62">
        <f>Calcs!Y7*10^9</f>
        <v>56315789474</v>
      </c>
      <c r="Y5" s="62">
        <f>Calcs!Z7*10^9</f>
        <v>55894736842</v>
      </c>
      <c r="Z5" s="62">
        <f>Calcs!AA7*10^9</f>
        <v>55473684211</v>
      </c>
      <c r="AA5" s="62">
        <f>Calcs!AB7*10^9</f>
        <v>55052631579</v>
      </c>
      <c r="AB5" s="62">
        <f>Calcs!AC7*10^9</f>
        <v>54631578947</v>
      </c>
      <c r="AC5" s="62">
        <f>Calcs!AD7*10^9</f>
        <v>54210526316</v>
      </c>
      <c r="AD5" s="62">
        <f>Calcs!AE7*10^9</f>
        <v>53789473684</v>
      </c>
      <c r="AE5" s="62">
        <f>Calcs!AF7*10^9</f>
        <v>53368421053</v>
      </c>
      <c r="AF5" s="62">
        <f>Calcs!AG7*10^9</f>
        <v>52947368421</v>
      </c>
    </row>
    <row r="6" ht="14.25" customHeight="1">
      <c r="A6" s="61" t="s">
        <v>35</v>
      </c>
      <c r="B6" s="62">
        <f>Calcs!C8*10^9</f>
        <v>0</v>
      </c>
      <c r="C6" s="62">
        <f>Calcs!D8*10^9</f>
        <v>0</v>
      </c>
      <c r="D6" s="62">
        <f>Calcs!E8*10^9</f>
        <v>0</v>
      </c>
      <c r="E6" s="62">
        <f>Calcs!F8*10^9</f>
        <v>0</v>
      </c>
      <c r="F6" s="62">
        <f>Calcs!G8*10^9</f>
        <v>0</v>
      </c>
      <c r="G6" s="62">
        <f>Calcs!H8*10^9</f>
        <v>0</v>
      </c>
      <c r="H6" s="62">
        <f>Calcs!I8*10^9</f>
        <v>0</v>
      </c>
      <c r="I6" s="62">
        <f>Calcs!J8*10^9</f>
        <v>0</v>
      </c>
      <c r="J6" s="62">
        <f>Calcs!K8*10^9</f>
        <v>0</v>
      </c>
      <c r="K6" s="62">
        <f>Calcs!L8*10^9</f>
        <v>0</v>
      </c>
      <c r="L6" s="62">
        <f>Calcs!M8*10^9</f>
        <v>0</v>
      </c>
      <c r="M6" s="62">
        <f>Calcs!N8*10^9</f>
        <v>0</v>
      </c>
      <c r="N6" s="62">
        <f>Calcs!O8*10^9</f>
        <v>0</v>
      </c>
      <c r="O6" s="62">
        <f>Calcs!P8*10^9</f>
        <v>0</v>
      </c>
      <c r="P6" s="62">
        <f>Calcs!Q8*10^9</f>
        <v>0</v>
      </c>
      <c r="Q6" s="62">
        <f>Calcs!R8*10^9</f>
        <v>0</v>
      </c>
      <c r="R6" s="62">
        <f>Calcs!S8*10^9</f>
        <v>0</v>
      </c>
      <c r="S6" s="62">
        <f>Calcs!T8*10^9</f>
        <v>0</v>
      </c>
      <c r="T6" s="62">
        <f>Calcs!U8*10^9</f>
        <v>0</v>
      </c>
      <c r="U6" s="62">
        <f>Calcs!V8*10^9</f>
        <v>0</v>
      </c>
      <c r="V6" s="62">
        <f>Calcs!W8*10^9</f>
        <v>0</v>
      </c>
      <c r="W6" s="62">
        <f>Calcs!X8*10^9</f>
        <v>0</v>
      </c>
      <c r="X6" s="62">
        <f>Calcs!Y8*10^9</f>
        <v>0</v>
      </c>
      <c r="Y6" s="62">
        <f>Calcs!Z8*10^9</f>
        <v>0</v>
      </c>
      <c r="Z6" s="62">
        <f>Calcs!AA8*10^9</f>
        <v>0</v>
      </c>
      <c r="AA6" s="62">
        <f>Calcs!AB8*10^9</f>
        <v>0</v>
      </c>
      <c r="AB6" s="62">
        <f>Calcs!AC8*10^9</f>
        <v>0</v>
      </c>
      <c r="AC6" s="62">
        <f>Calcs!AD8*10^9</f>
        <v>0</v>
      </c>
      <c r="AD6" s="62">
        <f>Calcs!AE8*10^9</f>
        <v>0</v>
      </c>
      <c r="AE6" s="62">
        <f>Calcs!AF8*10^9</f>
        <v>0</v>
      </c>
      <c r="AF6" s="62">
        <f>Calcs!AG8*10^9</f>
        <v>0</v>
      </c>
    </row>
    <row r="7" ht="14.25" customHeight="1">
      <c r="A7" s="61" t="s">
        <v>36</v>
      </c>
      <c r="B7" s="62">
        <f>Calcs!C9*10^9</f>
        <v>0</v>
      </c>
      <c r="C7" s="62">
        <f>Calcs!D9*10^9</f>
        <v>0</v>
      </c>
      <c r="D7" s="62">
        <f>Calcs!E9*10^9</f>
        <v>0</v>
      </c>
      <c r="E7" s="62">
        <f>Calcs!F9*10^9</f>
        <v>0</v>
      </c>
      <c r="F7" s="62">
        <f>Calcs!G9*10^9</f>
        <v>0</v>
      </c>
      <c r="G7" s="62">
        <f>Calcs!H9*10^9</f>
        <v>0</v>
      </c>
      <c r="H7" s="62">
        <f>Calcs!I9*10^9</f>
        <v>0</v>
      </c>
      <c r="I7" s="62">
        <f>Calcs!J9*10^9</f>
        <v>0</v>
      </c>
      <c r="J7" s="62">
        <f>Calcs!K9*10^9</f>
        <v>0</v>
      </c>
      <c r="K7" s="62">
        <f>Calcs!L9*10^9</f>
        <v>0</v>
      </c>
      <c r="L7" s="62">
        <f>Calcs!M9*10^9</f>
        <v>0</v>
      </c>
      <c r="M7" s="62">
        <f>Calcs!N9*10^9</f>
        <v>0</v>
      </c>
      <c r="N7" s="62">
        <f>Calcs!O9*10^9</f>
        <v>0</v>
      </c>
      <c r="O7" s="62">
        <f>Calcs!P9*10^9</f>
        <v>0</v>
      </c>
      <c r="P7" s="62">
        <f>Calcs!Q9*10^9</f>
        <v>0</v>
      </c>
      <c r="Q7" s="62">
        <f>Calcs!R9*10^9</f>
        <v>0</v>
      </c>
      <c r="R7" s="62">
        <f>Calcs!S9*10^9</f>
        <v>0</v>
      </c>
      <c r="S7" s="62">
        <f>Calcs!T9*10^9</f>
        <v>0</v>
      </c>
      <c r="T7" s="62">
        <f>Calcs!U9*10^9</f>
        <v>0</v>
      </c>
      <c r="U7" s="62">
        <f>Calcs!V9*10^9</f>
        <v>0</v>
      </c>
      <c r="V7" s="62">
        <f>Calcs!W9*10^9</f>
        <v>0</v>
      </c>
      <c r="W7" s="62">
        <f>Calcs!X9*10^9</f>
        <v>0</v>
      </c>
      <c r="X7" s="62">
        <f>Calcs!Y9*10^9</f>
        <v>0</v>
      </c>
      <c r="Y7" s="62">
        <f>Calcs!Z9*10^9</f>
        <v>0</v>
      </c>
      <c r="Z7" s="62">
        <f>Calcs!AA9*10^9</f>
        <v>0</v>
      </c>
      <c r="AA7" s="62">
        <f>Calcs!AB9*10^9</f>
        <v>0</v>
      </c>
      <c r="AB7" s="62">
        <f>Calcs!AC9*10^9</f>
        <v>0</v>
      </c>
      <c r="AC7" s="62">
        <f>Calcs!AD9*10^9</f>
        <v>0</v>
      </c>
      <c r="AD7" s="62">
        <f>Calcs!AE9*10^9</f>
        <v>0</v>
      </c>
      <c r="AE7" s="62">
        <f>Calcs!AF9*10^9</f>
        <v>0</v>
      </c>
      <c r="AF7" s="62">
        <f>Calcs!AG9*10^9</f>
        <v>0</v>
      </c>
    </row>
    <row r="8" ht="14.25" customHeight="1">
      <c r="A8" s="61" t="s">
        <v>37</v>
      </c>
      <c r="B8" s="62">
        <f>Calcs!C10*10^9</f>
        <v>0</v>
      </c>
      <c r="C8" s="62">
        <f>Calcs!D10*10^9</f>
        <v>0</v>
      </c>
      <c r="D8" s="62">
        <f>Calcs!E10*10^9</f>
        <v>0</v>
      </c>
      <c r="E8" s="62">
        <f>Calcs!F10*10^9</f>
        <v>0</v>
      </c>
      <c r="F8" s="62">
        <f>Calcs!G10*10^9</f>
        <v>0</v>
      </c>
      <c r="G8" s="62">
        <f>Calcs!H10*10^9</f>
        <v>0</v>
      </c>
      <c r="H8" s="62">
        <f>Calcs!I10*10^9</f>
        <v>0</v>
      </c>
      <c r="I8" s="62">
        <f>Calcs!J10*10^9</f>
        <v>0</v>
      </c>
      <c r="J8" s="62">
        <f>Calcs!K10*10^9</f>
        <v>0</v>
      </c>
      <c r="K8" s="62">
        <f>Calcs!L10*10^9</f>
        <v>0</v>
      </c>
      <c r="L8" s="62">
        <f>Calcs!M10*10^9</f>
        <v>0</v>
      </c>
      <c r="M8" s="62">
        <f>Calcs!N10*10^9</f>
        <v>0</v>
      </c>
      <c r="N8" s="62">
        <f>Calcs!O10*10^9</f>
        <v>0</v>
      </c>
      <c r="O8" s="62">
        <f>Calcs!P10*10^9</f>
        <v>0</v>
      </c>
      <c r="P8" s="62">
        <f>Calcs!Q10*10^9</f>
        <v>0</v>
      </c>
      <c r="Q8" s="62">
        <f>Calcs!R10*10^9</f>
        <v>0</v>
      </c>
      <c r="R8" s="62">
        <f>Calcs!S10*10^9</f>
        <v>0</v>
      </c>
      <c r="S8" s="62">
        <f>Calcs!T10*10^9</f>
        <v>0</v>
      </c>
      <c r="T8" s="62">
        <f>Calcs!U10*10^9</f>
        <v>0</v>
      </c>
      <c r="U8" s="62">
        <f>Calcs!V10*10^9</f>
        <v>0</v>
      </c>
      <c r="V8" s="62">
        <f>Calcs!W10*10^9</f>
        <v>0</v>
      </c>
      <c r="W8" s="62">
        <f>Calcs!X10*10^9</f>
        <v>0</v>
      </c>
      <c r="X8" s="62">
        <f>Calcs!Y10*10^9</f>
        <v>0</v>
      </c>
      <c r="Y8" s="62">
        <f>Calcs!Z10*10^9</f>
        <v>0</v>
      </c>
      <c r="Z8" s="62">
        <f>Calcs!AA10*10^9</f>
        <v>0</v>
      </c>
      <c r="AA8" s="62">
        <f>Calcs!AB10*10^9</f>
        <v>0</v>
      </c>
      <c r="AB8" s="62">
        <f>Calcs!AC10*10^9</f>
        <v>0</v>
      </c>
      <c r="AC8" s="62">
        <f>Calcs!AD10*10^9</f>
        <v>0</v>
      </c>
      <c r="AD8" s="62">
        <f>Calcs!AE10*10^9</f>
        <v>0</v>
      </c>
      <c r="AE8" s="62">
        <f>Calcs!AF10*10^9</f>
        <v>0</v>
      </c>
      <c r="AF8" s="62">
        <f>Calcs!AG10*10^9</f>
        <v>0</v>
      </c>
    </row>
    <row r="9" ht="14.25" customHeight="1">
      <c r="A9" s="61" t="s">
        <v>38</v>
      </c>
      <c r="B9" s="62">
        <f>Calcs!C11*10^9</f>
        <v>0</v>
      </c>
      <c r="C9" s="62">
        <f>Calcs!D11*10^9</f>
        <v>0</v>
      </c>
      <c r="D9" s="62">
        <f>Calcs!E11*10^9</f>
        <v>0</v>
      </c>
      <c r="E9" s="62">
        <f>Calcs!F11*10^9</f>
        <v>0</v>
      </c>
      <c r="F9" s="62">
        <f>Calcs!G11*10^9</f>
        <v>0</v>
      </c>
      <c r="G9" s="62">
        <f>Calcs!H11*10^9</f>
        <v>0</v>
      </c>
      <c r="H9" s="62">
        <f>Calcs!I11*10^9</f>
        <v>0</v>
      </c>
      <c r="I9" s="62">
        <f>Calcs!J11*10^9</f>
        <v>0</v>
      </c>
      <c r="J9" s="62">
        <f>Calcs!K11*10^9</f>
        <v>0</v>
      </c>
      <c r="K9" s="62">
        <f>Calcs!L11*10^9</f>
        <v>0</v>
      </c>
      <c r="L9" s="62">
        <f>Calcs!M11*10^9</f>
        <v>0</v>
      </c>
      <c r="M9" s="62">
        <f>Calcs!N11*10^9</f>
        <v>0</v>
      </c>
      <c r="N9" s="62">
        <f>Calcs!O11*10^9</f>
        <v>0</v>
      </c>
      <c r="O9" s="62">
        <f>Calcs!P11*10^9</f>
        <v>0</v>
      </c>
      <c r="P9" s="62">
        <f>Calcs!Q11*10^9</f>
        <v>0</v>
      </c>
      <c r="Q9" s="62">
        <f>Calcs!R11*10^9</f>
        <v>0</v>
      </c>
      <c r="R9" s="62">
        <f>Calcs!S11*10^9</f>
        <v>0</v>
      </c>
      <c r="S9" s="62">
        <f>Calcs!T11*10^9</f>
        <v>0</v>
      </c>
      <c r="T9" s="62">
        <f>Calcs!U11*10^9</f>
        <v>0</v>
      </c>
      <c r="U9" s="62">
        <f>Calcs!V11*10^9</f>
        <v>0</v>
      </c>
      <c r="V9" s="62">
        <f>Calcs!W11*10^9</f>
        <v>0</v>
      </c>
      <c r="W9" s="62">
        <f>Calcs!X11*10^9</f>
        <v>0</v>
      </c>
      <c r="X9" s="62">
        <f>Calcs!Y11*10^9</f>
        <v>0</v>
      </c>
      <c r="Y9" s="62">
        <f>Calcs!Z11*10^9</f>
        <v>0</v>
      </c>
      <c r="Z9" s="62">
        <f>Calcs!AA11*10^9</f>
        <v>0</v>
      </c>
      <c r="AA9" s="62">
        <f>Calcs!AB11*10^9</f>
        <v>0</v>
      </c>
      <c r="AB9" s="62">
        <f>Calcs!AC11*10^9</f>
        <v>0</v>
      </c>
      <c r="AC9" s="62">
        <f>Calcs!AD11*10^9</f>
        <v>0</v>
      </c>
      <c r="AD9" s="62">
        <f>Calcs!AE11*10^9</f>
        <v>0</v>
      </c>
      <c r="AE9" s="62">
        <f>Calcs!AF11*10^9</f>
        <v>0</v>
      </c>
      <c r="AF9" s="62">
        <f>Calcs!AG11*10^9</f>
        <v>0</v>
      </c>
    </row>
    <row r="10" ht="14.25" customHeight="1">
      <c r="A10" s="61" t="s">
        <v>39</v>
      </c>
      <c r="B10" s="62">
        <f>Calcs!C12*10^9</f>
        <v>0</v>
      </c>
      <c r="C10" s="62">
        <f>Calcs!D12*10^9</f>
        <v>0</v>
      </c>
      <c r="D10" s="62">
        <f>Calcs!E12*10^9</f>
        <v>0</v>
      </c>
      <c r="E10" s="62">
        <f>Calcs!F12*10^9</f>
        <v>0</v>
      </c>
      <c r="F10" s="62">
        <f>Calcs!G12*10^9</f>
        <v>0</v>
      </c>
      <c r="G10" s="62">
        <f>Calcs!H12*10^9</f>
        <v>0</v>
      </c>
      <c r="H10" s="62">
        <f>Calcs!I12*10^9</f>
        <v>0</v>
      </c>
      <c r="I10" s="62">
        <f>Calcs!J12*10^9</f>
        <v>0</v>
      </c>
      <c r="J10" s="62">
        <f>Calcs!K12*10^9</f>
        <v>0</v>
      </c>
      <c r="K10" s="62">
        <f>Calcs!L12*10^9</f>
        <v>0</v>
      </c>
      <c r="L10" s="62">
        <f>Calcs!M12*10^9</f>
        <v>0</v>
      </c>
      <c r="M10" s="62">
        <f>Calcs!N12*10^9</f>
        <v>0</v>
      </c>
      <c r="N10" s="62">
        <f>Calcs!O12*10^9</f>
        <v>0</v>
      </c>
      <c r="O10" s="62">
        <f>Calcs!P12*10^9</f>
        <v>0</v>
      </c>
      <c r="P10" s="62">
        <f>Calcs!Q12*10^9</f>
        <v>0</v>
      </c>
      <c r="Q10" s="62">
        <f>Calcs!R12*10^9</f>
        <v>0</v>
      </c>
      <c r="R10" s="62">
        <f>Calcs!S12*10^9</f>
        <v>0</v>
      </c>
      <c r="S10" s="62">
        <f>Calcs!T12*10^9</f>
        <v>0</v>
      </c>
      <c r="T10" s="62">
        <f>Calcs!U12*10^9</f>
        <v>0</v>
      </c>
      <c r="U10" s="62">
        <f>Calcs!V12*10^9</f>
        <v>0</v>
      </c>
      <c r="V10" s="62">
        <f>Calcs!W12*10^9</f>
        <v>0</v>
      </c>
      <c r="W10" s="62">
        <f>Calcs!X12*10^9</f>
        <v>0</v>
      </c>
      <c r="X10" s="62">
        <f>Calcs!Y12*10^9</f>
        <v>0</v>
      </c>
      <c r="Y10" s="62">
        <f>Calcs!Z12*10^9</f>
        <v>0</v>
      </c>
      <c r="Z10" s="62">
        <f>Calcs!AA12*10^9</f>
        <v>0</v>
      </c>
      <c r="AA10" s="62">
        <f>Calcs!AB12*10^9</f>
        <v>0</v>
      </c>
      <c r="AB10" s="62">
        <f>Calcs!AC12*10^9</f>
        <v>0</v>
      </c>
      <c r="AC10" s="62">
        <f>Calcs!AD12*10^9</f>
        <v>0</v>
      </c>
      <c r="AD10" s="62">
        <f>Calcs!AE12*10^9</f>
        <v>0</v>
      </c>
      <c r="AE10" s="62">
        <f>Calcs!AF12*10^9</f>
        <v>0</v>
      </c>
      <c r="AF10" s="62">
        <f>Calcs!AG12*10^9</f>
        <v>0</v>
      </c>
    </row>
    <row r="11" ht="14.25" customHeight="1">
      <c r="A11" s="61" t="s">
        <v>40</v>
      </c>
      <c r="B11" s="62">
        <f>Calcs!C13*10^9</f>
        <v>55643947368421</v>
      </c>
      <c r="C11" s="62">
        <f>Calcs!D13*10^9</f>
        <v>56353894736842</v>
      </c>
      <c r="D11" s="62">
        <f>Calcs!E13*10^9</f>
        <v>57063842105263</v>
      </c>
      <c r="E11" s="62">
        <f>Calcs!F13*10^9</f>
        <v>57773789473685</v>
      </c>
      <c r="F11" s="62">
        <f>Calcs!G13*10^9</f>
        <v>58483736842105</v>
      </c>
      <c r="G11" s="62">
        <f>Calcs!H13*10^9</f>
        <v>59193684210527</v>
      </c>
      <c r="H11" s="62">
        <f>Calcs!I13*10^9</f>
        <v>59903631578948</v>
      </c>
      <c r="I11" s="62">
        <f>Calcs!J13*10^9</f>
        <v>60613578947369</v>
      </c>
      <c r="J11" s="62">
        <f>Calcs!K13*10^9</f>
        <v>61323526315790</v>
      </c>
      <c r="K11" s="62">
        <f>Calcs!L13*10^9</f>
        <v>62033473684211</v>
      </c>
      <c r="L11" s="62">
        <f>Calcs!M13*10^9</f>
        <v>62743421052632</v>
      </c>
      <c r="M11" s="62">
        <f>Calcs!N13*10^9</f>
        <v>63453368421053</v>
      </c>
      <c r="N11" s="62">
        <f>Calcs!O13*10^9</f>
        <v>64163315789474</v>
      </c>
      <c r="O11" s="62">
        <f>Calcs!P13*10^9</f>
        <v>64873263157895</v>
      </c>
      <c r="P11" s="62">
        <f>Calcs!Q13*10^9</f>
        <v>65583210526316</v>
      </c>
      <c r="Q11" s="62">
        <f>Calcs!R13*10^9</f>
        <v>66293157894737</v>
      </c>
      <c r="R11" s="62">
        <f>Calcs!S13*10^9</f>
        <v>67003105263158</v>
      </c>
      <c r="S11" s="62">
        <f>Calcs!T13*10^9</f>
        <v>67713052631579</v>
      </c>
      <c r="T11" s="62">
        <f>Calcs!U13*10^9</f>
        <v>68423000000000</v>
      </c>
      <c r="U11" s="62">
        <f>Calcs!V13*10^9</f>
        <v>69132947368421</v>
      </c>
      <c r="V11" s="62">
        <f>Calcs!W13*10^9</f>
        <v>69842894736842</v>
      </c>
      <c r="W11" s="62">
        <f>Calcs!X13*10^9</f>
        <v>70552842105263</v>
      </c>
      <c r="X11" s="62">
        <f>Calcs!Y13*10^9</f>
        <v>71262789473684</v>
      </c>
      <c r="Y11" s="62">
        <f>Calcs!Z13*10^9</f>
        <v>71972736842105</v>
      </c>
      <c r="Z11" s="62">
        <f>Calcs!AA13*10^9</f>
        <v>72682684210526</v>
      </c>
      <c r="AA11" s="62">
        <f>Calcs!AB13*10^9</f>
        <v>73392631578947</v>
      </c>
      <c r="AB11" s="62">
        <f>Calcs!AC13*10^9</f>
        <v>74102578947368</v>
      </c>
      <c r="AC11" s="62">
        <f>Calcs!AD13*10^9</f>
        <v>74812526315789</v>
      </c>
      <c r="AD11" s="62">
        <f>Calcs!AE13*10^9</f>
        <v>75522473684210</v>
      </c>
      <c r="AE11" s="62">
        <f>Calcs!AF13*10^9</f>
        <v>76232421052632</v>
      </c>
      <c r="AF11" s="62">
        <f>Calcs!AG13*10^9</f>
        <v>76942368421052</v>
      </c>
    </row>
    <row r="12" ht="14.25" customHeight="1">
      <c r="A12" s="61" t="s">
        <v>41</v>
      </c>
      <c r="B12" s="62">
        <f>Calcs!C14*10^9</f>
        <v>58474315789474</v>
      </c>
      <c r="C12" s="62">
        <f>Calcs!D14*10^9</f>
        <v>59351631578948</v>
      </c>
      <c r="D12" s="62">
        <f>Calcs!E14*10^9</f>
        <v>60228947368421</v>
      </c>
      <c r="E12" s="62">
        <f>Calcs!F14*10^9</f>
        <v>61106263157895</v>
      </c>
      <c r="F12" s="62">
        <f>Calcs!G14*10^9</f>
        <v>61983578947369</v>
      </c>
      <c r="G12" s="62">
        <f>Calcs!H14*10^9</f>
        <v>62860894736842</v>
      </c>
      <c r="H12" s="62">
        <f>Calcs!I14*10^9</f>
        <v>63738210526316</v>
      </c>
      <c r="I12" s="62">
        <f>Calcs!J14*10^9</f>
        <v>64615526315790</v>
      </c>
      <c r="J12" s="62">
        <f>Calcs!K14*10^9</f>
        <v>65492842105263</v>
      </c>
      <c r="K12" s="62">
        <f>Calcs!L14*10^9</f>
        <v>66370157894737</v>
      </c>
      <c r="L12" s="62">
        <f>Calcs!M14*10^9</f>
        <v>67247473684211</v>
      </c>
      <c r="M12" s="62">
        <f>Calcs!N14*10^9</f>
        <v>68124789473684</v>
      </c>
      <c r="N12" s="62">
        <f>Calcs!O14*10^9</f>
        <v>69002105263158</v>
      </c>
      <c r="O12" s="62">
        <f>Calcs!P14*10^9</f>
        <v>69879421052632</v>
      </c>
      <c r="P12" s="62">
        <f>Calcs!Q14*10^9</f>
        <v>70756736842105</v>
      </c>
      <c r="Q12" s="62">
        <f>Calcs!R14*10^9</f>
        <v>71634052631579</v>
      </c>
      <c r="R12" s="62">
        <f>Calcs!S14*10^9</f>
        <v>72511368421053</v>
      </c>
      <c r="S12" s="62">
        <f>Calcs!T14*10^9</f>
        <v>73388684210526</v>
      </c>
      <c r="T12" s="62">
        <f>Calcs!U14*10^9</f>
        <v>74266000000000</v>
      </c>
      <c r="U12" s="62">
        <f>Calcs!V14*10^9</f>
        <v>75143315789474</v>
      </c>
      <c r="V12" s="62">
        <f>Calcs!W14*10^9</f>
        <v>76020631578947</v>
      </c>
      <c r="W12" s="62">
        <f>Calcs!X14*10^9</f>
        <v>76897947368421</v>
      </c>
      <c r="X12" s="62">
        <f>Calcs!Y14*10^9</f>
        <v>77775263157895</v>
      </c>
      <c r="Y12" s="62">
        <f>Calcs!Z14*10^9</f>
        <v>78652578947368</v>
      </c>
      <c r="Z12" s="62">
        <f>Calcs!AA14*10^9</f>
        <v>79529894736842</v>
      </c>
      <c r="AA12" s="62">
        <f>Calcs!AB14*10^9</f>
        <v>80407210526316</v>
      </c>
      <c r="AB12" s="62">
        <f>Calcs!AC14*10^9</f>
        <v>81284526315789</v>
      </c>
      <c r="AC12" s="62">
        <f>Calcs!AD14*10^9</f>
        <v>82161842105263</v>
      </c>
      <c r="AD12" s="62">
        <f>Calcs!AE14*10^9</f>
        <v>83039157894737</v>
      </c>
      <c r="AE12" s="62">
        <f>Calcs!AF14*10^9</f>
        <v>83916473684210</v>
      </c>
      <c r="AF12" s="62">
        <f>Calcs!AG14*10^9</f>
        <v>84793789473684</v>
      </c>
    </row>
    <row r="13" ht="14.25" customHeight="1">
      <c r="A13" s="61" t="s">
        <v>42</v>
      </c>
      <c r="B13" s="62">
        <f>Calcs!C15*10^9</f>
        <v>0</v>
      </c>
      <c r="C13" s="62">
        <f>Calcs!D15*10^9</f>
        <v>0</v>
      </c>
      <c r="D13" s="62">
        <f>Calcs!E15*10^9</f>
        <v>0</v>
      </c>
      <c r="E13" s="62">
        <f>Calcs!F15*10^9</f>
        <v>0</v>
      </c>
      <c r="F13" s="62">
        <f>Calcs!G15*10^9</f>
        <v>0</v>
      </c>
      <c r="G13" s="62">
        <f>Calcs!H15*10^9</f>
        <v>0</v>
      </c>
      <c r="H13" s="62">
        <f>Calcs!I15*10^9</f>
        <v>0</v>
      </c>
      <c r="I13" s="62">
        <f>Calcs!J15*10^9</f>
        <v>0</v>
      </c>
      <c r="J13" s="62">
        <f>Calcs!K15*10^9</f>
        <v>0</v>
      </c>
      <c r="K13" s="62">
        <f>Calcs!L15*10^9</f>
        <v>0</v>
      </c>
      <c r="L13" s="62">
        <f>Calcs!M15*10^9</f>
        <v>0</v>
      </c>
      <c r="M13" s="62">
        <f>Calcs!N15*10^9</f>
        <v>0</v>
      </c>
      <c r="N13" s="62">
        <f>Calcs!O15*10^9</f>
        <v>0</v>
      </c>
      <c r="O13" s="62">
        <f>Calcs!P15*10^9</f>
        <v>0</v>
      </c>
      <c r="P13" s="62">
        <f>Calcs!Q15*10^9</f>
        <v>0</v>
      </c>
      <c r="Q13" s="62">
        <f>Calcs!R15*10^9</f>
        <v>0</v>
      </c>
      <c r="R13" s="62">
        <f>Calcs!S15*10^9</f>
        <v>0</v>
      </c>
      <c r="S13" s="62">
        <f>Calcs!T15*10^9</f>
        <v>0</v>
      </c>
      <c r="T13" s="62">
        <f>Calcs!U15*10^9</f>
        <v>0</v>
      </c>
      <c r="U13" s="62">
        <f>Calcs!V15*10^9</f>
        <v>0</v>
      </c>
      <c r="V13" s="62">
        <f>Calcs!W15*10^9</f>
        <v>0</v>
      </c>
      <c r="W13" s="62">
        <f>Calcs!X15*10^9</f>
        <v>0</v>
      </c>
      <c r="X13" s="62">
        <f>Calcs!Y15*10^9</f>
        <v>0</v>
      </c>
      <c r="Y13" s="62">
        <f>Calcs!Z15*10^9</f>
        <v>0</v>
      </c>
      <c r="Z13" s="62">
        <f>Calcs!AA15*10^9</f>
        <v>0</v>
      </c>
      <c r="AA13" s="62">
        <f>Calcs!AB15*10^9</f>
        <v>0</v>
      </c>
      <c r="AB13" s="62">
        <f>Calcs!AC15*10^9</f>
        <v>0</v>
      </c>
      <c r="AC13" s="62">
        <f>Calcs!AD15*10^9</f>
        <v>0</v>
      </c>
      <c r="AD13" s="62">
        <f>Calcs!AE15*10^9</f>
        <v>0</v>
      </c>
      <c r="AE13" s="62">
        <f>Calcs!AF15*10^9</f>
        <v>0</v>
      </c>
      <c r="AF13" s="62">
        <f>Calcs!AG15*10^9</f>
        <v>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2015-08-06T00:31:42Z</dcterms:created>
  <dc:creator>Jeffrey Rissman</dc:creator>
</cp:coreProperties>
</file>