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MAPPING" sheetId="2" r:id="rId5"/>
    <sheet state="visible" name="Electricity Residential" sheetId="3" r:id="rId6"/>
    <sheet state="visible" name="Energy in Residential" sheetId="4" r:id="rId7"/>
    <sheet state="visible" name="Energy in Commercial" sheetId="5" r:id="rId8"/>
    <sheet state="visible" name="LEAP projection" sheetId="6" r:id="rId9"/>
    <sheet state="visible" name="SYCEU-urban-residential" sheetId="7" r:id="rId10"/>
    <sheet state="visible" name="SYCEU-rural-residential" sheetId="8" r:id="rId11"/>
    <sheet state="visible" name="SYCEU-commercial" sheetId="9" r:id="rId12"/>
  </sheets>
  <definedNames>
    <definedName name="Table5">#REF!</definedName>
    <definedName name="Table4">#REF!</definedName>
  </definedNames>
  <calcPr/>
  <extLst>
    <ext uri="GoogleSheetsCustomDataVersion2">
      <go:sheetsCustomData xmlns:go="http://customooxmlschemas.google.com/" r:id="rId13" roundtripDataChecksum="BURhzdICsA1HrWYJc1JBFxPxdaSRw3JUgfsbpji40EU="/>
    </ext>
  </extLst>
</workbook>
</file>

<file path=xl/comments1.xml><?xml version="1.0" encoding="utf-8"?>
<comments xmlns:r="http://schemas.openxmlformats.org/officeDocument/2006/relationships" xmlns="http://schemas.openxmlformats.org/spreadsheetml/2006/main">
  <authors>
    <author/>
  </authors>
  <commentList>
    <comment authorId="0" ref="G2">
      <text>
        <t xml:space="preserve">======
ID#AAAA_6salfQ
Soyoung Oh    (2023-11-07 20:37:07)
IDO is included in fuel oil's 'other'
------
ID#AAAA9lHbJsQ
Soyoung Oh    (2023-11-07 23:36:56)
Industrial Diesel Oil (IDO)
A type of diesel oil used as fuel in low or medium-speed industrial diesel
engine (and marine engine).</t>
      </text>
    </comment>
  </commentList>
  <extLst>
    <ext uri="GoogleSheetsCustomDataVersion2">
      <go:sheetsCustomData xmlns:go="http://customooxmlschemas.google.com/" r:id="rId1" roundtripDataSignature="AMtx7mgwvg5zTncMR0zQ45tPgz5VZeFfYw=="/>
    </ext>
  </extLst>
</comments>
</file>

<file path=xl/sharedStrings.xml><?xml version="1.0" encoding="utf-8"?>
<sst xmlns="http://schemas.openxmlformats.org/spreadsheetml/2006/main" count="351" uniqueCount="143">
  <si>
    <t>BCEU BAU Components Energy Use</t>
  </si>
  <si>
    <t>Sources:</t>
  </si>
  <si>
    <t>Energy Consumption in Residential (Household) Sector</t>
  </si>
  <si>
    <t>ESDM</t>
  </si>
  <si>
    <t>Handbook of Energy and Economic Statistics of Indonesia</t>
  </si>
  <si>
    <t xml:space="preserve">https://www.esdm.go.id/id/publikasi/handbook-of-energy-economic-statistics-of-indonesia </t>
  </si>
  <si>
    <t>Table 5.2.2</t>
  </si>
  <si>
    <t>Energy End-Use Assumptions</t>
  </si>
  <si>
    <t>Indonesia Energy Outlook</t>
  </si>
  <si>
    <t xml:space="preserve">https://www.esdm.go.id/assets/media/content/content-indonesia-energy-outlook-2019-english-version.pdf </t>
  </si>
  <si>
    <t>Urbanization Rate</t>
  </si>
  <si>
    <t>Badan Pusat Statistik</t>
  </si>
  <si>
    <t xml:space="preserve">https://www.bps.go.id/statictable/2014/02/18/1276/persentase-penduduk-daerah-perkotaan-hasil-proyeksi-penduduk-menurut-provinsi-2015---2035.html </t>
  </si>
  <si>
    <t>Residential End Use Data</t>
  </si>
  <si>
    <t>CLASP and Ipsos</t>
  </si>
  <si>
    <t>Indonesia Residential End Use Survey</t>
  </si>
  <si>
    <t>https://www.clasp.ngo/wp-content/uploads/2021/01/Indonesia-Residential-End-Use-Survey.pdf</t>
  </si>
  <si>
    <t>Commercial End Use Percentage</t>
  </si>
  <si>
    <t>Kalkulator 2050</t>
  </si>
  <si>
    <t>discontinued, but data is taken from previous version of Indonesia EPS</t>
  </si>
  <si>
    <t>Notes:</t>
  </si>
  <si>
    <t>How data is processed and projected</t>
  </si>
  <si>
    <t>Energy consumption in residential and commercial sector data is available in HEESI 2019 with corresponding energy source, but end-use is not specified. To find the end-use fraction in residential area, some assumption are taken (see 'MAPPING' sheet for details) based on notes in Indonesia Energy Outlook. To verify the assumptions, Welfare Statistics 2019 (BPS) that shows fraction of end-use (not final energy demand) was also checked. Whereas for commercial sector, there is no report found, therefore the  end-use fraction are taken from processing the old data (previous EPS used Kalkulator 2050 that was discontinued). The end-use 'cooking' is categorized as 'appliances'.</t>
  </si>
  <si>
    <t>Reformatted to v3 of file format. There was already many zeros highlighted in red, so left all to those.</t>
  </si>
  <si>
    <t>Also, noting that the US file format included a variable for "Start year = 2019" on the About page. Not included in this file.</t>
  </si>
  <si>
    <t>In Urban Residential, biogas was combined with natural gas.</t>
  </si>
  <si>
    <t>Residential values are from the LEAP projection data</t>
  </si>
  <si>
    <t>Commercial values are from the Handbook of Energy and Economic Statistics of Indonesia</t>
  </si>
  <si>
    <t xml:space="preserve">Categorized gas oil and industrial diesel oil as ‘appliances’ and biogas oil as ‘other’. </t>
  </si>
  <si>
    <t>Urban residential</t>
  </si>
  <si>
    <t>cooling</t>
  </si>
  <si>
    <t>cooking</t>
  </si>
  <si>
    <t>appliances</t>
  </si>
  <si>
    <t>lighting</t>
  </si>
  <si>
    <t>other</t>
  </si>
  <si>
    <t>heating</t>
  </si>
  <si>
    <t>biomass</t>
  </si>
  <si>
    <t>gas</t>
  </si>
  <si>
    <t>v</t>
  </si>
  <si>
    <t>kerosene</t>
  </si>
  <si>
    <t>lpg</t>
  </si>
  <si>
    <t>biogas</t>
  </si>
  <si>
    <t>electricity</t>
  </si>
  <si>
    <t>Rural residential</t>
  </si>
  <si>
    <t xml:space="preserve"> </t>
  </si>
  <si>
    <t>year: 2019</t>
  </si>
  <si>
    <t>electricity, by end use</t>
  </si>
  <si>
    <t>GWh</t>
  </si>
  <si>
    <t>Category in CLASP</t>
  </si>
  <si>
    <t>Category in EPS</t>
  </si>
  <si>
    <t>Total in EPS</t>
  </si>
  <si>
    <t>This data is then divided for urban and rural use based on urbanization rate (electricity end-use % consumption rate is assumed to be the same)</t>
  </si>
  <si>
    <t>air conditioner</t>
  </si>
  <si>
    <t>electric fan</t>
  </si>
  <si>
    <t>refrigerator</t>
  </si>
  <si>
    <t>rice cooker/warmer</t>
  </si>
  <si>
    <t>television</t>
  </si>
  <si>
    <t>other 32 appliances</t>
  </si>
  <si>
    <t>iron</t>
  </si>
  <si>
    <t>washing machine</t>
  </si>
  <si>
    <t>dispenser</t>
  </si>
  <si>
    <t>Total electricity consumption in household (2019)</t>
  </si>
  <si>
    <t>water pump</t>
  </si>
  <si>
    <t xml:space="preserve">PLN 2019: </t>
  </si>
  <si>
    <t>HEESI 2019:</t>
  </si>
  <si>
    <t>uncategorized</t>
  </si>
  <si>
    <t>conclusion: data is valid since the difference between 2 sources is low</t>
  </si>
  <si>
    <t>modulus (unmatch between PLN and HSEE)</t>
  </si>
  <si>
    <t>Energy consumption in household sector (HEESI, 2019)</t>
  </si>
  <si>
    <t>year</t>
  </si>
  <si>
    <t>biomass (thousand ton)</t>
  </si>
  <si>
    <t>gas (mmscf)</t>
  </si>
  <si>
    <t>kerosene (kilo liter)</t>
  </si>
  <si>
    <t>LPG (thousand ton)</t>
  </si>
  <si>
    <t>biogas (thousand m3)</t>
  </si>
  <si>
    <t>electricity (GWh)</t>
  </si>
  <si>
    <t>n.a</t>
  </si>
  <si>
    <t>Urban Households (%)</t>
  </si>
  <si>
    <t>Rural Households (%)</t>
  </si>
  <si>
    <t>conversion factor from original to btu (HEESI, 2019)</t>
  </si>
  <si>
    <t>original unit</t>
  </si>
  <si>
    <t>in btu</t>
  </si>
  <si>
    <t>urban</t>
  </si>
  <si>
    <t>rural</t>
  </si>
  <si>
    <t>Thousand ton</t>
  </si>
  <si>
    <t>MMSCF</t>
  </si>
  <si>
    <t>Kilo liter</t>
  </si>
  <si>
    <t>gasoil CN 48 (kilo liter)</t>
  </si>
  <si>
    <t>biogasoil (kilo liter)</t>
  </si>
  <si>
    <t>IDO</t>
  </si>
  <si>
    <t>total fuel (kilo liter)</t>
  </si>
  <si>
    <t>lpg (thousand ton)</t>
  </si>
  <si>
    <t>Thousand BOE</t>
  </si>
  <si>
    <t>BTU</t>
  </si>
  <si>
    <t>BOE</t>
  </si>
  <si>
    <t>Source: Handbook of Energy and Economic Statistics of Indonesia 2021.pdf</t>
  </si>
  <si>
    <t>LEAP Projection example for 2019</t>
  </si>
  <si>
    <t>Commercial</t>
  </si>
  <si>
    <t xml:space="preserve">   Cooking</t>
  </si>
  <si>
    <t xml:space="preserve">      LPG</t>
  </si>
  <si>
    <t>fraction for electricity</t>
  </si>
  <si>
    <t xml:space="preserve">   lighting</t>
  </si>
  <si>
    <t>Based on the LEAP projection categorization, LPG was used for cooking; electricity was used for lighting, appliances, cooling, and other (divided by the ratio); fuel oil (kerosene, gasoil, biogasoil, IDO) was used for appliances</t>
  </si>
  <si>
    <t xml:space="preserve">      electricity</t>
  </si>
  <si>
    <t xml:space="preserve">   appliances</t>
  </si>
  <si>
    <t>Year</t>
  </si>
  <si>
    <t>cooling &amp; ventilation</t>
  </si>
  <si>
    <t>envelope</t>
  </si>
  <si>
    <t xml:space="preserve">      gas</t>
  </si>
  <si>
    <t>electricity (BTU)</t>
  </si>
  <si>
    <t xml:space="preserve">      fuel oil</t>
  </si>
  <si>
    <t>coal (BTU)</t>
  </si>
  <si>
    <t xml:space="preserve">      Electricity</t>
  </si>
  <si>
    <t>natural gas (BTU)</t>
  </si>
  <si>
    <t xml:space="preserve">   cooling</t>
  </si>
  <si>
    <t>petroleum diesel (BTU)</t>
  </si>
  <si>
    <t>heat (BTU)</t>
  </si>
  <si>
    <t xml:space="preserve">   other</t>
  </si>
  <si>
    <t>biomass (BTU)</t>
  </si>
  <si>
    <t>kerosene (BTU)</t>
  </si>
  <si>
    <t>heavy or residual fuel oil (BTU)</t>
  </si>
  <si>
    <t>LPG propane or butane (BTU)</t>
  </si>
  <si>
    <t>hydrogen (BTU)</t>
  </si>
  <si>
    <t>Energy Demand Final Units</t>
  </si>
  <si>
    <t>Scenario: BAU, All Fuels</t>
  </si>
  <si>
    <t>Branch: Demand</t>
  </si>
  <si>
    <t>Units: British Thermal Units</t>
  </si>
  <si>
    <t>Branch</t>
  </si>
  <si>
    <t>Residential</t>
  </si>
  <si>
    <t xml:space="preserve">   Rural</t>
  </si>
  <si>
    <t xml:space="preserve">      cooking</t>
  </si>
  <si>
    <t xml:space="preserve">         Biomass</t>
  </si>
  <si>
    <t xml:space="preserve">         LPG</t>
  </si>
  <si>
    <t xml:space="preserve">         gas</t>
  </si>
  <si>
    <t xml:space="preserve">         Electricity</t>
  </si>
  <si>
    <t xml:space="preserve">      lighting</t>
  </si>
  <si>
    <t xml:space="preserve">         Kerosene</t>
  </si>
  <si>
    <t xml:space="preserve">      appliances</t>
  </si>
  <si>
    <t xml:space="preserve">         electricity</t>
  </si>
  <si>
    <t xml:space="preserve">      cooling</t>
  </si>
  <si>
    <t xml:space="preserve">      other</t>
  </si>
  <si>
    <t xml:space="preserve">   Urban</t>
  </si>
  <si>
    <t>Total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</si>
</sst>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_-* #,##0_-;\-* #,##0_-;_-* &quot;-&quot;_-;_-@"/>
    <numFmt numFmtId="166" formatCode="0.000"/>
    <numFmt numFmtId="167" formatCode="0.00000.E+00"/>
    <numFmt numFmtId="168" formatCode="0.0000.E+00"/>
    <numFmt numFmtId="169" formatCode="0.000.E+00"/>
  </numFmts>
  <fonts count="16">
    <font>
      <sz val="11.0"/>
      <color theme="1"/>
      <name val="Arial"/>
      <scheme val="minor"/>
    </font>
    <font>
      <b/>
      <sz val="11.0"/>
      <color theme="1"/>
      <name val="Calibri"/>
    </font>
    <font/>
    <font>
      <sz val="11.0"/>
      <color theme="1"/>
      <name val="Calibri"/>
    </font>
    <font>
      <u/>
      <sz val="11.0"/>
      <color theme="10"/>
      <name val="Arial"/>
    </font>
    <font>
      <u/>
      <sz val="11.0"/>
      <color theme="10"/>
      <name val="Arial"/>
    </font>
    <font>
      <sz val="11.0"/>
      <color theme="1"/>
      <name val="Arial"/>
    </font>
    <font>
      <color theme="1"/>
      <name val="Arial"/>
      <scheme val="minor"/>
    </font>
    <font>
      <b/>
      <u/>
      <sz val="11.0"/>
      <color theme="1"/>
      <name val="Calibri"/>
    </font>
    <font>
      <sz val="10.0"/>
      <color rgb="FF000000"/>
      <name val="Arial"/>
    </font>
    <font>
      <b/>
      <sz val="10.0"/>
      <color theme="1"/>
      <name val="Calibri"/>
    </font>
    <font>
      <sz val="10.0"/>
      <color theme="1"/>
      <name val="Calibri"/>
    </font>
    <font>
      <sz val="11.0"/>
      <color rgb="FF000000"/>
      <name val="Calibri"/>
    </font>
    <font>
      <b/>
      <sz val="11.0"/>
      <color rgb="FF000000"/>
      <name val="Calibri"/>
    </font>
    <font>
      <color rgb="FF000000"/>
      <name val="Arial"/>
      <scheme val="minor"/>
    </font>
    <font>
      <u/>
      <color theme="1"/>
      <name val="Arial"/>
      <scheme val="minor"/>
    </font>
  </fonts>
  <fills count="8">
    <fill>
      <patternFill patternType="none"/>
    </fill>
    <fill>
      <patternFill patternType="lightGray"/>
    </fill>
    <fill>
      <patternFill patternType="solid">
        <fgColor rgb="FFBFBFBF"/>
        <bgColor rgb="FFBFBFBF"/>
      </patternFill>
    </fill>
    <fill>
      <patternFill patternType="solid">
        <fgColor rgb="FF92D050"/>
        <bgColor rgb="FF92D050"/>
      </patternFill>
    </fill>
    <fill>
      <patternFill patternType="solid">
        <fgColor rgb="FFE2EDFA"/>
        <bgColor rgb="FFE2EDFA"/>
      </patternFill>
    </fill>
    <fill>
      <patternFill patternType="solid">
        <fgColor rgb="FFD6E9D6"/>
        <bgColor rgb="FFD6E9D6"/>
      </patternFill>
    </fill>
    <fill>
      <patternFill patternType="solid">
        <fgColor rgb="FFCCCCCE"/>
        <bgColor rgb="FFCCCCCE"/>
      </patternFill>
    </fill>
    <fill>
      <patternFill patternType="solid">
        <fgColor rgb="FFFFFFD5"/>
        <bgColor rgb="FFFFFFD5"/>
      </patternFill>
    </fill>
  </fills>
  <borders count="13">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top/>
      <bottom/>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horizontal="left" vertical="center"/>
    </xf>
    <xf borderId="2" fillId="0" fontId="2" numFmtId="0" xfId="0" applyBorder="1" applyFont="1"/>
    <xf borderId="3" fillId="0" fontId="2" numFmtId="0" xfId="0" applyBorder="1" applyFont="1"/>
    <xf borderId="0" fillId="0" fontId="3" numFmtId="0" xfId="0" applyFont="1"/>
    <xf borderId="0" fillId="0" fontId="3" numFmtId="0" xfId="0" applyAlignment="1" applyFont="1">
      <alignment horizontal="left" vertical="center"/>
    </xf>
    <xf borderId="0" fillId="0" fontId="3" numFmtId="0" xfId="0" applyAlignment="1" applyFont="1">
      <alignment horizontal="left"/>
    </xf>
    <xf borderId="0" fillId="0" fontId="4" numFmtId="0" xfId="0" applyAlignment="1" applyFont="1">
      <alignment horizontal="left" vertical="center"/>
    </xf>
    <xf borderId="1" fillId="2" fontId="1" numFmtId="0" xfId="0" applyAlignment="1" applyBorder="1" applyFont="1">
      <alignment horizontal="left"/>
    </xf>
    <xf borderId="0" fillId="0" fontId="5" numFmtId="0" xfId="0" applyAlignment="1" applyFont="1">
      <alignment horizontal="left"/>
    </xf>
    <xf borderId="0" fillId="0" fontId="3" numFmtId="0" xfId="0" applyAlignment="1" applyFont="1">
      <alignment horizontal="left" shrinkToFit="0" vertical="top" wrapText="1"/>
    </xf>
    <xf borderId="0" fillId="0" fontId="6" numFmtId="14" xfId="0" applyFont="1" applyNumberFormat="1"/>
    <xf borderId="0" fillId="0" fontId="6" numFmtId="0" xfId="0" applyFont="1"/>
    <xf borderId="0" fillId="0" fontId="6" numFmtId="0" xfId="0" applyAlignment="1" applyFont="1">
      <alignment readingOrder="0"/>
    </xf>
    <xf borderId="0" fillId="0" fontId="7" numFmtId="164" xfId="0" applyAlignment="1" applyFont="1" applyNumberFormat="1">
      <alignment readingOrder="0"/>
    </xf>
    <xf borderId="0" fillId="0" fontId="7" numFmtId="0" xfId="0" applyAlignment="1" applyFont="1">
      <alignment readingOrder="0"/>
    </xf>
    <xf borderId="4" fillId="0" fontId="3" numFmtId="0" xfId="0" applyBorder="1" applyFont="1"/>
    <xf borderId="4" fillId="0" fontId="1" numFmtId="0" xfId="0" applyAlignment="1" applyBorder="1" applyFont="1">
      <alignment vertical="center"/>
    </xf>
    <xf borderId="4" fillId="0" fontId="1" numFmtId="0" xfId="0" applyAlignment="1" applyBorder="1" applyFont="1">
      <alignment horizontal="center" vertical="center"/>
    </xf>
    <xf borderId="0" fillId="0" fontId="3" numFmtId="0" xfId="0" applyAlignment="1" applyFont="1">
      <alignment vertical="center"/>
    </xf>
    <xf borderId="4" fillId="0" fontId="1" numFmtId="0" xfId="0" applyBorder="1" applyFont="1"/>
    <xf borderId="0" fillId="0" fontId="8" numFmtId="0" xfId="0" applyFont="1"/>
    <xf borderId="0" fillId="0" fontId="1" numFmtId="0" xfId="0" applyAlignment="1" applyFont="1">
      <alignment horizontal="center" shrinkToFit="0" vertical="center" wrapText="1"/>
    </xf>
    <xf borderId="4" fillId="0" fontId="3" numFmtId="165" xfId="0" applyBorder="1" applyFont="1" applyNumberFormat="1"/>
    <xf borderId="5" fillId="0" fontId="3" numFmtId="0" xfId="0" applyAlignment="1" applyBorder="1" applyFont="1">
      <alignment horizontal="center" vertical="center"/>
    </xf>
    <xf borderId="5" fillId="0" fontId="3" numFmtId="165" xfId="0" applyAlignment="1" applyBorder="1" applyFont="1" applyNumberFormat="1">
      <alignment horizontal="center"/>
    </xf>
    <xf borderId="6" fillId="0" fontId="2" numFmtId="0" xfId="0" applyBorder="1" applyFont="1"/>
    <xf borderId="7" fillId="0" fontId="2" numFmtId="0" xfId="0" applyBorder="1" applyFont="1"/>
    <xf borderId="0" fillId="0" fontId="3" numFmtId="165" xfId="0" applyFont="1" applyNumberFormat="1"/>
    <xf borderId="4" fillId="0" fontId="3" numFmtId="0" xfId="0" applyAlignment="1" applyBorder="1" applyFont="1">
      <alignment horizontal="center" vertical="center"/>
    </xf>
    <xf borderId="0" fillId="0" fontId="9" numFmtId="165" xfId="0" applyAlignment="1" applyFont="1" applyNumberFormat="1">
      <alignment horizontal="center" shrinkToFit="0" vertical="center" wrapText="1"/>
    </xf>
    <xf borderId="0" fillId="0" fontId="3" numFmtId="0" xfId="0" applyAlignment="1" applyFont="1">
      <alignment horizontal="center" vertical="center"/>
    </xf>
    <xf borderId="0" fillId="0" fontId="3" numFmtId="0" xfId="0" applyAlignment="1" applyFont="1">
      <alignment horizontal="center"/>
    </xf>
    <xf borderId="0" fillId="0" fontId="3" numFmtId="0" xfId="0" applyAlignment="1" applyFont="1">
      <alignment shrinkToFit="0" wrapText="1"/>
    </xf>
    <xf borderId="4" fillId="0" fontId="1" numFmtId="0" xfId="0" applyAlignment="1" applyBorder="1" applyFont="1">
      <alignment shrinkToFit="0" wrapText="1"/>
    </xf>
    <xf borderId="4" fillId="0" fontId="10" numFmtId="1" xfId="0" applyAlignment="1" applyBorder="1" applyFont="1" applyNumberFormat="1">
      <alignment shrinkToFit="0" wrapText="1"/>
    </xf>
    <xf borderId="4" fillId="0" fontId="11" numFmtId="3" xfId="0" applyAlignment="1" applyBorder="1" applyFont="1" applyNumberFormat="1">
      <alignment shrinkToFit="0" wrapText="1"/>
    </xf>
    <xf borderId="4" fillId="0" fontId="11" numFmtId="1" xfId="0" applyAlignment="1" applyBorder="1" applyFont="1" applyNumberFormat="1">
      <alignment shrinkToFit="0" wrapText="1"/>
    </xf>
    <xf borderId="4" fillId="0" fontId="11" numFmtId="0" xfId="0" applyAlignment="1" applyBorder="1" applyFont="1">
      <alignment shrinkToFit="0" wrapText="1"/>
    </xf>
    <xf borderId="0" fillId="0" fontId="3" numFmtId="166" xfId="0" applyFont="1" applyNumberFormat="1"/>
    <xf borderId="4" fillId="0" fontId="3" numFmtId="3" xfId="0" applyBorder="1" applyFont="1" applyNumberFormat="1"/>
    <xf borderId="8" fillId="3" fontId="1" numFmtId="0" xfId="0" applyBorder="1" applyFill="1" applyFont="1"/>
    <xf borderId="8" fillId="3" fontId="3" numFmtId="0" xfId="0" applyBorder="1" applyFont="1"/>
    <xf borderId="4" fillId="0" fontId="3" numFmtId="167" xfId="0" applyBorder="1" applyFont="1" applyNumberFormat="1"/>
    <xf borderId="4" fillId="0" fontId="3" numFmtId="168" xfId="0" applyBorder="1" applyFont="1" applyNumberFormat="1"/>
    <xf borderId="4" fillId="0" fontId="3" numFmtId="1" xfId="0" applyAlignment="1" applyBorder="1" applyFont="1" applyNumberFormat="1">
      <alignment vertical="bottom"/>
    </xf>
    <xf borderId="4" fillId="0" fontId="12" numFmtId="1" xfId="0" applyAlignment="1" applyBorder="1" applyFont="1" applyNumberFormat="1">
      <alignment shrinkToFit="0" vertical="bottom" wrapText="1"/>
    </xf>
    <xf borderId="4" fillId="0" fontId="1" numFmtId="1" xfId="0" applyAlignment="1" applyBorder="1" applyFont="1" applyNumberFormat="1">
      <alignment horizontal="right" shrinkToFit="0" vertical="bottom" wrapText="1"/>
    </xf>
    <xf borderId="4" fillId="0" fontId="13" numFmtId="0" xfId="0" applyAlignment="1" applyBorder="1" applyFont="1">
      <alignment shrinkToFit="0" wrapText="1"/>
    </xf>
    <xf borderId="4" fillId="0" fontId="13" numFmtId="0" xfId="0" applyAlignment="1" applyBorder="1" applyFont="1">
      <alignment readingOrder="0" shrinkToFit="0" wrapText="1"/>
    </xf>
    <xf borderId="4" fillId="0" fontId="12" numFmtId="1" xfId="0" applyAlignment="1" applyBorder="1" applyFont="1" applyNumberFormat="1">
      <alignment horizontal="right" shrinkToFit="0" vertical="bottom" wrapText="1"/>
    </xf>
    <xf borderId="4" fillId="0" fontId="12" numFmtId="1" xfId="0" applyAlignment="1" applyBorder="1" applyFont="1" applyNumberFormat="1">
      <alignment readingOrder="0" shrinkToFit="0" vertical="bottom" wrapText="1"/>
    </xf>
    <xf borderId="4" fillId="0" fontId="1" numFmtId="1" xfId="0" applyAlignment="1" applyBorder="1" applyFont="1" applyNumberFormat="1">
      <alignment readingOrder="0" shrinkToFit="0" vertical="bottom" wrapText="1"/>
    </xf>
    <xf borderId="4" fillId="0" fontId="12" numFmtId="3" xfId="0" applyAlignment="1" applyBorder="1" applyFont="1" applyNumberFormat="1">
      <alignment horizontal="right" shrinkToFit="0" vertical="bottom" wrapText="1"/>
    </xf>
    <xf borderId="4" fillId="0" fontId="12" numFmtId="3" xfId="0" applyAlignment="1" applyBorder="1" applyFont="1" applyNumberFormat="1">
      <alignment horizontal="right" readingOrder="0" shrinkToFit="0" vertical="bottom" wrapText="1"/>
    </xf>
    <xf borderId="4" fillId="0" fontId="12" numFmtId="3" xfId="0" applyAlignment="1" applyBorder="1" applyFont="1" applyNumberFormat="1">
      <alignment readingOrder="0" vertical="bottom"/>
    </xf>
    <xf borderId="4" fillId="0" fontId="14" numFmtId="0" xfId="0" applyAlignment="1" applyBorder="1" applyFont="1">
      <alignment readingOrder="0"/>
    </xf>
    <xf borderId="4" fillId="4" fontId="12" numFmtId="169" xfId="0" applyAlignment="1" applyBorder="1" applyFill="1" applyFont="1" applyNumberForma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15" numFmtId="0" xfId="0" applyAlignment="1" applyFont="1">
      <alignment readingOrder="0"/>
    </xf>
    <xf borderId="0" fillId="5" fontId="3" numFmtId="0" xfId="0" applyAlignment="1" applyFill="1" applyFont="1">
      <alignment vertical="bottom"/>
    </xf>
    <xf borderId="9" fillId="5" fontId="3" numFmtId="169" xfId="0" applyAlignment="1" applyBorder="1" applyFont="1" applyNumberFormat="1">
      <alignment horizontal="right" vertical="bottom"/>
    </xf>
    <xf borderId="4" fillId="0" fontId="3" numFmtId="0" xfId="0" applyAlignment="1" applyBorder="1" applyFont="1">
      <alignment vertical="bottom"/>
    </xf>
    <xf borderId="10" fillId="0" fontId="1" numFmtId="1" xfId="0" applyBorder="1" applyFont="1" applyNumberFormat="1"/>
    <xf borderId="10" fillId="0" fontId="1" numFmtId="1" xfId="0" applyAlignment="1" applyBorder="1" applyFont="1" applyNumberFormat="1">
      <alignment horizontal="center"/>
    </xf>
    <xf borderId="0" fillId="4" fontId="3" numFmtId="0" xfId="0" applyAlignment="1" applyFont="1">
      <alignment vertical="bottom"/>
    </xf>
    <xf borderId="0" fillId="4" fontId="3" numFmtId="169" xfId="0" applyAlignment="1" applyFont="1" applyNumberFormat="1">
      <alignment horizontal="right" vertical="bottom"/>
    </xf>
    <xf borderId="6" fillId="0" fontId="1" numFmtId="0" xfId="0" applyAlignment="1" applyBorder="1" applyFont="1">
      <alignment vertical="bottom"/>
    </xf>
    <xf borderId="4" fillId="0" fontId="12" numFmtId="169" xfId="0" applyAlignment="1" applyBorder="1" applyFont="1" applyNumberFormat="1">
      <alignment horizontal="right" vertical="bottom"/>
    </xf>
    <xf borderId="11" fillId="0" fontId="12" numFmtId="3" xfId="0" applyAlignment="1" applyBorder="1" applyFont="1" applyNumberFormat="1">
      <alignment horizontal="right" vertical="bottom"/>
    </xf>
    <xf borderId="12" fillId="0" fontId="12" numFmtId="169" xfId="0" applyAlignment="1" applyBorder="1" applyFont="1" applyNumberFormat="1">
      <alignment horizontal="right" vertical="bottom"/>
    </xf>
    <xf borderId="0" fillId="0" fontId="3" numFmtId="169" xfId="0" applyAlignment="1" applyFont="1" applyNumberFormat="1">
      <alignment horizontal="right" vertical="bottom"/>
    </xf>
    <xf borderId="4" fillId="0" fontId="3" numFmtId="10" xfId="0" applyBorder="1" applyFont="1" applyNumberFormat="1"/>
    <xf borderId="11" fillId="0" fontId="3" numFmtId="0" xfId="0" applyAlignment="1" applyBorder="1" applyFont="1">
      <alignment horizontal="right" vertical="bottom"/>
    </xf>
    <xf borderId="0" fillId="0" fontId="7" numFmtId="0" xfId="0" applyAlignment="1" applyFont="1">
      <alignment readingOrder="0" shrinkToFit="0" wrapText="1"/>
    </xf>
    <xf borderId="0" fillId="0" fontId="7" numFmtId="10" xfId="0" applyFont="1" applyNumberFormat="1"/>
    <xf borderId="0" fillId="0" fontId="1" numFmtId="0" xfId="0" applyAlignment="1" applyFont="1">
      <alignment horizontal="right"/>
    </xf>
    <xf borderId="0" fillId="0" fontId="12" numFmtId="169" xfId="0" applyAlignment="1" applyFont="1" applyNumberFormat="1">
      <alignment horizontal="right" readingOrder="0" shrinkToFit="0" vertical="bottom" wrapText="0"/>
    </xf>
    <xf borderId="0" fillId="0" fontId="12" numFmtId="167" xfId="0" applyAlignment="1" applyFont="1" applyNumberFormat="1">
      <alignment horizontal="right" readingOrder="0" shrinkToFit="0" vertical="bottom" wrapText="0"/>
    </xf>
    <xf borderId="0" fillId="0" fontId="7" numFmtId="169" xfId="0" applyFont="1" applyNumberFormat="1"/>
    <xf borderId="0" fillId="0" fontId="12" numFmtId="0" xfId="0" applyAlignment="1" applyFont="1">
      <alignment horizontal="right" readingOrder="0" shrinkToFit="0" vertical="bottom" wrapText="0"/>
    </xf>
    <xf borderId="0" fillId="0" fontId="12" numFmtId="11" xfId="0" applyAlignment="1" applyFont="1" applyNumberFormat="1">
      <alignment horizontal="right" readingOrder="0" shrinkToFit="0" vertical="bottom" wrapText="0"/>
    </xf>
    <xf borderId="0" fillId="6" fontId="3" numFmtId="0" xfId="0" applyAlignment="1" applyFill="1" applyFont="1">
      <alignment vertical="bottom"/>
    </xf>
    <xf borderId="0" fillId="6" fontId="3" numFmtId="0" xfId="0" applyAlignment="1" applyFont="1">
      <alignment horizontal="right" vertical="bottom"/>
    </xf>
    <xf borderId="0" fillId="5" fontId="3" numFmtId="169" xfId="0" applyAlignment="1" applyFont="1" applyNumberFormat="1">
      <alignment horizontal="right" vertical="bottom"/>
    </xf>
    <xf borderId="0" fillId="7" fontId="3" numFmtId="0" xfId="0" applyAlignment="1" applyFill="1" applyFont="1">
      <alignment vertical="bottom"/>
    </xf>
    <xf borderId="0" fillId="7" fontId="3" numFmtId="169" xfId="0" applyAlignment="1" applyFont="1" applyNumberFormat="1">
      <alignment horizontal="right" vertical="bottom"/>
    </xf>
    <xf borderId="0" fillId="6" fontId="3" numFmtId="169" xfId="0" applyAlignment="1" applyFont="1" applyNumberFormat="1">
      <alignment horizontal="right" vertical="bottom"/>
    </xf>
    <xf borderId="0" fillId="0" fontId="3" numFmtId="10" xfId="0" applyAlignment="1" applyFont="1" applyNumberFormat="1">
      <alignment vertical="bottom"/>
    </xf>
    <xf borderId="0" fillId="0" fontId="3" numFmtId="4" xfId="0" applyFont="1" applyNumberFormat="1"/>
    <xf borderId="0" fillId="0" fontId="7" numFmtId="0" xfId="0" applyFont="1"/>
    <xf borderId="0" fillId="0" fontId="12" numFmtId="168" xfId="0" applyAlignment="1" applyFont="1" applyNumberFormat="1">
      <alignment horizontal="right" readingOrder="0" shrinkToFit="0" vertical="bottom" wrapText="0"/>
    </xf>
    <xf borderId="0" fillId="0" fontId="3" numFmtId="169" xfId="0" applyFont="1" applyNumberFormat="1"/>
    <xf borderId="0" fillId="0" fontId="3" numFmtId="167" xfId="0" applyFont="1" applyNumberForma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47625</xdr:rowOff>
    </xdr:from>
    <xdr:ext cx="6191250" cy="3228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sdm.go.id/id/publikasi/handbook-of-energy-economic-statistics-of-indonesia" TargetMode="External"/><Relationship Id="rId2" Type="http://schemas.openxmlformats.org/officeDocument/2006/relationships/hyperlink" Target="https://www.esdm.go.id/assets/media/content/content-indonesia-energy-outlook-2019-english-version.pdf" TargetMode="External"/><Relationship Id="rId3" Type="http://schemas.openxmlformats.org/officeDocument/2006/relationships/hyperlink" Target="https://www.bps.go.id/statictable/2014/02/18/1276/persentase-penduduk-daerah-perkotaan-hasil-proyeksi-penduduk-menurut-provinsi-2015---2035.html" TargetMode="External"/><Relationship Id="rId4" Type="http://schemas.openxmlformats.org/officeDocument/2006/relationships/hyperlink" Target="https://www.clasp.ngo/wp-content/uploads/2021/01/Indonesia-Residential-End-Use-Survey.pdf"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Jnrk1fVNw-ZgnS3Mtqk5S1QbX-HcZE3a/view?usp=sharing" TargetMode="External"/><Relationship Id="rId3" Type="http://schemas.openxmlformats.org/officeDocument/2006/relationships/drawing" Target="../drawings/drawing5.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1" t="s">
        <v>0</v>
      </c>
    </row>
    <row r="2" ht="14.25" customHeight="1"/>
    <row r="3" ht="14.25" customHeight="1">
      <c r="A3" s="1" t="s">
        <v>1</v>
      </c>
      <c r="B3" s="2" t="s">
        <v>2</v>
      </c>
      <c r="C3" s="3"/>
      <c r="D3" s="3"/>
      <c r="E3" s="3"/>
      <c r="F3" s="3"/>
      <c r="G3" s="4"/>
    </row>
    <row r="4" ht="14.25" customHeight="1">
      <c r="A4" s="5"/>
      <c r="B4" s="6" t="s">
        <v>3</v>
      </c>
      <c r="C4" s="7"/>
      <c r="D4" s="7"/>
      <c r="E4" s="7"/>
      <c r="F4" s="7"/>
      <c r="G4" s="7"/>
    </row>
    <row r="5" ht="14.25" customHeight="1">
      <c r="A5" s="5"/>
      <c r="B5" s="6">
        <v>2019.0</v>
      </c>
      <c r="C5" s="7"/>
      <c r="D5" s="7"/>
      <c r="E5" s="7"/>
      <c r="F5" s="7"/>
      <c r="G5" s="7"/>
      <c r="H5" s="5"/>
      <c r="I5" s="5"/>
      <c r="J5" s="5"/>
      <c r="K5" s="5"/>
      <c r="L5" s="5"/>
      <c r="M5" s="5"/>
      <c r="N5" s="5"/>
      <c r="O5" s="5"/>
      <c r="P5" s="5"/>
      <c r="Q5" s="5"/>
      <c r="R5" s="5"/>
      <c r="S5" s="5"/>
      <c r="T5" s="5"/>
      <c r="U5" s="5"/>
      <c r="V5" s="5"/>
      <c r="W5" s="5"/>
      <c r="X5" s="5"/>
      <c r="Y5" s="5"/>
      <c r="Z5" s="5"/>
    </row>
    <row r="6" ht="14.25" customHeight="1">
      <c r="A6" s="5"/>
      <c r="B6" s="6" t="s">
        <v>4</v>
      </c>
      <c r="C6" s="7"/>
      <c r="D6" s="7"/>
      <c r="E6" s="7"/>
      <c r="F6" s="7"/>
      <c r="G6" s="7"/>
    </row>
    <row r="7" ht="14.25" customHeight="1">
      <c r="A7" s="5"/>
      <c r="B7" s="8" t="s">
        <v>5</v>
      </c>
      <c r="C7" s="7"/>
      <c r="D7" s="7"/>
      <c r="E7" s="7"/>
      <c r="F7" s="7"/>
      <c r="G7" s="7"/>
    </row>
    <row r="8" ht="14.25" customHeight="1">
      <c r="A8" s="5"/>
      <c r="B8" s="6" t="s">
        <v>6</v>
      </c>
      <c r="C8" s="7"/>
      <c r="D8" s="7"/>
      <c r="E8" s="7"/>
      <c r="F8" s="7"/>
      <c r="G8" s="7"/>
    </row>
    <row r="9" ht="14.25" customHeight="1">
      <c r="A9" s="5"/>
      <c r="B9" s="6"/>
      <c r="C9" s="7"/>
      <c r="D9" s="7"/>
      <c r="E9" s="7"/>
      <c r="F9" s="7"/>
      <c r="G9" s="7"/>
    </row>
    <row r="10" ht="14.25" customHeight="1">
      <c r="B10" s="9" t="s">
        <v>7</v>
      </c>
      <c r="C10" s="3"/>
      <c r="D10" s="3"/>
      <c r="E10" s="3"/>
      <c r="F10" s="3"/>
      <c r="G10" s="4"/>
    </row>
    <row r="11" ht="14.25" customHeight="1">
      <c r="B11" s="7" t="s">
        <v>3</v>
      </c>
      <c r="C11" s="7"/>
      <c r="D11" s="7"/>
      <c r="E11" s="7"/>
      <c r="F11" s="7"/>
      <c r="G11" s="7"/>
    </row>
    <row r="12" ht="14.25" customHeight="1">
      <c r="B12" s="7">
        <v>2019.0</v>
      </c>
      <c r="C12" s="7"/>
      <c r="D12" s="7"/>
      <c r="E12" s="7"/>
      <c r="F12" s="7"/>
      <c r="G12" s="7"/>
    </row>
    <row r="13" ht="14.25" customHeight="1">
      <c r="A13" s="5"/>
      <c r="B13" s="7" t="s">
        <v>8</v>
      </c>
      <c r="C13" s="7"/>
      <c r="D13" s="7"/>
      <c r="E13" s="7"/>
      <c r="F13" s="7"/>
      <c r="G13" s="7"/>
      <c r="H13" s="5"/>
      <c r="I13" s="5"/>
      <c r="J13" s="5"/>
      <c r="K13" s="5"/>
      <c r="L13" s="5"/>
      <c r="M13" s="5"/>
      <c r="N13" s="5"/>
      <c r="O13" s="5"/>
      <c r="P13" s="5"/>
      <c r="Q13" s="5"/>
      <c r="R13" s="5"/>
      <c r="S13" s="5"/>
      <c r="T13" s="5"/>
      <c r="U13" s="5"/>
      <c r="V13" s="5"/>
      <c r="W13" s="5"/>
      <c r="X13" s="5"/>
      <c r="Y13" s="5"/>
      <c r="Z13" s="5"/>
    </row>
    <row r="14" ht="14.25" customHeight="1">
      <c r="B14" s="10" t="s">
        <v>9</v>
      </c>
      <c r="C14" s="7"/>
      <c r="D14" s="7"/>
      <c r="E14" s="7"/>
      <c r="F14" s="7"/>
      <c r="G14" s="7"/>
    </row>
    <row r="15" ht="14.25" customHeight="1">
      <c r="B15" s="7"/>
      <c r="C15" s="7"/>
      <c r="D15" s="7"/>
      <c r="E15" s="7"/>
      <c r="F15" s="7"/>
      <c r="G15" s="7"/>
    </row>
    <row r="16" ht="14.25" customHeight="1">
      <c r="B16" s="9" t="s">
        <v>10</v>
      </c>
      <c r="C16" s="3"/>
      <c r="D16" s="3"/>
      <c r="E16" s="3"/>
      <c r="F16" s="3"/>
      <c r="G16" s="4"/>
    </row>
    <row r="17" ht="14.25" customHeight="1">
      <c r="B17" s="7" t="s">
        <v>11</v>
      </c>
      <c r="C17" s="7"/>
      <c r="D17" s="7"/>
      <c r="E17" s="7"/>
      <c r="F17" s="7"/>
      <c r="G17" s="7"/>
    </row>
    <row r="18" ht="14.25" customHeight="1">
      <c r="B18" s="7">
        <v>2020.0</v>
      </c>
      <c r="C18" s="7"/>
      <c r="D18" s="7"/>
      <c r="E18" s="7"/>
      <c r="F18" s="7"/>
      <c r="G18" s="7"/>
    </row>
    <row r="19" ht="14.25" customHeight="1">
      <c r="B19" s="10" t="s">
        <v>12</v>
      </c>
      <c r="C19" s="7"/>
      <c r="D19" s="7"/>
      <c r="E19" s="7"/>
      <c r="F19" s="7"/>
      <c r="G19" s="7"/>
    </row>
    <row r="20" ht="14.25" customHeight="1">
      <c r="B20" s="7"/>
      <c r="C20" s="7"/>
      <c r="D20" s="7"/>
      <c r="E20" s="7"/>
      <c r="F20" s="7"/>
      <c r="G20" s="7"/>
    </row>
    <row r="21" ht="14.25" customHeight="1">
      <c r="B21" s="9" t="s">
        <v>13</v>
      </c>
      <c r="C21" s="3"/>
      <c r="D21" s="3"/>
      <c r="E21" s="3"/>
      <c r="F21" s="3"/>
      <c r="G21" s="4"/>
    </row>
    <row r="22" ht="14.25" customHeight="1">
      <c r="B22" s="7" t="s">
        <v>14</v>
      </c>
      <c r="C22" s="7"/>
      <c r="D22" s="7"/>
      <c r="E22" s="7"/>
      <c r="F22" s="7"/>
      <c r="G22" s="7"/>
    </row>
    <row r="23" ht="14.25" customHeight="1">
      <c r="B23" s="7">
        <v>2020.0</v>
      </c>
      <c r="C23" s="7"/>
      <c r="D23" s="7"/>
      <c r="E23" s="7"/>
      <c r="F23" s="7"/>
      <c r="G23" s="7"/>
    </row>
    <row r="24" ht="14.25" customHeight="1">
      <c r="A24" s="5"/>
      <c r="B24" s="7" t="s">
        <v>15</v>
      </c>
      <c r="C24" s="7"/>
      <c r="D24" s="7"/>
      <c r="E24" s="7"/>
      <c r="F24" s="7"/>
      <c r="G24" s="7"/>
      <c r="H24" s="5"/>
      <c r="I24" s="5"/>
      <c r="J24" s="5"/>
      <c r="K24" s="5"/>
      <c r="L24" s="5"/>
      <c r="M24" s="5"/>
      <c r="N24" s="5"/>
      <c r="O24" s="5"/>
      <c r="P24" s="5"/>
      <c r="Q24" s="5"/>
      <c r="R24" s="5"/>
      <c r="S24" s="5"/>
      <c r="T24" s="5"/>
      <c r="U24" s="5"/>
      <c r="V24" s="5"/>
      <c r="W24" s="5"/>
      <c r="X24" s="5"/>
      <c r="Y24" s="5"/>
      <c r="Z24" s="5"/>
    </row>
    <row r="25" ht="14.25" customHeight="1">
      <c r="B25" s="10" t="s">
        <v>16</v>
      </c>
      <c r="C25" s="7"/>
      <c r="D25" s="7"/>
      <c r="E25" s="7"/>
      <c r="F25" s="7"/>
      <c r="G25" s="7"/>
    </row>
    <row r="26" ht="14.25" customHeight="1">
      <c r="B26" s="7"/>
      <c r="C26" s="7"/>
      <c r="D26" s="7"/>
      <c r="E26" s="7"/>
      <c r="F26" s="7"/>
      <c r="G26" s="7"/>
    </row>
    <row r="27" ht="14.25" customHeight="1">
      <c r="B27" s="9" t="s">
        <v>17</v>
      </c>
      <c r="C27" s="3"/>
      <c r="D27" s="3"/>
      <c r="E27" s="3"/>
      <c r="F27" s="3"/>
      <c r="G27" s="4"/>
    </row>
    <row r="28" ht="14.25" customHeight="1">
      <c r="B28" s="7" t="s">
        <v>3</v>
      </c>
      <c r="C28" s="7"/>
      <c r="D28" s="7"/>
      <c r="E28" s="7"/>
      <c r="F28" s="7"/>
      <c r="G28" s="7"/>
    </row>
    <row r="29" ht="14.25" customHeight="1">
      <c r="B29" s="7">
        <v>2016.0</v>
      </c>
      <c r="C29" s="7"/>
      <c r="D29" s="7"/>
      <c r="E29" s="7"/>
      <c r="F29" s="7"/>
      <c r="G29" s="7"/>
    </row>
    <row r="30" ht="14.25" customHeight="1">
      <c r="B30" s="7" t="s">
        <v>18</v>
      </c>
      <c r="C30" s="7"/>
      <c r="D30" s="7"/>
      <c r="E30" s="7"/>
      <c r="F30" s="7"/>
      <c r="G30" s="7"/>
    </row>
    <row r="31" ht="14.25" customHeight="1">
      <c r="B31" s="7" t="s">
        <v>19</v>
      </c>
      <c r="C31" s="7"/>
      <c r="D31" s="7"/>
      <c r="E31" s="7"/>
      <c r="F31" s="7"/>
      <c r="G31" s="7"/>
    </row>
    <row r="32" ht="14.25" customHeight="1"/>
    <row r="33" ht="14.25" customHeight="1">
      <c r="A33" s="1" t="s">
        <v>20</v>
      </c>
    </row>
    <row r="34" ht="14.25" customHeight="1">
      <c r="B34" s="1" t="s">
        <v>21</v>
      </c>
    </row>
    <row r="35" ht="14.25" customHeight="1">
      <c r="B35" s="11" t="s">
        <v>22</v>
      </c>
    </row>
    <row r="36" ht="14.25" customHeight="1"/>
    <row r="37" ht="14.25" customHeight="1"/>
    <row r="38" ht="14.25" customHeight="1"/>
    <row r="39" ht="14.25" customHeight="1"/>
    <row r="40" ht="14.25" customHeight="1"/>
    <row r="41" ht="14.25" customHeight="1"/>
    <row r="42" ht="14.25" customHeight="1"/>
    <row r="43" ht="14.25" customHeight="1">
      <c r="A43" s="12">
        <v>44965.0</v>
      </c>
      <c r="B43" s="13" t="s">
        <v>23</v>
      </c>
    </row>
    <row r="44" ht="14.25" customHeight="1">
      <c r="B44" s="13" t="s">
        <v>24</v>
      </c>
    </row>
    <row r="45" ht="14.25" customHeight="1">
      <c r="B45" s="14" t="s">
        <v>25</v>
      </c>
    </row>
    <row r="46" ht="14.25" customHeight="1"/>
    <row r="47" ht="14.25" customHeight="1">
      <c r="A47" s="15">
        <v>45237.0</v>
      </c>
      <c r="B47" s="16" t="s">
        <v>26</v>
      </c>
    </row>
    <row r="48" ht="14.25" customHeight="1">
      <c r="B48" s="16" t="s">
        <v>27</v>
      </c>
    </row>
    <row r="49" ht="14.25" customHeight="1">
      <c r="B49" s="16" t="s">
        <v>28</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3:G3"/>
    <mergeCell ref="B10:G10"/>
    <mergeCell ref="B16:G16"/>
    <mergeCell ref="B21:G21"/>
    <mergeCell ref="B27:G27"/>
    <mergeCell ref="B35:N42"/>
  </mergeCells>
  <hyperlinks>
    <hyperlink r:id="rId1" ref="B7"/>
    <hyperlink r:id="rId2" ref="B14"/>
    <hyperlink r:id="rId3" ref="B19"/>
    <hyperlink r:id="rId4" ref="B25"/>
  </hyperlinks>
  <printOptions/>
  <pageMargins bottom="0.75" footer="0.0" header="0.0" left="0.7" right="0.7" top="0.75"/>
  <pageSetup paperSize="9"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1" t="s">
        <v>29</v>
      </c>
    </row>
    <row r="2" ht="14.25" customHeight="1">
      <c r="A2" s="17"/>
      <c r="B2" s="18" t="s">
        <v>30</v>
      </c>
      <c r="C2" s="18" t="s">
        <v>31</v>
      </c>
      <c r="D2" s="18" t="s">
        <v>32</v>
      </c>
      <c r="E2" s="19" t="s">
        <v>33</v>
      </c>
      <c r="F2" s="18" t="s">
        <v>34</v>
      </c>
      <c r="G2" s="18" t="s">
        <v>35</v>
      </c>
      <c r="H2" s="20"/>
      <c r="I2" s="20"/>
      <c r="J2" s="20"/>
      <c r="K2" s="20"/>
      <c r="L2" s="5"/>
    </row>
    <row r="3" ht="14.25" customHeight="1">
      <c r="A3" s="21" t="s">
        <v>36</v>
      </c>
      <c r="B3" s="17">
        <v>0.0</v>
      </c>
      <c r="C3" s="17">
        <v>0.0</v>
      </c>
      <c r="D3" s="17">
        <v>0.0</v>
      </c>
      <c r="E3" s="17">
        <v>0.0</v>
      </c>
      <c r="F3" s="17">
        <v>0.0</v>
      </c>
      <c r="G3" s="17">
        <v>0.0</v>
      </c>
      <c r="H3" s="5"/>
      <c r="I3" s="5"/>
      <c r="J3" s="5"/>
      <c r="K3" s="5"/>
      <c r="L3" s="5"/>
    </row>
    <row r="4" ht="14.25" customHeight="1">
      <c r="A4" s="21" t="s">
        <v>37</v>
      </c>
      <c r="B4" s="17">
        <v>0.0</v>
      </c>
      <c r="C4" s="17" t="s">
        <v>38</v>
      </c>
      <c r="D4" s="17">
        <v>0.0</v>
      </c>
      <c r="E4" s="17">
        <v>0.0</v>
      </c>
      <c r="F4" s="17">
        <v>0.0</v>
      </c>
      <c r="G4" s="17">
        <v>0.0</v>
      </c>
    </row>
    <row r="5" ht="14.25" customHeight="1">
      <c r="A5" s="21" t="s">
        <v>39</v>
      </c>
      <c r="B5" s="17">
        <v>0.0</v>
      </c>
      <c r="C5" s="17">
        <v>0.0</v>
      </c>
      <c r="D5" s="17">
        <v>0.0</v>
      </c>
      <c r="E5" s="17">
        <v>0.0</v>
      </c>
      <c r="F5" s="17">
        <v>0.0</v>
      </c>
      <c r="G5" s="17">
        <v>0.0</v>
      </c>
    </row>
    <row r="6" ht="14.25" customHeight="1">
      <c r="A6" s="21" t="s">
        <v>40</v>
      </c>
      <c r="B6" s="17">
        <v>0.0</v>
      </c>
      <c r="C6" s="17" t="s">
        <v>38</v>
      </c>
      <c r="D6" s="17">
        <v>0.0</v>
      </c>
      <c r="E6" s="17">
        <v>0.0</v>
      </c>
      <c r="F6" s="17">
        <v>0.0</v>
      </c>
      <c r="G6" s="17">
        <v>0.0</v>
      </c>
    </row>
    <row r="7" ht="14.25" customHeight="1">
      <c r="A7" s="21" t="s">
        <v>41</v>
      </c>
      <c r="B7" s="17">
        <v>0.0</v>
      </c>
      <c r="C7" s="17" t="s">
        <v>38</v>
      </c>
      <c r="D7" s="17">
        <v>0.0</v>
      </c>
      <c r="E7" s="17">
        <v>0.0</v>
      </c>
      <c r="F7" s="17">
        <v>0.0</v>
      </c>
      <c r="G7" s="17">
        <v>0.0</v>
      </c>
    </row>
    <row r="8" ht="14.25" customHeight="1">
      <c r="A8" s="21" t="s">
        <v>42</v>
      </c>
      <c r="B8" s="17" t="s">
        <v>38</v>
      </c>
      <c r="C8" s="17" t="s">
        <v>38</v>
      </c>
      <c r="D8" s="17" t="s">
        <v>38</v>
      </c>
      <c r="E8" s="17" t="s">
        <v>38</v>
      </c>
      <c r="F8" s="17" t="s">
        <v>38</v>
      </c>
      <c r="G8" s="17">
        <v>0.0</v>
      </c>
    </row>
    <row r="9" ht="14.25" customHeight="1"/>
    <row r="10" ht="14.25" customHeight="1">
      <c r="A10" s="1" t="s">
        <v>43</v>
      </c>
    </row>
    <row r="11" ht="14.25" customHeight="1">
      <c r="A11" s="17"/>
      <c r="B11" s="18" t="s">
        <v>30</v>
      </c>
      <c r="C11" s="18" t="s">
        <v>31</v>
      </c>
      <c r="D11" s="18" t="s">
        <v>32</v>
      </c>
      <c r="E11" s="19" t="s">
        <v>33</v>
      </c>
      <c r="F11" s="18" t="s">
        <v>34</v>
      </c>
      <c r="G11" s="18" t="s">
        <v>35</v>
      </c>
    </row>
    <row r="12" ht="14.25" customHeight="1">
      <c r="A12" s="21" t="s">
        <v>36</v>
      </c>
      <c r="B12" s="17">
        <v>0.0</v>
      </c>
      <c r="C12" s="17" t="s">
        <v>38</v>
      </c>
      <c r="D12" s="17">
        <v>0.0</v>
      </c>
      <c r="E12" s="17">
        <v>0.0</v>
      </c>
      <c r="F12" s="17">
        <v>0.0</v>
      </c>
      <c r="G12" s="17">
        <v>0.0</v>
      </c>
    </row>
    <row r="13" ht="14.25" customHeight="1">
      <c r="A13" s="21" t="s">
        <v>37</v>
      </c>
      <c r="B13" s="17">
        <v>0.0</v>
      </c>
      <c r="C13" s="17" t="s">
        <v>38</v>
      </c>
      <c r="D13" s="17">
        <v>0.0</v>
      </c>
      <c r="E13" s="17">
        <v>0.0</v>
      </c>
      <c r="F13" s="17">
        <v>0.0</v>
      </c>
      <c r="G13" s="17">
        <v>0.0</v>
      </c>
    </row>
    <row r="14" ht="14.25" customHeight="1">
      <c r="A14" s="21" t="s">
        <v>39</v>
      </c>
      <c r="B14" s="17">
        <v>0.0</v>
      </c>
      <c r="C14" s="17">
        <v>0.0</v>
      </c>
      <c r="D14" s="17">
        <v>0.0</v>
      </c>
      <c r="E14" s="17" t="s">
        <v>38</v>
      </c>
      <c r="F14" s="17">
        <v>0.0</v>
      </c>
      <c r="G14" s="17">
        <v>0.0</v>
      </c>
    </row>
    <row r="15" ht="14.25" customHeight="1">
      <c r="A15" s="21" t="s">
        <v>40</v>
      </c>
      <c r="B15" s="17">
        <v>0.0</v>
      </c>
      <c r="C15" s="17" t="s">
        <v>38</v>
      </c>
      <c r="D15" s="17">
        <v>0.0</v>
      </c>
      <c r="E15" s="17">
        <v>0.0</v>
      </c>
      <c r="F15" s="17">
        <v>0.0</v>
      </c>
      <c r="G15" s="17">
        <v>0.0</v>
      </c>
    </row>
    <row r="16" ht="14.25" customHeight="1">
      <c r="A16" s="21" t="s">
        <v>41</v>
      </c>
      <c r="B16" s="17">
        <v>0.0</v>
      </c>
      <c r="C16" s="17">
        <v>0.0</v>
      </c>
      <c r="D16" s="17">
        <v>0.0</v>
      </c>
      <c r="E16" s="17">
        <v>0.0</v>
      </c>
      <c r="F16" s="17">
        <v>0.0</v>
      </c>
      <c r="G16" s="17">
        <v>0.0</v>
      </c>
    </row>
    <row r="17" ht="14.25" customHeight="1">
      <c r="A17" s="21" t="s">
        <v>42</v>
      </c>
      <c r="B17" s="17" t="s">
        <v>38</v>
      </c>
      <c r="C17" s="17" t="s">
        <v>38</v>
      </c>
      <c r="D17" s="17" t="s">
        <v>38</v>
      </c>
      <c r="E17" s="17" t="s">
        <v>38</v>
      </c>
      <c r="F17" s="17" t="s">
        <v>38</v>
      </c>
      <c r="G17" s="17">
        <v>0.0</v>
      </c>
    </row>
    <row r="18" ht="14.25" customHeight="1"/>
    <row r="19" ht="14.25" customHeight="1">
      <c r="G19" s="5" t="s">
        <v>44</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B3:G8 B12:G17">
    <cfRule type="cellIs" dxfId="0" priority="1" operator="equal">
      <formula>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7.63"/>
    <col customWidth="1" min="3" max="3" width="18.5"/>
    <col customWidth="1" min="4" max="5" width="15.13"/>
    <col customWidth="1" min="6" max="6" width="18.13"/>
    <col customWidth="1" min="7" max="7" width="19.0"/>
    <col customWidth="1" min="8" max="8" width="19.38"/>
    <col customWidth="1" min="9"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c r="B21" s="5" t="s">
        <v>45</v>
      </c>
    </row>
    <row r="22" ht="14.25" customHeight="1">
      <c r="B22" s="22" t="s">
        <v>46</v>
      </c>
    </row>
    <row r="23" ht="14.25" customHeight="1">
      <c r="A23" s="21" t="s">
        <v>47</v>
      </c>
      <c r="B23" s="21" t="s">
        <v>48</v>
      </c>
      <c r="C23" s="21" t="s">
        <v>49</v>
      </c>
      <c r="D23" s="21" t="s">
        <v>50</v>
      </c>
      <c r="F23" s="23" t="s">
        <v>51</v>
      </c>
    </row>
    <row r="24" ht="14.25" customHeight="1">
      <c r="A24" s="24">
        <v>5057.0</v>
      </c>
      <c r="B24" s="17" t="s">
        <v>52</v>
      </c>
      <c r="C24" s="25" t="s">
        <v>30</v>
      </c>
      <c r="D24" s="26">
        <f>A24+A25</f>
        <v>11739</v>
      </c>
    </row>
    <row r="25" ht="14.25" customHeight="1">
      <c r="A25" s="24">
        <v>6682.0</v>
      </c>
      <c r="B25" s="17" t="s">
        <v>53</v>
      </c>
      <c r="C25" s="27"/>
      <c r="D25" s="27"/>
    </row>
    <row r="26" ht="14.25" customHeight="1">
      <c r="A26" s="24">
        <v>15296.0</v>
      </c>
      <c r="B26" s="17" t="s">
        <v>54</v>
      </c>
      <c r="C26" s="25" t="s">
        <v>31</v>
      </c>
      <c r="D26" s="26">
        <f>A26+A27</f>
        <v>30353</v>
      </c>
    </row>
    <row r="27" ht="14.25" customHeight="1">
      <c r="A27" s="24">
        <v>15057.0</v>
      </c>
      <c r="B27" s="17" t="s">
        <v>55</v>
      </c>
      <c r="C27" s="27"/>
      <c r="D27" s="27"/>
    </row>
    <row r="28" ht="14.25" customHeight="1">
      <c r="A28" s="24">
        <v>6378.0</v>
      </c>
      <c r="B28" s="17" t="s">
        <v>56</v>
      </c>
      <c r="C28" s="25" t="s">
        <v>32</v>
      </c>
      <c r="D28" s="26">
        <f>SUM(A28:A33)</f>
        <v>13120</v>
      </c>
    </row>
    <row r="29" ht="14.25" customHeight="1">
      <c r="A29" s="24">
        <v>1232.0</v>
      </c>
      <c r="B29" s="17" t="s">
        <v>57</v>
      </c>
      <c r="C29" s="28"/>
      <c r="D29" s="28"/>
    </row>
    <row r="30" ht="14.25" customHeight="1">
      <c r="A30" s="24">
        <v>1063.0</v>
      </c>
      <c r="B30" s="17" t="s">
        <v>58</v>
      </c>
      <c r="C30" s="28"/>
      <c r="D30" s="28"/>
    </row>
    <row r="31" ht="14.25" customHeight="1">
      <c r="A31" s="24">
        <v>1066.0</v>
      </c>
      <c r="B31" s="17" t="s">
        <v>59</v>
      </c>
      <c r="C31" s="28"/>
      <c r="D31" s="28"/>
    </row>
    <row r="32" ht="14.25" customHeight="1">
      <c r="A32" s="24">
        <v>2420.0</v>
      </c>
      <c r="B32" s="17" t="s">
        <v>60</v>
      </c>
      <c r="C32" s="28"/>
      <c r="D32" s="28"/>
      <c r="F32" s="1" t="s">
        <v>61</v>
      </c>
    </row>
    <row r="33" ht="14.25" customHeight="1">
      <c r="A33" s="24">
        <v>961.0</v>
      </c>
      <c r="B33" s="17" t="s">
        <v>62</v>
      </c>
      <c r="C33" s="27"/>
      <c r="D33" s="27"/>
      <c r="F33" s="5" t="s">
        <v>63</v>
      </c>
      <c r="G33" s="29">
        <v>102917.0</v>
      </c>
      <c r="H33" s="5" t="s">
        <v>47</v>
      </c>
    </row>
    <row r="34" ht="14.25" customHeight="1">
      <c r="A34" s="24">
        <v>13112.0</v>
      </c>
      <c r="B34" s="17" t="s">
        <v>33</v>
      </c>
      <c r="C34" s="30" t="s">
        <v>33</v>
      </c>
      <c r="D34" s="24">
        <f>A34</f>
        <v>13112</v>
      </c>
      <c r="F34" s="5" t="s">
        <v>64</v>
      </c>
      <c r="G34" s="31">
        <v>103016.0</v>
      </c>
      <c r="H34" s="5" t="s">
        <v>47</v>
      </c>
    </row>
    <row r="35" ht="14.25" customHeight="1">
      <c r="A35" s="24">
        <v>37064.0</v>
      </c>
      <c r="B35" s="17" t="s">
        <v>65</v>
      </c>
      <c r="C35" s="25" t="s">
        <v>34</v>
      </c>
      <c r="D35" s="26">
        <f>A35+A36</f>
        <v>37163</v>
      </c>
      <c r="F35" s="1" t="s">
        <v>66</v>
      </c>
      <c r="G35" s="31"/>
    </row>
    <row r="36" ht="14.25" customHeight="1">
      <c r="A36" s="24">
        <f>G34-G33</f>
        <v>99</v>
      </c>
      <c r="B36" s="17" t="s">
        <v>67</v>
      </c>
      <c r="C36" s="27"/>
      <c r="D36" s="27"/>
    </row>
    <row r="37" ht="14.25" customHeight="1">
      <c r="A37" s="29"/>
      <c r="B37" s="5"/>
      <c r="C37" s="32"/>
      <c r="D37" s="33"/>
    </row>
    <row r="38" ht="14.25" customHeight="1"/>
    <row r="39" ht="14.25" customHeight="1"/>
    <row r="40" ht="14.25" customHeight="1"/>
    <row r="41" ht="14.25" customHeight="1"/>
    <row r="42" ht="14.25" customHeight="1"/>
    <row r="43" ht="14.25" customHeight="1"/>
    <row r="44" ht="24.75" customHeight="1"/>
    <row r="45" ht="24.75" customHeight="1"/>
    <row r="46" ht="15.0" customHeight="1">
      <c r="C46" s="34"/>
    </row>
    <row r="47" ht="15.0" customHeight="1">
      <c r="C47" s="34"/>
    </row>
    <row r="48" ht="15.0" customHeight="1">
      <c r="C48" s="34"/>
    </row>
    <row r="49" ht="15.0" customHeight="1">
      <c r="H49" s="34"/>
    </row>
    <row r="50" ht="42.75" customHeight="1">
      <c r="H50" s="34"/>
    </row>
    <row r="51" ht="24.75" customHeight="1">
      <c r="H51" s="34"/>
    </row>
    <row r="52" ht="14.25" customHeight="1">
      <c r="H52" s="34"/>
    </row>
    <row r="53" ht="14.25" customHeight="1">
      <c r="H53" s="34"/>
    </row>
    <row r="54" ht="14.25" customHeight="1">
      <c r="H54" s="34"/>
    </row>
    <row r="55" ht="14.25" customHeight="1">
      <c r="H55" s="34"/>
    </row>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C35:C36"/>
    <mergeCell ref="D35:D36"/>
    <mergeCell ref="F23:H25"/>
    <mergeCell ref="C24:C25"/>
    <mergeCell ref="D24:D25"/>
    <mergeCell ref="C26:C27"/>
    <mergeCell ref="D26:D27"/>
    <mergeCell ref="C28:C33"/>
    <mergeCell ref="D28:D3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10.63"/>
    <col customWidth="1" min="3" max="3" width="10.5"/>
    <col customWidth="1" min="4" max="4" width="10.63"/>
    <col customWidth="1" min="5" max="5" width="10.5"/>
    <col customWidth="1" min="6" max="6" width="10.63"/>
    <col customWidth="1" min="7" max="7" width="7.88"/>
    <col customWidth="1" min="8" max="9" width="7.63"/>
    <col customWidth="1" min="10" max="10" width="14.63"/>
    <col customWidth="1" min="11" max="13" width="10.5"/>
    <col customWidth="1" min="14" max="14" width="10.63"/>
    <col customWidth="1" min="15" max="26" width="7.63"/>
  </cols>
  <sheetData>
    <row r="1" ht="14.25" customHeight="1">
      <c r="A1" s="1" t="s">
        <v>68</v>
      </c>
    </row>
    <row r="2" ht="14.25" customHeight="1">
      <c r="A2" s="35" t="s">
        <v>69</v>
      </c>
      <c r="B2" s="35" t="s">
        <v>70</v>
      </c>
      <c r="C2" s="35" t="s">
        <v>71</v>
      </c>
      <c r="D2" s="35" t="s">
        <v>72</v>
      </c>
      <c r="E2" s="35" t="s">
        <v>73</v>
      </c>
      <c r="F2" s="35" t="s">
        <v>74</v>
      </c>
      <c r="G2" s="35" t="s">
        <v>75</v>
      </c>
      <c r="K2" s="1">
        <v>2010.0</v>
      </c>
      <c r="L2" s="1">
        <v>2011.0</v>
      </c>
      <c r="M2" s="1">
        <v>2012.0</v>
      </c>
      <c r="N2" s="1">
        <v>2013.0</v>
      </c>
      <c r="O2" s="1">
        <v>2014.0</v>
      </c>
      <c r="P2" s="1">
        <v>2015.0</v>
      </c>
      <c r="Q2" s="1">
        <v>2016.0</v>
      </c>
      <c r="R2" s="1">
        <v>2017.0</v>
      </c>
      <c r="S2" s="1">
        <v>2018.0</v>
      </c>
      <c r="T2" s="1">
        <v>2019.0</v>
      </c>
    </row>
    <row r="3" ht="14.25" customHeight="1">
      <c r="A3" s="36">
        <v>2009.0</v>
      </c>
      <c r="B3" s="37">
        <v>27452.0</v>
      </c>
      <c r="C3" s="38">
        <v>722.0</v>
      </c>
      <c r="D3" s="37">
        <v>4091982.0</v>
      </c>
      <c r="E3" s="37">
        <v>2671.0</v>
      </c>
      <c r="F3" s="39" t="s">
        <v>76</v>
      </c>
      <c r="G3" s="37">
        <v>54945.0</v>
      </c>
      <c r="J3" s="1" t="s">
        <v>77</v>
      </c>
      <c r="K3" s="5">
        <v>0.498</v>
      </c>
      <c r="L3" s="5">
        <v>0.5050000000000008</v>
      </c>
      <c r="M3" s="5">
        <v>0.5120000000000005</v>
      </c>
      <c r="N3" s="5">
        <v>0.5190000000000001</v>
      </c>
      <c r="O3" s="5">
        <v>0.5259999999999998</v>
      </c>
      <c r="P3" s="5">
        <v>0.5330000000000013</v>
      </c>
      <c r="Q3" s="5">
        <v>0.5398000000000014</v>
      </c>
      <c r="R3" s="5">
        <v>0.5466000000000015</v>
      </c>
      <c r="S3" s="5">
        <v>0.5534000000000017</v>
      </c>
      <c r="T3" s="5">
        <v>0.5602000000000018</v>
      </c>
    </row>
    <row r="4" ht="14.25" customHeight="1">
      <c r="A4" s="36">
        <v>2010.0</v>
      </c>
      <c r="B4" s="37">
        <v>27445.0</v>
      </c>
      <c r="C4" s="38">
        <v>751.0</v>
      </c>
      <c r="D4" s="37">
        <v>2436009.0</v>
      </c>
      <c r="E4" s="37">
        <v>3564.0</v>
      </c>
      <c r="F4" s="39" t="s">
        <v>76</v>
      </c>
      <c r="G4" s="37">
        <v>59825.0</v>
      </c>
      <c r="J4" s="1" t="s">
        <v>78</v>
      </c>
      <c r="K4" s="40">
        <v>0.502</v>
      </c>
      <c r="L4" s="5">
        <v>0.4949999999999992</v>
      </c>
      <c r="M4" s="5">
        <v>0.48799999999999955</v>
      </c>
      <c r="N4" s="5">
        <v>0.48099999999999987</v>
      </c>
      <c r="O4" s="5">
        <v>0.4740000000000002</v>
      </c>
      <c r="P4" s="5">
        <v>0.46699999999999875</v>
      </c>
      <c r="Q4" s="5">
        <v>0.4601999999999986</v>
      </c>
      <c r="R4" s="5">
        <v>0.45339999999999847</v>
      </c>
      <c r="S4" s="5">
        <v>0.44659999999999833</v>
      </c>
      <c r="T4" s="5">
        <v>0.4397999999999982</v>
      </c>
    </row>
    <row r="5" ht="14.25" customHeight="1">
      <c r="A5" s="36">
        <v>2011.0</v>
      </c>
      <c r="B5" s="37">
        <v>26173.0</v>
      </c>
      <c r="C5" s="38">
        <v>635.0</v>
      </c>
      <c r="D5" s="37">
        <v>1699298.0</v>
      </c>
      <c r="E5" s="37">
        <v>4144.0</v>
      </c>
      <c r="F5" s="39" t="s">
        <v>76</v>
      </c>
      <c r="G5" s="37">
        <v>65112.0</v>
      </c>
      <c r="K5" s="40"/>
    </row>
    <row r="6" ht="14.25" customHeight="1">
      <c r="A6" s="36">
        <v>2012.0</v>
      </c>
      <c r="B6" s="37">
        <v>23996.0</v>
      </c>
      <c r="C6" s="38">
        <v>748.0</v>
      </c>
      <c r="D6" s="37">
        <v>1183526.0</v>
      </c>
      <c r="E6" s="37">
        <v>4824.0</v>
      </c>
      <c r="F6" s="39" t="s">
        <v>76</v>
      </c>
      <c r="G6" s="37">
        <v>72133.0</v>
      </c>
    </row>
    <row r="7" ht="14.25" customHeight="1">
      <c r="A7" s="36">
        <v>2013.0</v>
      </c>
      <c r="B7" s="37">
        <v>21553.0</v>
      </c>
      <c r="C7" s="38">
        <v>681.0</v>
      </c>
      <c r="D7" s="37">
        <v>1079100.0</v>
      </c>
      <c r="E7" s="37">
        <v>5377.0</v>
      </c>
      <c r="F7" s="39" t="s">
        <v>76</v>
      </c>
      <c r="G7" s="37">
        <v>77211.0</v>
      </c>
    </row>
    <row r="8" ht="14.25" customHeight="1">
      <c r="A8" s="36">
        <v>2014.0</v>
      </c>
      <c r="B8" s="37">
        <v>20108.0</v>
      </c>
      <c r="C8" s="38">
        <v>636.0</v>
      </c>
      <c r="D8" s="37">
        <v>831641.0</v>
      </c>
      <c r="E8" s="37">
        <v>5843.0</v>
      </c>
      <c r="F8" s="39" t="s">
        <v>76</v>
      </c>
      <c r="G8" s="37">
        <v>84086.0</v>
      </c>
    </row>
    <row r="9" ht="14.25" customHeight="1">
      <c r="A9" s="36">
        <v>2015.0</v>
      </c>
      <c r="B9" s="37">
        <v>16740.0</v>
      </c>
      <c r="C9" s="38">
        <v>648.0</v>
      </c>
      <c r="D9" s="37">
        <v>658537.0</v>
      </c>
      <c r="E9" s="37">
        <v>6115.0</v>
      </c>
      <c r="F9" s="37">
        <v>18953.0</v>
      </c>
      <c r="G9" s="37">
        <v>88682.0</v>
      </c>
      <c r="I9" s="1" t="s">
        <v>79</v>
      </c>
    </row>
    <row r="10" ht="14.25" customHeight="1">
      <c r="A10" s="36">
        <v>2016.0</v>
      </c>
      <c r="B10" s="37">
        <v>14965.0</v>
      </c>
      <c r="C10" s="38">
        <v>761.0</v>
      </c>
      <c r="D10" s="37">
        <v>512604.0</v>
      </c>
      <c r="E10" s="37">
        <v>6370.0</v>
      </c>
      <c r="F10" s="37">
        <v>22800.0</v>
      </c>
      <c r="G10" s="37">
        <v>93635.0</v>
      </c>
      <c r="I10" s="35" t="s">
        <v>70</v>
      </c>
      <c r="J10" s="35" t="s">
        <v>71</v>
      </c>
      <c r="K10" s="35" t="s">
        <v>72</v>
      </c>
      <c r="L10" s="35" t="s">
        <v>73</v>
      </c>
      <c r="M10" s="35" t="s">
        <v>74</v>
      </c>
      <c r="N10" s="35" t="s">
        <v>75</v>
      </c>
    </row>
    <row r="11" ht="14.25" customHeight="1">
      <c r="A11" s="36">
        <v>2017.0</v>
      </c>
      <c r="B11" s="37">
        <v>12642.0</v>
      </c>
      <c r="C11" s="38">
        <v>983.0</v>
      </c>
      <c r="D11" s="37">
        <v>525429.0</v>
      </c>
      <c r="E11" s="37">
        <v>6896.0</v>
      </c>
      <c r="F11" s="37">
        <v>24786.0</v>
      </c>
      <c r="G11" s="37">
        <v>94457.0</v>
      </c>
      <c r="I11" s="17">
        <f t="shared" ref="I11:M11" si="1">I13/B13</f>
        <v>13325312283</v>
      </c>
      <c r="J11" s="17">
        <f t="shared" si="1"/>
        <v>1042113091</v>
      </c>
      <c r="K11" s="17">
        <f t="shared" si="1"/>
        <v>34370776.15</v>
      </c>
      <c r="L11" s="17">
        <f t="shared" si="1"/>
        <v>49432834564</v>
      </c>
      <c r="M11" s="17">
        <f t="shared" si="1"/>
        <v>36854777.94</v>
      </c>
      <c r="N11" s="41">
        <v>3.412141632E9</v>
      </c>
    </row>
    <row r="12" ht="14.25" customHeight="1">
      <c r="A12" s="36">
        <v>2018.0</v>
      </c>
      <c r="B12" s="37">
        <v>10018.0</v>
      </c>
      <c r="C12" s="37">
        <v>1131.0</v>
      </c>
      <c r="D12" s="37">
        <v>513411.0</v>
      </c>
      <c r="E12" s="37">
        <v>7252.0</v>
      </c>
      <c r="F12" s="37">
        <v>25670.0</v>
      </c>
      <c r="G12" s="37">
        <v>102712.0</v>
      </c>
    </row>
    <row r="13" ht="14.25" customHeight="1">
      <c r="A13" s="36">
        <v>2019.0</v>
      </c>
      <c r="B13" s="37">
        <v>7490.0</v>
      </c>
      <c r="C13" s="37">
        <v>1291.0</v>
      </c>
      <c r="D13" s="37">
        <v>484392.0</v>
      </c>
      <c r="E13" s="37">
        <v>7447.0</v>
      </c>
      <c r="F13" s="37">
        <v>26277.0</v>
      </c>
      <c r="G13" s="37">
        <v>103016.0</v>
      </c>
      <c r="I13" s="5">
        <v>9.9806589E13</v>
      </c>
      <c r="J13" s="5">
        <v>1.345368E12</v>
      </c>
      <c r="K13" s="5">
        <v>1.6648929000000002E13</v>
      </c>
      <c r="L13" s="5">
        <v>3.68126319E14</v>
      </c>
      <c r="M13" s="5">
        <v>9.684330000000001E11</v>
      </c>
    </row>
    <row r="14" ht="14.25" customHeight="1">
      <c r="A14" s="1" t="s">
        <v>80</v>
      </c>
      <c r="I14" s="1" t="s">
        <v>81</v>
      </c>
    </row>
    <row r="15" ht="14.25" customHeight="1">
      <c r="A15" s="35">
        <v>2019.0</v>
      </c>
      <c r="B15" s="35" t="s">
        <v>70</v>
      </c>
      <c r="C15" s="35" t="s">
        <v>71</v>
      </c>
      <c r="D15" s="35" t="s">
        <v>72</v>
      </c>
      <c r="E15" s="35" t="s">
        <v>73</v>
      </c>
      <c r="F15" s="35" t="s">
        <v>74</v>
      </c>
      <c r="G15" s="35" t="s">
        <v>75</v>
      </c>
      <c r="I15" s="35" t="s">
        <v>70</v>
      </c>
      <c r="J15" s="35" t="s">
        <v>71</v>
      </c>
      <c r="K15" s="35" t="s">
        <v>72</v>
      </c>
      <c r="L15" s="35" t="s">
        <v>73</v>
      </c>
      <c r="M15" s="35" t="s">
        <v>74</v>
      </c>
      <c r="N15" s="35" t="s">
        <v>75</v>
      </c>
    </row>
    <row r="16" ht="14.25" customHeight="1">
      <c r="A16" s="36" t="s">
        <v>82</v>
      </c>
      <c r="B16" s="17">
        <v>0.0</v>
      </c>
      <c r="C16" s="17">
        <f>C13*$T$3</f>
        <v>723.2182</v>
      </c>
      <c r="D16" s="17">
        <v>0.0</v>
      </c>
      <c r="E16" s="17">
        <f>E13*$T$3</f>
        <v>4171.8094</v>
      </c>
      <c r="F16" s="41">
        <f>F13</f>
        <v>26277</v>
      </c>
      <c r="G16" s="17">
        <f>G13*$T$3</f>
        <v>57709.5632</v>
      </c>
      <c r="H16" s="1" t="s">
        <v>82</v>
      </c>
      <c r="I16" s="17">
        <f t="shared" ref="I16:M16" si="2">B16*I11</f>
        <v>0</v>
      </c>
      <c r="J16" s="17">
        <f t="shared" si="2"/>
        <v>753675153600</v>
      </c>
      <c r="K16" s="17">
        <f t="shared" si="2"/>
        <v>0</v>
      </c>
      <c r="L16" s="17">
        <f t="shared" si="2"/>
        <v>206224363903801</v>
      </c>
      <c r="M16" s="17">
        <f t="shared" si="2"/>
        <v>968433000000</v>
      </c>
      <c r="N16" s="17"/>
    </row>
    <row r="17" ht="14.25" customHeight="1">
      <c r="A17" s="21" t="s">
        <v>83</v>
      </c>
      <c r="B17" s="41">
        <f t="shared" ref="B17:E17" si="3">B13-B16</f>
        <v>7490</v>
      </c>
      <c r="C17" s="41">
        <f t="shared" si="3"/>
        <v>567.7818</v>
      </c>
      <c r="D17" s="41">
        <f t="shared" si="3"/>
        <v>484392</v>
      </c>
      <c r="E17" s="41">
        <f t="shared" si="3"/>
        <v>3275.1906</v>
      </c>
      <c r="F17" s="41">
        <v>0.0</v>
      </c>
      <c r="G17" s="41">
        <f>G13-G16</f>
        <v>45306.4368</v>
      </c>
      <c r="H17" s="1" t="s">
        <v>83</v>
      </c>
      <c r="I17" s="17">
        <f t="shared" ref="I17:M17" si="4">B17*I11</f>
        <v>99806589000000</v>
      </c>
      <c r="J17" s="17">
        <f t="shared" si="4"/>
        <v>591692846400</v>
      </c>
      <c r="K17" s="17">
        <f t="shared" si="4"/>
        <v>16648929000000</v>
      </c>
      <c r="L17" s="17">
        <f t="shared" si="4"/>
        <v>161901955096199</v>
      </c>
      <c r="M17" s="17">
        <f t="shared" si="4"/>
        <v>0</v>
      </c>
      <c r="N17" s="17"/>
    </row>
    <row r="18" ht="14.25" customHeight="1"/>
    <row r="19" ht="14.25" customHeight="1">
      <c r="A19" s="42" t="s">
        <v>29</v>
      </c>
      <c r="B19" s="43"/>
      <c r="C19" s="5"/>
      <c r="D19" s="5"/>
      <c r="E19" s="5"/>
      <c r="F19" s="5"/>
      <c r="G19" s="5"/>
    </row>
    <row r="20" ht="14.25" customHeight="1">
      <c r="A20" s="17"/>
      <c r="B20" s="18" t="s">
        <v>30</v>
      </c>
      <c r="C20" s="18" t="s">
        <v>31</v>
      </c>
      <c r="D20" s="18" t="s">
        <v>32</v>
      </c>
      <c r="E20" s="19" t="s">
        <v>33</v>
      </c>
      <c r="F20" s="18" t="s">
        <v>34</v>
      </c>
      <c r="G20" s="18" t="s">
        <v>35</v>
      </c>
    </row>
    <row r="21" ht="14.25" customHeight="1">
      <c r="A21" s="21" t="s">
        <v>36</v>
      </c>
      <c r="B21" s="17">
        <v>0.0</v>
      </c>
      <c r="C21" s="17">
        <v>0.0</v>
      </c>
      <c r="D21" s="17">
        <v>0.0</v>
      </c>
      <c r="E21" s="17">
        <v>0.0</v>
      </c>
      <c r="F21" s="17">
        <v>0.0</v>
      </c>
      <c r="G21" s="17">
        <v>0.0</v>
      </c>
    </row>
    <row r="22" ht="14.25" customHeight="1">
      <c r="A22" s="21" t="s">
        <v>37</v>
      </c>
      <c r="B22" s="17">
        <v>0.0</v>
      </c>
      <c r="C22" s="17">
        <f>J16</f>
        <v>753675153600</v>
      </c>
      <c r="D22" s="17">
        <v>0.0</v>
      </c>
      <c r="E22" s="17">
        <v>0.0</v>
      </c>
      <c r="F22" s="17">
        <v>0.0</v>
      </c>
      <c r="G22" s="17">
        <v>0.0</v>
      </c>
    </row>
    <row r="23" ht="14.25" customHeight="1">
      <c r="A23" s="21" t="s">
        <v>39</v>
      </c>
      <c r="B23" s="17">
        <v>0.0</v>
      </c>
      <c r="C23" s="17">
        <v>0.0</v>
      </c>
      <c r="D23" s="17">
        <v>0.0</v>
      </c>
      <c r="E23" s="17">
        <v>0.0</v>
      </c>
      <c r="F23" s="17">
        <v>0.0</v>
      </c>
      <c r="G23" s="17">
        <v>0.0</v>
      </c>
    </row>
    <row r="24" ht="14.25" customHeight="1">
      <c r="A24" s="21" t="s">
        <v>40</v>
      </c>
      <c r="B24" s="17">
        <v>0.0</v>
      </c>
      <c r="C24" s="17">
        <f>L16</f>
        <v>206224363903801</v>
      </c>
      <c r="D24" s="17">
        <v>0.0</v>
      </c>
      <c r="E24" s="17">
        <v>0.0</v>
      </c>
      <c r="F24" s="17">
        <v>0.0</v>
      </c>
      <c r="G24" s="17">
        <v>0.0</v>
      </c>
    </row>
    <row r="25" ht="14.25" customHeight="1">
      <c r="A25" s="21" t="s">
        <v>41</v>
      </c>
      <c r="B25" s="17">
        <v>0.0</v>
      </c>
      <c r="C25" s="17">
        <f>M16</f>
        <v>968433000000</v>
      </c>
      <c r="D25" s="17">
        <v>0.0</v>
      </c>
      <c r="E25" s="17">
        <v>0.0</v>
      </c>
      <c r="F25" s="17">
        <v>0.0</v>
      </c>
      <c r="G25" s="17">
        <v>0.0</v>
      </c>
    </row>
    <row r="26" ht="14.25" customHeight="1">
      <c r="A26" s="21" t="s">
        <v>42</v>
      </c>
      <c r="B26" s="44">
        <f>'Electricity Residential'!D24*$T$3*$N$11</f>
        <v>22438884172231</v>
      </c>
      <c r="C26" s="44">
        <f>'Electricity Residential'!D26*$T$3*$N$11</f>
        <v>58019205322405</v>
      </c>
      <c r="D26" s="44">
        <f>'Electricity Residential'!D28*$T$3*$N$11</f>
        <v>25078640458273</v>
      </c>
      <c r="E26" s="44">
        <f>'Electricity Residential'!D34*$T$3*$N$11</f>
        <v>25063348604335</v>
      </c>
      <c r="F26" s="44">
        <f>'Electricity Residential'!D35*$T$3*$N$11</f>
        <v>71036395987103</v>
      </c>
      <c r="G26" s="17">
        <v>0.0</v>
      </c>
    </row>
    <row r="27" ht="14.25" customHeight="1">
      <c r="A27" s="5"/>
      <c r="B27" s="5"/>
      <c r="C27" s="5"/>
      <c r="D27" s="5"/>
      <c r="E27" s="5"/>
      <c r="F27" s="5"/>
      <c r="G27" s="5"/>
    </row>
    <row r="28" ht="14.25" customHeight="1">
      <c r="A28" s="42" t="s">
        <v>43</v>
      </c>
      <c r="B28" s="43"/>
      <c r="C28" s="5"/>
      <c r="D28" s="5"/>
      <c r="E28" s="5"/>
      <c r="F28" s="5"/>
      <c r="G28" s="5"/>
    </row>
    <row r="29" ht="14.25" customHeight="1">
      <c r="A29" s="17"/>
      <c r="B29" s="18" t="s">
        <v>30</v>
      </c>
      <c r="C29" s="18" t="s">
        <v>31</v>
      </c>
      <c r="D29" s="18" t="s">
        <v>32</v>
      </c>
      <c r="E29" s="19" t="s">
        <v>33</v>
      </c>
      <c r="F29" s="18" t="s">
        <v>34</v>
      </c>
      <c r="G29" s="18" t="s">
        <v>35</v>
      </c>
    </row>
    <row r="30" ht="14.25" customHeight="1">
      <c r="A30" s="21" t="s">
        <v>36</v>
      </c>
      <c r="B30" s="17">
        <v>0.0</v>
      </c>
      <c r="C30" s="17">
        <f>I17</f>
        <v>99806589000000</v>
      </c>
      <c r="D30" s="17">
        <v>0.0</v>
      </c>
      <c r="E30" s="17">
        <v>0.0</v>
      </c>
      <c r="F30" s="17">
        <v>0.0</v>
      </c>
      <c r="G30" s="17">
        <v>0.0</v>
      </c>
    </row>
    <row r="31" ht="14.25" customHeight="1">
      <c r="A31" s="21" t="s">
        <v>37</v>
      </c>
      <c r="B31" s="17">
        <v>0.0</v>
      </c>
      <c r="C31" s="17">
        <f>J17</f>
        <v>591692846400</v>
      </c>
      <c r="D31" s="17">
        <v>0.0</v>
      </c>
      <c r="E31" s="17">
        <v>0.0</v>
      </c>
      <c r="F31" s="17">
        <v>0.0</v>
      </c>
      <c r="G31" s="17">
        <v>0.0</v>
      </c>
    </row>
    <row r="32" ht="14.25" customHeight="1">
      <c r="A32" s="21" t="s">
        <v>39</v>
      </c>
      <c r="B32" s="17">
        <v>0.0</v>
      </c>
      <c r="C32" s="17">
        <v>0.0</v>
      </c>
      <c r="D32" s="17">
        <v>0.0</v>
      </c>
      <c r="E32" s="17">
        <f>K17</f>
        <v>16648929000000</v>
      </c>
      <c r="F32" s="17">
        <v>0.0</v>
      </c>
      <c r="G32" s="17">
        <v>0.0</v>
      </c>
    </row>
    <row r="33" ht="14.25" customHeight="1">
      <c r="A33" s="21" t="s">
        <v>40</v>
      </c>
      <c r="B33" s="17">
        <v>0.0</v>
      </c>
      <c r="C33" s="17">
        <f>L17</f>
        <v>161901955096199</v>
      </c>
      <c r="D33" s="17">
        <v>0.0</v>
      </c>
      <c r="E33" s="17">
        <v>0.0</v>
      </c>
      <c r="F33" s="17">
        <v>0.0</v>
      </c>
      <c r="G33" s="17">
        <v>0.0</v>
      </c>
    </row>
    <row r="34" ht="14.25" customHeight="1">
      <c r="A34" s="21" t="s">
        <v>41</v>
      </c>
      <c r="B34" s="17">
        <v>0.0</v>
      </c>
      <c r="C34" s="17">
        <v>0.0</v>
      </c>
      <c r="D34" s="17">
        <v>0.0</v>
      </c>
      <c r="E34" s="17">
        <v>0.0</v>
      </c>
      <c r="F34" s="17">
        <v>0.0</v>
      </c>
      <c r="G34" s="17">
        <v>0.0</v>
      </c>
    </row>
    <row r="35" ht="14.25" customHeight="1">
      <c r="A35" s="21" t="s">
        <v>42</v>
      </c>
      <c r="B35" s="45">
        <f>'Electricity Residential'!D24*$N$11-B26</f>
        <v>17616246445817</v>
      </c>
      <c r="C35" s="45">
        <f>'Electricity Residential'!D26*$N$11-C26</f>
        <v>45549529633691</v>
      </c>
      <c r="D35" s="45">
        <f>'Electricity Residential'!D28*$N$11-D26</f>
        <v>19688657753567</v>
      </c>
      <c r="E35" s="45">
        <f>'Electricity Residential'!D34*$N$11-E26</f>
        <v>19676652474449</v>
      </c>
      <c r="F35" s="45">
        <f>'Electricity Residential'!D35*$N$11-F26</f>
        <v>55769023482913</v>
      </c>
      <c r="G35" s="17">
        <v>0.0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B21:G26 B30:G35">
    <cfRule type="cellIs" dxfId="0" priority="1" operator="equal">
      <formula>0</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19.13"/>
    <col customWidth="1" min="3" max="3" width="17.0"/>
  </cols>
  <sheetData>
    <row r="1">
      <c r="A1" s="46"/>
      <c r="B1" s="47" t="s">
        <v>84</v>
      </c>
      <c r="C1" s="47" t="s">
        <v>85</v>
      </c>
      <c r="D1" s="47" t="s">
        <v>86</v>
      </c>
      <c r="E1" s="47" t="s">
        <v>86</v>
      </c>
      <c r="F1" s="47" t="s">
        <v>86</v>
      </c>
      <c r="G1" s="47" t="s">
        <v>86</v>
      </c>
      <c r="H1" s="47" t="s">
        <v>86</v>
      </c>
      <c r="I1" s="47" t="s">
        <v>84</v>
      </c>
      <c r="J1" s="47" t="s">
        <v>47</v>
      </c>
    </row>
    <row r="2">
      <c r="A2" s="48"/>
      <c r="B2" s="49" t="s">
        <v>70</v>
      </c>
      <c r="C2" s="49" t="s">
        <v>71</v>
      </c>
      <c r="D2" s="49" t="s">
        <v>72</v>
      </c>
      <c r="E2" s="49" t="s">
        <v>87</v>
      </c>
      <c r="F2" s="49" t="s">
        <v>88</v>
      </c>
      <c r="G2" s="50" t="s">
        <v>89</v>
      </c>
      <c r="H2" s="49" t="s">
        <v>90</v>
      </c>
      <c r="I2" s="49" t="s">
        <v>91</v>
      </c>
      <c r="J2" s="49" t="s">
        <v>75</v>
      </c>
    </row>
    <row r="3">
      <c r="A3" s="48">
        <v>2019.0</v>
      </c>
      <c r="B3" s="51">
        <v>574.0</v>
      </c>
      <c r="C3" s="51">
        <v>172.0</v>
      </c>
      <c r="D3" s="51">
        <v>26748.0</v>
      </c>
      <c r="E3" s="51">
        <v>48063.0</v>
      </c>
      <c r="F3" s="51">
        <v>295720.0</v>
      </c>
      <c r="G3" s="51">
        <v>334.0</v>
      </c>
      <c r="H3" s="51">
        <v>370865.0</v>
      </c>
      <c r="I3" s="51">
        <v>206.0</v>
      </c>
      <c r="J3" s="51">
        <v>62704.0</v>
      </c>
    </row>
    <row r="4">
      <c r="A4" s="46"/>
      <c r="B4" s="52" t="s">
        <v>92</v>
      </c>
      <c r="C4" s="52" t="s">
        <v>92</v>
      </c>
      <c r="D4" s="52" t="s">
        <v>92</v>
      </c>
      <c r="E4" s="52" t="s">
        <v>92</v>
      </c>
      <c r="F4" s="52" t="s">
        <v>92</v>
      </c>
      <c r="G4" s="52" t="s">
        <v>92</v>
      </c>
      <c r="H4" s="52" t="s">
        <v>92</v>
      </c>
      <c r="I4" s="52" t="s">
        <v>92</v>
      </c>
      <c r="J4" s="52" t="s">
        <v>92</v>
      </c>
    </row>
    <row r="5">
      <c r="A5" s="53">
        <v>2019.0</v>
      </c>
      <c r="B5" s="54">
        <f>1320</f>
        <v>1320</v>
      </c>
      <c r="C5" s="55">
        <v>31.0</v>
      </c>
      <c r="D5" s="55">
        <v>159.0</v>
      </c>
      <c r="E5" s="55">
        <v>312.0</v>
      </c>
      <c r="F5" s="55">
        <v>1918.0</v>
      </c>
      <c r="G5" s="55">
        <v>2.0</v>
      </c>
      <c r="H5" s="56">
        <v>2391.0</v>
      </c>
      <c r="I5" s="55">
        <v>1758.0</v>
      </c>
      <c r="J5" s="55">
        <v>38438.0</v>
      </c>
    </row>
    <row r="6">
      <c r="A6" s="53"/>
      <c r="B6" s="57" t="s">
        <v>93</v>
      </c>
      <c r="C6" s="57" t="s">
        <v>93</v>
      </c>
      <c r="D6" s="57" t="s">
        <v>93</v>
      </c>
      <c r="E6" s="57" t="s">
        <v>93</v>
      </c>
      <c r="F6" s="57" t="s">
        <v>93</v>
      </c>
      <c r="G6" s="57" t="s">
        <v>93</v>
      </c>
      <c r="H6" s="57" t="s">
        <v>93</v>
      </c>
      <c r="I6" s="57" t="s">
        <v>93</v>
      </c>
      <c r="J6" s="57" t="s">
        <v>93</v>
      </c>
    </row>
    <row r="7">
      <c r="A7" s="53">
        <v>2019.0</v>
      </c>
      <c r="B7" s="58">
        <f t="shared" ref="B7:G7" si="1">B5*$C$10*1000</f>
        <v>7656000000000</v>
      </c>
      <c r="C7" s="58">
        <f t="shared" si="1"/>
        <v>179800000000</v>
      </c>
      <c r="D7" s="58">
        <f t="shared" si="1"/>
        <v>922200000000</v>
      </c>
      <c r="E7" s="58">
        <f t="shared" si="1"/>
        <v>1809600000000</v>
      </c>
      <c r="F7" s="58">
        <f t="shared" si="1"/>
        <v>11124400000000</v>
      </c>
      <c r="G7" s="58">
        <f t="shared" si="1"/>
        <v>11600000000</v>
      </c>
      <c r="H7" s="58"/>
      <c r="I7" s="58">
        <f t="shared" ref="I7:J7" si="2">I5*$C$10*1000</f>
        <v>10196400000000</v>
      </c>
      <c r="J7" s="58">
        <f t="shared" si="2"/>
        <v>222940400000000</v>
      </c>
    </row>
    <row r="9">
      <c r="A9" s="59"/>
      <c r="B9" s="59" t="s">
        <v>94</v>
      </c>
      <c r="C9" s="59" t="s">
        <v>93</v>
      </c>
      <c r="D9" s="59"/>
    </row>
    <row r="10">
      <c r="A10" s="59"/>
      <c r="B10" s="60">
        <v>1.0</v>
      </c>
      <c r="C10" s="60">
        <v>5800000.0</v>
      </c>
      <c r="D10" s="59"/>
    </row>
    <row r="12">
      <c r="A12" s="61" t="s">
        <v>95</v>
      </c>
    </row>
    <row r="13">
      <c r="I13" s="16" t="s">
        <v>96</v>
      </c>
    </row>
    <row r="14">
      <c r="I14" s="62" t="s">
        <v>97</v>
      </c>
      <c r="J14" s="63">
        <v>5.995777203107309E19</v>
      </c>
    </row>
    <row r="15">
      <c r="A15" s="64"/>
      <c r="B15" s="65" t="s">
        <v>30</v>
      </c>
      <c r="C15" s="65" t="s">
        <v>31</v>
      </c>
      <c r="D15" s="65" t="s">
        <v>32</v>
      </c>
      <c r="E15" s="66" t="s">
        <v>33</v>
      </c>
      <c r="F15" s="65" t="s">
        <v>34</v>
      </c>
      <c r="G15" s="65" t="s">
        <v>35</v>
      </c>
      <c r="I15" s="67" t="s">
        <v>98</v>
      </c>
      <c r="J15" s="68">
        <v>1.0183199317163242E13</v>
      </c>
    </row>
    <row r="16">
      <c r="A16" s="69" t="s">
        <v>42</v>
      </c>
      <c r="B16" s="70">
        <f>J7*B17</f>
        <v>100860593418486</v>
      </c>
      <c r="C16" s="71">
        <v>0.0</v>
      </c>
      <c r="D16" s="72">
        <f>J7*D17</f>
        <v>15867519352623</v>
      </c>
      <c r="E16" s="72">
        <f>J7*E17</f>
        <v>40344237367395</v>
      </c>
      <c r="F16" s="70">
        <f>J7*F17</f>
        <v>65868049861497</v>
      </c>
      <c r="G16" s="71">
        <v>0.0</v>
      </c>
      <c r="I16" s="59" t="s">
        <v>99</v>
      </c>
      <c r="J16" s="73">
        <v>1.0183199317163242E13</v>
      </c>
    </row>
    <row r="17">
      <c r="A17" s="69" t="s">
        <v>100</v>
      </c>
      <c r="B17" s="74">
        <v>0.45241056990337397</v>
      </c>
      <c r="C17" s="74">
        <v>0.0</v>
      </c>
      <c r="D17" s="74">
        <v>0.0711738175432665</v>
      </c>
      <c r="E17" s="74">
        <v>0.18096422796134967</v>
      </c>
      <c r="F17" s="74">
        <v>0.2954513845920098</v>
      </c>
      <c r="G17" s="75">
        <v>0.0</v>
      </c>
      <c r="I17" s="67" t="s">
        <v>101</v>
      </c>
      <c r="J17" s="68">
        <v>3.871819740374243E13</v>
      </c>
    </row>
    <row r="18">
      <c r="A18" s="76" t="s">
        <v>102</v>
      </c>
      <c r="I18" s="59" t="s">
        <v>103</v>
      </c>
      <c r="J18" s="73">
        <v>3.871819740374243E13</v>
      </c>
      <c r="K18" s="77"/>
    </row>
    <row r="19">
      <c r="I19" s="67" t="s">
        <v>104</v>
      </c>
      <c r="J19" s="68">
        <v>2.8154141112117633E13</v>
      </c>
    </row>
    <row r="20">
      <c r="A20" s="1" t="s">
        <v>105</v>
      </c>
      <c r="B20" s="78" t="s">
        <v>35</v>
      </c>
      <c r="C20" s="78" t="s">
        <v>106</v>
      </c>
      <c r="D20" s="78" t="s">
        <v>107</v>
      </c>
      <c r="E20" s="78" t="s">
        <v>33</v>
      </c>
      <c r="F20" s="78" t="s">
        <v>32</v>
      </c>
      <c r="G20" s="78" t="s">
        <v>34</v>
      </c>
      <c r="I20" s="59" t="s">
        <v>108</v>
      </c>
      <c r="J20" s="73">
        <v>1.792429879808205E11</v>
      </c>
    </row>
    <row r="21">
      <c r="A21" s="1" t="s">
        <v>109</v>
      </c>
      <c r="B21" s="5">
        <v>0.0</v>
      </c>
      <c r="C21" s="79">
        <f>B16</f>
        <v>100860593418486</v>
      </c>
      <c r="D21" s="5">
        <v>0.0</v>
      </c>
      <c r="E21" s="80">
        <f>E16</f>
        <v>40344237367395</v>
      </c>
      <c r="F21" s="80">
        <f>D16</f>
        <v>15867519352623</v>
      </c>
      <c r="G21" s="80">
        <f>F16</f>
        <v>65868049861497</v>
      </c>
      <c r="H21" s="81"/>
      <c r="I21" s="59" t="s">
        <v>110</v>
      </c>
      <c r="J21" s="73">
        <v>1.2746899145253766E13</v>
      </c>
    </row>
    <row r="22" ht="36.75" customHeight="1">
      <c r="A22" s="1" t="s">
        <v>111</v>
      </c>
      <c r="B22" s="5">
        <v>0.0</v>
      </c>
      <c r="C22" s="82">
        <v>0.0</v>
      </c>
      <c r="D22" s="5">
        <v>0.0</v>
      </c>
      <c r="E22" s="82">
        <v>0.0</v>
      </c>
      <c r="F22" s="82">
        <v>0.0</v>
      </c>
      <c r="G22" s="82">
        <v>0.0</v>
      </c>
      <c r="I22" s="59" t="s">
        <v>112</v>
      </c>
      <c r="J22" s="73">
        <v>1.5227998978883049E13</v>
      </c>
      <c r="K22" s="77"/>
    </row>
    <row r="23">
      <c r="A23" s="1" t="s">
        <v>113</v>
      </c>
      <c r="B23" s="5">
        <v>0.0</v>
      </c>
      <c r="C23" s="82">
        <v>0.0</v>
      </c>
      <c r="D23" s="5">
        <v>0.0</v>
      </c>
      <c r="E23" s="82">
        <v>0.0</v>
      </c>
      <c r="F23" s="79">
        <f>C7</f>
        <v>179800000000</v>
      </c>
      <c r="G23" s="82">
        <v>0.0</v>
      </c>
      <c r="I23" s="67" t="s">
        <v>114</v>
      </c>
      <c r="J23" s="68">
        <v>9.679549350935608E13</v>
      </c>
      <c r="K23" s="77"/>
    </row>
    <row r="24">
      <c r="A24" s="1" t="s">
        <v>115</v>
      </c>
      <c r="B24" s="5">
        <v>0.0</v>
      </c>
      <c r="C24" s="82">
        <v>0.0</v>
      </c>
      <c r="D24" s="5">
        <v>0.0</v>
      </c>
      <c r="E24" s="82">
        <v>0.0</v>
      </c>
      <c r="F24" s="79">
        <f>G7</f>
        <v>11600000000</v>
      </c>
      <c r="G24" s="82">
        <v>0.0</v>
      </c>
      <c r="I24" s="59" t="s">
        <v>103</v>
      </c>
      <c r="J24" s="73">
        <v>9.679549350935608E13</v>
      </c>
      <c r="K24" s="77"/>
    </row>
    <row r="25">
      <c r="A25" s="1" t="s">
        <v>116</v>
      </c>
      <c r="B25" s="5">
        <v>0.0</v>
      </c>
      <c r="C25" s="82">
        <v>0.0</v>
      </c>
      <c r="D25" s="5">
        <v>0.0</v>
      </c>
      <c r="E25" s="82">
        <v>0.0</v>
      </c>
      <c r="F25" s="82">
        <v>0.0</v>
      </c>
      <c r="G25" s="82">
        <v>0.0</v>
      </c>
      <c r="I25" s="67" t="s">
        <v>117</v>
      </c>
      <c r="J25" s="68">
        <v>5.9957598180041744E19</v>
      </c>
      <c r="K25" s="77"/>
    </row>
    <row r="26">
      <c r="A26" s="1" t="s">
        <v>118</v>
      </c>
      <c r="B26" s="5">
        <v>0.0</v>
      </c>
      <c r="C26" s="82">
        <v>0.0</v>
      </c>
      <c r="D26" s="5">
        <v>0.0</v>
      </c>
      <c r="E26" s="82">
        <v>0.0</v>
      </c>
      <c r="F26" s="79">
        <f>B7+F7</f>
        <v>18780400000000</v>
      </c>
      <c r="G26" s="82">
        <v>0.0</v>
      </c>
      <c r="I26" s="59" t="s">
        <v>103</v>
      </c>
      <c r="J26" s="73"/>
      <c r="K26" s="77"/>
    </row>
    <row r="27">
      <c r="A27" s="1" t="s">
        <v>119</v>
      </c>
      <c r="B27" s="5">
        <v>0.0</v>
      </c>
      <c r="C27" s="82">
        <v>0.0</v>
      </c>
      <c r="D27" s="5">
        <v>0.0</v>
      </c>
      <c r="E27" s="82">
        <v>0.0</v>
      </c>
      <c r="F27" s="79">
        <f>D7</f>
        <v>922200000000</v>
      </c>
      <c r="G27" s="82">
        <v>0.0</v>
      </c>
      <c r="K27" s="77"/>
    </row>
    <row r="28">
      <c r="A28" s="1" t="s">
        <v>120</v>
      </c>
      <c r="B28" s="5">
        <v>0.0</v>
      </c>
      <c r="C28" s="82">
        <v>0.0</v>
      </c>
      <c r="D28" s="5">
        <v>0.0</v>
      </c>
      <c r="E28" s="82">
        <v>0.0</v>
      </c>
      <c r="F28" s="79">
        <f>E7</f>
        <v>1809600000000</v>
      </c>
      <c r="G28" s="82">
        <v>0.0</v>
      </c>
      <c r="K28" s="77"/>
    </row>
    <row r="29">
      <c r="A29" s="1" t="s">
        <v>121</v>
      </c>
      <c r="B29" s="5">
        <v>0.0</v>
      </c>
      <c r="C29" s="82">
        <v>0.0</v>
      </c>
      <c r="D29" s="5">
        <v>0.0</v>
      </c>
      <c r="E29" s="82">
        <v>0.0</v>
      </c>
      <c r="F29" s="79">
        <f>I7</f>
        <v>10196400000000</v>
      </c>
      <c r="G29" s="82">
        <v>0.0</v>
      </c>
      <c r="K29" s="77"/>
    </row>
    <row r="30">
      <c r="A30" s="1" t="s">
        <v>122</v>
      </c>
      <c r="B30" s="5">
        <v>0.0</v>
      </c>
      <c r="C30" s="82">
        <v>0.0</v>
      </c>
      <c r="D30" s="5">
        <v>0.0</v>
      </c>
      <c r="E30" s="82">
        <v>0.0</v>
      </c>
      <c r="F30" s="82">
        <v>0.0</v>
      </c>
      <c r="G30" s="82">
        <v>0.0</v>
      </c>
    </row>
    <row r="32">
      <c r="A32" s="1"/>
      <c r="B32" s="78"/>
      <c r="C32" s="78"/>
      <c r="D32" s="78"/>
      <c r="E32" s="78"/>
      <c r="F32" s="78"/>
      <c r="G32" s="78"/>
    </row>
    <row r="33">
      <c r="A33" s="1"/>
      <c r="B33" s="5"/>
      <c r="C33" s="83"/>
      <c r="D33" s="5"/>
      <c r="E33" s="80"/>
      <c r="F33" s="80"/>
      <c r="G33" s="80"/>
    </row>
    <row r="34">
      <c r="A34" s="1"/>
      <c r="B34" s="5"/>
      <c r="C34" s="82"/>
      <c r="D34" s="5"/>
      <c r="E34" s="82"/>
      <c r="F34" s="82"/>
      <c r="G34" s="82"/>
      <c r="H34" s="81"/>
    </row>
    <row r="35">
      <c r="A35" s="1"/>
      <c r="B35" s="5"/>
      <c r="C35" s="82"/>
      <c r="D35" s="5"/>
      <c r="E35" s="82"/>
      <c r="F35" s="83"/>
      <c r="G35" s="82"/>
    </row>
    <row r="36">
      <c r="A36" s="1"/>
      <c r="B36" s="5"/>
      <c r="C36" s="82"/>
      <c r="D36" s="5"/>
      <c r="E36" s="82"/>
      <c r="F36" s="83"/>
      <c r="G36" s="82"/>
    </row>
    <row r="37">
      <c r="A37" s="1"/>
      <c r="B37" s="5"/>
      <c r="C37" s="82"/>
      <c r="D37" s="5"/>
      <c r="E37" s="82"/>
      <c r="F37" s="82"/>
      <c r="G37" s="82"/>
    </row>
    <row r="38">
      <c r="A38" s="1"/>
      <c r="B38" s="5"/>
      <c r="C38" s="82"/>
      <c r="D38" s="5"/>
      <c r="E38" s="82"/>
      <c r="F38" s="82"/>
      <c r="G38" s="82"/>
    </row>
    <row r="39">
      <c r="A39" s="1"/>
      <c r="B39" s="5"/>
      <c r="C39" s="82"/>
      <c r="D39" s="5"/>
      <c r="E39" s="82"/>
      <c r="F39" s="82"/>
      <c r="G39" s="82"/>
    </row>
    <row r="40">
      <c r="A40" s="1"/>
      <c r="B40" s="5"/>
      <c r="C40" s="82"/>
      <c r="D40" s="5"/>
      <c r="E40" s="82"/>
      <c r="F40" s="82"/>
      <c r="G40" s="82"/>
    </row>
    <row r="41">
      <c r="A41" s="1"/>
      <c r="B41" s="5"/>
      <c r="C41" s="82"/>
      <c r="D41" s="5"/>
      <c r="E41" s="82"/>
      <c r="F41" s="82"/>
      <c r="G41" s="82"/>
    </row>
    <row r="42">
      <c r="A42" s="1"/>
      <c r="B42" s="5"/>
      <c r="C42" s="82"/>
      <c r="D42" s="5"/>
      <c r="E42" s="82"/>
      <c r="F42" s="82"/>
      <c r="G42" s="82"/>
    </row>
    <row r="46">
      <c r="H46" s="81"/>
    </row>
  </sheetData>
  <mergeCells count="1">
    <mergeCell ref="A18:G18"/>
  </mergeCells>
  <hyperlinks>
    <hyperlink r:id="rId2" ref="A12"/>
  </hyperlinks>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4" t="s">
        <v>123</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row>
    <row r="2">
      <c r="A2" s="84" t="s">
        <v>124</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row>
    <row r="3">
      <c r="A3" s="84" t="s">
        <v>125</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row>
    <row r="4">
      <c r="A4" s="84" t="s">
        <v>126</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row>
    <row r="5">
      <c r="A5" s="84"/>
      <c r="B5" s="59"/>
      <c r="C5" s="59"/>
      <c r="D5" s="59"/>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row>
    <row r="6">
      <c r="A6" s="84" t="s">
        <v>127</v>
      </c>
      <c r="B6" s="85">
        <v>2019.0</v>
      </c>
      <c r="C6" s="85">
        <v>2020.0</v>
      </c>
      <c r="D6" s="85">
        <v>2021.0</v>
      </c>
      <c r="E6" s="85">
        <v>2022.0</v>
      </c>
      <c r="F6" s="85">
        <v>2023.0</v>
      </c>
      <c r="G6" s="85">
        <v>2024.0</v>
      </c>
      <c r="H6" s="85">
        <v>2025.0</v>
      </c>
      <c r="I6" s="85">
        <v>2026.0</v>
      </c>
      <c r="J6" s="85">
        <v>2027.0</v>
      </c>
      <c r="K6" s="85">
        <v>2028.0</v>
      </c>
      <c r="L6" s="85">
        <v>2029.0</v>
      </c>
      <c r="M6" s="85">
        <v>2030.0</v>
      </c>
      <c r="N6" s="85">
        <v>2031.0</v>
      </c>
      <c r="O6" s="85">
        <v>2032.0</v>
      </c>
      <c r="P6" s="85">
        <v>2033.0</v>
      </c>
      <c r="Q6" s="85">
        <v>2034.0</v>
      </c>
      <c r="R6" s="85">
        <v>2035.0</v>
      </c>
      <c r="S6" s="85">
        <v>2036.0</v>
      </c>
      <c r="T6" s="85">
        <v>2037.0</v>
      </c>
      <c r="U6" s="85">
        <v>2038.0</v>
      </c>
      <c r="V6" s="85">
        <v>2039.0</v>
      </c>
      <c r="W6" s="85">
        <v>2040.0</v>
      </c>
      <c r="X6" s="85">
        <v>2041.0</v>
      </c>
      <c r="Y6" s="85">
        <v>2042.0</v>
      </c>
      <c r="Z6" s="85">
        <v>2043.0</v>
      </c>
      <c r="AA6" s="85">
        <v>2044.0</v>
      </c>
      <c r="AB6" s="85">
        <v>2045.0</v>
      </c>
      <c r="AC6" s="85">
        <v>2046.0</v>
      </c>
      <c r="AD6" s="85">
        <v>2047.0</v>
      </c>
      <c r="AE6" s="85">
        <v>2048.0</v>
      </c>
      <c r="AF6" s="85">
        <v>2049.0</v>
      </c>
      <c r="AG6" s="85">
        <v>2050.0</v>
      </c>
    </row>
    <row r="7">
      <c r="A7" s="62" t="s">
        <v>128</v>
      </c>
      <c r="B7" s="86">
        <v>4.2120820203745006E14</v>
      </c>
      <c r="C7" s="86">
        <v>4.2101884572410475E14</v>
      </c>
      <c r="D7" s="86">
        <v>4.208294894107596E14</v>
      </c>
      <c r="E7" s="86">
        <v>4.206401330974143E14</v>
      </c>
      <c r="F7" s="86">
        <v>4.204507767840691E14</v>
      </c>
      <c r="G7" s="86">
        <v>4.2026142047072394E14</v>
      </c>
      <c r="H7" s="86">
        <v>4.200720641573787E14</v>
      </c>
      <c r="I7" s="86">
        <v>4.198827078440335E14</v>
      </c>
      <c r="J7" s="86">
        <v>4.1969335153068825E14</v>
      </c>
      <c r="K7" s="86">
        <v>4.19503995217343E14</v>
      </c>
      <c r="L7" s="86">
        <v>4.1931463890399775E14</v>
      </c>
      <c r="M7" s="86">
        <v>4.191252825906525E14</v>
      </c>
      <c r="N7" s="86">
        <v>4.189359262773074E14</v>
      </c>
      <c r="O7" s="86">
        <v>4.187465699639621E14</v>
      </c>
      <c r="P7" s="86">
        <v>4.185572136506169E14</v>
      </c>
      <c r="Q7" s="86">
        <v>4.183678573372717E14</v>
      </c>
      <c r="R7" s="86">
        <v>4.181785010239264E14</v>
      </c>
      <c r="S7" s="86">
        <v>4.181135924955963E14</v>
      </c>
      <c r="T7" s="86">
        <v>4.180486839672663E14</v>
      </c>
      <c r="U7" s="86">
        <v>4.179837754389362E14</v>
      </c>
      <c r="V7" s="86">
        <v>4.1791886691060625E14</v>
      </c>
      <c r="W7" s="86">
        <v>4.178539583822761E14</v>
      </c>
      <c r="X7" s="86">
        <v>4.1778904985394606E14</v>
      </c>
      <c r="Y7" s="86">
        <v>4.1772414132561594E14</v>
      </c>
      <c r="Z7" s="86">
        <v>4.1765923279728594E14</v>
      </c>
      <c r="AA7" s="86">
        <v>4.175943242689559E14</v>
      </c>
      <c r="AB7" s="86">
        <v>4.175294157406256E14</v>
      </c>
      <c r="AC7" s="86">
        <v>4.174645072122957E14</v>
      </c>
      <c r="AD7" s="86">
        <v>4.1739959868396575E14</v>
      </c>
      <c r="AE7" s="86">
        <v>4.1733469015563575E14</v>
      </c>
      <c r="AF7" s="86">
        <v>4.172697816273055E14</v>
      </c>
      <c r="AG7" s="86">
        <v>4.172048730989755E14</v>
      </c>
    </row>
    <row r="8">
      <c r="A8" s="67" t="s">
        <v>129</v>
      </c>
      <c r="B8" s="68">
        <v>1.9230261768820522E14</v>
      </c>
      <c r="C8" s="68">
        <v>1.8941130104549656E14</v>
      </c>
      <c r="D8" s="68">
        <v>1.8651998440278797E14</v>
      </c>
      <c r="E8" s="68">
        <v>1.836286677600793E14</v>
      </c>
      <c r="F8" s="68">
        <v>1.807373511173707E14</v>
      </c>
      <c r="G8" s="68">
        <v>1.77846034474662E14</v>
      </c>
      <c r="H8" s="68">
        <v>1.7495471783195344E14</v>
      </c>
      <c r="I8" s="68">
        <v>1.720634011892448E14</v>
      </c>
      <c r="J8" s="68">
        <v>1.6917208454653612E14</v>
      </c>
      <c r="K8" s="68">
        <v>1.662807679038275E14</v>
      </c>
      <c r="L8" s="68">
        <v>1.633894512611189E14</v>
      </c>
      <c r="M8" s="68">
        <v>1.6049813461841028E14</v>
      </c>
      <c r="N8" s="68">
        <v>1.5760681797570166E14</v>
      </c>
      <c r="O8" s="68">
        <v>1.54715501332993E14</v>
      </c>
      <c r="P8" s="68">
        <v>1.5182418469028434E14</v>
      </c>
      <c r="Q8" s="68">
        <v>1.4893286804757572E14</v>
      </c>
      <c r="R8" s="68">
        <v>1.460415514048671E14</v>
      </c>
      <c r="S8" s="68">
        <v>1.450504510560117E14</v>
      </c>
      <c r="T8" s="68">
        <v>1.4405935070715634E14</v>
      </c>
      <c r="U8" s="68">
        <v>1.430682503583009E14</v>
      </c>
      <c r="V8" s="68">
        <v>1.420771500094456E14</v>
      </c>
      <c r="W8" s="68">
        <v>1.4108604966059012E14</v>
      </c>
      <c r="X8" s="68">
        <v>1.4009494931173477E14</v>
      </c>
      <c r="Y8" s="68">
        <v>1.3910384896287939E14</v>
      </c>
      <c r="Z8" s="68">
        <v>1.3811274861402397E14</v>
      </c>
      <c r="AA8" s="68">
        <v>1.371216482651686E14</v>
      </c>
      <c r="AB8" s="68">
        <v>1.3613054791631327E14</v>
      </c>
      <c r="AC8" s="68">
        <v>1.3513944756745784E14</v>
      </c>
      <c r="AD8" s="68">
        <v>1.341483472186025E14</v>
      </c>
      <c r="AE8" s="68">
        <v>1.3315724686974705E14</v>
      </c>
      <c r="AF8" s="68">
        <v>1.3216614652089172E14</v>
      </c>
      <c r="AG8" s="68">
        <v>1.311750461720363E14</v>
      </c>
    </row>
    <row r="9">
      <c r="A9" s="87" t="s">
        <v>130</v>
      </c>
      <c r="B9" s="88">
        <v>1.3539254675636234E14</v>
      </c>
      <c r="C9" s="88">
        <v>1.33356886875902E14</v>
      </c>
      <c r="D9" s="88">
        <v>1.3132122699544172E14</v>
      </c>
      <c r="E9" s="88">
        <v>1.292855671149814E14</v>
      </c>
      <c r="F9" s="88">
        <v>1.272499072345211E14</v>
      </c>
      <c r="G9" s="88">
        <v>1.2521424735406075E14</v>
      </c>
      <c r="H9" s="88">
        <v>1.2317858747360047E14</v>
      </c>
      <c r="I9" s="88">
        <v>1.2114292759314016E14</v>
      </c>
      <c r="J9" s="88">
        <v>1.1910726771267984E14</v>
      </c>
      <c r="K9" s="88">
        <v>1.1707160783221952E14</v>
      </c>
      <c r="L9" s="88">
        <v>1.1503594795175922E14</v>
      </c>
      <c r="M9" s="88">
        <v>1.130002880712989E14</v>
      </c>
      <c r="N9" s="88">
        <v>1.109646281908386E14</v>
      </c>
      <c r="O9" s="88">
        <v>1.0892896831037828E14</v>
      </c>
      <c r="P9" s="88">
        <v>1.0689330842991795E14</v>
      </c>
      <c r="Q9" s="88">
        <v>1.0485764854945762E14</v>
      </c>
      <c r="R9" s="88">
        <v>1.0282198866899734E14</v>
      </c>
      <c r="S9" s="88">
        <v>1.0212419473391828E14</v>
      </c>
      <c r="T9" s="88">
        <v>1.0142640079883931E14</v>
      </c>
      <c r="U9" s="88">
        <v>1.0072860686376025E14</v>
      </c>
      <c r="V9" s="88">
        <v>1.0003081292868127E14</v>
      </c>
      <c r="W9" s="88">
        <v>9.933301899360219E13</v>
      </c>
      <c r="X9" s="88">
        <v>9.863522505852319E13</v>
      </c>
      <c r="Y9" s="88">
        <v>9.793743112344416E13</v>
      </c>
      <c r="Z9" s="88">
        <v>9.723963718836512E13</v>
      </c>
      <c r="AA9" s="88">
        <v>9.65418432532861E13</v>
      </c>
      <c r="AB9" s="88">
        <v>9.584404931820711E13</v>
      </c>
      <c r="AC9" s="88">
        <v>9.514625538312806E13</v>
      </c>
      <c r="AD9" s="88">
        <v>9.444846144804906E13</v>
      </c>
      <c r="AE9" s="88">
        <v>9.375066751297E13</v>
      </c>
      <c r="AF9" s="88">
        <v>9.3052873577891E13</v>
      </c>
      <c r="AG9" s="88">
        <v>9.235507964281197E13</v>
      </c>
    </row>
    <row r="10">
      <c r="A10" s="59" t="s">
        <v>131</v>
      </c>
      <c r="B10" s="73">
        <v>4.389493875548643E13</v>
      </c>
      <c r="C10" s="73">
        <v>4.3234967671992445E13</v>
      </c>
      <c r="D10" s="73">
        <v>4.257499658849847E13</v>
      </c>
      <c r="E10" s="73">
        <v>4.191502550500448E13</v>
      </c>
      <c r="F10" s="73">
        <v>4.12550544215105E13</v>
      </c>
      <c r="G10" s="73">
        <v>4.059508333801651E13</v>
      </c>
      <c r="H10" s="73">
        <v>3.993511225452252E13</v>
      </c>
      <c r="I10" s="73">
        <v>3.9275141171028555E13</v>
      </c>
      <c r="J10" s="73">
        <v>3.861517008753456E13</v>
      </c>
      <c r="K10" s="73">
        <v>3.795519900404058E13</v>
      </c>
      <c r="L10" s="73">
        <v>3.72952279205466E13</v>
      </c>
      <c r="M10" s="73">
        <v>3.663525683705262E13</v>
      </c>
      <c r="N10" s="73">
        <v>3.597528575355863E13</v>
      </c>
      <c r="O10" s="73">
        <v>3.531531467006465E13</v>
      </c>
      <c r="P10" s="73">
        <v>3.465534358657066E13</v>
      </c>
      <c r="Q10" s="73">
        <v>3.399537250307667E13</v>
      </c>
      <c r="R10" s="73">
        <v>3.33354014195827E13</v>
      </c>
      <c r="S10" s="73">
        <v>3.310917314647574E13</v>
      </c>
      <c r="T10" s="73">
        <v>3.288294487336881E13</v>
      </c>
      <c r="U10" s="73">
        <v>3.2656716600261844E13</v>
      </c>
      <c r="V10" s="73">
        <v>3.243048832715491E13</v>
      </c>
      <c r="W10" s="73">
        <v>3.2204260054047945E13</v>
      </c>
      <c r="X10" s="73">
        <v>3.1978031780941004E13</v>
      </c>
      <c r="Y10" s="73">
        <v>3.1751803507834055E13</v>
      </c>
      <c r="Z10" s="73">
        <v>3.1525575234727098E13</v>
      </c>
      <c r="AA10" s="73">
        <v>3.1299346961620156E13</v>
      </c>
      <c r="AB10" s="73">
        <v>3.1073118688513215E13</v>
      </c>
      <c r="AC10" s="73">
        <v>3.0846890415406258E13</v>
      </c>
      <c r="AD10" s="73">
        <v>3.062066214229932E13</v>
      </c>
      <c r="AE10" s="73">
        <v>3.0394433869192363E13</v>
      </c>
      <c r="AF10" s="73">
        <v>3.016820559608542E13</v>
      </c>
      <c r="AG10" s="73">
        <v>2.994197732297847E13</v>
      </c>
    </row>
    <row r="11">
      <c r="A11" s="59" t="s">
        <v>132</v>
      </c>
      <c r="B11" s="73">
        <v>7.120449323382186E13</v>
      </c>
      <c r="C11" s="73">
        <v>7.013391635453888E13</v>
      </c>
      <c r="D11" s="73">
        <v>6.906333947525594E13</v>
      </c>
      <c r="E11" s="73">
        <v>6.799276259597297E13</v>
      </c>
      <c r="F11" s="73">
        <v>6.6922185716690016E13</v>
      </c>
      <c r="G11" s="73">
        <v>6.585160883740704E13</v>
      </c>
      <c r="H11" s="73">
        <v>6.4781031958124086E13</v>
      </c>
      <c r="I11" s="73">
        <v>6.3710455078841125E13</v>
      </c>
      <c r="J11" s="73">
        <v>6.263987819955816E13</v>
      </c>
      <c r="K11" s="73">
        <v>6.156930132027519E13</v>
      </c>
      <c r="L11" s="73">
        <v>6.0498724440992234E13</v>
      </c>
      <c r="M11" s="73">
        <v>5.942814756170927E13</v>
      </c>
      <c r="N11" s="73">
        <v>5.835757068242631E13</v>
      </c>
      <c r="O11" s="73">
        <v>5.728699380314334E13</v>
      </c>
      <c r="P11" s="73">
        <v>5.621641692386038E13</v>
      </c>
      <c r="Q11" s="73">
        <v>5.5145840044577414E13</v>
      </c>
      <c r="R11" s="73">
        <v>5.407526316529446E13</v>
      </c>
      <c r="S11" s="73">
        <v>5.370828533143815E13</v>
      </c>
      <c r="T11" s="73">
        <v>5.334130749758189E13</v>
      </c>
      <c r="U11" s="73">
        <v>5.297432966372558E13</v>
      </c>
      <c r="V11" s="73">
        <v>5.260735182986932E13</v>
      </c>
      <c r="W11" s="73">
        <v>5.224037399601299E13</v>
      </c>
      <c r="X11" s="73">
        <v>5.187339616215672E13</v>
      </c>
      <c r="Y11" s="73">
        <v>5.150641832830042E13</v>
      </c>
      <c r="Z11" s="73">
        <v>5.113944049444413E13</v>
      </c>
      <c r="AA11" s="73">
        <v>5.077246266058784E13</v>
      </c>
      <c r="AB11" s="73">
        <v>5.040548482673157E13</v>
      </c>
      <c r="AC11" s="73">
        <v>5.0038506992875266E13</v>
      </c>
      <c r="AD11" s="73">
        <v>4.9671529159018984E13</v>
      </c>
      <c r="AE11" s="73">
        <v>4.930455132516268E13</v>
      </c>
      <c r="AF11" s="73">
        <v>4.893757349130641E13</v>
      </c>
      <c r="AG11" s="73">
        <v>4.85705956574501E13</v>
      </c>
    </row>
    <row r="12">
      <c r="A12" s="59" t="s">
        <v>133</v>
      </c>
      <c r="B12" s="73">
        <v>2.6022655813393137E11</v>
      </c>
      <c r="C12" s="73">
        <v>2.563139885212423E11</v>
      </c>
      <c r="D12" s="73">
        <v>2.5240141890855338E11</v>
      </c>
      <c r="E12" s="73">
        <v>2.4848884929586435E11</v>
      </c>
      <c r="F12" s="73">
        <v>2.4457627968317538E11</v>
      </c>
      <c r="G12" s="73">
        <v>2.4066371007048636E11</v>
      </c>
      <c r="H12" s="73">
        <v>2.367511404577974E11</v>
      </c>
      <c r="I12" s="73">
        <v>2.328385708451084E11</v>
      </c>
      <c r="J12" s="73">
        <v>2.2892600123241937E11</v>
      </c>
      <c r="K12" s="73">
        <v>2.250134316197304E11</v>
      </c>
      <c r="L12" s="73">
        <v>2.2110086200704138E11</v>
      </c>
      <c r="M12" s="73">
        <v>2.1718829239435245E11</v>
      </c>
      <c r="N12" s="73">
        <v>2.132757227816634E11</v>
      </c>
      <c r="O12" s="73">
        <v>2.0936315316897443E11</v>
      </c>
      <c r="P12" s="73">
        <v>2.0545058355628543E11</v>
      </c>
      <c r="Q12" s="73">
        <v>2.015380139435964E11</v>
      </c>
      <c r="R12" s="73">
        <v>1.9762544433090744E11</v>
      </c>
      <c r="S12" s="73">
        <v>1.9628427365081735E11</v>
      </c>
      <c r="T12" s="73">
        <v>1.9494310297072748E11</v>
      </c>
      <c r="U12" s="73">
        <v>1.9360193229063742E11</v>
      </c>
      <c r="V12" s="73">
        <v>1.9226076161054755E11</v>
      </c>
      <c r="W12" s="73">
        <v>1.909195909304574E11</v>
      </c>
      <c r="X12" s="73">
        <v>1.895784202503675E11</v>
      </c>
      <c r="Y12" s="73">
        <v>1.8823724957027747E11</v>
      </c>
      <c r="Z12" s="73">
        <v>1.8689607889018747E11</v>
      </c>
      <c r="AA12" s="73">
        <v>1.8555490821009747E11</v>
      </c>
      <c r="AB12" s="73">
        <v>1.842137375300075E11</v>
      </c>
      <c r="AC12" s="73">
        <v>1.828725668499175E11</v>
      </c>
      <c r="AD12" s="73">
        <v>1.815313961698275E11</v>
      </c>
      <c r="AE12" s="73">
        <v>1.8019022548973752E11</v>
      </c>
      <c r="AF12" s="73">
        <v>1.7884905480964758E11</v>
      </c>
      <c r="AG12" s="73">
        <v>1.7750788412955756E11</v>
      </c>
    </row>
    <row r="13">
      <c r="A13" s="59" t="s">
        <v>134</v>
      </c>
      <c r="B13" s="73">
        <v>2.003288820892012E13</v>
      </c>
      <c r="C13" s="73">
        <v>1.973168886084944E13</v>
      </c>
      <c r="D13" s="73">
        <v>1.9430489512778766E13</v>
      </c>
      <c r="E13" s="73">
        <v>1.9129290164708086E13</v>
      </c>
      <c r="F13" s="73">
        <v>1.882809081663741E13</v>
      </c>
      <c r="G13" s="73">
        <v>1.8526891468566727E13</v>
      </c>
      <c r="H13" s="73">
        <v>1.8225692120496055E13</v>
      </c>
      <c r="I13" s="73">
        <v>1.7924492772425375E13</v>
      </c>
      <c r="J13" s="73">
        <v>1.7623293424354695E13</v>
      </c>
      <c r="K13" s="73">
        <v>1.732209407628402E13</v>
      </c>
      <c r="L13" s="73">
        <v>1.702089472821334E13</v>
      </c>
      <c r="M13" s="73">
        <v>1.6719695380142666E13</v>
      </c>
      <c r="N13" s="73">
        <v>1.6418496032071982E13</v>
      </c>
      <c r="O13" s="73">
        <v>1.6117296684001309E13</v>
      </c>
      <c r="P13" s="73">
        <v>1.5816097335930625E13</v>
      </c>
      <c r="Q13" s="73">
        <v>1.5514897987859947E13</v>
      </c>
      <c r="R13" s="73">
        <v>1.521369863978927E13</v>
      </c>
      <c r="S13" s="73">
        <v>1.511045198235357E13</v>
      </c>
      <c r="T13" s="73">
        <v>1.5007205324917883E13</v>
      </c>
      <c r="U13" s="73">
        <v>1.4903958667482182E13</v>
      </c>
      <c r="V13" s="73">
        <v>1.4800712010046494E13</v>
      </c>
      <c r="W13" s="73">
        <v>1.4697465352610787E13</v>
      </c>
      <c r="X13" s="73">
        <v>1.4594218695175098E13</v>
      </c>
      <c r="Y13" s="73">
        <v>1.44909720377394E13</v>
      </c>
      <c r="Z13" s="73">
        <v>1.4387725380303701E13</v>
      </c>
      <c r="AA13" s="73">
        <v>1.4284478722868008E13</v>
      </c>
      <c r="AB13" s="73">
        <v>1.4181232065432316E13</v>
      </c>
      <c r="AC13" s="73">
        <v>1.4077985407996615E13</v>
      </c>
      <c r="AD13" s="73">
        <v>1.3974738750560924E13</v>
      </c>
      <c r="AE13" s="73">
        <v>1.3871492093125225E13</v>
      </c>
      <c r="AF13" s="73">
        <v>1.3768245435689531E13</v>
      </c>
      <c r="AG13" s="73">
        <v>1.3664998778253836E13</v>
      </c>
    </row>
    <row r="14">
      <c r="A14" s="87" t="s">
        <v>135</v>
      </c>
      <c r="B14" s="88">
        <v>1.5976129391622645E13</v>
      </c>
      <c r="C14" s="88">
        <v>1.5735924399348643E13</v>
      </c>
      <c r="D14" s="88">
        <v>1.5495719407074646E13</v>
      </c>
      <c r="E14" s="88">
        <v>1.5255514414800648E13</v>
      </c>
      <c r="F14" s="88">
        <v>1.5015309422526648E13</v>
      </c>
      <c r="G14" s="88">
        <v>1.4775104430252648E13</v>
      </c>
      <c r="H14" s="88">
        <v>1.4534899437978652E13</v>
      </c>
      <c r="I14" s="88">
        <v>1.4294694445704652E13</v>
      </c>
      <c r="J14" s="88">
        <v>1.4054489453430652E13</v>
      </c>
      <c r="K14" s="88">
        <v>1.3814284461156654E13</v>
      </c>
      <c r="L14" s="88">
        <v>1.3574079468882656E13</v>
      </c>
      <c r="M14" s="88">
        <v>1.333387447660866E13</v>
      </c>
      <c r="N14" s="88">
        <v>1.3093669484334658E13</v>
      </c>
      <c r="O14" s="88">
        <v>1.285346449206066E13</v>
      </c>
      <c r="P14" s="88">
        <v>1.261325949978666E13</v>
      </c>
      <c r="Q14" s="88">
        <v>1.237305450751266E13</v>
      </c>
      <c r="R14" s="88">
        <v>1.2132849515238664E13</v>
      </c>
      <c r="S14" s="88">
        <v>1.2050510815933645E13</v>
      </c>
      <c r="T14" s="88">
        <v>1.196817211662864E13</v>
      </c>
      <c r="U14" s="88">
        <v>1.1885833417323621E13</v>
      </c>
      <c r="V14" s="88">
        <v>1.1803494718018615E13</v>
      </c>
      <c r="W14" s="88">
        <v>1.1721156018713594E13</v>
      </c>
      <c r="X14" s="88">
        <v>1.1638817319408586E13</v>
      </c>
      <c r="Y14" s="88">
        <v>1.155647862010357E13</v>
      </c>
      <c r="Z14" s="88">
        <v>1.1474139920798557E13</v>
      </c>
      <c r="AA14" s="88">
        <v>1.1391801221493547E13</v>
      </c>
      <c r="AB14" s="88">
        <v>1.1309462522188535E13</v>
      </c>
      <c r="AC14" s="88">
        <v>1.122712382288352E13</v>
      </c>
      <c r="AD14" s="88">
        <v>1.1144785123578508E13</v>
      </c>
      <c r="AE14" s="88">
        <v>1.1062446424273492E13</v>
      </c>
      <c r="AF14" s="88">
        <v>1.0980107724968482E13</v>
      </c>
      <c r="AG14" s="88">
        <v>1.0897769025663469E13</v>
      </c>
    </row>
    <row r="15">
      <c r="A15" s="59" t="s">
        <v>136</v>
      </c>
      <c r="B15" s="73">
        <v>7.32218556534556E12</v>
      </c>
      <c r="C15" s="73">
        <v>7.212094723938447E12</v>
      </c>
      <c r="D15" s="73">
        <v>7.102003882531337E12</v>
      </c>
      <c r="E15" s="73">
        <v>6.991913041124226E12</v>
      </c>
      <c r="F15" s="73">
        <v>6.881822199717114E12</v>
      </c>
      <c r="G15" s="73">
        <v>6.771731358310002E12</v>
      </c>
      <c r="H15" s="73">
        <v>6.661640516902892E12</v>
      </c>
      <c r="I15" s="73">
        <v>6.551549675495781E12</v>
      </c>
      <c r="J15" s="73">
        <v>6.441458834088669E12</v>
      </c>
      <c r="K15" s="73">
        <v>6.331367992681559E12</v>
      </c>
      <c r="L15" s="73">
        <v>6.221277151274447E12</v>
      </c>
      <c r="M15" s="73">
        <v>6.111186309867338E12</v>
      </c>
      <c r="N15" s="73">
        <v>6.001095468460226E12</v>
      </c>
      <c r="O15" s="73">
        <v>5.891004627053113E12</v>
      </c>
      <c r="P15" s="73">
        <v>5.780913785646003E12</v>
      </c>
      <c r="Q15" s="73">
        <v>5.670822944238891E12</v>
      </c>
      <c r="R15" s="73">
        <v>5.56073210283178E12</v>
      </c>
      <c r="S15" s="73">
        <v>5.522994599539107E12</v>
      </c>
      <c r="T15" s="73">
        <v>5.48525709624644E12</v>
      </c>
      <c r="U15" s="73">
        <v>5.447519592953767E12</v>
      </c>
      <c r="V15" s="73">
        <v>5.4097820896611E12</v>
      </c>
      <c r="W15" s="73">
        <v>5.372044586368425E12</v>
      </c>
      <c r="X15" s="73">
        <v>5.334307083075756E12</v>
      </c>
      <c r="Y15" s="73">
        <v>5.296569579783084E12</v>
      </c>
      <c r="Z15" s="73">
        <v>5.258832076490413E12</v>
      </c>
      <c r="AA15" s="73">
        <v>5.221094573197743E12</v>
      </c>
      <c r="AB15" s="73">
        <v>5.183357069905073E12</v>
      </c>
      <c r="AC15" s="73">
        <v>5.145619566612401E12</v>
      </c>
      <c r="AD15" s="73">
        <v>5.107882063319731E12</v>
      </c>
      <c r="AE15" s="73">
        <v>5.07014456002706E12</v>
      </c>
      <c r="AF15" s="73">
        <v>5.03240705673439E12</v>
      </c>
      <c r="AG15" s="73">
        <v>4.994669553441718E12</v>
      </c>
    </row>
    <row r="16">
      <c r="A16" s="59" t="s">
        <v>134</v>
      </c>
      <c r="B16" s="73">
        <v>8.653943826277086E12</v>
      </c>
      <c r="C16" s="73">
        <v>8.523829675410195E12</v>
      </c>
      <c r="D16" s="73">
        <v>8.39371552454331E12</v>
      </c>
      <c r="E16" s="73">
        <v>8.263601373676422E12</v>
      </c>
      <c r="F16" s="73">
        <v>8.133487222809533E12</v>
      </c>
      <c r="G16" s="73">
        <v>8.0033730719426455E12</v>
      </c>
      <c r="H16" s="73">
        <v>7.87325892107576E12</v>
      </c>
      <c r="I16" s="73">
        <v>7.743144770208872E12</v>
      </c>
      <c r="J16" s="73">
        <v>7.613030619341983E12</v>
      </c>
      <c r="K16" s="73">
        <v>7.482916468475096E12</v>
      </c>
      <c r="L16" s="73">
        <v>7.352802317608208E12</v>
      </c>
      <c r="M16" s="73">
        <v>7.222688166741322E12</v>
      </c>
      <c r="N16" s="73">
        <v>7.092574015874433E12</v>
      </c>
      <c r="O16" s="73">
        <v>6.962459865007546E12</v>
      </c>
      <c r="P16" s="73">
        <v>6.832345714140656E12</v>
      </c>
      <c r="Q16" s="73">
        <v>6.70223156327377E12</v>
      </c>
      <c r="R16" s="73">
        <v>6.572117412406883E12</v>
      </c>
      <c r="S16" s="73">
        <v>6.527516216394538E12</v>
      </c>
      <c r="T16" s="73">
        <v>6.482915020382199E12</v>
      </c>
      <c r="U16" s="73">
        <v>6.4383138243698545E12</v>
      </c>
      <c r="V16" s="73">
        <v>6.393712628357516E12</v>
      </c>
      <c r="W16" s="73">
        <v>6.34911143234517E12</v>
      </c>
      <c r="X16" s="73">
        <v>6.304510236332829E12</v>
      </c>
      <c r="Y16" s="73">
        <v>6.259909040320486E12</v>
      </c>
      <c r="Z16" s="73">
        <v>6.215307844308144E12</v>
      </c>
      <c r="AA16" s="73">
        <v>6.170706648295803E12</v>
      </c>
      <c r="AB16" s="73">
        <v>6.126105452283462E12</v>
      </c>
      <c r="AC16" s="73">
        <v>6.081504256271118E12</v>
      </c>
      <c r="AD16" s="73">
        <v>6.036903060258776E12</v>
      </c>
      <c r="AE16" s="73">
        <v>5.992301864246434E12</v>
      </c>
      <c r="AF16" s="73">
        <v>5.947700668234093E12</v>
      </c>
      <c r="AG16" s="73">
        <v>5.90309947222175E12</v>
      </c>
    </row>
    <row r="17">
      <c r="A17" s="87" t="s">
        <v>137</v>
      </c>
      <c r="B17" s="88">
        <v>8.659221425805232E12</v>
      </c>
      <c r="C17" s="88">
        <v>8.529027924945437E12</v>
      </c>
      <c r="D17" s="88">
        <v>8.398834424085645E12</v>
      </c>
      <c r="E17" s="88">
        <v>8.268640923225851E12</v>
      </c>
      <c r="F17" s="88">
        <v>8.138447422366058E12</v>
      </c>
      <c r="G17" s="88">
        <v>8.008253921506264E12</v>
      </c>
      <c r="H17" s="88">
        <v>7.878060420646472E12</v>
      </c>
      <c r="I17" s="88">
        <v>7.747866919786679E12</v>
      </c>
      <c r="J17" s="88">
        <v>7.617673418926885E12</v>
      </c>
      <c r="K17" s="88">
        <v>7.487479918067092E12</v>
      </c>
      <c r="L17" s="88">
        <v>7.357286417207299E12</v>
      </c>
      <c r="M17" s="88">
        <v>7.227092916347507E12</v>
      </c>
      <c r="N17" s="88">
        <v>7.096899415487713E12</v>
      </c>
      <c r="O17" s="88">
        <v>6.96670591462792E12</v>
      </c>
      <c r="P17" s="88">
        <v>6.836512413768125E12</v>
      </c>
      <c r="Q17" s="88">
        <v>6.706318912908331E12</v>
      </c>
      <c r="R17" s="88">
        <v>6.576125412048539E12</v>
      </c>
      <c r="S17" s="88">
        <v>6.531497016038626E12</v>
      </c>
      <c r="T17" s="88">
        <v>6.48686862002872E12</v>
      </c>
      <c r="U17" s="88">
        <v>6.442240224018807E12</v>
      </c>
      <c r="V17" s="88">
        <v>6.3976118280089E12</v>
      </c>
      <c r="W17" s="88">
        <v>6.352983431998986E12</v>
      </c>
      <c r="X17" s="88">
        <v>6.308355035989077E12</v>
      </c>
      <c r="Y17" s="88">
        <v>6.263726639979166E12</v>
      </c>
      <c r="Z17" s="88">
        <v>6.219098243969256E12</v>
      </c>
      <c r="AA17" s="88">
        <v>6.174469847959346E12</v>
      </c>
      <c r="AB17" s="88">
        <v>6.129841451949437E12</v>
      </c>
      <c r="AC17" s="88">
        <v>6.085213055939525E12</v>
      </c>
      <c r="AD17" s="88">
        <v>6.040584659929617E12</v>
      </c>
      <c r="AE17" s="88">
        <v>5.995956263919705E12</v>
      </c>
      <c r="AF17" s="88">
        <v>5.951327867909796E12</v>
      </c>
      <c r="AG17" s="88">
        <v>5.906699471899885E12</v>
      </c>
    </row>
    <row r="18">
      <c r="A18" s="59" t="s">
        <v>138</v>
      </c>
      <c r="B18" s="73">
        <v>8.659221425805232E12</v>
      </c>
      <c r="C18" s="73">
        <v>8.529027924945437E12</v>
      </c>
      <c r="D18" s="73">
        <v>8.398834424085645E12</v>
      </c>
      <c r="E18" s="73">
        <v>8.268640923225851E12</v>
      </c>
      <c r="F18" s="73">
        <v>8.138447422366058E12</v>
      </c>
      <c r="G18" s="73">
        <v>8.008253921506264E12</v>
      </c>
      <c r="H18" s="73">
        <v>7.878060420646472E12</v>
      </c>
      <c r="I18" s="73">
        <v>7.747866919786679E12</v>
      </c>
      <c r="J18" s="73">
        <v>7.617673418926885E12</v>
      </c>
      <c r="K18" s="73">
        <v>7.487479918067092E12</v>
      </c>
      <c r="L18" s="73">
        <v>7.357286417207299E12</v>
      </c>
      <c r="M18" s="73">
        <v>7.227092916347507E12</v>
      </c>
      <c r="N18" s="73">
        <v>7.096899415487713E12</v>
      </c>
      <c r="O18" s="73">
        <v>6.96670591462792E12</v>
      </c>
      <c r="P18" s="73">
        <v>6.836512413768125E12</v>
      </c>
      <c r="Q18" s="73">
        <v>6.706318912908331E12</v>
      </c>
      <c r="R18" s="73">
        <v>6.576125412048539E12</v>
      </c>
      <c r="S18" s="73">
        <v>6.531497016038626E12</v>
      </c>
      <c r="T18" s="73">
        <v>6.48686862002872E12</v>
      </c>
      <c r="U18" s="73">
        <v>6.442240224018807E12</v>
      </c>
      <c r="V18" s="73">
        <v>6.3976118280089E12</v>
      </c>
      <c r="W18" s="73">
        <v>6.352983431998986E12</v>
      </c>
      <c r="X18" s="73">
        <v>6.308355035989077E12</v>
      </c>
      <c r="Y18" s="73">
        <v>6.263726639979166E12</v>
      </c>
      <c r="Z18" s="73">
        <v>6.219098243969256E12</v>
      </c>
      <c r="AA18" s="73">
        <v>6.174469847959346E12</v>
      </c>
      <c r="AB18" s="73">
        <v>6.129841451949437E12</v>
      </c>
      <c r="AC18" s="73">
        <v>6.085213055939525E12</v>
      </c>
      <c r="AD18" s="73">
        <v>6.040584659929617E12</v>
      </c>
      <c r="AE18" s="73">
        <v>5.995956263919705E12</v>
      </c>
      <c r="AF18" s="73">
        <v>5.951327867909796E12</v>
      </c>
      <c r="AG18" s="73">
        <v>5.906699471899885E12</v>
      </c>
    </row>
    <row r="19">
      <c r="A19" s="87" t="s">
        <v>139</v>
      </c>
      <c r="B19" s="88">
        <v>7.747516107318044E12</v>
      </c>
      <c r="C19" s="88">
        <v>7.631030317732685E12</v>
      </c>
      <c r="D19" s="88">
        <v>7.514544528147327E12</v>
      </c>
      <c r="E19" s="88">
        <v>7.398058738561967E12</v>
      </c>
      <c r="F19" s="88">
        <v>7.28157294897661E12</v>
      </c>
      <c r="G19" s="88">
        <v>7.165087159391251E12</v>
      </c>
      <c r="H19" s="88">
        <v>7.048601369805895E12</v>
      </c>
      <c r="I19" s="88">
        <v>6.932115580220535E12</v>
      </c>
      <c r="J19" s="88">
        <v>6.815629790635177E12</v>
      </c>
      <c r="K19" s="88">
        <v>6.699144001049819E12</v>
      </c>
      <c r="L19" s="88">
        <v>6.582658211464461E12</v>
      </c>
      <c r="M19" s="88">
        <v>6.4661724218791045E12</v>
      </c>
      <c r="N19" s="88">
        <v>6.349686632293745E12</v>
      </c>
      <c r="O19" s="88">
        <v>6.233200842708387E12</v>
      </c>
      <c r="P19" s="88">
        <v>6.116715053123028E12</v>
      </c>
      <c r="Q19" s="88">
        <v>6.000229263537669E12</v>
      </c>
      <c r="R19" s="88">
        <v>5.8837434739523125E12</v>
      </c>
      <c r="S19" s="88">
        <v>5.843813877522294E12</v>
      </c>
      <c r="T19" s="88">
        <v>5.803884281092281E12</v>
      </c>
      <c r="U19" s="88">
        <v>5.763954684662264E12</v>
      </c>
      <c r="V19" s="88">
        <v>5.724025088232251E12</v>
      </c>
      <c r="W19" s="88">
        <v>5.68409549180223E12</v>
      </c>
      <c r="X19" s="88">
        <v>5.644165895372218E12</v>
      </c>
      <c r="Y19" s="88">
        <v>5.604236298942201E12</v>
      </c>
      <c r="Z19" s="88">
        <v>5.564306702512185E12</v>
      </c>
      <c r="AA19" s="88">
        <v>5.52437710608217E12</v>
      </c>
      <c r="AB19" s="88">
        <v>5.484447509652155E12</v>
      </c>
      <c r="AC19" s="88">
        <v>5.444517913222139E12</v>
      </c>
      <c r="AD19" s="88">
        <v>5.404588316792124E12</v>
      </c>
      <c r="AE19" s="88">
        <v>5.364658720362106E12</v>
      </c>
      <c r="AF19" s="88">
        <v>5.324729123932093E12</v>
      </c>
      <c r="AG19" s="88">
        <v>5.284799527502075E12</v>
      </c>
    </row>
    <row r="20">
      <c r="A20" s="59" t="s">
        <v>138</v>
      </c>
      <c r="B20" s="73">
        <v>7.747516107318044E12</v>
      </c>
      <c r="C20" s="73">
        <v>7.631030317732685E12</v>
      </c>
      <c r="D20" s="73">
        <v>7.514544528147327E12</v>
      </c>
      <c r="E20" s="73">
        <v>7.398058738561967E12</v>
      </c>
      <c r="F20" s="73">
        <v>7.28157294897661E12</v>
      </c>
      <c r="G20" s="73">
        <v>7.165087159391251E12</v>
      </c>
      <c r="H20" s="73">
        <v>7.048601369805895E12</v>
      </c>
      <c r="I20" s="73">
        <v>6.932115580220535E12</v>
      </c>
      <c r="J20" s="73">
        <v>6.815629790635177E12</v>
      </c>
      <c r="K20" s="73">
        <v>6.699144001049819E12</v>
      </c>
      <c r="L20" s="73">
        <v>6.582658211464461E12</v>
      </c>
      <c r="M20" s="73">
        <v>6.4661724218791045E12</v>
      </c>
      <c r="N20" s="73">
        <v>6.349686632293745E12</v>
      </c>
      <c r="O20" s="73">
        <v>6.233200842708387E12</v>
      </c>
      <c r="P20" s="73">
        <v>6.116715053123028E12</v>
      </c>
      <c r="Q20" s="73">
        <v>6.000229263537669E12</v>
      </c>
      <c r="R20" s="73">
        <v>5.8837434739523125E12</v>
      </c>
      <c r="S20" s="73">
        <v>5.843813877522294E12</v>
      </c>
      <c r="T20" s="73">
        <v>5.803884281092281E12</v>
      </c>
      <c r="U20" s="73">
        <v>5.763954684662264E12</v>
      </c>
      <c r="V20" s="73">
        <v>5.724025088232251E12</v>
      </c>
      <c r="W20" s="73">
        <v>5.68409549180223E12</v>
      </c>
      <c r="X20" s="73">
        <v>5.644165895372218E12</v>
      </c>
      <c r="Y20" s="73">
        <v>5.604236298942201E12</v>
      </c>
      <c r="Z20" s="73">
        <v>5.564306702512185E12</v>
      </c>
      <c r="AA20" s="73">
        <v>5.52437710608217E12</v>
      </c>
      <c r="AB20" s="73">
        <v>5.484447509652155E12</v>
      </c>
      <c r="AC20" s="73">
        <v>5.444517913222139E12</v>
      </c>
      <c r="AD20" s="73">
        <v>5.404588316792124E12</v>
      </c>
      <c r="AE20" s="73">
        <v>5.364658720362106E12</v>
      </c>
      <c r="AF20" s="73">
        <v>5.324729123932093E12</v>
      </c>
      <c r="AG20" s="73">
        <v>5.284799527502075E12</v>
      </c>
    </row>
    <row r="21">
      <c r="A21" s="87" t="s">
        <v>140</v>
      </c>
      <c r="B21" s="88">
        <v>2.4527204007096953E13</v>
      </c>
      <c r="C21" s="88">
        <v>2.415843152756778E13</v>
      </c>
      <c r="D21" s="88">
        <v>2.3789659048038617E13</v>
      </c>
      <c r="E21" s="88">
        <v>2.3420886568509445E13</v>
      </c>
      <c r="F21" s="88">
        <v>2.3052114088980277E13</v>
      </c>
      <c r="G21" s="88">
        <v>2.2683341609451105E13</v>
      </c>
      <c r="H21" s="88">
        <v>2.2314569129921938E13</v>
      </c>
      <c r="I21" s="88">
        <v>2.1945796650392773E13</v>
      </c>
      <c r="J21" s="88">
        <v>2.15770241708636E13</v>
      </c>
      <c r="K21" s="88">
        <v>2.1208251691334434E13</v>
      </c>
      <c r="L21" s="88">
        <v>2.083947921180526E13</v>
      </c>
      <c r="M21" s="88">
        <v>2.0470706732276098E13</v>
      </c>
      <c r="N21" s="88">
        <v>2.0101934252746926E13</v>
      </c>
      <c r="O21" s="88">
        <v>1.9733161773217758E13</v>
      </c>
      <c r="P21" s="88">
        <v>1.9364389293688586E13</v>
      </c>
      <c r="Q21" s="88">
        <v>1.8995616814159414E13</v>
      </c>
      <c r="R21" s="88">
        <v>1.8626844334630246E13</v>
      </c>
      <c r="S21" s="88">
        <v>1.850043461259882E13</v>
      </c>
      <c r="T21" s="88">
        <v>1.8374024890567406E13</v>
      </c>
      <c r="U21" s="88">
        <v>1.8247615168535977E13</v>
      </c>
      <c r="V21" s="88">
        <v>1.8121205446504566E13</v>
      </c>
      <c r="W21" s="88">
        <v>1.7994795724473125E13</v>
      </c>
      <c r="X21" s="88">
        <v>1.7868386002441707E13</v>
      </c>
      <c r="Y21" s="88">
        <v>1.774197628041029E13</v>
      </c>
      <c r="Z21" s="88">
        <v>1.7615566558378863E13</v>
      </c>
      <c r="AA21" s="88">
        <v>1.7489156836347441E13</v>
      </c>
      <c r="AB21" s="88">
        <v>1.7362747114316023E13</v>
      </c>
      <c r="AC21" s="88">
        <v>1.7236337392284596E13</v>
      </c>
      <c r="AD21" s="88">
        <v>1.7109927670253178E13</v>
      </c>
      <c r="AE21" s="88">
        <v>1.6983517948221748E13</v>
      </c>
      <c r="AF21" s="88">
        <v>1.685710822619033E13</v>
      </c>
      <c r="AG21" s="88">
        <v>1.6730698504158906E13</v>
      </c>
    </row>
    <row r="22">
      <c r="A22" s="59" t="s">
        <v>138</v>
      </c>
      <c r="B22" s="73">
        <v>2.4527204007096953E13</v>
      </c>
      <c r="C22" s="73">
        <v>2.415843152756778E13</v>
      </c>
      <c r="D22" s="73">
        <v>2.3789659048038617E13</v>
      </c>
      <c r="E22" s="73">
        <v>2.3420886568509445E13</v>
      </c>
      <c r="F22" s="73">
        <v>2.3052114088980277E13</v>
      </c>
      <c r="G22" s="73">
        <v>2.2683341609451105E13</v>
      </c>
      <c r="H22" s="73">
        <v>2.2314569129921938E13</v>
      </c>
      <c r="I22" s="73">
        <v>2.1945796650392773E13</v>
      </c>
      <c r="J22" s="73">
        <v>2.15770241708636E13</v>
      </c>
      <c r="K22" s="73">
        <v>2.1208251691334434E13</v>
      </c>
      <c r="L22" s="73">
        <v>2.083947921180526E13</v>
      </c>
      <c r="M22" s="73">
        <v>2.0470706732276098E13</v>
      </c>
      <c r="N22" s="73">
        <v>2.0101934252746926E13</v>
      </c>
      <c r="O22" s="73">
        <v>1.9733161773217758E13</v>
      </c>
      <c r="P22" s="73">
        <v>1.9364389293688586E13</v>
      </c>
      <c r="Q22" s="73">
        <v>1.8995616814159414E13</v>
      </c>
      <c r="R22" s="73">
        <v>1.8626844334630246E13</v>
      </c>
      <c r="S22" s="73">
        <v>1.850043461259882E13</v>
      </c>
      <c r="T22" s="73">
        <v>1.8374024890567406E13</v>
      </c>
      <c r="U22" s="73">
        <v>1.8247615168535977E13</v>
      </c>
      <c r="V22" s="73">
        <v>1.8121205446504566E13</v>
      </c>
      <c r="W22" s="73">
        <v>1.7994795724473125E13</v>
      </c>
      <c r="X22" s="73">
        <v>1.7868386002441707E13</v>
      </c>
      <c r="Y22" s="73">
        <v>1.774197628041029E13</v>
      </c>
      <c r="Z22" s="73">
        <v>1.7615566558378863E13</v>
      </c>
      <c r="AA22" s="73">
        <v>1.7489156836347441E13</v>
      </c>
      <c r="AB22" s="73">
        <v>1.7362747114316023E13</v>
      </c>
      <c r="AC22" s="73">
        <v>1.7236337392284596E13</v>
      </c>
      <c r="AD22" s="73">
        <v>1.7109927670253178E13</v>
      </c>
      <c r="AE22" s="73">
        <v>1.6983517948221748E13</v>
      </c>
      <c r="AF22" s="73">
        <v>1.685710822619033E13</v>
      </c>
      <c r="AG22" s="73">
        <v>1.6730698504158906E13</v>
      </c>
    </row>
    <row r="23">
      <c r="A23" s="67" t="s">
        <v>141</v>
      </c>
      <c r="B23" s="68">
        <v>2.289055843492448E14</v>
      </c>
      <c r="C23" s="68">
        <v>2.3160754467860822E14</v>
      </c>
      <c r="D23" s="68">
        <v>2.3430950500797162E14</v>
      </c>
      <c r="E23" s="68">
        <v>2.3701146533733503E14</v>
      </c>
      <c r="F23" s="68">
        <v>2.397134256666984E14</v>
      </c>
      <c r="G23" s="68">
        <v>2.4241538599606184E14</v>
      </c>
      <c r="H23" s="68">
        <v>2.4511734632542525E14</v>
      </c>
      <c r="I23" s="68">
        <v>2.4781930665478866E14</v>
      </c>
      <c r="J23" s="68">
        <v>2.5052126698415206E14</v>
      </c>
      <c r="K23" s="68">
        <v>2.532232273135155E14</v>
      </c>
      <c r="L23" s="68">
        <v>2.5592518764287888E14</v>
      </c>
      <c r="M23" s="68">
        <v>2.5862714797224222E14</v>
      </c>
      <c r="N23" s="68">
        <v>2.613291083016057E14</v>
      </c>
      <c r="O23" s="68">
        <v>2.640310686309691E14</v>
      </c>
      <c r="P23" s="68">
        <v>2.667330289603325E14</v>
      </c>
      <c r="Q23" s="68">
        <v>2.6943498928969594E14</v>
      </c>
      <c r="R23" s="68">
        <v>2.7213694961905934E14</v>
      </c>
      <c r="S23" s="68">
        <v>2.730631414395846E14</v>
      </c>
      <c r="T23" s="68">
        <v>2.7398933326010994E14</v>
      </c>
      <c r="U23" s="68">
        <v>2.7491552508063528E14</v>
      </c>
      <c r="V23" s="68">
        <v>2.7584171690116062E14</v>
      </c>
      <c r="W23" s="68">
        <v>2.7676790872168594E14</v>
      </c>
      <c r="X23" s="68">
        <v>2.7769410054221128E14</v>
      </c>
      <c r="Y23" s="68">
        <v>2.786202923627366E14</v>
      </c>
      <c r="Z23" s="68">
        <v>2.7954648418326194E14</v>
      </c>
      <c r="AA23" s="68">
        <v>2.8047267600378725E14</v>
      </c>
      <c r="AB23" s="68">
        <v>2.813988678243125E14</v>
      </c>
      <c r="AC23" s="68">
        <v>2.823250596448379E14</v>
      </c>
      <c r="AD23" s="68">
        <v>2.8325125146536325E14</v>
      </c>
      <c r="AE23" s="68">
        <v>2.841774432858886E14</v>
      </c>
      <c r="AF23" s="68">
        <v>2.8510363510641394E14</v>
      </c>
      <c r="AG23" s="68">
        <v>2.8602982692693925E14</v>
      </c>
    </row>
    <row r="24">
      <c r="A24" s="87" t="s">
        <v>130</v>
      </c>
      <c r="B24" s="88">
        <v>1.4845123610242447E14</v>
      </c>
      <c r="C24" s="88">
        <v>1.502035277816949E14</v>
      </c>
      <c r="D24" s="88">
        <v>1.5195581946096528E14</v>
      </c>
      <c r="E24" s="88">
        <v>1.5370811114023572E14</v>
      </c>
      <c r="F24" s="88">
        <v>1.5546040281950606E14</v>
      </c>
      <c r="G24" s="88">
        <v>1.572126944987765E14</v>
      </c>
      <c r="H24" s="88">
        <v>1.589649861780469E14</v>
      </c>
      <c r="I24" s="88">
        <v>1.607172778573173E14</v>
      </c>
      <c r="J24" s="88">
        <v>1.6246956953658772E14</v>
      </c>
      <c r="K24" s="88">
        <v>1.6422186121585812E14</v>
      </c>
      <c r="L24" s="88">
        <v>1.6597415289512853E14</v>
      </c>
      <c r="M24" s="88">
        <v>1.677264445743989E14</v>
      </c>
      <c r="N24" s="88">
        <v>1.694787362536693E14</v>
      </c>
      <c r="O24" s="88">
        <v>1.7123102793293975E14</v>
      </c>
      <c r="P24" s="88">
        <v>1.729833196122102E14</v>
      </c>
      <c r="Q24" s="88">
        <v>1.7473561129148056E14</v>
      </c>
      <c r="R24" s="88">
        <v>1.7648790297075097E14</v>
      </c>
      <c r="S24" s="88">
        <v>1.7708856250038112E14</v>
      </c>
      <c r="T24" s="88">
        <v>1.776892220300113E14</v>
      </c>
      <c r="U24" s="88">
        <v>1.782898815596415E14</v>
      </c>
      <c r="V24" s="88">
        <v>1.788905410892717E14</v>
      </c>
      <c r="W24" s="88">
        <v>1.7949120061890188E14</v>
      </c>
      <c r="X24" s="88">
        <v>1.8009186014853206E14</v>
      </c>
      <c r="Y24" s="88">
        <v>1.8069251967816225E14</v>
      </c>
      <c r="Z24" s="88">
        <v>1.8129317920779244E14</v>
      </c>
      <c r="AA24" s="88">
        <v>1.818938387374226E14</v>
      </c>
      <c r="AB24" s="88">
        <v>1.8249449826705272E14</v>
      </c>
      <c r="AC24" s="88">
        <v>1.8309515779668294E14</v>
      </c>
      <c r="AD24" s="88">
        <v>1.836958173263132E14</v>
      </c>
      <c r="AE24" s="88">
        <v>1.8429647685594338E14</v>
      </c>
      <c r="AF24" s="88">
        <v>1.8489713638557356E14</v>
      </c>
      <c r="AG24" s="88">
        <v>1.8549779591520372E14</v>
      </c>
    </row>
    <row r="25">
      <c r="A25" s="59" t="s">
        <v>132</v>
      </c>
      <c r="B25" s="73">
        <v>1.1552667447110984E14</v>
      </c>
      <c r="C25" s="73">
        <v>1.1689033054918948E14</v>
      </c>
      <c r="D25" s="73">
        <v>1.1825398662726911E14</v>
      </c>
      <c r="E25" s="73">
        <v>1.1961764270534877E14</v>
      </c>
      <c r="F25" s="73">
        <v>1.2098129878342838E14</v>
      </c>
      <c r="G25" s="73">
        <v>1.2234495486150803E14</v>
      </c>
      <c r="H25" s="73">
        <v>1.2370861093958767E14</v>
      </c>
      <c r="I25" s="73">
        <v>1.2507226701766731E14</v>
      </c>
      <c r="J25" s="73">
        <v>1.2643592309574694E14</v>
      </c>
      <c r="K25" s="73">
        <v>1.277995791738266E14</v>
      </c>
      <c r="L25" s="73">
        <v>1.2916323525190623E14</v>
      </c>
      <c r="M25" s="73">
        <v>1.3052689132998583E14</v>
      </c>
      <c r="N25" s="73">
        <v>1.3189054740806548E14</v>
      </c>
      <c r="O25" s="73">
        <v>1.3325420348614512E14</v>
      </c>
      <c r="P25" s="73">
        <v>1.3461785956422478E14</v>
      </c>
      <c r="Q25" s="73">
        <v>1.3598151564230442E14</v>
      </c>
      <c r="R25" s="73">
        <v>1.3734517172038405E14</v>
      </c>
      <c r="S25" s="73">
        <v>1.3781261274525822E14</v>
      </c>
      <c r="T25" s="73">
        <v>1.3828005377013238E14</v>
      </c>
      <c r="U25" s="73">
        <v>1.3874749479500658E14</v>
      </c>
      <c r="V25" s="73">
        <v>1.3921493581988077E14</v>
      </c>
      <c r="W25" s="73">
        <v>1.3968237684475494E14</v>
      </c>
      <c r="X25" s="73">
        <v>1.4014981786962914E14</v>
      </c>
      <c r="Y25" s="73">
        <v>1.4061725889450331E14</v>
      </c>
      <c r="Z25" s="73">
        <v>1.410846999193775E14</v>
      </c>
      <c r="AA25" s="73">
        <v>1.4155214094425166E14</v>
      </c>
      <c r="AB25" s="73">
        <v>1.4201958196912578E14</v>
      </c>
      <c r="AC25" s="73">
        <v>1.42487022994E14</v>
      </c>
      <c r="AD25" s="73">
        <v>1.4295446401887422E14</v>
      </c>
      <c r="AE25" s="73">
        <v>1.434219050437484E14</v>
      </c>
      <c r="AF25" s="73">
        <v>1.438893460686226E14</v>
      </c>
      <c r="AG25" s="73">
        <v>1.4435678709349675E14</v>
      </c>
    </row>
    <row r="26">
      <c r="A26" s="59" t="s">
        <v>133</v>
      </c>
      <c r="B26" s="73">
        <v>4.2220869725159875E11</v>
      </c>
      <c r="C26" s="73">
        <v>4.271923727435235E11</v>
      </c>
      <c r="D26" s="73">
        <v>4.321760482354481E11</v>
      </c>
      <c r="E26" s="73">
        <v>4.3715972372737274E11</v>
      </c>
      <c r="F26" s="73">
        <v>4.421433992192974E11</v>
      </c>
      <c r="G26" s="73">
        <v>4.471270747112221E11</v>
      </c>
      <c r="H26" s="73">
        <v>4.521107502031468E11</v>
      </c>
      <c r="I26" s="73">
        <v>4.570944256950714E11</v>
      </c>
      <c r="J26" s="73">
        <v>4.6207810118699603E11</v>
      </c>
      <c r="K26" s="73">
        <v>4.670617766789208E11</v>
      </c>
      <c r="L26" s="73">
        <v>4.720454521708454E11</v>
      </c>
      <c r="M26" s="73">
        <v>4.7702912766277E11</v>
      </c>
      <c r="N26" s="73">
        <v>4.820128031546947E11</v>
      </c>
      <c r="O26" s="73">
        <v>4.8699647864661945E11</v>
      </c>
      <c r="P26" s="73">
        <v>4.9198015413854407E11</v>
      </c>
      <c r="Q26" s="73">
        <v>4.9696382963046875E11</v>
      </c>
      <c r="R26" s="73">
        <v>5.019475051223934E11</v>
      </c>
      <c r="S26" s="73">
        <v>5.036558349696568E11</v>
      </c>
      <c r="T26" s="73">
        <v>5.053641648169201E11</v>
      </c>
      <c r="U26" s="73">
        <v>5.0707249466418353E11</v>
      </c>
      <c r="V26" s="73">
        <v>5.08780824511447E11</v>
      </c>
      <c r="W26" s="73">
        <v>5.104891543587103E11</v>
      </c>
      <c r="X26" s="73">
        <v>5.121974842059739E11</v>
      </c>
      <c r="Y26" s="73">
        <v>5.139058140532372E11</v>
      </c>
      <c r="Z26" s="73">
        <v>5.156141439005005E11</v>
      </c>
      <c r="AA26" s="73">
        <v>5.173224737477639E11</v>
      </c>
      <c r="AB26" s="73">
        <v>5.190308035950272E11</v>
      </c>
      <c r="AC26" s="73">
        <v>5.2073913344229065E11</v>
      </c>
      <c r="AD26" s="73">
        <v>5.224474632895542E11</v>
      </c>
      <c r="AE26" s="73">
        <v>5.241557931368176E11</v>
      </c>
      <c r="AF26" s="73">
        <v>5.2586412298408105E11</v>
      </c>
      <c r="AG26" s="73">
        <v>5.2757245283134436E11</v>
      </c>
    </row>
    <row r="27">
      <c r="A27" s="59" t="s">
        <v>134</v>
      </c>
      <c r="B27" s="73">
        <v>3.2502352934063035E13</v>
      </c>
      <c r="C27" s="73">
        <v>3.2886004859761887E13</v>
      </c>
      <c r="D27" s="73">
        <v>3.326965678546072E13</v>
      </c>
      <c r="E27" s="73">
        <v>3.3653308711159566E13</v>
      </c>
      <c r="F27" s="73">
        <v>3.4036960636858402E13</v>
      </c>
      <c r="G27" s="73">
        <v>3.442061256255725E13</v>
      </c>
      <c r="H27" s="73">
        <v>3.4804264488256098E13</v>
      </c>
      <c r="I27" s="73">
        <v>3.518791641395493E13</v>
      </c>
      <c r="J27" s="73">
        <v>3.557156833965378E13</v>
      </c>
      <c r="K27" s="73">
        <v>3.5955220265352625E13</v>
      </c>
      <c r="L27" s="73">
        <v>3.633887219105146E13</v>
      </c>
      <c r="M27" s="73">
        <v>3.6722524116750305E13</v>
      </c>
      <c r="N27" s="73">
        <v>3.710617604244915E13</v>
      </c>
      <c r="O27" s="73">
        <v>3.748982796814799E13</v>
      </c>
      <c r="P27" s="73">
        <v>3.787347989384684E13</v>
      </c>
      <c r="Q27" s="73">
        <v>3.825713181954568E13</v>
      </c>
      <c r="R27" s="73">
        <v>3.864078374524452E13</v>
      </c>
      <c r="S27" s="73">
        <v>3.8772293920153266E13</v>
      </c>
      <c r="T27" s="73">
        <v>3.8903804095062E13</v>
      </c>
      <c r="U27" s="73">
        <v>3.903531426997074E13</v>
      </c>
      <c r="V27" s="73">
        <v>3.9166824444879484E13</v>
      </c>
      <c r="W27" s="73">
        <v>3.929833461978822E13</v>
      </c>
      <c r="X27" s="73">
        <v>3.942984479469697E13</v>
      </c>
      <c r="Y27" s="73">
        <v>3.9561354969605695E13</v>
      </c>
      <c r="Z27" s="73">
        <v>3.9692865144514445E13</v>
      </c>
      <c r="AA27" s="73">
        <v>3.982437531942318E13</v>
      </c>
      <c r="AB27" s="73">
        <v>3.9955885494331914E13</v>
      </c>
      <c r="AC27" s="73">
        <v>4.008739566924066E13</v>
      </c>
      <c r="AD27" s="73">
        <v>4.021890584414941E13</v>
      </c>
      <c r="AE27" s="73">
        <v>4.035041601905815E13</v>
      </c>
      <c r="AF27" s="73">
        <v>4.048192619396689E13</v>
      </c>
      <c r="AG27" s="73">
        <v>4.0613436368875625E13</v>
      </c>
    </row>
    <row r="28">
      <c r="A28" s="87" t="s">
        <v>135</v>
      </c>
      <c r="B28" s="88">
        <v>1.4040459404685037E13</v>
      </c>
      <c r="C28" s="88">
        <v>1.4206190461117527E13</v>
      </c>
      <c r="D28" s="88">
        <v>1.4371921517550014E13</v>
      </c>
      <c r="E28" s="88">
        <v>1.4537652573982502E13</v>
      </c>
      <c r="F28" s="88">
        <v>1.4703383630414988E13</v>
      </c>
      <c r="G28" s="88">
        <v>1.4869114686847479E13</v>
      </c>
      <c r="H28" s="88">
        <v>1.5034845743279967E13</v>
      </c>
      <c r="I28" s="88">
        <v>1.5200576799712451E13</v>
      </c>
      <c r="J28" s="88">
        <v>1.5366307856144943E13</v>
      </c>
      <c r="K28" s="88">
        <v>1.5532038912577432E13</v>
      </c>
      <c r="L28" s="88">
        <v>1.5697769969009918E13</v>
      </c>
      <c r="M28" s="88">
        <v>1.5863501025442402E13</v>
      </c>
      <c r="N28" s="88">
        <v>1.6029232081874893E13</v>
      </c>
      <c r="O28" s="88">
        <v>1.619496313830738E13</v>
      </c>
      <c r="P28" s="88">
        <v>1.636069419473987E13</v>
      </c>
      <c r="Q28" s="88">
        <v>1.6526425251172357E13</v>
      </c>
      <c r="R28" s="88">
        <v>1.6692156307604848E13</v>
      </c>
      <c r="S28" s="88">
        <v>1.6748966449192291E13</v>
      </c>
      <c r="T28" s="88">
        <v>1.680577659077973E13</v>
      </c>
      <c r="U28" s="88">
        <v>1.6862586732367178E13</v>
      </c>
      <c r="V28" s="88">
        <v>1.6919396873954621E13</v>
      </c>
      <c r="W28" s="88">
        <v>1.6976207015542064E13</v>
      </c>
      <c r="X28" s="88">
        <v>1.7033017157129508E13</v>
      </c>
      <c r="Y28" s="88">
        <v>1.7089827298716951E13</v>
      </c>
      <c r="Z28" s="88">
        <v>1.7146637440304395E13</v>
      </c>
      <c r="AA28" s="88">
        <v>1.7203447581891838E13</v>
      </c>
      <c r="AB28" s="88">
        <v>1.7260257723479281E13</v>
      </c>
      <c r="AC28" s="88">
        <v>1.7317067865066727E13</v>
      </c>
      <c r="AD28" s="88">
        <v>1.7373878006654172E13</v>
      </c>
      <c r="AE28" s="88">
        <v>1.743068814824162E13</v>
      </c>
      <c r="AF28" s="88">
        <v>1.7487498289829062E13</v>
      </c>
      <c r="AG28" s="88">
        <v>1.7544308431416506E13</v>
      </c>
    </row>
    <row r="29">
      <c r="A29" s="59" t="s">
        <v>134</v>
      </c>
      <c r="B29" s="73">
        <v>1.4040459404685037E13</v>
      </c>
      <c r="C29" s="73">
        <v>1.4206190461117527E13</v>
      </c>
      <c r="D29" s="73">
        <v>1.4371921517550014E13</v>
      </c>
      <c r="E29" s="73">
        <v>1.4537652573982502E13</v>
      </c>
      <c r="F29" s="73">
        <v>1.4703383630414988E13</v>
      </c>
      <c r="G29" s="73">
        <v>1.4869114686847479E13</v>
      </c>
      <c r="H29" s="73">
        <v>1.5034845743279967E13</v>
      </c>
      <c r="I29" s="73">
        <v>1.5200576799712451E13</v>
      </c>
      <c r="J29" s="73">
        <v>1.5366307856144943E13</v>
      </c>
      <c r="K29" s="73">
        <v>1.5532038912577432E13</v>
      </c>
      <c r="L29" s="73">
        <v>1.5697769969009918E13</v>
      </c>
      <c r="M29" s="73">
        <v>1.5863501025442402E13</v>
      </c>
      <c r="N29" s="73">
        <v>1.6029232081874893E13</v>
      </c>
      <c r="O29" s="73">
        <v>1.619496313830738E13</v>
      </c>
      <c r="P29" s="73">
        <v>1.636069419473987E13</v>
      </c>
      <c r="Q29" s="73">
        <v>1.6526425251172357E13</v>
      </c>
      <c r="R29" s="73">
        <v>1.6692156307604848E13</v>
      </c>
      <c r="S29" s="73">
        <v>1.6748966449192291E13</v>
      </c>
      <c r="T29" s="73">
        <v>1.680577659077973E13</v>
      </c>
      <c r="U29" s="73">
        <v>1.6862586732367178E13</v>
      </c>
      <c r="V29" s="73">
        <v>1.6919396873954621E13</v>
      </c>
      <c r="W29" s="73">
        <v>1.6976207015542064E13</v>
      </c>
      <c r="X29" s="73">
        <v>1.7033017157129508E13</v>
      </c>
      <c r="Y29" s="73">
        <v>1.7089827298716951E13</v>
      </c>
      <c r="Z29" s="73">
        <v>1.7146637440304395E13</v>
      </c>
      <c r="AA29" s="73">
        <v>1.7203447581891838E13</v>
      </c>
      <c r="AB29" s="73">
        <v>1.7260257723479281E13</v>
      </c>
      <c r="AC29" s="73">
        <v>1.7317067865066727E13</v>
      </c>
      <c r="AD29" s="73">
        <v>1.7373878006654172E13</v>
      </c>
      <c r="AE29" s="73">
        <v>1.743068814824162E13</v>
      </c>
      <c r="AF29" s="73">
        <v>1.7487498289829062E13</v>
      </c>
      <c r="AG29" s="73">
        <v>1.7544308431416506E13</v>
      </c>
    </row>
    <row r="30">
      <c r="A30" s="87" t="s">
        <v>137</v>
      </c>
      <c r="B30" s="88">
        <v>1.4049030463918727E13</v>
      </c>
      <c r="C30" s="88">
        <v>1.421486269159217E13</v>
      </c>
      <c r="D30" s="88">
        <v>1.4380694919265611E13</v>
      </c>
      <c r="E30" s="88">
        <v>1.4546527146939053E13</v>
      </c>
      <c r="F30" s="88">
        <v>1.4712359374612494E13</v>
      </c>
      <c r="G30" s="88">
        <v>1.4878191602285938E13</v>
      </c>
      <c r="H30" s="88">
        <v>1.504402382995938E13</v>
      </c>
      <c r="I30" s="88">
        <v>1.5209856057632822E13</v>
      </c>
      <c r="J30" s="88">
        <v>1.5375688285306268E13</v>
      </c>
      <c r="K30" s="88">
        <v>1.554152051297971E13</v>
      </c>
      <c r="L30" s="88">
        <v>1.5707352740653152E13</v>
      </c>
      <c r="M30" s="88">
        <v>1.5873184968326592E13</v>
      </c>
      <c r="N30" s="88">
        <v>1.6039017196000035E13</v>
      </c>
      <c r="O30" s="88">
        <v>1.6204849423673479E13</v>
      </c>
      <c r="P30" s="88">
        <v>1.6370681651346922E13</v>
      </c>
      <c r="Q30" s="88">
        <v>1.6536513879020361E13</v>
      </c>
      <c r="R30" s="88">
        <v>1.6702346106693809E13</v>
      </c>
      <c r="S30" s="88">
        <v>1.675919092827815E13</v>
      </c>
      <c r="T30" s="88">
        <v>1.681603574986249E13</v>
      </c>
      <c r="U30" s="88">
        <v>1.6872880571446836E13</v>
      </c>
      <c r="V30" s="88">
        <v>1.6929725393031178E13</v>
      </c>
      <c r="W30" s="88">
        <v>1.698657021461552E13</v>
      </c>
      <c r="X30" s="88">
        <v>1.7043415036199865E13</v>
      </c>
      <c r="Y30" s="88">
        <v>1.7100259857784207E13</v>
      </c>
      <c r="Z30" s="88">
        <v>1.7157104679368553E13</v>
      </c>
      <c r="AA30" s="88">
        <v>1.7213949500952895E13</v>
      </c>
      <c r="AB30" s="88">
        <v>1.7270794322537234E13</v>
      </c>
      <c r="AC30" s="88">
        <v>1.7327639144121576E13</v>
      </c>
      <c r="AD30" s="88">
        <v>1.7384483965705926E13</v>
      </c>
      <c r="AE30" s="88">
        <v>1.7441328787290271E13</v>
      </c>
      <c r="AF30" s="88">
        <v>1.7498173608874613E13</v>
      </c>
      <c r="AG30" s="88">
        <v>1.7555018430458955E13</v>
      </c>
    </row>
    <row r="31">
      <c r="A31" s="59" t="s">
        <v>138</v>
      </c>
      <c r="B31" s="73">
        <v>1.4049030463918727E13</v>
      </c>
      <c r="C31" s="73">
        <v>1.421486269159217E13</v>
      </c>
      <c r="D31" s="73">
        <v>1.4380694919265611E13</v>
      </c>
      <c r="E31" s="73">
        <v>1.4546527146939053E13</v>
      </c>
      <c r="F31" s="73">
        <v>1.4712359374612494E13</v>
      </c>
      <c r="G31" s="73">
        <v>1.4878191602285938E13</v>
      </c>
      <c r="H31" s="73">
        <v>1.504402382995938E13</v>
      </c>
      <c r="I31" s="73">
        <v>1.5209856057632822E13</v>
      </c>
      <c r="J31" s="73">
        <v>1.5375688285306268E13</v>
      </c>
      <c r="K31" s="73">
        <v>1.554152051297971E13</v>
      </c>
      <c r="L31" s="73">
        <v>1.5707352740653152E13</v>
      </c>
      <c r="M31" s="73">
        <v>1.5873184968326592E13</v>
      </c>
      <c r="N31" s="73">
        <v>1.6039017196000035E13</v>
      </c>
      <c r="O31" s="73">
        <v>1.6204849423673479E13</v>
      </c>
      <c r="P31" s="73">
        <v>1.6370681651346922E13</v>
      </c>
      <c r="Q31" s="73">
        <v>1.6536513879020361E13</v>
      </c>
      <c r="R31" s="73">
        <v>1.6702346106693809E13</v>
      </c>
      <c r="S31" s="73">
        <v>1.675919092827815E13</v>
      </c>
      <c r="T31" s="73">
        <v>1.681603574986249E13</v>
      </c>
      <c r="U31" s="73">
        <v>1.6872880571446836E13</v>
      </c>
      <c r="V31" s="73">
        <v>1.6929725393031178E13</v>
      </c>
      <c r="W31" s="73">
        <v>1.698657021461552E13</v>
      </c>
      <c r="X31" s="73">
        <v>1.7043415036199865E13</v>
      </c>
      <c r="Y31" s="73">
        <v>1.7100259857784207E13</v>
      </c>
      <c r="Z31" s="73">
        <v>1.7157104679368553E13</v>
      </c>
      <c r="AA31" s="73">
        <v>1.7213949500952895E13</v>
      </c>
      <c r="AB31" s="73">
        <v>1.7270794322537234E13</v>
      </c>
      <c r="AC31" s="73">
        <v>1.7327639144121576E13</v>
      </c>
      <c r="AD31" s="73">
        <v>1.7384483965705926E13</v>
      </c>
      <c r="AE31" s="73">
        <v>1.7441328787290271E13</v>
      </c>
      <c r="AF31" s="73">
        <v>1.7498173608874613E13</v>
      </c>
      <c r="AG31" s="73">
        <v>1.7555018430458955E13</v>
      </c>
    </row>
    <row r="32">
      <c r="A32" s="87" t="s">
        <v>139</v>
      </c>
      <c r="B32" s="88">
        <v>1.2570270656130162E13</v>
      </c>
      <c r="C32" s="88">
        <v>1.2718647869114205E13</v>
      </c>
      <c r="D32" s="88">
        <v>1.2867025082098248E13</v>
      </c>
      <c r="E32" s="88">
        <v>1.3015402295082291E13</v>
      </c>
      <c r="F32" s="88">
        <v>1.3163779508066332E13</v>
      </c>
      <c r="G32" s="88">
        <v>1.3312156721050375E13</v>
      </c>
      <c r="H32" s="88">
        <v>1.346053393403442E13</v>
      </c>
      <c r="I32" s="88">
        <v>1.360891114701846E13</v>
      </c>
      <c r="J32" s="88">
        <v>1.3757288360002504E13</v>
      </c>
      <c r="K32" s="88">
        <v>1.3905665572986547E13</v>
      </c>
      <c r="L32" s="88">
        <v>1.4054042785970586E13</v>
      </c>
      <c r="M32" s="88">
        <v>1.4202419998954629E13</v>
      </c>
      <c r="N32" s="88">
        <v>1.4350797211938672E13</v>
      </c>
      <c r="O32" s="88">
        <v>1.4499174424922717E13</v>
      </c>
      <c r="P32" s="88">
        <v>1.464755163790676E13</v>
      </c>
      <c r="Q32" s="88">
        <v>1.47959288508908E13</v>
      </c>
      <c r="R32" s="88">
        <v>1.4944306063874846E13</v>
      </c>
      <c r="S32" s="88">
        <v>1.4995167565994139E13</v>
      </c>
      <c r="T32" s="88">
        <v>1.504602906811343E13</v>
      </c>
      <c r="U32" s="88">
        <v>1.5096890570232725E13</v>
      </c>
      <c r="V32" s="88">
        <v>1.5147752072352018E13</v>
      </c>
      <c r="W32" s="88">
        <v>1.519861357447131E13</v>
      </c>
      <c r="X32" s="88">
        <v>1.5249475076590607E13</v>
      </c>
      <c r="Y32" s="88">
        <v>1.53003365787099E13</v>
      </c>
      <c r="Z32" s="88">
        <v>1.5351198080829193E13</v>
      </c>
      <c r="AA32" s="88">
        <v>1.5402059582948486E13</v>
      </c>
      <c r="AB32" s="88">
        <v>1.5452921085067775E13</v>
      </c>
      <c r="AC32" s="88">
        <v>1.5503782587187068E13</v>
      </c>
      <c r="AD32" s="88">
        <v>1.555464408930637E13</v>
      </c>
      <c r="AE32" s="88">
        <v>1.5605505591425664E13</v>
      </c>
      <c r="AF32" s="88">
        <v>1.5656367093544957E13</v>
      </c>
      <c r="AG32" s="88">
        <v>1.5707228595664252E13</v>
      </c>
    </row>
    <row r="33">
      <c r="A33" s="59" t="s">
        <v>138</v>
      </c>
      <c r="B33" s="73">
        <v>1.2570270656130162E13</v>
      </c>
      <c r="C33" s="73">
        <v>1.2718647869114205E13</v>
      </c>
      <c r="D33" s="73">
        <v>1.2867025082098248E13</v>
      </c>
      <c r="E33" s="73">
        <v>1.3015402295082291E13</v>
      </c>
      <c r="F33" s="73">
        <v>1.3163779508066332E13</v>
      </c>
      <c r="G33" s="73">
        <v>1.3312156721050375E13</v>
      </c>
      <c r="H33" s="73">
        <v>1.346053393403442E13</v>
      </c>
      <c r="I33" s="73">
        <v>1.360891114701846E13</v>
      </c>
      <c r="J33" s="73">
        <v>1.3757288360002504E13</v>
      </c>
      <c r="K33" s="73">
        <v>1.3905665572986547E13</v>
      </c>
      <c r="L33" s="73">
        <v>1.4054042785970586E13</v>
      </c>
      <c r="M33" s="73">
        <v>1.4202419998954629E13</v>
      </c>
      <c r="N33" s="73">
        <v>1.4350797211938672E13</v>
      </c>
      <c r="O33" s="73">
        <v>1.4499174424922717E13</v>
      </c>
      <c r="P33" s="73">
        <v>1.464755163790676E13</v>
      </c>
      <c r="Q33" s="73">
        <v>1.47959288508908E13</v>
      </c>
      <c r="R33" s="73">
        <v>1.4944306063874846E13</v>
      </c>
      <c r="S33" s="73">
        <v>1.4995167565994139E13</v>
      </c>
      <c r="T33" s="73">
        <v>1.504602906811343E13</v>
      </c>
      <c r="U33" s="73">
        <v>1.5096890570232725E13</v>
      </c>
      <c r="V33" s="73">
        <v>1.5147752072352018E13</v>
      </c>
      <c r="W33" s="73">
        <v>1.519861357447131E13</v>
      </c>
      <c r="X33" s="73">
        <v>1.5249475076590607E13</v>
      </c>
      <c r="Y33" s="73">
        <v>1.53003365787099E13</v>
      </c>
      <c r="Z33" s="73">
        <v>1.5351198080829193E13</v>
      </c>
      <c r="AA33" s="73">
        <v>1.5402059582948486E13</v>
      </c>
      <c r="AB33" s="73">
        <v>1.5452921085067775E13</v>
      </c>
      <c r="AC33" s="73">
        <v>1.5503782587187068E13</v>
      </c>
      <c r="AD33" s="73">
        <v>1.555464408930637E13</v>
      </c>
      <c r="AE33" s="73">
        <v>1.5605505591425664E13</v>
      </c>
      <c r="AF33" s="73">
        <v>1.5656367093544957E13</v>
      </c>
      <c r="AG33" s="73">
        <v>1.5707228595664252E13</v>
      </c>
    </row>
    <row r="34">
      <c r="A34" s="87" t="s">
        <v>140</v>
      </c>
      <c r="B34" s="88">
        <v>3.979458772208641E13</v>
      </c>
      <c r="C34" s="88">
        <v>4.026431587508944E13</v>
      </c>
      <c r="D34" s="88">
        <v>4.073404402809246E13</v>
      </c>
      <c r="E34" s="88">
        <v>4.1203772181095484E13</v>
      </c>
      <c r="F34" s="88">
        <v>4.1673500334098516E13</v>
      </c>
      <c r="G34" s="88">
        <v>4.214322848710155E13</v>
      </c>
      <c r="H34" s="88">
        <v>4.261295664010458E13</v>
      </c>
      <c r="I34" s="88">
        <v>4.30826847931076E13</v>
      </c>
      <c r="J34" s="88">
        <v>4.355241294611063E13</v>
      </c>
      <c r="K34" s="88">
        <v>4.4022141099113664E13</v>
      </c>
      <c r="L34" s="88">
        <v>4.449186925211668E13</v>
      </c>
      <c r="M34" s="88">
        <v>4.496159740511971E13</v>
      </c>
      <c r="N34" s="88">
        <v>4.543132555812274E13</v>
      </c>
      <c r="O34" s="88">
        <v>4.590105371112577E13</v>
      </c>
      <c r="P34" s="88">
        <v>4.6370781864128805E13</v>
      </c>
      <c r="Q34" s="88">
        <v>4.684051001713183E13</v>
      </c>
      <c r="R34" s="88">
        <v>4.731023817013486E13</v>
      </c>
      <c r="S34" s="88">
        <v>4.747125399573891E13</v>
      </c>
      <c r="T34" s="88">
        <v>4.763226982134297E13</v>
      </c>
      <c r="U34" s="88">
        <v>4.779328564694704E13</v>
      </c>
      <c r="V34" s="88">
        <v>4.79543014725511E13</v>
      </c>
      <c r="W34" s="88">
        <v>4.8115317298155164E13</v>
      </c>
      <c r="X34" s="88">
        <v>4.827633312375923E13</v>
      </c>
      <c r="Y34" s="88">
        <v>4.843734894936329E13</v>
      </c>
      <c r="Z34" s="88">
        <v>4.859836477496735E13</v>
      </c>
      <c r="AA34" s="88">
        <v>4.8759380600571414E13</v>
      </c>
      <c r="AB34" s="88">
        <v>4.892039642617547E13</v>
      </c>
      <c r="AC34" s="88">
        <v>4.908141225177952E13</v>
      </c>
      <c r="AD34" s="88">
        <v>4.92424280773836E13</v>
      </c>
      <c r="AE34" s="88">
        <v>4.940344390298767E13</v>
      </c>
      <c r="AF34" s="88">
        <v>4.9564459728591734E13</v>
      </c>
      <c r="AG34" s="88">
        <v>4.97254755541958E13</v>
      </c>
    </row>
    <row r="35">
      <c r="A35" s="59" t="s">
        <v>138</v>
      </c>
      <c r="B35" s="73">
        <v>3.979458772208641E13</v>
      </c>
      <c r="C35" s="73">
        <v>4.026431587508944E13</v>
      </c>
      <c r="D35" s="73">
        <v>4.073404402809246E13</v>
      </c>
      <c r="E35" s="73">
        <v>4.1203772181095484E13</v>
      </c>
      <c r="F35" s="73">
        <v>4.1673500334098516E13</v>
      </c>
      <c r="G35" s="73">
        <v>4.214322848710155E13</v>
      </c>
      <c r="H35" s="73">
        <v>4.261295664010458E13</v>
      </c>
      <c r="I35" s="73">
        <v>4.30826847931076E13</v>
      </c>
      <c r="J35" s="73">
        <v>4.355241294611063E13</v>
      </c>
      <c r="K35" s="73">
        <v>4.4022141099113664E13</v>
      </c>
      <c r="L35" s="73">
        <v>4.449186925211668E13</v>
      </c>
      <c r="M35" s="73">
        <v>4.496159740511971E13</v>
      </c>
      <c r="N35" s="73">
        <v>4.543132555812274E13</v>
      </c>
      <c r="O35" s="73">
        <v>4.590105371112577E13</v>
      </c>
      <c r="P35" s="73">
        <v>4.6370781864128805E13</v>
      </c>
      <c r="Q35" s="73">
        <v>4.684051001713183E13</v>
      </c>
      <c r="R35" s="73">
        <v>4.731023817013486E13</v>
      </c>
      <c r="S35" s="73">
        <v>4.747125399573891E13</v>
      </c>
      <c r="T35" s="73">
        <v>4.763226982134297E13</v>
      </c>
      <c r="U35" s="73">
        <v>4.779328564694704E13</v>
      </c>
      <c r="V35" s="73">
        <v>4.79543014725511E13</v>
      </c>
      <c r="W35" s="73">
        <v>4.8115317298155164E13</v>
      </c>
      <c r="X35" s="73">
        <v>4.827633312375923E13</v>
      </c>
      <c r="Y35" s="73">
        <v>4.843734894936329E13</v>
      </c>
      <c r="Z35" s="73">
        <v>4.859836477496735E13</v>
      </c>
      <c r="AA35" s="73">
        <v>4.8759380600571414E13</v>
      </c>
      <c r="AB35" s="73">
        <v>4.892039642617547E13</v>
      </c>
      <c r="AC35" s="73">
        <v>4.908141225177952E13</v>
      </c>
      <c r="AD35" s="73">
        <v>4.92424280773836E13</v>
      </c>
      <c r="AE35" s="73">
        <v>4.940344390298767E13</v>
      </c>
      <c r="AF35" s="73">
        <v>4.9564459728591734E13</v>
      </c>
      <c r="AG35" s="73">
        <v>4.97254755541958E13</v>
      </c>
    </row>
    <row r="36">
      <c r="A36" s="62" t="s">
        <v>97</v>
      </c>
      <c r="B36" s="86">
        <v>5.995777203107309E19</v>
      </c>
      <c r="C36" s="86">
        <v>6.551585749835356E19</v>
      </c>
      <c r="D36" s="86">
        <v>7.158917748845094E19</v>
      </c>
      <c r="E36" s="86">
        <v>7.822549424163034E19</v>
      </c>
      <c r="F36" s="86">
        <v>8.547699755782947E19</v>
      </c>
      <c r="G36" s="86">
        <v>9.340071523144026E19</v>
      </c>
      <c r="H36" s="86">
        <v>1.0205896153339478E20</v>
      </c>
      <c r="I36" s="86">
        <v>1.1151982726754048E20</v>
      </c>
      <c r="J36" s="86">
        <v>1.2185771525524149E20</v>
      </c>
      <c r="K36" s="86">
        <v>1.3315392545940234E20</v>
      </c>
      <c r="L36" s="86">
        <v>1.4549729434948898E20</v>
      </c>
      <c r="M36" s="86">
        <v>1.5898489353568656E20</v>
      </c>
      <c r="N36" s="86">
        <v>1.7372279316644476E20</v>
      </c>
      <c r="O36" s="86">
        <v>1.8982689609297415E20</v>
      </c>
      <c r="P36" s="86">
        <v>2.0742384936079288E20</v>
      </c>
      <c r="Q36" s="86">
        <v>2.2665204019653834E20</v>
      </c>
      <c r="R36" s="86">
        <v>2.4766268432275754E20</v>
      </c>
      <c r="S36" s="86">
        <v>2.706210151594771E20</v>
      </c>
      <c r="T36" s="86">
        <v>2.957075832647606E20</v>
      </c>
      <c r="U36" s="86">
        <v>3.2311967623340406E20</v>
      </c>
      <c r="V36" s="86">
        <v>3.530728702202406E20</v>
      </c>
      <c r="W36" s="86">
        <v>3.858027252896568E20</v>
      </c>
      <c r="X36" s="86">
        <v>4.215666379240079E20</v>
      </c>
      <c r="Y36" s="86">
        <v>4.606458652595634E20</v>
      </c>
      <c r="Z36" s="86">
        <v>5.033477369691251E20</v>
      </c>
      <c r="AA36" s="86">
        <v>5.50008072186163E20</v>
      </c>
      <c r="AB36" s="86">
        <v>6.009938204778204E20</v>
      </c>
      <c r="AC36" s="86">
        <v>6.567059476361141E20</v>
      </c>
      <c r="AD36" s="86">
        <v>7.175825889819821E20</v>
      </c>
      <c r="AE36" s="86">
        <v>7.841024949806116E20</v>
      </c>
      <c r="AF36" s="86">
        <v>8.567887962653145E20</v>
      </c>
      <c r="AG36" s="86">
        <v>9.362131176791091E20</v>
      </c>
    </row>
    <row r="37">
      <c r="A37" s="67" t="s">
        <v>98</v>
      </c>
      <c r="B37" s="68">
        <v>1.0183199317163242E13</v>
      </c>
      <c r="C37" s="68">
        <v>1.1127181893864275E13</v>
      </c>
      <c r="D37" s="68">
        <v>1.2158671655425494E13</v>
      </c>
      <c r="E37" s="68">
        <v>1.328578051788344E13</v>
      </c>
      <c r="F37" s="68">
        <v>1.451737237189123E13</v>
      </c>
      <c r="G37" s="68">
        <v>1.5863132790765549E13</v>
      </c>
      <c r="H37" s="68">
        <v>1.7333645200469518E13</v>
      </c>
      <c r="I37" s="68">
        <v>1.894047411055304E13</v>
      </c>
      <c r="J37" s="68">
        <v>2.069625606060131E13</v>
      </c>
      <c r="K37" s="68">
        <v>2.261479899741905E13</v>
      </c>
      <c r="L37" s="68">
        <v>2.4711190864479797E13</v>
      </c>
      <c r="M37" s="68">
        <v>2.700191825761707E13</v>
      </c>
      <c r="N37" s="68">
        <v>2.9504996080098176E13</v>
      </c>
      <c r="O37" s="68">
        <v>3.224010921672327E13</v>
      </c>
      <c r="P37" s="68">
        <v>3.522876734111352E13</v>
      </c>
      <c r="Q37" s="68">
        <v>3.849447407363475E13</v>
      </c>
      <c r="R37" s="68">
        <v>4.2062911820260695E13</v>
      </c>
      <c r="S37" s="68">
        <v>4.596214374599884E13</v>
      </c>
      <c r="T37" s="68">
        <v>5.0222834471252945E13</v>
      </c>
      <c r="U37" s="68">
        <v>5.487849122673811E13</v>
      </c>
      <c r="V37" s="68">
        <v>5.996572736345673E13</v>
      </c>
      <c r="W37" s="68">
        <v>6.552455029004917E13</v>
      </c>
      <c r="X37" s="68">
        <v>7.15986761019367E13</v>
      </c>
      <c r="Y37" s="68">
        <v>7.823587337658625E13</v>
      </c>
      <c r="Z37" s="68">
        <v>8.548833883859578E13</v>
      </c>
      <c r="AA37" s="68">
        <v>9.341310784893362E13</v>
      </c>
      <c r="AB37" s="68">
        <v>1.0207250294652978E14</v>
      </c>
      <c r="AC37" s="68">
        <v>1.115346239696731E14</v>
      </c>
      <c r="AD37" s="68">
        <v>1.2187388361166181E14</v>
      </c>
      <c r="AE37" s="68">
        <v>1.3317159262246284E14</v>
      </c>
      <c r="AF37" s="68">
        <v>1.4551659925856512E14</v>
      </c>
      <c r="AG37" s="68">
        <v>1.5900598800983416E14</v>
      </c>
    </row>
    <row r="38">
      <c r="A38" s="59" t="s">
        <v>99</v>
      </c>
      <c r="B38" s="73">
        <v>1.0183199317163242E13</v>
      </c>
      <c r="C38" s="73">
        <v>1.1127181893864275E13</v>
      </c>
      <c r="D38" s="73">
        <v>1.2158671655425494E13</v>
      </c>
      <c r="E38" s="73">
        <v>1.328578051788344E13</v>
      </c>
      <c r="F38" s="73">
        <v>1.451737237189123E13</v>
      </c>
      <c r="G38" s="73">
        <v>1.5863132790765549E13</v>
      </c>
      <c r="H38" s="73">
        <v>1.7333645200469518E13</v>
      </c>
      <c r="I38" s="73">
        <v>1.894047411055304E13</v>
      </c>
      <c r="J38" s="73">
        <v>2.069625606060131E13</v>
      </c>
      <c r="K38" s="73">
        <v>2.261479899741905E13</v>
      </c>
      <c r="L38" s="73">
        <v>2.4711190864479797E13</v>
      </c>
      <c r="M38" s="73">
        <v>2.700191825761707E13</v>
      </c>
      <c r="N38" s="73">
        <v>2.9504996080098176E13</v>
      </c>
      <c r="O38" s="73">
        <v>3.224010921672327E13</v>
      </c>
      <c r="P38" s="73">
        <v>3.522876734111352E13</v>
      </c>
      <c r="Q38" s="73">
        <v>3.849447407363475E13</v>
      </c>
      <c r="R38" s="73">
        <v>4.2062911820260695E13</v>
      </c>
      <c r="S38" s="73">
        <v>4.596214374599884E13</v>
      </c>
      <c r="T38" s="73">
        <v>5.0222834471252945E13</v>
      </c>
      <c r="U38" s="73">
        <v>5.487849122673811E13</v>
      </c>
      <c r="V38" s="73">
        <v>5.996572736345673E13</v>
      </c>
      <c r="W38" s="73">
        <v>6.552455029004917E13</v>
      </c>
      <c r="X38" s="73">
        <v>7.15986761019367E13</v>
      </c>
      <c r="Y38" s="73">
        <v>7.823587337658625E13</v>
      </c>
      <c r="Z38" s="73">
        <v>8.548833883859578E13</v>
      </c>
      <c r="AA38" s="73">
        <v>9.341310784893362E13</v>
      </c>
      <c r="AB38" s="73">
        <v>1.0207250294652978E14</v>
      </c>
      <c r="AC38" s="73">
        <v>1.115346239696731E14</v>
      </c>
      <c r="AD38" s="73">
        <v>1.2187388361166181E14</v>
      </c>
      <c r="AE38" s="73">
        <v>1.3317159262246284E14</v>
      </c>
      <c r="AF38" s="73">
        <v>1.4551659925856512E14</v>
      </c>
      <c r="AG38" s="73">
        <v>1.5900598800983416E14</v>
      </c>
    </row>
    <row r="39">
      <c r="A39" s="67" t="s">
        <v>101</v>
      </c>
      <c r="B39" s="68">
        <v>3.871819740374243E13</v>
      </c>
      <c r="C39" s="68">
        <v>4.230737430306935E13</v>
      </c>
      <c r="D39" s="68">
        <v>4.622926790096387E13</v>
      </c>
      <c r="E39" s="68">
        <v>5.051472103538323E13</v>
      </c>
      <c r="F39" s="68">
        <v>5.519743567536326E13</v>
      </c>
      <c r="G39" s="68">
        <v>6.031423796246943E13</v>
      </c>
      <c r="H39" s="68">
        <v>6.590536782159034E13</v>
      </c>
      <c r="I39" s="68">
        <v>7.201479541865177E13</v>
      </c>
      <c r="J39" s="68">
        <v>7.86905669539608E13</v>
      </c>
      <c r="K39" s="68">
        <v>8.598518251059295E13</v>
      </c>
      <c r="L39" s="68">
        <v>9.395600892932494E13</v>
      </c>
      <c r="M39" s="68">
        <v>1.0266573095707334E14</v>
      </c>
      <c r="N39" s="68">
        <v>1.1218284421679405E14</v>
      </c>
      <c r="O39" s="68">
        <v>1.2258219387569086E14</v>
      </c>
      <c r="P39" s="68">
        <v>1.339455632479674E14</v>
      </c>
      <c r="Q39" s="68">
        <v>1.4636231696105397E14</v>
      </c>
      <c r="R39" s="68">
        <v>1.5993010374334372E14</v>
      </c>
      <c r="S39" s="68">
        <v>1.7475562436035166E14</v>
      </c>
      <c r="T39" s="68">
        <v>1.9095547073855625E14</v>
      </c>
      <c r="U39" s="68">
        <v>2.0865704287602044E14</v>
      </c>
      <c r="V39" s="68">
        <v>2.2799955075062753E14</v>
      </c>
      <c r="W39" s="68">
        <v>2.491351091052107E14</v>
      </c>
      <c r="X39" s="68">
        <v>2.7222993371926362E14</v>
      </c>
      <c r="Y39" s="68">
        <v>2.9746564857503944E14</v>
      </c>
      <c r="Z39" s="68">
        <v>3.2504071419794556E14</v>
      </c>
      <c r="AA39" s="68">
        <v>3.551719884040952E14</v>
      </c>
      <c r="AB39" s="68">
        <v>3.880964317291548E14</v>
      </c>
      <c r="AC39" s="68">
        <v>4.240729709504475E14</v>
      </c>
      <c r="AD39" s="68">
        <v>4.6338453535755406E14</v>
      </c>
      <c r="AE39" s="68">
        <v>5.0634028178519925E14</v>
      </c>
      <c r="AF39" s="68">
        <v>5.532780259066871E14</v>
      </c>
      <c r="AG39" s="68">
        <v>6.045668989082371E14</v>
      </c>
    </row>
    <row r="40">
      <c r="A40" s="59" t="s">
        <v>103</v>
      </c>
      <c r="B40" s="73">
        <v>3.871819740374243E13</v>
      </c>
      <c r="C40" s="73">
        <v>4.230737430306935E13</v>
      </c>
      <c r="D40" s="73">
        <v>4.622926790096387E13</v>
      </c>
      <c r="E40" s="73">
        <v>5.051472103538323E13</v>
      </c>
      <c r="F40" s="73">
        <v>5.519743567536326E13</v>
      </c>
      <c r="G40" s="73">
        <v>6.031423796246943E13</v>
      </c>
      <c r="H40" s="73">
        <v>6.590536782159034E13</v>
      </c>
      <c r="I40" s="73">
        <v>7.201479541865177E13</v>
      </c>
      <c r="J40" s="73">
        <v>7.86905669539608E13</v>
      </c>
      <c r="K40" s="73">
        <v>8.598518251059295E13</v>
      </c>
      <c r="L40" s="73">
        <v>9.395600892932494E13</v>
      </c>
      <c r="M40" s="73">
        <v>1.0266573095707334E14</v>
      </c>
      <c r="N40" s="73">
        <v>1.1218284421679405E14</v>
      </c>
      <c r="O40" s="73">
        <v>1.2258219387569086E14</v>
      </c>
      <c r="P40" s="73">
        <v>1.339455632479674E14</v>
      </c>
      <c r="Q40" s="73">
        <v>1.4636231696105397E14</v>
      </c>
      <c r="R40" s="73">
        <v>1.5993010374334372E14</v>
      </c>
      <c r="S40" s="73">
        <v>1.7475562436035166E14</v>
      </c>
      <c r="T40" s="73">
        <v>1.9095547073855625E14</v>
      </c>
      <c r="U40" s="73">
        <v>2.0865704287602044E14</v>
      </c>
      <c r="V40" s="73">
        <v>2.2799955075062753E14</v>
      </c>
      <c r="W40" s="73">
        <v>2.491351091052107E14</v>
      </c>
      <c r="X40" s="73">
        <v>2.7222993371926362E14</v>
      </c>
      <c r="Y40" s="73">
        <v>2.9746564857503944E14</v>
      </c>
      <c r="Z40" s="73">
        <v>3.2504071419794556E14</v>
      </c>
      <c r="AA40" s="73">
        <v>3.551719884040952E14</v>
      </c>
      <c r="AB40" s="73">
        <v>3.880964317291548E14</v>
      </c>
      <c r="AC40" s="73">
        <v>4.240729709504475E14</v>
      </c>
      <c r="AD40" s="73">
        <v>4.6338453535755406E14</v>
      </c>
      <c r="AE40" s="73">
        <v>5.0634028178519925E14</v>
      </c>
      <c r="AF40" s="73">
        <v>5.532780259066871E14</v>
      </c>
      <c r="AG40" s="73">
        <v>6.045668989082371E14</v>
      </c>
    </row>
    <row r="41">
      <c r="A41" s="67" t="s">
        <v>104</v>
      </c>
      <c r="B41" s="68">
        <v>2.8154141112117633E13</v>
      </c>
      <c r="C41" s="68">
        <v>3.076402999321094E13</v>
      </c>
      <c r="D41" s="68">
        <v>3.361585557358159E13</v>
      </c>
      <c r="E41" s="68">
        <v>3.673204538525262E13</v>
      </c>
      <c r="F41" s="68">
        <v>4.013710599246553E13</v>
      </c>
      <c r="G41" s="68">
        <v>4.385781571796708E13</v>
      </c>
      <c r="H41" s="68">
        <v>4.7923435235022625E13</v>
      </c>
      <c r="I41" s="68">
        <v>5.236593768130922E13</v>
      </c>
      <c r="J41" s="68">
        <v>5.722026010436659E13</v>
      </c>
      <c r="K41" s="68">
        <v>6.2524578216041375E13</v>
      </c>
      <c r="L41" s="68">
        <v>6.832060661666842E13</v>
      </c>
      <c r="M41" s="68">
        <v>7.465392685003358E13</v>
      </c>
      <c r="N41" s="68">
        <v>8.157434586903169E13</v>
      </c>
      <c r="O41" s="68">
        <v>8.91362877310909E13</v>
      </c>
      <c r="P41" s="68">
        <v>9.739922160376306E13</v>
      </c>
      <c r="Q41" s="68">
        <v>1.064281294464319E14</v>
      </c>
      <c r="R41" s="68">
        <v>1.1629401704611612E14</v>
      </c>
      <c r="S41" s="68">
        <v>1.270744724262911E14</v>
      </c>
      <c r="T41" s="68">
        <v>1.3885427602020828E14</v>
      </c>
      <c r="U41" s="68">
        <v>1.5172606740728162E14</v>
      </c>
      <c r="V41" s="68">
        <v>1.6579107385593662E14</v>
      </c>
      <c r="W41" s="68">
        <v>1.811599064023819E14</v>
      </c>
      <c r="X41" s="68">
        <v>1.979534297258827E14</v>
      </c>
      <c r="Y41" s="68">
        <v>2.1630371266147203E14</v>
      </c>
      <c r="Z41" s="68">
        <v>2.3635506682519047E14</v>
      </c>
      <c r="AA41" s="68">
        <v>2.582651815198857E14</v>
      </c>
      <c r="AB41" s="68">
        <v>2.8220636384677906E14</v>
      </c>
      <c r="AC41" s="68">
        <v>3.083668937753755E14</v>
      </c>
      <c r="AD41" s="68">
        <v>3.369525048283529E14</v>
      </c>
      <c r="AE41" s="68">
        <v>3.681880020259411E14</v>
      </c>
      <c r="AF41" s="68">
        <v>4.023190298137459E14</v>
      </c>
      <c r="AG41" s="68">
        <v>4.396140038774801E14</v>
      </c>
    </row>
    <row r="42">
      <c r="A42" s="59" t="s">
        <v>108</v>
      </c>
      <c r="B42" s="73">
        <v>1.792429879808205E11</v>
      </c>
      <c r="C42" s="73">
        <v>1.9585881296664255E11</v>
      </c>
      <c r="D42" s="73">
        <v>2.140149249286503E11</v>
      </c>
      <c r="E42" s="73">
        <v>2.3385410846953622E11</v>
      </c>
      <c r="F42" s="73">
        <v>2.5553238432466223E11</v>
      </c>
      <c r="G42" s="73">
        <v>2.792202363515584E11</v>
      </c>
      <c r="H42" s="73">
        <v>3.051039522613479E11</v>
      </c>
      <c r="I42" s="73">
        <v>3.333870886359748E11</v>
      </c>
      <c r="J42" s="73">
        <v>3.642920717525297E11</v>
      </c>
      <c r="K42" s="73">
        <v>3.980619468039892E11</v>
      </c>
      <c r="L42" s="73">
        <v>4.34962289272719E11</v>
      </c>
      <c r="M42" s="73">
        <v>4.7528329348830005E11</v>
      </c>
      <c r="N42" s="73">
        <v>5.1934205479466547E11</v>
      </c>
      <c r="O42" s="73">
        <v>5.674850632741309E11</v>
      </c>
      <c r="P42" s="73">
        <v>6.20090928639643E11</v>
      </c>
      <c r="Q42" s="73">
        <v>6.775733577245378E11</v>
      </c>
      <c r="R42" s="73">
        <v>7.403844079856025E11</v>
      </c>
      <c r="S42" s="73">
        <v>8.090180426058678E11</v>
      </c>
      <c r="T42" s="73">
        <v>8.840140151554319E11</v>
      </c>
      <c r="U42" s="73">
        <v>9.659621143603405E11</v>
      </c>
      <c r="V42" s="73">
        <v>1.0555068023615441E12</v>
      </c>
      <c r="W42" s="73">
        <v>1.153352282940459E12</v>
      </c>
      <c r="X42" s="73">
        <v>1.2602680395690393E12</v>
      </c>
      <c r="Y42" s="73">
        <v>1.377094886837089E12</v>
      </c>
      <c r="Z42" s="73">
        <v>1.5047515828468875E12</v>
      </c>
      <c r="AA42" s="73">
        <v>1.644242054576794E12</v>
      </c>
      <c r="AB42" s="73">
        <v>1.796663293036063E12</v>
      </c>
      <c r="AC42" s="73">
        <v>1.963213980300506E12</v>
      </c>
      <c r="AD42" s="73">
        <v>2.1452039162743635E12</v>
      </c>
      <c r="AE42" s="73">
        <v>2.344064319312996E12</v>
      </c>
      <c r="AF42" s="73">
        <v>2.561359081713311E12</v>
      </c>
      <c r="AG42" s="73">
        <v>2.7987970685881357E12</v>
      </c>
    </row>
    <row r="43">
      <c r="A43" s="59" t="s">
        <v>110</v>
      </c>
      <c r="B43" s="73">
        <v>1.2746899145253766E13</v>
      </c>
      <c r="C43" s="73">
        <v>1.2746899145253766E13</v>
      </c>
      <c r="D43" s="73">
        <v>1.2746899145253766E13</v>
      </c>
      <c r="E43" s="73">
        <v>1.2746899145253766E13</v>
      </c>
      <c r="F43" s="73">
        <v>1.2746899145253766E13</v>
      </c>
      <c r="G43" s="73">
        <v>1.2746899145253766E13</v>
      </c>
      <c r="H43" s="73">
        <v>1.2746899145253766E13</v>
      </c>
      <c r="I43" s="73">
        <v>1.2746899145253766E13</v>
      </c>
      <c r="J43" s="73">
        <v>1.2746899145253766E13</v>
      </c>
      <c r="K43" s="73">
        <v>1.2746899145253766E13</v>
      </c>
      <c r="L43" s="73">
        <v>1.2746899145253766E13</v>
      </c>
      <c r="M43" s="73">
        <v>1.2746899145253766E13</v>
      </c>
      <c r="N43" s="73">
        <v>1.2746899145253766E13</v>
      </c>
      <c r="O43" s="73">
        <v>1.2746899145253766E13</v>
      </c>
      <c r="P43" s="73">
        <v>1.2746899145253766E13</v>
      </c>
      <c r="Q43" s="73">
        <v>1.2746899145253766E13</v>
      </c>
      <c r="R43" s="73">
        <v>1.2746899145253766E13</v>
      </c>
      <c r="S43" s="73">
        <v>1.2746899145253766E13</v>
      </c>
      <c r="T43" s="73">
        <v>1.2746899145253766E13</v>
      </c>
      <c r="U43" s="73">
        <v>1.2746899145253766E13</v>
      </c>
      <c r="V43" s="73">
        <v>1.2746899145253766E13</v>
      </c>
      <c r="W43" s="73">
        <v>1.2746899145253766E13</v>
      </c>
      <c r="X43" s="73">
        <v>1.2746899145253766E13</v>
      </c>
      <c r="Y43" s="73">
        <v>1.2746899145253766E13</v>
      </c>
      <c r="Z43" s="73">
        <v>1.2746899145253766E13</v>
      </c>
      <c r="AA43" s="73">
        <v>1.2746899145253766E13</v>
      </c>
      <c r="AB43" s="73">
        <v>1.2746899145253766E13</v>
      </c>
      <c r="AC43" s="73">
        <v>1.2746899145253766E13</v>
      </c>
      <c r="AD43" s="73">
        <v>1.2746899145253766E13</v>
      </c>
      <c r="AE43" s="73">
        <v>1.2746899145253766E13</v>
      </c>
      <c r="AF43" s="73">
        <v>1.2746899145253766E13</v>
      </c>
      <c r="AG43" s="73">
        <v>1.2746899145253766E13</v>
      </c>
    </row>
    <row r="44">
      <c r="A44" s="59" t="s">
        <v>112</v>
      </c>
      <c r="B44" s="73">
        <v>1.5227998978883049E13</v>
      </c>
      <c r="C44" s="73">
        <v>1.663963448422551E13</v>
      </c>
      <c r="D44" s="73">
        <v>1.818212860091321E13</v>
      </c>
      <c r="E44" s="73">
        <v>1.986761192221787E13</v>
      </c>
      <c r="F44" s="73">
        <v>2.1709339547407465E13</v>
      </c>
      <c r="G44" s="73">
        <v>2.3721795323452137E13</v>
      </c>
      <c r="H44" s="73">
        <v>2.592080574993615E13</v>
      </c>
      <c r="I44" s="73">
        <v>2.8323664442955227E13</v>
      </c>
      <c r="J44" s="73">
        <v>3.0949268136817184E13</v>
      </c>
      <c r="K44" s="73">
        <v>3.3818265293100133E13</v>
      </c>
      <c r="L44" s="73">
        <v>3.695321848577052E13</v>
      </c>
      <c r="M44" s="73">
        <v>4.0378781839401445E13</v>
      </c>
      <c r="N44" s="73">
        <v>4.412189491591396E13</v>
      </c>
      <c r="O44" s="73">
        <v>4.821199457461917E13</v>
      </c>
      <c r="P44" s="73">
        <v>5.268124647168638E13</v>
      </c>
      <c r="Q44" s="73">
        <v>5.756479801961171E13</v>
      </c>
      <c r="R44" s="73">
        <v>6.290105479602971E13</v>
      </c>
      <c r="S44" s="73">
        <v>6.8731982575621664E13</v>
      </c>
      <c r="T44" s="73">
        <v>7.510343736038181E13</v>
      </c>
      <c r="U44" s="73">
        <v>8.20655260036892E13</v>
      </c>
      <c r="V44" s="73">
        <v>8.96730002642312E13</v>
      </c>
      <c r="W44" s="73">
        <v>9.798568738872542E13</v>
      </c>
      <c r="X44" s="73">
        <v>1.0706896060966023E14</v>
      </c>
      <c r="Y44" s="73">
        <v>1.1699425325817575E14</v>
      </c>
      <c r="Z44" s="73">
        <v>1.2783962053520862E14</v>
      </c>
      <c r="AA44" s="73">
        <v>1.396903533588225E14</v>
      </c>
      <c r="AB44" s="73">
        <v>1.5263964911518534E14</v>
      </c>
      <c r="AC44" s="73">
        <v>1.66789344588163E14</v>
      </c>
      <c r="AD44" s="73">
        <v>1.8225071683148578E14</v>
      </c>
      <c r="AE44" s="73">
        <v>1.991453582817645E14</v>
      </c>
      <c r="AF44" s="73">
        <v>2.1760613299448403E14</v>
      </c>
      <c r="AG44" s="73">
        <v>2.3777822152307275E14</v>
      </c>
    </row>
    <row r="45">
      <c r="A45" s="67" t="s">
        <v>114</v>
      </c>
      <c r="B45" s="68">
        <v>9.679549350935608E13</v>
      </c>
      <c r="C45" s="68">
        <v>1.0576843575767338E14</v>
      </c>
      <c r="D45" s="68">
        <v>1.1557316975240969E14</v>
      </c>
      <c r="E45" s="68">
        <v>1.262868025884581E14</v>
      </c>
      <c r="F45" s="68">
        <v>1.3799358918840814E14</v>
      </c>
      <c r="G45" s="68">
        <v>1.5078559490617356E14</v>
      </c>
      <c r="H45" s="68">
        <v>1.6476341955397584E14</v>
      </c>
      <c r="I45" s="68">
        <v>1.8003698854662944E14</v>
      </c>
      <c r="J45" s="68">
        <v>1.9672641738490197E14</v>
      </c>
      <c r="K45" s="68">
        <v>2.149629562764824E14</v>
      </c>
      <c r="L45" s="68">
        <v>2.3489002232331234E14</v>
      </c>
      <c r="M45" s="68">
        <v>2.5666432739268338E14</v>
      </c>
      <c r="N45" s="68">
        <v>2.804571105419851E14</v>
      </c>
      <c r="O45" s="68">
        <v>3.0645548468922706E14</v>
      </c>
      <c r="P45" s="68">
        <v>3.348639081199185E14</v>
      </c>
      <c r="Q45" s="68">
        <v>3.659057924026349E14</v>
      </c>
      <c r="R45" s="68">
        <v>3.9982525935835925E14</v>
      </c>
      <c r="S45" s="68">
        <v>4.368890609008791E14</v>
      </c>
      <c r="T45" s="68">
        <v>4.773886768463906E14</v>
      </c>
      <c r="U45" s="68">
        <v>5.2164260719005106E14</v>
      </c>
      <c r="V45" s="68">
        <v>5.699988768765689E14</v>
      </c>
      <c r="W45" s="68">
        <v>6.228377727630268E14</v>
      </c>
      <c r="X45" s="68">
        <v>6.805748342981591E14</v>
      </c>
      <c r="Y45" s="68">
        <v>7.436641214375986E14</v>
      </c>
      <c r="Z45" s="68">
        <v>8.12601785494864E14</v>
      </c>
      <c r="AA45" s="68">
        <v>8.87929971010238E14</v>
      </c>
      <c r="AB45" s="68">
        <v>9.70241079322887E14</v>
      </c>
      <c r="AC45" s="68">
        <v>1.0601824273761188E15</v>
      </c>
      <c r="AD45" s="68">
        <v>1.158461338393885E15</v>
      </c>
      <c r="AE45" s="68">
        <v>1.2658507044629978E15</v>
      </c>
      <c r="AF45" s="68">
        <v>1.3831950647667178E15</v>
      </c>
      <c r="AG45" s="68">
        <v>1.511417247270593E15</v>
      </c>
    </row>
    <row r="46">
      <c r="A46" s="59" t="s">
        <v>103</v>
      </c>
      <c r="B46" s="73">
        <v>9.679549350935608E13</v>
      </c>
      <c r="C46" s="73">
        <v>1.0576843575767338E14</v>
      </c>
      <c r="D46" s="73">
        <v>1.1557316975240969E14</v>
      </c>
      <c r="E46" s="73">
        <v>1.262868025884581E14</v>
      </c>
      <c r="F46" s="73">
        <v>1.3799358918840814E14</v>
      </c>
      <c r="G46" s="73">
        <v>1.5078559490617356E14</v>
      </c>
      <c r="H46" s="73">
        <v>1.6476341955397584E14</v>
      </c>
      <c r="I46" s="73">
        <v>1.8003698854662944E14</v>
      </c>
      <c r="J46" s="73">
        <v>1.9672641738490197E14</v>
      </c>
      <c r="K46" s="73">
        <v>2.149629562764824E14</v>
      </c>
      <c r="L46" s="73">
        <v>2.3489002232331234E14</v>
      </c>
      <c r="M46" s="73">
        <v>2.5666432739268338E14</v>
      </c>
      <c r="N46" s="73">
        <v>2.804571105419851E14</v>
      </c>
      <c r="O46" s="73">
        <v>3.0645548468922706E14</v>
      </c>
      <c r="P46" s="73">
        <v>3.348639081199185E14</v>
      </c>
      <c r="Q46" s="73">
        <v>3.659057924026349E14</v>
      </c>
      <c r="R46" s="73">
        <v>3.9982525935835925E14</v>
      </c>
      <c r="S46" s="73">
        <v>4.368890609008791E14</v>
      </c>
      <c r="T46" s="73">
        <v>4.773886768463906E14</v>
      </c>
      <c r="U46" s="73">
        <v>5.2164260719005106E14</v>
      </c>
      <c r="V46" s="73">
        <v>5.699988768765689E14</v>
      </c>
      <c r="W46" s="73">
        <v>6.228377727630268E14</v>
      </c>
      <c r="X46" s="73">
        <v>6.805748342981591E14</v>
      </c>
      <c r="Y46" s="73">
        <v>7.436641214375986E14</v>
      </c>
      <c r="Z46" s="73">
        <v>8.12601785494864E14</v>
      </c>
      <c r="AA46" s="73">
        <v>8.87929971010238E14</v>
      </c>
      <c r="AB46" s="73">
        <v>9.70241079322887E14</v>
      </c>
      <c r="AC46" s="73">
        <v>1.0601824273761188E15</v>
      </c>
      <c r="AD46" s="73">
        <v>1.158461338393885E15</v>
      </c>
      <c r="AE46" s="73">
        <v>1.2658507044629978E15</v>
      </c>
      <c r="AF46" s="73">
        <v>1.3831950647667178E15</v>
      </c>
      <c r="AG46" s="73">
        <v>1.511417247270593E15</v>
      </c>
    </row>
    <row r="47">
      <c r="A47" s="67" t="s">
        <v>117</v>
      </c>
      <c r="B47" s="68">
        <v>5.9957598180041744E19</v>
      </c>
      <c r="C47" s="68">
        <v>6.551566753133161E19</v>
      </c>
      <c r="D47" s="68">
        <v>7.1588969911486054E19</v>
      </c>
      <c r="E47" s="68">
        <v>7.822526742228083E19</v>
      </c>
      <c r="F47" s="68">
        <v>8.547674971232625E19</v>
      </c>
      <c r="G47" s="68">
        <v>9.34004444106589E19</v>
      </c>
      <c r="H47" s="68">
        <v>1.0205866560752697E20</v>
      </c>
      <c r="I47" s="68">
        <v>1.115195039093447E20</v>
      </c>
      <c r="J47" s="68">
        <v>1.2185736192174098E20</v>
      </c>
      <c r="K47" s="68">
        <v>1.3315353937188636E20</v>
      </c>
      <c r="L47" s="68">
        <v>1.4549687247166025E20</v>
      </c>
      <c r="M47" s="68">
        <v>1.589844325497831E20</v>
      </c>
      <c r="N47" s="68">
        <v>1.7372228944714803E20</v>
      </c>
      <c r="O47" s="68">
        <v>1.8982634567889863E20</v>
      </c>
      <c r="P47" s="68">
        <v>2.0742324792333258E20</v>
      </c>
      <c r="Q47" s="68">
        <v>2.2665138300582547E20</v>
      </c>
      <c r="R47" s="68">
        <v>2.4766196621046553E20</v>
      </c>
      <c r="S47" s="68">
        <v>2.7062023047817567E20</v>
      </c>
      <c r="T47" s="68">
        <v>2.9570672584350256E20</v>
      </c>
      <c r="U47" s="68">
        <v>3.231187393291953E20</v>
      </c>
      <c r="V47" s="68">
        <v>3.530718464650117E20</v>
      </c>
      <c r="W47" s="68">
        <v>3.8580160663231824E20</v>
      </c>
      <c r="X47" s="68">
        <v>4.21565415567134E20</v>
      </c>
      <c r="Y47" s="68">
        <v>4.606445295902074E20</v>
      </c>
      <c r="Z47" s="68">
        <v>5.0334627748321965E20</v>
      </c>
      <c r="AA47" s="68">
        <v>5.500064774059142E20</v>
      </c>
      <c r="AB47" s="68">
        <v>6.009920778614424E20</v>
      </c>
      <c r="AC47" s="68">
        <v>6.567040434791981E20</v>
      </c>
      <c r="AD47" s="68">
        <v>7.1758050830972E20</v>
      </c>
      <c r="AE47" s="68">
        <v>7.841002214300309E20</v>
      </c>
      <c r="AF47" s="68">
        <v>8.567863119565947E20</v>
      </c>
      <c r="AG47" s="68">
        <v>9.362104030749711E20</v>
      </c>
    </row>
    <row r="48">
      <c r="A48" s="59" t="s">
        <v>103</v>
      </c>
      <c r="B48" s="73">
        <v>5.9957598180041744E19</v>
      </c>
      <c r="C48" s="73">
        <v>6.551566753133161E19</v>
      </c>
      <c r="D48" s="73">
        <v>7.1588969911486054E19</v>
      </c>
      <c r="E48" s="73">
        <v>7.822526742228083E19</v>
      </c>
      <c r="F48" s="73">
        <v>8.547674971232625E19</v>
      </c>
      <c r="G48" s="73">
        <v>9.34004444106589E19</v>
      </c>
      <c r="H48" s="73">
        <v>1.0205866560752697E20</v>
      </c>
      <c r="I48" s="73">
        <v>1.115195039093447E20</v>
      </c>
      <c r="J48" s="73">
        <v>1.2185736192174098E20</v>
      </c>
      <c r="K48" s="73">
        <v>1.3315353937188636E20</v>
      </c>
      <c r="L48" s="73">
        <v>1.4549687247166025E20</v>
      </c>
      <c r="M48" s="73">
        <v>1.589844325497831E20</v>
      </c>
      <c r="N48" s="73">
        <v>1.7372228944714803E20</v>
      </c>
      <c r="O48" s="73">
        <v>1.8982634567889863E20</v>
      </c>
      <c r="P48" s="73">
        <v>2.0742324792333258E20</v>
      </c>
      <c r="Q48" s="73">
        <v>2.2665138300582547E20</v>
      </c>
      <c r="R48" s="73">
        <v>2.4766196621046553E20</v>
      </c>
      <c r="S48" s="73">
        <v>2.7062023047817567E20</v>
      </c>
      <c r="T48" s="73">
        <v>2.9570672584350256E20</v>
      </c>
      <c r="U48" s="73">
        <v>3.231187393291953E20</v>
      </c>
      <c r="V48" s="73">
        <v>3.530718464650117E20</v>
      </c>
      <c r="W48" s="73">
        <v>3.8580160663231824E20</v>
      </c>
      <c r="X48" s="73">
        <v>4.21565415567134E20</v>
      </c>
      <c r="Y48" s="73">
        <v>4.606445295902074E20</v>
      </c>
      <c r="Z48" s="73">
        <v>5.0334627748321965E20</v>
      </c>
      <c r="AA48" s="73">
        <v>5.500064774059142E20</v>
      </c>
      <c r="AB48" s="73">
        <v>6.009920778614424E20</v>
      </c>
      <c r="AC48" s="73">
        <v>6.567040434791981E20</v>
      </c>
      <c r="AD48" s="73">
        <v>7.1758050830972E20</v>
      </c>
      <c r="AE48" s="73">
        <v>7.841002214300309E20</v>
      </c>
      <c r="AF48" s="73">
        <v>8.567863119565947E20</v>
      </c>
      <c r="AG48" s="73">
        <v>9.362104030749711E20</v>
      </c>
    </row>
    <row r="49">
      <c r="A49" s="84" t="s">
        <v>142</v>
      </c>
      <c r="B49" s="89">
        <v>5.995819323927512E19</v>
      </c>
      <c r="C49" s="89">
        <v>6.551627851719928E19</v>
      </c>
      <c r="D49" s="89">
        <v>7.158959831794035E19</v>
      </c>
      <c r="E49" s="89">
        <v>7.822591488176346E19</v>
      </c>
      <c r="F49" s="89">
        <v>8.547741800860624E19</v>
      </c>
      <c r="G49" s="89">
        <v>9.340113549286074E19</v>
      </c>
      <c r="H49" s="89">
        <v>1.0205938160545894E20</v>
      </c>
      <c r="I49" s="89">
        <v>1.1152024715024831E20</v>
      </c>
      <c r="J49" s="89">
        <v>1.2185813494859303E20</v>
      </c>
      <c r="K49" s="89">
        <v>1.3315434496339758E20</v>
      </c>
      <c r="L49" s="89">
        <v>1.4549771366412788E20</v>
      </c>
      <c r="M49" s="89">
        <v>1.5898531266096916E20</v>
      </c>
      <c r="N49" s="89">
        <v>1.7372321210237102E20</v>
      </c>
      <c r="O49" s="89">
        <v>1.898273148395441E20</v>
      </c>
      <c r="P49" s="89">
        <v>2.0742426791800652E20</v>
      </c>
      <c r="Q49" s="89">
        <v>2.2665245856439566E20</v>
      </c>
      <c r="R49" s="89">
        <v>2.4766310250125853E20</v>
      </c>
      <c r="S49" s="89">
        <v>2.706214332730696E20</v>
      </c>
      <c r="T49" s="89">
        <v>2.9570800131344466E20</v>
      </c>
      <c r="U49" s="89">
        <v>3.231200942171794E20</v>
      </c>
      <c r="V49" s="89">
        <v>3.530732881391075E20</v>
      </c>
      <c r="W49" s="89">
        <v>3.858031431436152E20</v>
      </c>
      <c r="X49" s="89">
        <v>4.215670557130577E20</v>
      </c>
      <c r="Y49" s="89">
        <v>4.6064628298370476E20</v>
      </c>
      <c r="Z49" s="89">
        <v>5.033481546283578E20</v>
      </c>
      <c r="AA49" s="89">
        <v>5.5000848978048726E20</v>
      </c>
      <c r="AB49" s="89">
        <v>6.00994238007236E20</v>
      </c>
      <c r="AC49" s="89">
        <v>6.567063651006213E20</v>
      </c>
      <c r="AD49" s="89">
        <v>7.175830063815809E20</v>
      </c>
      <c r="AE49" s="89">
        <v>7.84102912315302E20</v>
      </c>
      <c r="AF49" s="89">
        <v>8.56789213535096E20</v>
      </c>
      <c r="AG49" s="89">
        <v>9.362135348839822E20</v>
      </c>
    </row>
    <row r="50">
      <c r="A50" s="59"/>
      <c r="B50" s="59"/>
      <c r="C50" s="90">
        <f t="shared" ref="C50:AG50" si="1">C49/B49-1</f>
        <v>0.09269934562</v>
      </c>
      <c r="D50" s="90">
        <f t="shared" si="1"/>
        <v>0.0926994014</v>
      </c>
      <c r="E50" s="90">
        <f t="shared" si="1"/>
        <v>0.09269945243</v>
      </c>
      <c r="F50" s="90">
        <f t="shared" si="1"/>
        <v>0.09269949911</v>
      </c>
      <c r="G50" s="90">
        <f t="shared" si="1"/>
        <v>0.09269954181</v>
      </c>
      <c r="H50" s="90">
        <f t="shared" si="1"/>
        <v>0.09269958087</v>
      </c>
      <c r="I50" s="90">
        <f t="shared" si="1"/>
        <v>0.0926996166</v>
      </c>
      <c r="J50" s="90">
        <f t="shared" si="1"/>
        <v>0.09269964928</v>
      </c>
      <c r="K50" s="90">
        <f t="shared" si="1"/>
        <v>0.09269967918</v>
      </c>
      <c r="L50" s="90">
        <f t="shared" si="1"/>
        <v>0.09269970653</v>
      </c>
      <c r="M50" s="90">
        <f t="shared" si="1"/>
        <v>0.09269973154</v>
      </c>
      <c r="N50" s="90">
        <f t="shared" si="1"/>
        <v>0.09269975443</v>
      </c>
      <c r="O50" s="90">
        <f t="shared" si="1"/>
        <v>0.09269977536</v>
      </c>
      <c r="P50" s="90">
        <f t="shared" si="1"/>
        <v>0.09269979451</v>
      </c>
      <c r="Q50" s="90">
        <f t="shared" si="1"/>
        <v>0.09269981203</v>
      </c>
      <c r="R50" s="90">
        <f t="shared" si="1"/>
        <v>0.09269982805</v>
      </c>
      <c r="S50" s="90">
        <f t="shared" si="1"/>
        <v>0.09269984321</v>
      </c>
      <c r="T50" s="90">
        <f t="shared" si="1"/>
        <v>0.09269985654</v>
      </c>
      <c r="U50" s="90">
        <f t="shared" si="1"/>
        <v>0.09269986873</v>
      </c>
      <c r="V50" s="90">
        <f t="shared" si="1"/>
        <v>0.09269987988</v>
      </c>
      <c r="W50" s="90">
        <f t="shared" si="1"/>
        <v>0.09269989009</v>
      </c>
      <c r="X50" s="90">
        <f t="shared" si="1"/>
        <v>0.09269989943</v>
      </c>
      <c r="Y50" s="90">
        <f t="shared" si="1"/>
        <v>0.09269990798</v>
      </c>
      <c r="Z50" s="90">
        <f t="shared" si="1"/>
        <v>0.0926999158</v>
      </c>
      <c r="AA50" s="90">
        <f t="shared" si="1"/>
        <v>0.09269992295</v>
      </c>
      <c r="AB50" s="90">
        <f t="shared" si="1"/>
        <v>0.0926999295</v>
      </c>
      <c r="AC50" s="90">
        <f t="shared" si="1"/>
        <v>0.09269993549</v>
      </c>
      <c r="AD50" s="90">
        <f t="shared" si="1"/>
        <v>0.09269994097</v>
      </c>
      <c r="AE50" s="90">
        <f t="shared" si="1"/>
        <v>0.09269994599</v>
      </c>
      <c r="AF50" s="90">
        <f t="shared" si="1"/>
        <v>0.09269995058</v>
      </c>
      <c r="AG50" s="90">
        <f t="shared" si="1"/>
        <v>0.09269995478</v>
      </c>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row>
    <row r="64">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c r="AE996" s="59"/>
      <c r="AF996" s="59"/>
      <c r="AG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c r="AE997" s="59"/>
      <c r="AF997" s="59"/>
      <c r="AG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c r="AE998" s="59"/>
      <c r="AF998" s="59"/>
      <c r="AG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c r="AE999" s="59"/>
      <c r="AF999" s="59"/>
      <c r="AG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88"/>
    <col customWidth="1" min="2" max="7" width="20.88"/>
    <col customWidth="1" min="8" max="26" width="7.63"/>
  </cols>
  <sheetData>
    <row r="1" ht="14.25" customHeight="1">
      <c r="A1" s="1" t="s">
        <v>105</v>
      </c>
      <c r="B1" s="78" t="s">
        <v>35</v>
      </c>
      <c r="C1" s="78" t="s">
        <v>106</v>
      </c>
      <c r="D1" s="78" t="s">
        <v>107</v>
      </c>
      <c r="E1" s="78" t="s">
        <v>33</v>
      </c>
      <c r="F1" s="78" t="s">
        <v>32</v>
      </c>
      <c r="G1" s="78" t="s">
        <v>34</v>
      </c>
      <c r="H1" s="1"/>
      <c r="I1" s="1"/>
      <c r="J1" s="5"/>
      <c r="K1" s="5"/>
      <c r="L1" s="5"/>
      <c r="M1" s="5"/>
      <c r="N1" s="5"/>
      <c r="O1" s="5"/>
      <c r="P1" s="5"/>
      <c r="Q1" s="5"/>
      <c r="R1" s="5"/>
      <c r="S1" s="5"/>
      <c r="T1" s="5"/>
      <c r="U1" s="5"/>
      <c r="V1" s="5"/>
      <c r="W1" s="5"/>
      <c r="X1" s="5"/>
      <c r="Y1" s="5"/>
      <c r="Z1" s="5"/>
    </row>
    <row r="2" ht="14.25" customHeight="1">
      <c r="A2" s="1" t="s">
        <v>109</v>
      </c>
      <c r="B2" s="5">
        <v>0.0</v>
      </c>
      <c r="C2" s="80">
        <f>'LEAP projection'!B33</f>
        <v>12570270656130</v>
      </c>
      <c r="D2" s="5">
        <v>0.0</v>
      </c>
      <c r="E2" s="80">
        <f>'LEAP projection'!B29</f>
        <v>14040459404685</v>
      </c>
      <c r="F2" s="80">
        <f>'LEAP projection'!B31+'LEAP projection'!B27</f>
        <v>46551383397982</v>
      </c>
      <c r="G2" s="80">
        <f>'LEAP projection'!B35</f>
        <v>39794587722086</v>
      </c>
      <c r="H2" s="5"/>
      <c r="I2" s="91"/>
      <c r="J2" s="5"/>
      <c r="K2" s="5"/>
      <c r="L2" s="5"/>
      <c r="M2" s="5"/>
      <c r="N2" s="5"/>
      <c r="O2" s="5"/>
      <c r="P2" s="5"/>
      <c r="Q2" s="5"/>
      <c r="R2" s="5"/>
      <c r="S2" s="5"/>
      <c r="T2" s="5"/>
      <c r="U2" s="5"/>
      <c r="V2" s="5"/>
      <c r="W2" s="5"/>
      <c r="X2" s="5"/>
      <c r="Y2" s="5"/>
      <c r="Z2" s="5"/>
    </row>
    <row r="3" ht="14.25" customHeight="1">
      <c r="A3" s="1" t="s">
        <v>111</v>
      </c>
      <c r="B3" s="92">
        <v>0.0</v>
      </c>
      <c r="C3" s="92">
        <v>0.0</v>
      </c>
      <c r="D3" s="92">
        <v>0.0</v>
      </c>
      <c r="E3" s="92">
        <v>0.0</v>
      </c>
      <c r="F3" s="82">
        <v>0.0</v>
      </c>
      <c r="G3" s="92">
        <v>0.0</v>
      </c>
      <c r="H3" s="5"/>
      <c r="I3" s="5"/>
      <c r="J3" s="5"/>
      <c r="K3" s="5"/>
      <c r="L3" s="5"/>
      <c r="M3" s="5"/>
      <c r="N3" s="5"/>
      <c r="O3" s="5"/>
      <c r="P3" s="5"/>
      <c r="Q3" s="5"/>
      <c r="R3" s="5"/>
      <c r="S3" s="5"/>
      <c r="T3" s="5"/>
      <c r="U3" s="5"/>
      <c r="V3" s="5"/>
      <c r="W3" s="5"/>
      <c r="X3" s="5"/>
      <c r="Y3" s="5"/>
      <c r="Z3" s="5"/>
    </row>
    <row r="4" ht="14.25" customHeight="1">
      <c r="A4" s="1" t="s">
        <v>113</v>
      </c>
      <c r="B4" s="5">
        <v>0.0</v>
      </c>
      <c r="C4" s="5">
        <v>0.0</v>
      </c>
      <c r="D4" s="5">
        <v>0.0</v>
      </c>
      <c r="E4" s="5">
        <v>0.0</v>
      </c>
      <c r="F4" s="79">
        <f>'LEAP projection'!B26</f>
        <v>422208697252</v>
      </c>
      <c r="G4" s="5">
        <v>0.0</v>
      </c>
      <c r="H4" s="5"/>
      <c r="I4" s="5"/>
      <c r="J4" s="5"/>
      <c r="K4" s="5"/>
      <c r="L4" s="5"/>
      <c r="M4" s="5"/>
      <c r="N4" s="5"/>
      <c r="O4" s="5"/>
      <c r="P4" s="5"/>
      <c r="Q4" s="5"/>
      <c r="R4" s="5"/>
      <c r="S4" s="5"/>
      <c r="T4" s="5"/>
      <c r="U4" s="5"/>
      <c r="V4" s="5"/>
      <c r="W4" s="5"/>
      <c r="X4" s="5"/>
      <c r="Y4" s="5"/>
      <c r="Z4" s="5"/>
    </row>
    <row r="5" ht="14.25" customHeight="1">
      <c r="A5" s="1" t="s">
        <v>115</v>
      </c>
      <c r="B5" s="92">
        <v>0.0</v>
      </c>
      <c r="C5" s="92">
        <v>0.0</v>
      </c>
      <c r="D5" s="92">
        <v>0.0</v>
      </c>
      <c r="E5" s="92">
        <v>0.0</v>
      </c>
      <c r="F5" s="82">
        <v>0.0</v>
      </c>
      <c r="G5" s="92">
        <v>0.0</v>
      </c>
      <c r="H5" s="5"/>
      <c r="I5" s="5"/>
      <c r="J5" s="5"/>
      <c r="K5" s="5"/>
      <c r="L5" s="5"/>
      <c r="M5" s="5"/>
      <c r="N5" s="5"/>
      <c r="O5" s="5"/>
      <c r="P5" s="5"/>
      <c r="Q5" s="5"/>
      <c r="R5" s="5"/>
      <c r="S5" s="5"/>
      <c r="T5" s="5"/>
      <c r="U5" s="5"/>
      <c r="V5" s="5"/>
      <c r="W5" s="5"/>
      <c r="X5" s="5"/>
      <c r="Y5" s="5"/>
      <c r="Z5" s="5"/>
    </row>
    <row r="6" ht="14.25" customHeight="1">
      <c r="A6" s="1" t="s">
        <v>116</v>
      </c>
      <c r="B6" s="92">
        <v>0.0</v>
      </c>
      <c r="C6" s="92">
        <v>0.0</v>
      </c>
      <c r="D6" s="92">
        <v>0.0</v>
      </c>
      <c r="E6" s="92">
        <v>0.0</v>
      </c>
      <c r="F6" s="82">
        <v>0.0</v>
      </c>
      <c r="G6" s="92">
        <v>0.0</v>
      </c>
      <c r="H6" s="5"/>
      <c r="I6" s="5"/>
      <c r="J6" s="5"/>
      <c r="K6" s="5"/>
      <c r="L6" s="5"/>
      <c r="M6" s="5"/>
      <c r="N6" s="5"/>
      <c r="O6" s="5"/>
      <c r="P6" s="5"/>
      <c r="Q6" s="5"/>
      <c r="R6" s="5"/>
      <c r="S6" s="5"/>
      <c r="T6" s="5"/>
      <c r="U6" s="5"/>
      <c r="V6" s="5"/>
      <c r="W6" s="5"/>
      <c r="X6" s="5"/>
      <c r="Y6" s="5"/>
      <c r="Z6" s="5"/>
    </row>
    <row r="7" ht="14.25" customHeight="1">
      <c r="A7" s="1" t="s">
        <v>118</v>
      </c>
      <c r="B7" s="5">
        <v>0.0</v>
      </c>
      <c r="C7" s="5">
        <v>0.0</v>
      </c>
      <c r="D7" s="5">
        <v>0.0</v>
      </c>
      <c r="E7" s="5">
        <v>0.0</v>
      </c>
      <c r="F7" s="82">
        <v>0.0</v>
      </c>
      <c r="G7" s="5">
        <v>0.0</v>
      </c>
      <c r="H7" s="5"/>
      <c r="I7" s="5"/>
      <c r="J7" s="5"/>
      <c r="K7" s="5"/>
      <c r="L7" s="5"/>
      <c r="M7" s="5"/>
      <c r="N7" s="5"/>
      <c r="O7" s="5"/>
      <c r="P7" s="5"/>
      <c r="Q7" s="5"/>
      <c r="R7" s="5"/>
      <c r="S7" s="5"/>
      <c r="T7" s="5"/>
      <c r="U7" s="5"/>
      <c r="V7" s="5"/>
      <c r="W7" s="5"/>
      <c r="X7" s="5"/>
      <c r="Y7" s="5"/>
      <c r="Z7" s="5"/>
    </row>
    <row r="8" ht="14.25" customHeight="1">
      <c r="A8" s="1" t="s">
        <v>119</v>
      </c>
      <c r="B8" s="5">
        <v>0.0</v>
      </c>
      <c r="C8" s="5">
        <v>0.0</v>
      </c>
      <c r="D8" s="5">
        <v>0.0</v>
      </c>
      <c r="E8" s="5">
        <v>0.0</v>
      </c>
      <c r="F8" s="82">
        <v>0.0</v>
      </c>
      <c r="G8" s="5">
        <v>0.0</v>
      </c>
      <c r="H8" s="5"/>
      <c r="I8" s="5"/>
      <c r="J8" s="5"/>
      <c r="K8" s="5"/>
      <c r="L8" s="5"/>
      <c r="M8" s="5"/>
      <c r="N8" s="5"/>
      <c r="O8" s="5"/>
      <c r="P8" s="5"/>
      <c r="Q8" s="5"/>
      <c r="R8" s="5"/>
      <c r="S8" s="5"/>
      <c r="T8" s="5"/>
      <c r="U8" s="5"/>
      <c r="V8" s="5"/>
      <c r="W8" s="5"/>
      <c r="X8" s="5"/>
      <c r="Y8" s="5"/>
      <c r="Z8" s="5"/>
    </row>
    <row r="9" ht="14.25" customHeight="1">
      <c r="A9" s="1" t="s">
        <v>120</v>
      </c>
      <c r="B9" s="92">
        <v>0.0</v>
      </c>
      <c r="C9" s="92">
        <v>0.0</v>
      </c>
      <c r="D9" s="92">
        <v>0.0</v>
      </c>
      <c r="E9" s="92">
        <v>0.0</v>
      </c>
      <c r="F9" s="82">
        <v>0.0</v>
      </c>
      <c r="G9" s="92">
        <v>0.0</v>
      </c>
      <c r="H9" s="5"/>
      <c r="I9" s="5"/>
      <c r="J9" s="5"/>
      <c r="K9" s="5"/>
      <c r="L9" s="5"/>
      <c r="M9" s="5"/>
      <c r="N9" s="5"/>
      <c r="O9" s="5"/>
      <c r="P9" s="5"/>
      <c r="Q9" s="5"/>
      <c r="R9" s="5"/>
      <c r="S9" s="5"/>
      <c r="T9" s="5"/>
      <c r="U9" s="5"/>
      <c r="V9" s="5"/>
      <c r="W9" s="5"/>
      <c r="X9" s="5"/>
      <c r="Y9" s="5"/>
      <c r="Z9" s="5"/>
    </row>
    <row r="10" ht="14.25" customHeight="1">
      <c r="A10" s="1" t="s">
        <v>121</v>
      </c>
      <c r="B10" s="5">
        <v>0.0</v>
      </c>
      <c r="C10" s="5">
        <v>0.0</v>
      </c>
      <c r="D10" s="5">
        <v>0.0</v>
      </c>
      <c r="E10" s="5">
        <v>0.0</v>
      </c>
      <c r="F10" s="79">
        <f>'LEAP projection'!B25</f>
        <v>115526674471110</v>
      </c>
      <c r="G10" s="5">
        <v>0.0</v>
      </c>
      <c r="H10" s="5"/>
      <c r="I10" s="5"/>
      <c r="J10" s="5"/>
      <c r="K10" s="5"/>
      <c r="L10" s="5"/>
      <c r="M10" s="5"/>
      <c r="N10" s="5"/>
      <c r="O10" s="5"/>
      <c r="P10" s="5"/>
      <c r="Q10" s="5"/>
      <c r="R10" s="5"/>
      <c r="S10" s="5"/>
      <c r="T10" s="5"/>
      <c r="U10" s="5"/>
      <c r="V10" s="5"/>
      <c r="W10" s="5"/>
      <c r="X10" s="5"/>
      <c r="Y10" s="5"/>
      <c r="Z10" s="5"/>
    </row>
    <row r="11" ht="14.25" customHeight="1">
      <c r="A11" s="1" t="s">
        <v>122</v>
      </c>
      <c r="B11" s="92">
        <v>0.0</v>
      </c>
      <c r="C11" s="92">
        <v>0.0</v>
      </c>
      <c r="D11" s="92">
        <v>0.0</v>
      </c>
      <c r="E11" s="92">
        <v>0.0</v>
      </c>
      <c r="F11" s="82">
        <v>0.0</v>
      </c>
      <c r="G11" s="92">
        <v>0.0</v>
      </c>
      <c r="H11" s="5"/>
      <c r="I11" s="5"/>
      <c r="J11" s="5"/>
      <c r="K11" s="5"/>
      <c r="L11" s="5"/>
      <c r="M11" s="5"/>
      <c r="N11" s="5"/>
      <c r="O11" s="5"/>
      <c r="P11" s="5"/>
      <c r="Q11" s="5"/>
      <c r="R11" s="5"/>
      <c r="S11" s="5"/>
      <c r="T11" s="5"/>
      <c r="U11" s="5"/>
      <c r="V11" s="5"/>
      <c r="W11" s="5"/>
      <c r="X11" s="5"/>
      <c r="Y11" s="5"/>
      <c r="Z11" s="5"/>
    </row>
    <row r="12" ht="14.25" customHeight="1">
      <c r="B12" s="5"/>
      <c r="C12" s="5"/>
      <c r="D12" s="5"/>
      <c r="E12" s="5"/>
      <c r="F12" s="5"/>
      <c r="G12" s="5"/>
      <c r="H12" s="5"/>
      <c r="I12" s="5"/>
      <c r="J12" s="5"/>
      <c r="K12" s="5"/>
      <c r="L12" s="5"/>
      <c r="M12" s="5"/>
      <c r="N12" s="5"/>
      <c r="O12" s="5"/>
      <c r="P12" s="5"/>
      <c r="Q12" s="5"/>
      <c r="R12" s="5"/>
      <c r="S12" s="5"/>
      <c r="T12" s="5"/>
      <c r="U12" s="5"/>
      <c r="V12" s="5"/>
      <c r="W12" s="5"/>
      <c r="X12" s="5"/>
      <c r="Y12" s="5"/>
      <c r="Z12" s="5"/>
    </row>
    <row r="13" ht="14.25" customHeight="1">
      <c r="B13" s="5"/>
      <c r="C13" s="5"/>
      <c r="D13" s="5"/>
      <c r="E13" s="5"/>
      <c r="F13" s="5"/>
      <c r="G13" s="5"/>
      <c r="H13" s="5"/>
      <c r="I13" s="5"/>
      <c r="J13" s="5"/>
      <c r="K13" s="5"/>
      <c r="L13" s="5"/>
      <c r="M13" s="5"/>
      <c r="N13" s="5"/>
      <c r="O13" s="5"/>
      <c r="P13" s="5"/>
      <c r="Q13" s="5"/>
      <c r="R13" s="5"/>
      <c r="S13" s="5"/>
      <c r="T13" s="5"/>
      <c r="U13" s="5"/>
      <c r="V13" s="5"/>
      <c r="W13" s="5"/>
      <c r="X13" s="5"/>
      <c r="Y13" s="5"/>
      <c r="Z13" s="5"/>
    </row>
    <row r="14" ht="14.25" customHeight="1">
      <c r="B14" s="5"/>
      <c r="C14" s="5"/>
      <c r="D14" s="5"/>
      <c r="E14" s="5"/>
      <c r="F14" s="5"/>
      <c r="G14" s="5"/>
      <c r="H14" s="5"/>
      <c r="I14" s="5"/>
      <c r="J14" s="5"/>
      <c r="K14" s="5"/>
      <c r="L14" s="5"/>
      <c r="M14" s="5"/>
      <c r="N14" s="5"/>
      <c r="O14" s="5"/>
      <c r="P14" s="5"/>
      <c r="Q14" s="5"/>
      <c r="R14" s="5"/>
      <c r="S14" s="5"/>
      <c r="T14" s="5"/>
      <c r="U14" s="5"/>
      <c r="V14" s="5"/>
      <c r="W14" s="5"/>
      <c r="X14" s="5"/>
      <c r="Y14" s="5"/>
      <c r="Z14" s="5"/>
    </row>
    <row r="15" ht="14.25" customHeight="1">
      <c r="B15" s="5"/>
      <c r="C15" s="5"/>
      <c r="D15" s="5"/>
      <c r="E15" s="5"/>
      <c r="F15" s="5"/>
      <c r="G15" s="5"/>
      <c r="H15" s="5"/>
      <c r="I15" s="5"/>
      <c r="J15" s="5"/>
      <c r="K15" s="5"/>
      <c r="L15" s="5"/>
      <c r="M15" s="5"/>
      <c r="N15" s="5"/>
      <c r="O15" s="5"/>
      <c r="P15" s="5"/>
      <c r="Q15" s="5"/>
      <c r="R15" s="5"/>
      <c r="S15" s="5"/>
      <c r="T15" s="5"/>
      <c r="U15" s="5"/>
      <c r="V15" s="5"/>
      <c r="W15" s="5"/>
      <c r="X15" s="5"/>
      <c r="Y15" s="5"/>
      <c r="Z15" s="5"/>
    </row>
    <row r="16" ht="14.25" customHeight="1">
      <c r="B16" s="5"/>
      <c r="C16" s="5"/>
      <c r="D16" s="5"/>
      <c r="E16" s="5"/>
      <c r="F16" s="5"/>
      <c r="G16" s="5"/>
      <c r="H16" s="5"/>
      <c r="I16" s="5"/>
      <c r="J16" s="5"/>
      <c r="K16" s="5"/>
      <c r="L16" s="5"/>
      <c r="M16" s="5"/>
      <c r="N16" s="5"/>
      <c r="O16" s="5"/>
      <c r="P16" s="5"/>
      <c r="Q16" s="5"/>
      <c r="R16" s="5"/>
      <c r="S16" s="5"/>
      <c r="T16" s="5"/>
      <c r="U16" s="5"/>
      <c r="V16" s="5"/>
      <c r="W16" s="5"/>
      <c r="X16" s="5"/>
      <c r="Y16" s="5"/>
      <c r="Z16" s="5"/>
    </row>
    <row r="17" ht="14.25" customHeight="1">
      <c r="B17" s="5"/>
      <c r="C17" s="5"/>
      <c r="D17" s="5"/>
      <c r="E17" s="5"/>
      <c r="F17" s="5"/>
      <c r="G17" s="5"/>
      <c r="H17" s="5"/>
      <c r="I17" s="5"/>
      <c r="J17" s="5"/>
      <c r="K17" s="5"/>
      <c r="L17" s="5"/>
      <c r="M17" s="5"/>
      <c r="N17" s="5"/>
      <c r="O17" s="5"/>
      <c r="P17" s="5"/>
      <c r="Q17" s="5"/>
      <c r="R17" s="5"/>
      <c r="S17" s="5"/>
      <c r="T17" s="5"/>
      <c r="U17" s="5"/>
      <c r="V17" s="5"/>
      <c r="W17" s="5"/>
      <c r="X17" s="5"/>
      <c r="Y17" s="5"/>
      <c r="Z17" s="5"/>
    </row>
    <row r="18" ht="14.25" customHeight="1">
      <c r="B18" s="5"/>
      <c r="C18" s="5"/>
      <c r="D18" s="5"/>
      <c r="E18" s="5"/>
      <c r="F18" s="5"/>
      <c r="G18" s="5"/>
      <c r="H18" s="5"/>
      <c r="I18" s="5"/>
      <c r="J18" s="5"/>
      <c r="K18" s="5"/>
      <c r="L18" s="5"/>
      <c r="M18" s="5"/>
      <c r="N18" s="5"/>
      <c r="O18" s="5"/>
      <c r="P18" s="5"/>
      <c r="Q18" s="5"/>
      <c r="R18" s="5"/>
      <c r="S18" s="5"/>
      <c r="T18" s="5"/>
      <c r="U18" s="5"/>
      <c r="V18" s="5"/>
      <c r="W18" s="5"/>
      <c r="X18" s="5"/>
      <c r="Y18" s="5"/>
      <c r="Z18" s="5"/>
    </row>
    <row r="19" ht="14.25" customHeight="1">
      <c r="B19" s="5"/>
      <c r="C19" s="5"/>
      <c r="D19" s="5"/>
      <c r="E19" s="5"/>
      <c r="F19" s="5"/>
      <c r="G19" s="5"/>
      <c r="H19" s="5"/>
      <c r="I19" s="5"/>
      <c r="J19" s="5"/>
      <c r="K19" s="5"/>
      <c r="L19" s="5"/>
      <c r="M19" s="5"/>
      <c r="N19" s="5"/>
      <c r="O19" s="5"/>
      <c r="P19" s="5"/>
      <c r="Q19" s="5"/>
      <c r="R19" s="5"/>
      <c r="S19" s="5"/>
      <c r="T19" s="5"/>
      <c r="U19" s="5"/>
      <c r="V19" s="5"/>
      <c r="W19" s="5"/>
      <c r="X19" s="5"/>
      <c r="Y19" s="5"/>
      <c r="Z19" s="5"/>
    </row>
    <row r="20" ht="14.25" customHeight="1">
      <c r="B20" s="5"/>
      <c r="C20" s="5"/>
      <c r="D20" s="5"/>
      <c r="E20" s="5"/>
      <c r="F20" s="5"/>
      <c r="G20" s="5"/>
      <c r="H20" s="5"/>
      <c r="I20" s="5"/>
      <c r="J20" s="5"/>
      <c r="K20" s="5"/>
      <c r="L20" s="5"/>
      <c r="M20" s="5"/>
      <c r="N20" s="5"/>
      <c r="O20" s="5"/>
      <c r="P20" s="5"/>
      <c r="Q20" s="5"/>
      <c r="R20" s="5"/>
      <c r="S20" s="5"/>
      <c r="T20" s="5"/>
      <c r="U20" s="5"/>
      <c r="V20" s="5"/>
      <c r="W20" s="5"/>
      <c r="X20" s="5"/>
      <c r="Y20" s="5"/>
      <c r="Z20" s="5"/>
    </row>
    <row r="21" ht="14.25" customHeight="1">
      <c r="B21" s="5"/>
      <c r="C21" s="5"/>
      <c r="D21" s="5"/>
      <c r="E21" s="5"/>
      <c r="F21" s="5"/>
      <c r="G21" s="5"/>
      <c r="H21" s="5"/>
      <c r="I21" s="5"/>
      <c r="J21" s="5"/>
      <c r="K21" s="5"/>
      <c r="L21" s="5"/>
      <c r="M21" s="5"/>
      <c r="N21" s="5"/>
      <c r="O21" s="5"/>
      <c r="P21" s="5"/>
      <c r="Q21" s="5"/>
      <c r="R21" s="5"/>
      <c r="S21" s="5"/>
      <c r="T21" s="5"/>
      <c r="U21" s="5"/>
      <c r="V21" s="5"/>
      <c r="W21" s="5"/>
      <c r="X21" s="5"/>
      <c r="Y21" s="5"/>
      <c r="Z21" s="5"/>
    </row>
    <row r="22" ht="14.25" customHeight="1">
      <c r="B22" s="5"/>
      <c r="C22" s="5"/>
      <c r="D22" s="5"/>
      <c r="E22" s="5"/>
      <c r="F22" s="5"/>
      <c r="G22" s="5"/>
      <c r="H22" s="5"/>
      <c r="I22" s="5"/>
      <c r="J22" s="5"/>
      <c r="K22" s="5"/>
      <c r="L22" s="5"/>
      <c r="M22" s="5"/>
      <c r="N22" s="5"/>
      <c r="O22" s="5"/>
      <c r="P22" s="5"/>
      <c r="Q22" s="5"/>
      <c r="R22" s="5"/>
      <c r="S22" s="5"/>
      <c r="T22" s="5"/>
      <c r="U22" s="5"/>
      <c r="V22" s="5"/>
      <c r="W22" s="5"/>
      <c r="X22" s="5"/>
      <c r="Y22" s="5"/>
      <c r="Z22" s="5"/>
    </row>
    <row r="23" ht="14.25" customHeight="1">
      <c r="B23" s="5"/>
      <c r="C23" s="5"/>
      <c r="D23" s="5"/>
      <c r="E23" s="5"/>
      <c r="F23" s="5"/>
      <c r="G23" s="5"/>
      <c r="H23" s="5"/>
      <c r="I23" s="5"/>
      <c r="J23" s="5"/>
      <c r="K23" s="5"/>
      <c r="L23" s="5"/>
      <c r="M23" s="5"/>
      <c r="N23" s="5"/>
      <c r="O23" s="5"/>
      <c r="P23" s="5"/>
      <c r="Q23" s="5"/>
      <c r="R23" s="5"/>
      <c r="S23" s="5"/>
      <c r="T23" s="5"/>
      <c r="U23" s="5"/>
      <c r="V23" s="5"/>
      <c r="W23" s="5"/>
      <c r="X23" s="5"/>
      <c r="Y23" s="5"/>
      <c r="Z23" s="5"/>
    </row>
    <row r="24" ht="14.25" customHeight="1">
      <c r="B24" s="5"/>
      <c r="C24" s="5"/>
      <c r="D24" s="5"/>
      <c r="E24" s="5"/>
      <c r="F24" s="5"/>
      <c r="G24" s="5"/>
      <c r="H24" s="5"/>
      <c r="I24" s="5"/>
      <c r="J24" s="5"/>
      <c r="K24" s="5"/>
      <c r="L24" s="5"/>
      <c r="M24" s="5"/>
      <c r="N24" s="5"/>
      <c r="O24" s="5"/>
      <c r="P24" s="5"/>
      <c r="Q24" s="5"/>
      <c r="R24" s="5"/>
      <c r="S24" s="5"/>
      <c r="T24" s="5"/>
      <c r="U24" s="5"/>
      <c r="V24" s="5"/>
      <c r="W24" s="5"/>
      <c r="X24" s="5"/>
      <c r="Y24" s="5"/>
      <c r="Z24" s="5"/>
    </row>
    <row r="25" ht="14.25" customHeight="1">
      <c r="B25" s="5"/>
      <c r="C25" s="5"/>
      <c r="D25" s="5"/>
      <c r="E25" s="5"/>
      <c r="F25" s="5"/>
      <c r="G25" s="5"/>
      <c r="H25" s="5"/>
      <c r="I25" s="5"/>
      <c r="J25" s="5"/>
      <c r="K25" s="5"/>
      <c r="L25" s="5"/>
      <c r="M25" s="5"/>
      <c r="N25" s="5"/>
      <c r="O25" s="5"/>
      <c r="P25" s="5"/>
      <c r="Q25" s="5"/>
      <c r="R25" s="5"/>
      <c r="S25" s="5"/>
      <c r="T25" s="5"/>
      <c r="U25" s="5"/>
      <c r="V25" s="5"/>
      <c r="W25" s="5"/>
      <c r="X25" s="5"/>
      <c r="Y25" s="5"/>
      <c r="Z25" s="5"/>
    </row>
    <row r="26" ht="14.25" customHeight="1">
      <c r="B26" s="5"/>
      <c r="C26" s="5"/>
      <c r="D26" s="5"/>
      <c r="E26" s="5"/>
      <c r="F26" s="5"/>
      <c r="G26" s="5"/>
      <c r="H26" s="5"/>
      <c r="I26" s="5"/>
      <c r="J26" s="5"/>
      <c r="K26" s="5"/>
      <c r="L26" s="5"/>
      <c r="M26" s="5"/>
      <c r="N26" s="5"/>
      <c r="O26" s="5"/>
      <c r="P26" s="5"/>
      <c r="Q26" s="5"/>
      <c r="R26" s="5"/>
      <c r="S26" s="5"/>
      <c r="T26" s="5"/>
      <c r="U26" s="5"/>
      <c r="V26" s="5"/>
      <c r="W26" s="5"/>
      <c r="X26" s="5"/>
      <c r="Y26" s="5"/>
      <c r="Z26" s="5"/>
    </row>
    <row r="27" ht="14.25" customHeight="1">
      <c r="B27" s="5"/>
      <c r="C27" s="5"/>
      <c r="D27" s="5"/>
      <c r="E27" s="5"/>
      <c r="F27" s="5"/>
      <c r="G27" s="5"/>
      <c r="H27" s="5"/>
      <c r="I27" s="5"/>
      <c r="J27" s="5"/>
      <c r="K27" s="5"/>
      <c r="L27" s="5"/>
      <c r="M27" s="5"/>
      <c r="N27" s="5"/>
      <c r="O27" s="5"/>
      <c r="P27" s="5"/>
      <c r="Q27" s="5"/>
      <c r="R27" s="5"/>
      <c r="S27" s="5"/>
      <c r="T27" s="5"/>
      <c r="U27" s="5"/>
      <c r="V27" s="5"/>
      <c r="W27" s="5"/>
      <c r="X27" s="5"/>
      <c r="Y27" s="5"/>
      <c r="Z27" s="5"/>
    </row>
    <row r="28" ht="14.25" customHeight="1">
      <c r="B28" s="5"/>
      <c r="C28" s="5"/>
      <c r="D28" s="5"/>
      <c r="E28" s="5"/>
      <c r="F28" s="5"/>
      <c r="G28" s="5"/>
      <c r="H28" s="5"/>
      <c r="I28" s="5"/>
      <c r="J28" s="5"/>
      <c r="K28" s="5"/>
      <c r="L28" s="5"/>
      <c r="M28" s="5"/>
      <c r="N28" s="5"/>
      <c r="O28" s="5"/>
      <c r="P28" s="5"/>
      <c r="Q28" s="5"/>
      <c r="R28" s="5"/>
      <c r="S28" s="5"/>
      <c r="T28" s="5"/>
      <c r="U28" s="5"/>
      <c r="V28" s="5"/>
      <c r="W28" s="5"/>
      <c r="X28" s="5"/>
      <c r="Y28" s="5"/>
      <c r="Z28" s="5"/>
    </row>
    <row r="29" ht="14.25" customHeight="1">
      <c r="B29" s="5"/>
      <c r="C29" s="5"/>
      <c r="D29" s="5"/>
      <c r="E29" s="5"/>
      <c r="F29" s="5"/>
      <c r="G29" s="5"/>
      <c r="H29" s="5"/>
      <c r="I29" s="5"/>
      <c r="J29" s="5"/>
      <c r="K29" s="5"/>
      <c r="L29" s="5"/>
      <c r="M29" s="5"/>
      <c r="N29" s="5"/>
      <c r="O29" s="5"/>
      <c r="P29" s="5"/>
      <c r="Q29" s="5"/>
      <c r="R29" s="5"/>
      <c r="S29" s="5"/>
      <c r="T29" s="5"/>
      <c r="U29" s="5"/>
      <c r="V29" s="5"/>
      <c r="W29" s="5"/>
      <c r="X29" s="5"/>
      <c r="Y29" s="5"/>
      <c r="Z29" s="5"/>
    </row>
    <row r="30" ht="14.25" customHeight="1">
      <c r="B30" s="5"/>
      <c r="C30" s="5"/>
      <c r="D30" s="5"/>
      <c r="E30" s="5"/>
      <c r="F30" s="5"/>
      <c r="G30" s="5"/>
      <c r="H30" s="5"/>
      <c r="I30" s="5"/>
      <c r="J30" s="5"/>
      <c r="K30" s="5"/>
      <c r="L30" s="5"/>
      <c r="M30" s="5"/>
      <c r="N30" s="5"/>
      <c r="O30" s="5"/>
      <c r="P30" s="5"/>
      <c r="Q30" s="5"/>
      <c r="R30" s="5"/>
      <c r="S30" s="5"/>
      <c r="T30" s="5"/>
      <c r="U30" s="5"/>
      <c r="V30" s="5"/>
      <c r="W30" s="5"/>
      <c r="X30" s="5"/>
      <c r="Y30" s="5"/>
      <c r="Z30" s="5"/>
    </row>
    <row r="31" ht="14.25" customHeight="1">
      <c r="B31" s="5"/>
      <c r="C31" s="5"/>
      <c r="D31" s="5"/>
      <c r="E31" s="5"/>
      <c r="F31" s="5"/>
      <c r="G31" s="5"/>
      <c r="H31" s="5"/>
      <c r="I31" s="5"/>
      <c r="J31" s="5"/>
      <c r="K31" s="5"/>
      <c r="L31" s="5"/>
      <c r="M31" s="5"/>
      <c r="N31" s="5"/>
      <c r="O31" s="5"/>
      <c r="P31" s="5"/>
      <c r="Q31" s="5"/>
      <c r="R31" s="5"/>
      <c r="S31" s="5"/>
      <c r="T31" s="5"/>
      <c r="U31" s="5"/>
      <c r="V31" s="5"/>
      <c r="W31" s="5"/>
      <c r="X31" s="5"/>
      <c r="Y31" s="5"/>
      <c r="Z31" s="5"/>
    </row>
    <row r="32" ht="14.25" customHeight="1">
      <c r="B32" s="5"/>
      <c r="C32" s="5"/>
      <c r="D32" s="5"/>
      <c r="E32" s="5"/>
      <c r="F32" s="5"/>
      <c r="G32" s="5"/>
      <c r="H32" s="5"/>
      <c r="I32" s="5"/>
      <c r="J32" s="5"/>
      <c r="K32" s="5"/>
      <c r="L32" s="5"/>
      <c r="M32" s="5"/>
      <c r="N32" s="5"/>
      <c r="O32" s="5"/>
      <c r="P32" s="5"/>
      <c r="Q32" s="5"/>
      <c r="R32" s="5"/>
      <c r="S32" s="5"/>
      <c r="T32" s="5"/>
      <c r="U32" s="5"/>
      <c r="V32" s="5"/>
      <c r="W32" s="5"/>
      <c r="X32" s="5"/>
      <c r="Y32" s="5"/>
      <c r="Z32" s="5"/>
    </row>
    <row r="33" ht="14.25" customHeight="1">
      <c r="B33" s="5"/>
      <c r="C33" s="5"/>
      <c r="D33" s="5"/>
      <c r="E33" s="5"/>
      <c r="F33" s="5"/>
      <c r="G33" s="5"/>
      <c r="H33" s="5"/>
      <c r="I33" s="5"/>
      <c r="J33" s="5"/>
      <c r="K33" s="5"/>
      <c r="L33" s="5"/>
      <c r="M33" s="5"/>
      <c r="N33" s="5"/>
      <c r="O33" s="5"/>
      <c r="P33" s="5"/>
      <c r="Q33" s="5"/>
      <c r="R33" s="5"/>
      <c r="S33" s="5"/>
      <c r="T33" s="5"/>
      <c r="U33" s="5"/>
      <c r="V33" s="5"/>
      <c r="W33" s="5"/>
      <c r="X33" s="5"/>
      <c r="Y33" s="5"/>
      <c r="Z33" s="5"/>
    </row>
    <row r="34" ht="14.25" customHeight="1">
      <c r="B34" s="5"/>
      <c r="C34" s="5"/>
      <c r="D34" s="5"/>
      <c r="E34" s="5"/>
      <c r="F34" s="5"/>
      <c r="G34" s="5"/>
      <c r="H34" s="5"/>
      <c r="I34" s="5"/>
      <c r="J34" s="5"/>
      <c r="K34" s="5"/>
      <c r="L34" s="5"/>
      <c r="M34" s="5"/>
      <c r="N34" s="5"/>
      <c r="O34" s="5"/>
      <c r="P34" s="5"/>
      <c r="Q34" s="5"/>
      <c r="R34" s="5"/>
      <c r="S34" s="5"/>
      <c r="T34" s="5"/>
      <c r="U34" s="5"/>
      <c r="V34" s="5"/>
      <c r="W34" s="5"/>
      <c r="X34" s="5"/>
      <c r="Y34" s="5"/>
      <c r="Z34" s="5"/>
    </row>
    <row r="35" ht="14.25" customHeight="1">
      <c r="B35" s="5"/>
      <c r="C35" s="5"/>
      <c r="D35" s="5"/>
      <c r="E35" s="5"/>
      <c r="F35" s="5"/>
      <c r="G35" s="5"/>
      <c r="H35" s="5"/>
      <c r="I35" s="5"/>
      <c r="J35" s="5"/>
      <c r="K35" s="5"/>
      <c r="L35" s="5"/>
      <c r="M35" s="5"/>
      <c r="N35" s="5"/>
      <c r="O35" s="5"/>
      <c r="P35" s="5"/>
      <c r="Q35" s="5"/>
      <c r="R35" s="5"/>
      <c r="S35" s="5"/>
      <c r="T35" s="5"/>
      <c r="U35" s="5"/>
      <c r="V35" s="5"/>
      <c r="W35" s="5"/>
      <c r="X35" s="5"/>
      <c r="Y35" s="5"/>
      <c r="Z35" s="5"/>
    </row>
    <row r="36" ht="14.25" customHeight="1">
      <c r="B36" s="5"/>
      <c r="C36" s="5"/>
      <c r="D36" s="5"/>
      <c r="E36" s="5"/>
      <c r="F36" s="5"/>
      <c r="G36" s="5"/>
      <c r="H36" s="5"/>
      <c r="I36" s="5"/>
      <c r="J36" s="5"/>
      <c r="K36" s="5"/>
      <c r="L36" s="5"/>
      <c r="M36" s="5"/>
      <c r="N36" s="5"/>
      <c r="O36" s="5"/>
      <c r="P36" s="5"/>
      <c r="Q36" s="5"/>
      <c r="R36" s="5"/>
      <c r="S36" s="5"/>
      <c r="T36" s="5"/>
      <c r="U36" s="5"/>
      <c r="V36" s="5"/>
      <c r="W36" s="5"/>
      <c r="X36" s="5"/>
      <c r="Y36" s="5"/>
      <c r="Z36" s="5"/>
    </row>
    <row r="37" ht="14.25" customHeight="1">
      <c r="B37" s="5"/>
      <c r="C37" s="5"/>
      <c r="D37" s="5"/>
      <c r="E37" s="5"/>
      <c r="F37" s="5"/>
      <c r="G37" s="5"/>
      <c r="H37" s="5"/>
      <c r="I37" s="5"/>
      <c r="J37" s="5"/>
      <c r="K37" s="5"/>
      <c r="L37" s="5"/>
      <c r="M37" s="5"/>
      <c r="N37" s="5"/>
      <c r="O37" s="5"/>
      <c r="P37" s="5"/>
      <c r="Q37" s="5"/>
      <c r="R37" s="5"/>
      <c r="S37" s="5"/>
      <c r="T37" s="5"/>
      <c r="U37" s="5"/>
      <c r="V37" s="5"/>
      <c r="W37" s="5"/>
      <c r="X37" s="5"/>
      <c r="Y37" s="5"/>
      <c r="Z37" s="5"/>
    </row>
    <row r="38" ht="14.25" customHeight="1">
      <c r="B38" s="5"/>
      <c r="C38" s="5"/>
      <c r="D38" s="5"/>
      <c r="E38" s="5"/>
      <c r="F38" s="5"/>
      <c r="G38" s="5"/>
      <c r="H38" s="5"/>
      <c r="I38" s="5"/>
      <c r="J38" s="5"/>
      <c r="K38" s="5"/>
      <c r="L38" s="5"/>
      <c r="M38" s="5"/>
      <c r="N38" s="5"/>
      <c r="O38" s="5"/>
      <c r="P38" s="5"/>
      <c r="Q38" s="5"/>
      <c r="R38" s="5"/>
      <c r="S38" s="5"/>
      <c r="T38" s="5"/>
      <c r="U38" s="5"/>
      <c r="V38" s="5"/>
      <c r="W38" s="5"/>
      <c r="X38" s="5"/>
      <c r="Y38" s="5"/>
      <c r="Z38" s="5"/>
    </row>
    <row r="39" ht="14.25" customHeight="1">
      <c r="B39" s="5"/>
      <c r="C39" s="5"/>
      <c r="D39" s="5"/>
      <c r="E39" s="5"/>
      <c r="F39" s="5"/>
      <c r="G39" s="5"/>
      <c r="H39" s="5"/>
      <c r="I39" s="5"/>
      <c r="J39" s="5"/>
      <c r="K39" s="5"/>
      <c r="L39" s="5"/>
      <c r="M39" s="5"/>
      <c r="N39" s="5"/>
      <c r="O39" s="5"/>
      <c r="P39" s="5"/>
      <c r="Q39" s="5"/>
      <c r="R39" s="5"/>
      <c r="S39" s="5"/>
      <c r="T39" s="5"/>
      <c r="U39" s="5"/>
      <c r="V39" s="5"/>
      <c r="W39" s="5"/>
      <c r="X39" s="5"/>
      <c r="Y39" s="5"/>
      <c r="Z39" s="5"/>
    </row>
    <row r="40" ht="14.25" customHeight="1">
      <c r="B40" s="5"/>
      <c r="C40" s="5"/>
      <c r="D40" s="5"/>
      <c r="E40" s="5"/>
      <c r="F40" s="5"/>
      <c r="G40" s="5"/>
      <c r="H40" s="5"/>
      <c r="I40" s="5"/>
      <c r="J40" s="5"/>
      <c r="K40" s="5"/>
      <c r="L40" s="5"/>
      <c r="M40" s="5"/>
      <c r="N40" s="5"/>
      <c r="O40" s="5"/>
      <c r="P40" s="5"/>
      <c r="Q40" s="5"/>
      <c r="R40" s="5"/>
      <c r="S40" s="5"/>
      <c r="T40" s="5"/>
      <c r="U40" s="5"/>
      <c r="V40" s="5"/>
      <c r="W40" s="5"/>
      <c r="X40" s="5"/>
      <c r="Y40" s="5"/>
      <c r="Z40" s="5"/>
    </row>
    <row r="41" ht="14.25" customHeight="1">
      <c r="B41" s="5"/>
      <c r="C41" s="5"/>
      <c r="D41" s="5"/>
      <c r="E41" s="5"/>
      <c r="F41" s="5"/>
      <c r="G41" s="5"/>
      <c r="H41" s="5"/>
      <c r="I41" s="5"/>
      <c r="J41" s="5"/>
      <c r="K41" s="5"/>
      <c r="L41" s="5"/>
      <c r="M41" s="5"/>
      <c r="N41" s="5"/>
      <c r="O41" s="5"/>
      <c r="P41" s="5"/>
      <c r="Q41" s="5"/>
      <c r="R41" s="5"/>
      <c r="S41" s="5"/>
      <c r="T41" s="5"/>
      <c r="U41" s="5"/>
      <c r="V41" s="5"/>
      <c r="W41" s="5"/>
      <c r="X41" s="5"/>
      <c r="Y41" s="5"/>
      <c r="Z41" s="5"/>
    </row>
    <row r="42" ht="14.25" customHeight="1">
      <c r="B42" s="5"/>
      <c r="C42" s="5"/>
      <c r="D42" s="5"/>
      <c r="E42" s="5"/>
      <c r="F42" s="5"/>
      <c r="G42" s="5"/>
      <c r="H42" s="5"/>
      <c r="I42" s="5"/>
      <c r="J42" s="5"/>
      <c r="K42" s="5"/>
      <c r="L42" s="5"/>
      <c r="M42" s="5"/>
      <c r="N42" s="5"/>
      <c r="O42" s="5"/>
      <c r="P42" s="5"/>
      <c r="Q42" s="5"/>
      <c r="R42" s="5"/>
      <c r="S42" s="5"/>
      <c r="T42" s="5"/>
      <c r="U42" s="5"/>
      <c r="V42" s="5"/>
      <c r="W42" s="5"/>
      <c r="X42" s="5"/>
      <c r="Y42" s="5"/>
      <c r="Z42" s="5"/>
    </row>
    <row r="43" ht="14.25" customHeight="1">
      <c r="B43" s="5"/>
      <c r="C43" s="5"/>
      <c r="D43" s="5"/>
      <c r="E43" s="5"/>
      <c r="F43" s="5"/>
      <c r="G43" s="5"/>
      <c r="H43" s="5"/>
      <c r="I43" s="5"/>
      <c r="J43" s="5"/>
      <c r="K43" s="5"/>
      <c r="L43" s="5"/>
      <c r="M43" s="5"/>
      <c r="N43" s="5"/>
      <c r="O43" s="5"/>
      <c r="P43" s="5"/>
      <c r="Q43" s="5"/>
      <c r="R43" s="5"/>
      <c r="S43" s="5"/>
      <c r="T43" s="5"/>
      <c r="U43" s="5"/>
      <c r="V43" s="5"/>
      <c r="W43" s="5"/>
      <c r="X43" s="5"/>
      <c r="Y43" s="5"/>
      <c r="Z43" s="5"/>
    </row>
    <row r="44" ht="14.25" customHeight="1">
      <c r="B44" s="5"/>
      <c r="C44" s="5"/>
      <c r="D44" s="5"/>
      <c r="E44" s="5"/>
      <c r="F44" s="5"/>
      <c r="G44" s="5"/>
      <c r="H44" s="5"/>
      <c r="I44" s="5"/>
      <c r="J44" s="5"/>
      <c r="K44" s="5"/>
      <c r="L44" s="5"/>
      <c r="M44" s="5"/>
      <c r="N44" s="5"/>
      <c r="O44" s="5"/>
      <c r="P44" s="5"/>
      <c r="Q44" s="5"/>
      <c r="R44" s="5"/>
      <c r="S44" s="5"/>
      <c r="T44" s="5"/>
      <c r="U44" s="5"/>
      <c r="V44" s="5"/>
      <c r="W44" s="5"/>
      <c r="X44" s="5"/>
      <c r="Y44" s="5"/>
      <c r="Z44" s="5"/>
    </row>
    <row r="45" ht="14.25" customHeight="1">
      <c r="B45" s="5"/>
      <c r="C45" s="5"/>
      <c r="D45" s="5"/>
      <c r="E45" s="5"/>
      <c r="F45" s="5"/>
      <c r="G45" s="5"/>
      <c r="H45" s="5"/>
      <c r="I45" s="5"/>
      <c r="J45" s="5"/>
      <c r="K45" s="5"/>
      <c r="L45" s="5"/>
      <c r="M45" s="5"/>
      <c r="N45" s="5"/>
      <c r="O45" s="5"/>
      <c r="P45" s="5"/>
      <c r="Q45" s="5"/>
      <c r="R45" s="5"/>
      <c r="S45" s="5"/>
      <c r="T45" s="5"/>
      <c r="U45" s="5"/>
      <c r="V45" s="5"/>
      <c r="W45" s="5"/>
      <c r="X45" s="5"/>
      <c r="Y45" s="5"/>
      <c r="Z45" s="5"/>
    </row>
    <row r="46" ht="14.25" customHeight="1">
      <c r="B46" s="5"/>
      <c r="C46" s="5"/>
      <c r="D46" s="5"/>
      <c r="E46" s="5"/>
      <c r="F46" s="5"/>
      <c r="G46" s="5"/>
      <c r="H46" s="5"/>
      <c r="I46" s="5"/>
      <c r="J46" s="5"/>
      <c r="K46" s="5"/>
      <c r="L46" s="5"/>
      <c r="M46" s="5"/>
      <c r="N46" s="5"/>
      <c r="O46" s="5"/>
      <c r="P46" s="5"/>
      <c r="Q46" s="5"/>
      <c r="R46" s="5"/>
      <c r="S46" s="5"/>
      <c r="T46" s="5"/>
      <c r="U46" s="5"/>
      <c r="V46" s="5"/>
      <c r="W46" s="5"/>
      <c r="X46" s="5"/>
      <c r="Y46" s="5"/>
      <c r="Z46" s="5"/>
    </row>
    <row r="47" ht="14.25" customHeight="1">
      <c r="B47" s="5"/>
      <c r="C47" s="5"/>
      <c r="D47" s="5"/>
      <c r="E47" s="5"/>
      <c r="F47" s="5"/>
      <c r="G47" s="5"/>
      <c r="H47" s="5"/>
      <c r="I47" s="5"/>
      <c r="J47" s="5"/>
      <c r="K47" s="5"/>
      <c r="L47" s="5"/>
      <c r="M47" s="5"/>
      <c r="N47" s="5"/>
      <c r="O47" s="5"/>
      <c r="P47" s="5"/>
      <c r="Q47" s="5"/>
      <c r="R47" s="5"/>
      <c r="S47" s="5"/>
      <c r="T47" s="5"/>
      <c r="U47" s="5"/>
      <c r="V47" s="5"/>
      <c r="W47" s="5"/>
      <c r="X47" s="5"/>
      <c r="Y47" s="5"/>
      <c r="Z47" s="5"/>
    </row>
    <row r="48" ht="14.25" customHeight="1">
      <c r="B48" s="5"/>
      <c r="C48" s="5"/>
      <c r="D48" s="5"/>
      <c r="E48" s="5"/>
      <c r="F48" s="5"/>
      <c r="G48" s="5"/>
      <c r="H48" s="5"/>
      <c r="I48" s="5"/>
      <c r="J48" s="5"/>
      <c r="K48" s="5"/>
      <c r="L48" s="5"/>
      <c r="M48" s="5"/>
      <c r="N48" s="5"/>
      <c r="O48" s="5"/>
      <c r="P48" s="5"/>
      <c r="Q48" s="5"/>
      <c r="R48" s="5"/>
      <c r="S48" s="5"/>
      <c r="T48" s="5"/>
      <c r="U48" s="5"/>
      <c r="V48" s="5"/>
      <c r="W48" s="5"/>
      <c r="X48" s="5"/>
      <c r="Y48" s="5"/>
      <c r="Z48" s="5"/>
    </row>
    <row r="49" ht="14.25" customHeight="1">
      <c r="B49" s="5"/>
      <c r="C49" s="5"/>
      <c r="D49" s="5"/>
      <c r="E49" s="5"/>
      <c r="F49" s="5"/>
      <c r="G49" s="5"/>
      <c r="H49" s="5"/>
      <c r="I49" s="5"/>
      <c r="J49" s="5"/>
      <c r="K49" s="5"/>
      <c r="L49" s="5"/>
      <c r="M49" s="5"/>
      <c r="N49" s="5"/>
      <c r="O49" s="5"/>
      <c r="P49" s="5"/>
      <c r="Q49" s="5"/>
      <c r="R49" s="5"/>
      <c r="S49" s="5"/>
      <c r="T49" s="5"/>
      <c r="U49" s="5"/>
      <c r="V49" s="5"/>
      <c r="W49" s="5"/>
      <c r="X49" s="5"/>
      <c r="Y49" s="5"/>
      <c r="Z49" s="5"/>
    </row>
    <row r="50" ht="14.25" customHeight="1">
      <c r="B50" s="5"/>
      <c r="C50" s="5"/>
      <c r="D50" s="5"/>
      <c r="E50" s="5"/>
      <c r="F50" s="5"/>
      <c r="G50" s="5"/>
      <c r="H50" s="5"/>
      <c r="I50" s="5"/>
      <c r="J50" s="5"/>
      <c r="K50" s="5"/>
      <c r="L50" s="5"/>
      <c r="M50" s="5"/>
      <c r="N50" s="5"/>
      <c r="O50" s="5"/>
      <c r="P50" s="5"/>
      <c r="Q50" s="5"/>
      <c r="R50" s="5"/>
      <c r="S50" s="5"/>
      <c r="T50" s="5"/>
      <c r="U50" s="5"/>
      <c r="V50" s="5"/>
      <c r="W50" s="5"/>
      <c r="X50" s="5"/>
      <c r="Y50" s="5"/>
      <c r="Z50" s="5"/>
    </row>
    <row r="51" ht="14.25" customHeight="1">
      <c r="B51" s="5"/>
      <c r="C51" s="5"/>
      <c r="D51" s="5"/>
      <c r="E51" s="5"/>
      <c r="F51" s="5"/>
      <c r="G51" s="5"/>
      <c r="H51" s="5"/>
      <c r="I51" s="5"/>
      <c r="J51" s="5"/>
      <c r="K51" s="5"/>
      <c r="L51" s="5"/>
      <c r="M51" s="5"/>
      <c r="N51" s="5"/>
      <c r="O51" s="5"/>
      <c r="P51" s="5"/>
      <c r="Q51" s="5"/>
      <c r="R51" s="5"/>
      <c r="S51" s="5"/>
      <c r="T51" s="5"/>
      <c r="U51" s="5"/>
      <c r="V51" s="5"/>
      <c r="W51" s="5"/>
      <c r="X51" s="5"/>
      <c r="Y51" s="5"/>
      <c r="Z51" s="5"/>
    </row>
    <row r="52" ht="14.25" customHeight="1">
      <c r="B52" s="5"/>
      <c r="C52" s="5"/>
      <c r="D52" s="5"/>
      <c r="E52" s="5"/>
      <c r="F52" s="5"/>
      <c r="G52" s="5"/>
      <c r="H52" s="5"/>
      <c r="I52" s="5"/>
      <c r="J52" s="5"/>
      <c r="K52" s="5"/>
      <c r="L52" s="5"/>
      <c r="M52" s="5"/>
      <c r="N52" s="5"/>
      <c r="O52" s="5"/>
      <c r="P52" s="5"/>
      <c r="Q52" s="5"/>
      <c r="R52" s="5"/>
      <c r="S52" s="5"/>
      <c r="T52" s="5"/>
      <c r="U52" s="5"/>
      <c r="V52" s="5"/>
      <c r="W52" s="5"/>
      <c r="X52" s="5"/>
      <c r="Y52" s="5"/>
      <c r="Z52" s="5"/>
    </row>
    <row r="53" ht="14.25" customHeight="1">
      <c r="B53" s="5"/>
      <c r="C53" s="5"/>
      <c r="D53" s="5"/>
      <c r="E53" s="5"/>
      <c r="F53" s="5"/>
      <c r="G53" s="5"/>
      <c r="H53" s="5"/>
      <c r="I53" s="5"/>
      <c r="J53" s="5"/>
      <c r="K53" s="5"/>
      <c r="L53" s="5"/>
      <c r="M53" s="5"/>
      <c r="N53" s="5"/>
      <c r="O53" s="5"/>
      <c r="P53" s="5"/>
      <c r="Q53" s="5"/>
      <c r="R53" s="5"/>
      <c r="S53" s="5"/>
      <c r="T53" s="5"/>
      <c r="U53" s="5"/>
      <c r="V53" s="5"/>
      <c r="W53" s="5"/>
      <c r="X53" s="5"/>
      <c r="Y53" s="5"/>
      <c r="Z53" s="5"/>
    </row>
    <row r="54" ht="14.25" customHeight="1">
      <c r="B54" s="5"/>
      <c r="C54" s="5"/>
      <c r="D54" s="5"/>
      <c r="E54" s="5"/>
      <c r="F54" s="5"/>
      <c r="G54" s="5"/>
      <c r="H54" s="5"/>
      <c r="I54" s="5"/>
      <c r="J54" s="5"/>
      <c r="K54" s="5"/>
      <c r="L54" s="5"/>
      <c r="M54" s="5"/>
      <c r="N54" s="5"/>
      <c r="O54" s="5"/>
      <c r="P54" s="5"/>
      <c r="Q54" s="5"/>
      <c r="R54" s="5"/>
      <c r="S54" s="5"/>
      <c r="T54" s="5"/>
      <c r="U54" s="5"/>
      <c r="V54" s="5"/>
      <c r="W54" s="5"/>
      <c r="X54" s="5"/>
      <c r="Y54" s="5"/>
      <c r="Z54" s="5"/>
    </row>
    <row r="55" ht="14.25" customHeight="1">
      <c r="B55" s="5"/>
      <c r="C55" s="5"/>
      <c r="D55" s="5"/>
      <c r="E55" s="5"/>
      <c r="F55" s="5"/>
      <c r="G55" s="5"/>
      <c r="H55" s="5"/>
      <c r="I55" s="5"/>
      <c r="J55" s="5"/>
      <c r="K55" s="5"/>
      <c r="L55" s="5"/>
      <c r="M55" s="5"/>
      <c r="N55" s="5"/>
      <c r="O55" s="5"/>
      <c r="P55" s="5"/>
      <c r="Q55" s="5"/>
      <c r="R55" s="5"/>
      <c r="S55" s="5"/>
      <c r="T55" s="5"/>
      <c r="U55" s="5"/>
      <c r="V55" s="5"/>
      <c r="W55" s="5"/>
      <c r="X55" s="5"/>
      <c r="Y55" s="5"/>
      <c r="Z55" s="5"/>
    </row>
    <row r="56" ht="14.25" customHeight="1">
      <c r="B56" s="5"/>
      <c r="C56" s="5"/>
      <c r="D56" s="5"/>
      <c r="E56" s="5"/>
      <c r="F56" s="5"/>
      <c r="G56" s="5"/>
      <c r="H56" s="5"/>
      <c r="I56" s="5"/>
      <c r="J56" s="5"/>
      <c r="K56" s="5"/>
      <c r="L56" s="5"/>
      <c r="M56" s="5"/>
      <c r="N56" s="5"/>
      <c r="O56" s="5"/>
      <c r="P56" s="5"/>
      <c r="Q56" s="5"/>
      <c r="R56" s="5"/>
      <c r="S56" s="5"/>
      <c r="T56" s="5"/>
      <c r="U56" s="5"/>
      <c r="V56" s="5"/>
      <c r="W56" s="5"/>
      <c r="X56" s="5"/>
      <c r="Y56" s="5"/>
      <c r="Z56" s="5"/>
    </row>
    <row r="57" ht="14.25" customHeight="1">
      <c r="B57" s="5"/>
      <c r="C57" s="5"/>
      <c r="D57" s="5"/>
      <c r="E57" s="5"/>
      <c r="F57" s="5"/>
      <c r="G57" s="5"/>
      <c r="H57" s="5"/>
      <c r="I57" s="5"/>
      <c r="J57" s="5"/>
      <c r="K57" s="5"/>
      <c r="L57" s="5"/>
      <c r="M57" s="5"/>
      <c r="N57" s="5"/>
      <c r="O57" s="5"/>
      <c r="P57" s="5"/>
      <c r="Q57" s="5"/>
      <c r="R57" s="5"/>
      <c r="S57" s="5"/>
      <c r="T57" s="5"/>
      <c r="U57" s="5"/>
      <c r="V57" s="5"/>
      <c r="W57" s="5"/>
      <c r="X57" s="5"/>
      <c r="Y57" s="5"/>
      <c r="Z57" s="5"/>
    </row>
    <row r="58" ht="14.25" customHeight="1">
      <c r="B58" s="5"/>
      <c r="C58" s="5"/>
      <c r="D58" s="5"/>
      <c r="E58" s="5"/>
      <c r="F58" s="5"/>
      <c r="G58" s="5"/>
      <c r="H58" s="5"/>
      <c r="I58" s="5"/>
      <c r="J58" s="5"/>
      <c r="K58" s="5"/>
      <c r="L58" s="5"/>
      <c r="M58" s="5"/>
      <c r="N58" s="5"/>
      <c r="O58" s="5"/>
      <c r="P58" s="5"/>
      <c r="Q58" s="5"/>
      <c r="R58" s="5"/>
      <c r="S58" s="5"/>
      <c r="T58" s="5"/>
      <c r="U58" s="5"/>
      <c r="V58" s="5"/>
      <c r="W58" s="5"/>
      <c r="X58" s="5"/>
      <c r="Y58" s="5"/>
      <c r="Z58" s="5"/>
    </row>
    <row r="59" ht="14.25" customHeight="1">
      <c r="B59" s="5"/>
      <c r="C59" s="5"/>
      <c r="D59" s="5"/>
      <c r="E59" s="5"/>
      <c r="F59" s="5"/>
      <c r="G59" s="5"/>
      <c r="H59" s="5"/>
      <c r="I59" s="5"/>
      <c r="J59" s="5"/>
      <c r="K59" s="5"/>
      <c r="L59" s="5"/>
      <c r="M59" s="5"/>
      <c r="N59" s="5"/>
      <c r="O59" s="5"/>
      <c r="P59" s="5"/>
      <c r="Q59" s="5"/>
      <c r="R59" s="5"/>
      <c r="S59" s="5"/>
      <c r="T59" s="5"/>
      <c r="U59" s="5"/>
      <c r="V59" s="5"/>
      <c r="W59" s="5"/>
      <c r="X59" s="5"/>
      <c r="Y59" s="5"/>
      <c r="Z59" s="5"/>
    </row>
    <row r="60" ht="14.25" customHeight="1">
      <c r="B60" s="5"/>
      <c r="C60" s="5"/>
      <c r="D60" s="5"/>
      <c r="E60" s="5"/>
      <c r="F60" s="5"/>
      <c r="G60" s="5"/>
      <c r="H60" s="5"/>
      <c r="I60" s="5"/>
      <c r="J60" s="5"/>
      <c r="K60" s="5"/>
      <c r="L60" s="5"/>
      <c r="M60" s="5"/>
      <c r="N60" s="5"/>
      <c r="O60" s="5"/>
      <c r="P60" s="5"/>
      <c r="Q60" s="5"/>
      <c r="R60" s="5"/>
      <c r="S60" s="5"/>
      <c r="T60" s="5"/>
      <c r="U60" s="5"/>
      <c r="V60" s="5"/>
      <c r="W60" s="5"/>
      <c r="X60" s="5"/>
      <c r="Y60" s="5"/>
      <c r="Z60" s="5"/>
    </row>
    <row r="61" ht="14.25" customHeight="1">
      <c r="B61" s="5"/>
      <c r="C61" s="5"/>
      <c r="D61" s="5"/>
      <c r="E61" s="5"/>
      <c r="F61" s="5"/>
      <c r="G61" s="5"/>
      <c r="H61" s="5"/>
      <c r="I61" s="5"/>
      <c r="J61" s="5"/>
      <c r="K61" s="5"/>
      <c r="L61" s="5"/>
      <c r="M61" s="5"/>
      <c r="N61" s="5"/>
      <c r="O61" s="5"/>
      <c r="P61" s="5"/>
      <c r="Q61" s="5"/>
      <c r="R61" s="5"/>
      <c r="S61" s="5"/>
      <c r="T61" s="5"/>
      <c r="U61" s="5"/>
      <c r="V61" s="5"/>
      <c r="W61" s="5"/>
      <c r="X61" s="5"/>
      <c r="Y61" s="5"/>
      <c r="Z61" s="5"/>
    </row>
    <row r="62" ht="14.25" customHeight="1">
      <c r="B62" s="5"/>
      <c r="C62" s="5"/>
      <c r="D62" s="5"/>
      <c r="E62" s="5"/>
      <c r="F62" s="5"/>
      <c r="G62" s="5"/>
      <c r="H62" s="5"/>
      <c r="I62" s="5"/>
      <c r="J62" s="5"/>
      <c r="K62" s="5"/>
      <c r="L62" s="5"/>
      <c r="M62" s="5"/>
      <c r="N62" s="5"/>
      <c r="O62" s="5"/>
      <c r="P62" s="5"/>
      <c r="Q62" s="5"/>
      <c r="R62" s="5"/>
      <c r="S62" s="5"/>
      <c r="T62" s="5"/>
      <c r="U62" s="5"/>
      <c r="V62" s="5"/>
      <c r="W62" s="5"/>
      <c r="X62" s="5"/>
      <c r="Y62" s="5"/>
      <c r="Z62" s="5"/>
    </row>
    <row r="63" ht="14.25" customHeight="1">
      <c r="B63" s="5"/>
      <c r="C63" s="5"/>
      <c r="D63" s="5"/>
      <c r="E63" s="5"/>
      <c r="F63" s="5"/>
      <c r="G63" s="5"/>
      <c r="H63" s="5"/>
      <c r="I63" s="5"/>
      <c r="J63" s="5"/>
      <c r="K63" s="5"/>
      <c r="L63" s="5"/>
      <c r="M63" s="5"/>
      <c r="N63" s="5"/>
      <c r="O63" s="5"/>
      <c r="P63" s="5"/>
      <c r="Q63" s="5"/>
      <c r="R63" s="5"/>
      <c r="S63" s="5"/>
      <c r="T63" s="5"/>
      <c r="U63" s="5"/>
      <c r="V63" s="5"/>
      <c r="W63" s="5"/>
      <c r="X63" s="5"/>
      <c r="Y63" s="5"/>
      <c r="Z63" s="5"/>
    </row>
    <row r="64" ht="14.25" customHeight="1">
      <c r="B64" s="5"/>
      <c r="C64" s="5"/>
      <c r="D64" s="5"/>
      <c r="E64" s="5"/>
      <c r="F64" s="5"/>
      <c r="G64" s="5"/>
      <c r="H64" s="5"/>
      <c r="I64" s="5"/>
      <c r="J64" s="5"/>
      <c r="K64" s="5"/>
      <c r="L64" s="5"/>
      <c r="M64" s="5"/>
      <c r="N64" s="5"/>
      <c r="O64" s="5"/>
      <c r="P64" s="5"/>
      <c r="Q64" s="5"/>
      <c r="R64" s="5"/>
      <c r="S64" s="5"/>
      <c r="T64" s="5"/>
      <c r="U64" s="5"/>
      <c r="V64" s="5"/>
      <c r="W64" s="5"/>
      <c r="X64" s="5"/>
      <c r="Y64" s="5"/>
      <c r="Z64" s="5"/>
    </row>
    <row r="65" ht="14.25" customHeight="1">
      <c r="B65" s="5"/>
      <c r="C65" s="5"/>
      <c r="D65" s="5"/>
      <c r="E65" s="5"/>
      <c r="F65" s="5"/>
      <c r="G65" s="5"/>
      <c r="H65" s="5"/>
      <c r="I65" s="5"/>
      <c r="J65" s="5"/>
      <c r="K65" s="5"/>
      <c r="L65" s="5"/>
      <c r="M65" s="5"/>
      <c r="N65" s="5"/>
      <c r="O65" s="5"/>
      <c r="P65" s="5"/>
      <c r="Q65" s="5"/>
      <c r="R65" s="5"/>
      <c r="S65" s="5"/>
      <c r="T65" s="5"/>
      <c r="U65" s="5"/>
      <c r="V65" s="5"/>
      <c r="W65" s="5"/>
      <c r="X65" s="5"/>
      <c r="Y65" s="5"/>
      <c r="Z65" s="5"/>
    </row>
    <row r="66" ht="14.25" customHeight="1">
      <c r="B66" s="5"/>
      <c r="C66" s="5"/>
      <c r="D66" s="5"/>
      <c r="E66" s="5"/>
      <c r="F66" s="5"/>
      <c r="G66" s="5"/>
      <c r="H66" s="5"/>
      <c r="I66" s="5"/>
      <c r="J66" s="5"/>
      <c r="K66" s="5"/>
      <c r="L66" s="5"/>
      <c r="M66" s="5"/>
      <c r="N66" s="5"/>
      <c r="O66" s="5"/>
      <c r="P66" s="5"/>
      <c r="Q66" s="5"/>
      <c r="R66" s="5"/>
      <c r="S66" s="5"/>
      <c r="T66" s="5"/>
      <c r="U66" s="5"/>
      <c r="V66" s="5"/>
      <c r="W66" s="5"/>
      <c r="X66" s="5"/>
      <c r="Y66" s="5"/>
      <c r="Z66" s="5"/>
    </row>
    <row r="67" ht="14.25" customHeight="1">
      <c r="B67" s="5"/>
      <c r="C67" s="5"/>
      <c r="D67" s="5"/>
      <c r="E67" s="5"/>
      <c r="F67" s="5"/>
      <c r="G67" s="5"/>
      <c r="H67" s="5"/>
      <c r="I67" s="5"/>
      <c r="J67" s="5"/>
      <c r="K67" s="5"/>
      <c r="L67" s="5"/>
      <c r="M67" s="5"/>
      <c r="N67" s="5"/>
      <c r="O67" s="5"/>
      <c r="P67" s="5"/>
      <c r="Q67" s="5"/>
      <c r="R67" s="5"/>
      <c r="S67" s="5"/>
      <c r="T67" s="5"/>
      <c r="U67" s="5"/>
      <c r="V67" s="5"/>
      <c r="W67" s="5"/>
      <c r="X67" s="5"/>
      <c r="Y67" s="5"/>
      <c r="Z67" s="5"/>
    </row>
    <row r="68" ht="14.25" customHeight="1">
      <c r="B68" s="5"/>
      <c r="C68" s="5"/>
      <c r="D68" s="5"/>
      <c r="E68" s="5"/>
      <c r="F68" s="5"/>
      <c r="G68" s="5"/>
      <c r="H68" s="5"/>
      <c r="I68" s="5"/>
      <c r="J68" s="5"/>
      <c r="K68" s="5"/>
      <c r="L68" s="5"/>
      <c r="M68" s="5"/>
      <c r="N68" s="5"/>
      <c r="O68" s="5"/>
      <c r="P68" s="5"/>
      <c r="Q68" s="5"/>
      <c r="R68" s="5"/>
      <c r="S68" s="5"/>
      <c r="T68" s="5"/>
      <c r="U68" s="5"/>
      <c r="V68" s="5"/>
      <c r="W68" s="5"/>
      <c r="X68" s="5"/>
      <c r="Y68" s="5"/>
      <c r="Z68" s="5"/>
    </row>
    <row r="69" ht="14.25" customHeight="1">
      <c r="B69" s="5"/>
      <c r="C69" s="5"/>
      <c r="D69" s="5"/>
      <c r="E69" s="5"/>
      <c r="F69" s="5"/>
      <c r="G69" s="5"/>
      <c r="H69" s="5"/>
      <c r="I69" s="5"/>
      <c r="J69" s="5"/>
      <c r="K69" s="5"/>
      <c r="L69" s="5"/>
      <c r="M69" s="5"/>
      <c r="N69" s="5"/>
      <c r="O69" s="5"/>
      <c r="P69" s="5"/>
      <c r="Q69" s="5"/>
      <c r="R69" s="5"/>
      <c r="S69" s="5"/>
      <c r="T69" s="5"/>
      <c r="U69" s="5"/>
      <c r="V69" s="5"/>
      <c r="W69" s="5"/>
      <c r="X69" s="5"/>
      <c r="Y69" s="5"/>
      <c r="Z69" s="5"/>
    </row>
    <row r="70" ht="14.25" customHeight="1">
      <c r="B70" s="5"/>
      <c r="C70" s="5"/>
      <c r="D70" s="5"/>
      <c r="E70" s="5"/>
      <c r="F70" s="5"/>
      <c r="G70" s="5"/>
      <c r="H70" s="5"/>
      <c r="I70" s="5"/>
      <c r="J70" s="5"/>
      <c r="K70" s="5"/>
      <c r="L70" s="5"/>
      <c r="M70" s="5"/>
      <c r="N70" s="5"/>
      <c r="O70" s="5"/>
      <c r="P70" s="5"/>
      <c r="Q70" s="5"/>
      <c r="R70" s="5"/>
      <c r="S70" s="5"/>
      <c r="T70" s="5"/>
      <c r="U70" s="5"/>
      <c r="V70" s="5"/>
      <c r="W70" s="5"/>
      <c r="X70" s="5"/>
      <c r="Y70" s="5"/>
      <c r="Z70" s="5"/>
    </row>
    <row r="71" ht="14.25" customHeight="1">
      <c r="B71" s="5"/>
      <c r="C71" s="5"/>
      <c r="D71" s="5"/>
      <c r="E71" s="5"/>
      <c r="F71" s="5"/>
      <c r="G71" s="5"/>
      <c r="H71" s="5"/>
      <c r="I71" s="5"/>
      <c r="J71" s="5"/>
      <c r="K71" s="5"/>
      <c r="L71" s="5"/>
      <c r="M71" s="5"/>
      <c r="N71" s="5"/>
      <c r="O71" s="5"/>
      <c r="P71" s="5"/>
      <c r="Q71" s="5"/>
      <c r="R71" s="5"/>
      <c r="S71" s="5"/>
      <c r="T71" s="5"/>
      <c r="U71" s="5"/>
      <c r="V71" s="5"/>
      <c r="W71" s="5"/>
      <c r="X71" s="5"/>
      <c r="Y71" s="5"/>
      <c r="Z71" s="5"/>
    </row>
    <row r="72" ht="14.25" customHeight="1">
      <c r="B72" s="5"/>
      <c r="C72" s="5"/>
      <c r="D72" s="5"/>
      <c r="E72" s="5"/>
      <c r="F72" s="5"/>
      <c r="G72" s="5"/>
      <c r="H72" s="5"/>
      <c r="I72" s="5"/>
      <c r="J72" s="5"/>
      <c r="K72" s="5"/>
      <c r="L72" s="5"/>
      <c r="M72" s="5"/>
      <c r="N72" s="5"/>
      <c r="O72" s="5"/>
      <c r="P72" s="5"/>
      <c r="Q72" s="5"/>
      <c r="R72" s="5"/>
      <c r="S72" s="5"/>
      <c r="T72" s="5"/>
      <c r="U72" s="5"/>
      <c r="V72" s="5"/>
      <c r="W72" s="5"/>
      <c r="X72" s="5"/>
      <c r="Y72" s="5"/>
      <c r="Z72" s="5"/>
    </row>
    <row r="73" ht="14.25" customHeight="1">
      <c r="B73" s="5"/>
      <c r="C73" s="5"/>
      <c r="D73" s="5"/>
      <c r="E73" s="5"/>
      <c r="F73" s="5"/>
      <c r="G73" s="5"/>
      <c r="H73" s="5"/>
      <c r="I73" s="5"/>
      <c r="J73" s="5"/>
      <c r="K73" s="5"/>
      <c r="L73" s="5"/>
      <c r="M73" s="5"/>
      <c r="N73" s="5"/>
      <c r="O73" s="5"/>
      <c r="P73" s="5"/>
      <c r="Q73" s="5"/>
      <c r="R73" s="5"/>
      <c r="S73" s="5"/>
      <c r="T73" s="5"/>
      <c r="U73" s="5"/>
      <c r="V73" s="5"/>
      <c r="W73" s="5"/>
      <c r="X73" s="5"/>
      <c r="Y73" s="5"/>
      <c r="Z73" s="5"/>
    </row>
    <row r="74" ht="14.25" customHeight="1">
      <c r="B74" s="5"/>
      <c r="C74" s="5"/>
      <c r="D74" s="5"/>
      <c r="E74" s="5"/>
      <c r="F74" s="5"/>
      <c r="G74" s="5"/>
      <c r="H74" s="5"/>
      <c r="I74" s="5"/>
      <c r="J74" s="5"/>
      <c r="K74" s="5"/>
      <c r="L74" s="5"/>
      <c r="M74" s="5"/>
      <c r="N74" s="5"/>
      <c r="O74" s="5"/>
      <c r="P74" s="5"/>
      <c r="Q74" s="5"/>
      <c r="R74" s="5"/>
      <c r="S74" s="5"/>
      <c r="T74" s="5"/>
      <c r="U74" s="5"/>
      <c r="V74" s="5"/>
      <c r="W74" s="5"/>
      <c r="X74" s="5"/>
      <c r="Y74" s="5"/>
      <c r="Z74" s="5"/>
    </row>
    <row r="75" ht="14.25" customHeight="1">
      <c r="B75" s="5"/>
      <c r="C75" s="5"/>
      <c r="D75" s="5"/>
      <c r="E75" s="5"/>
      <c r="F75" s="5"/>
      <c r="G75" s="5"/>
      <c r="H75" s="5"/>
      <c r="I75" s="5"/>
      <c r="J75" s="5"/>
      <c r="K75" s="5"/>
      <c r="L75" s="5"/>
      <c r="M75" s="5"/>
      <c r="N75" s="5"/>
      <c r="O75" s="5"/>
      <c r="P75" s="5"/>
      <c r="Q75" s="5"/>
      <c r="R75" s="5"/>
      <c r="S75" s="5"/>
      <c r="T75" s="5"/>
      <c r="U75" s="5"/>
      <c r="V75" s="5"/>
      <c r="W75" s="5"/>
      <c r="X75" s="5"/>
      <c r="Y75" s="5"/>
      <c r="Z75" s="5"/>
    </row>
    <row r="76" ht="14.25" customHeight="1">
      <c r="B76" s="5"/>
      <c r="C76" s="5"/>
      <c r="D76" s="5"/>
      <c r="E76" s="5"/>
      <c r="F76" s="5"/>
      <c r="G76" s="5"/>
      <c r="H76" s="5"/>
      <c r="I76" s="5"/>
      <c r="J76" s="5"/>
      <c r="K76" s="5"/>
      <c r="L76" s="5"/>
      <c r="M76" s="5"/>
      <c r="N76" s="5"/>
      <c r="O76" s="5"/>
      <c r="P76" s="5"/>
      <c r="Q76" s="5"/>
      <c r="R76" s="5"/>
      <c r="S76" s="5"/>
      <c r="T76" s="5"/>
      <c r="U76" s="5"/>
      <c r="V76" s="5"/>
      <c r="W76" s="5"/>
      <c r="X76" s="5"/>
      <c r="Y76" s="5"/>
      <c r="Z76" s="5"/>
    </row>
    <row r="77" ht="14.25" customHeight="1">
      <c r="B77" s="5"/>
      <c r="C77" s="5"/>
      <c r="D77" s="5"/>
      <c r="E77" s="5"/>
      <c r="F77" s="5"/>
      <c r="G77" s="5"/>
      <c r="H77" s="5"/>
      <c r="I77" s="5"/>
      <c r="J77" s="5"/>
      <c r="K77" s="5"/>
      <c r="L77" s="5"/>
      <c r="M77" s="5"/>
      <c r="N77" s="5"/>
      <c r="O77" s="5"/>
      <c r="P77" s="5"/>
      <c r="Q77" s="5"/>
      <c r="R77" s="5"/>
      <c r="S77" s="5"/>
      <c r="T77" s="5"/>
      <c r="U77" s="5"/>
      <c r="V77" s="5"/>
      <c r="W77" s="5"/>
      <c r="X77" s="5"/>
      <c r="Y77" s="5"/>
      <c r="Z77" s="5"/>
    </row>
    <row r="78" ht="14.25" customHeight="1">
      <c r="B78" s="5"/>
      <c r="C78" s="5"/>
      <c r="D78" s="5"/>
      <c r="E78" s="5"/>
      <c r="F78" s="5"/>
      <c r="G78" s="5"/>
      <c r="H78" s="5"/>
      <c r="I78" s="5"/>
      <c r="J78" s="5"/>
      <c r="K78" s="5"/>
      <c r="L78" s="5"/>
      <c r="M78" s="5"/>
      <c r="N78" s="5"/>
      <c r="O78" s="5"/>
      <c r="P78" s="5"/>
      <c r="Q78" s="5"/>
      <c r="R78" s="5"/>
      <c r="S78" s="5"/>
      <c r="T78" s="5"/>
      <c r="U78" s="5"/>
      <c r="V78" s="5"/>
      <c r="W78" s="5"/>
      <c r="X78" s="5"/>
      <c r="Y78" s="5"/>
      <c r="Z78" s="5"/>
    </row>
    <row r="79" ht="14.25" customHeight="1">
      <c r="B79" s="5"/>
      <c r="C79" s="5"/>
      <c r="D79" s="5"/>
      <c r="E79" s="5"/>
      <c r="F79" s="5"/>
      <c r="G79" s="5"/>
      <c r="H79" s="5"/>
      <c r="I79" s="5"/>
      <c r="J79" s="5"/>
      <c r="K79" s="5"/>
      <c r="L79" s="5"/>
      <c r="M79" s="5"/>
      <c r="N79" s="5"/>
      <c r="O79" s="5"/>
      <c r="P79" s="5"/>
      <c r="Q79" s="5"/>
      <c r="R79" s="5"/>
      <c r="S79" s="5"/>
      <c r="T79" s="5"/>
      <c r="U79" s="5"/>
      <c r="V79" s="5"/>
      <c r="W79" s="5"/>
      <c r="X79" s="5"/>
      <c r="Y79" s="5"/>
      <c r="Z79" s="5"/>
    </row>
    <row r="80" ht="14.25" customHeight="1">
      <c r="B80" s="5"/>
      <c r="C80" s="5"/>
      <c r="D80" s="5"/>
      <c r="E80" s="5"/>
      <c r="F80" s="5"/>
      <c r="G80" s="5"/>
      <c r="H80" s="5"/>
      <c r="I80" s="5"/>
      <c r="J80" s="5"/>
      <c r="K80" s="5"/>
      <c r="L80" s="5"/>
      <c r="M80" s="5"/>
      <c r="N80" s="5"/>
      <c r="O80" s="5"/>
      <c r="P80" s="5"/>
      <c r="Q80" s="5"/>
      <c r="R80" s="5"/>
      <c r="S80" s="5"/>
      <c r="T80" s="5"/>
      <c r="U80" s="5"/>
      <c r="V80" s="5"/>
      <c r="W80" s="5"/>
      <c r="X80" s="5"/>
      <c r="Y80" s="5"/>
      <c r="Z80" s="5"/>
    </row>
    <row r="81" ht="14.25" customHeight="1">
      <c r="B81" s="5"/>
      <c r="C81" s="5"/>
      <c r="D81" s="5"/>
      <c r="E81" s="5"/>
      <c r="F81" s="5"/>
      <c r="G81" s="5"/>
      <c r="H81" s="5"/>
      <c r="I81" s="5"/>
      <c r="J81" s="5"/>
      <c r="K81" s="5"/>
      <c r="L81" s="5"/>
      <c r="M81" s="5"/>
      <c r="N81" s="5"/>
      <c r="O81" s="5"/>
      <c r="P81" s="5"/>
      <c r="Q81" s="5"/>
      <c r="R81" s="5"/>
      <c r="S81" s="5"/>
      <c r="T81" s="5"/>
      <c r="U81" s="5"/>
      <c r="V81" s="5"/>
      <c r="W81" s="5"/>
      <c r="X81" s="5"/>
      <c r="Y81" s="5"/>
      <c r="Z81" s="5"/>
    </row>
    <row r="82" ht="14.25" customHeight="1">
      <c r="B82" s="5"/>
      <c r="C82" s="5"/>
      <c r="D82" s="5"/>
      <c r="E82" s="5"/>
      <c r="F82" s="5"/>
      <c r="G82" s="5"/>
      <c r="H82" s="5"/>
      <c r="I82" s="5"/>
      <c r="J82" s="5"/>
      <c r="K82" s="5"/>
      <c r="L82" s="5"/>
      <c r="M82" s="5"/>
      <c r="N82" s="5"/>
      <c r="O82" s="5"/>
      <c r="P82" s="5"/>
      <c r="Q82" s="5"/>
      <c r="R82" s="5"/>
      <c r="S82" s="5"/>
      <c r="T82" s="5"/>
      <c r="U82" s="5"/>
      <c r="V82" s="5"/>
      <c r="W82" s="5"/>
      <c r="X82" s="5"/>
      <c r="Y82" s="5"/>
      <c r="Z82" s="5"/>
    </row>
    <row r="83" ht="14.25" customHeight="1">
      <c r="B83" s="5"/>
      <c r="C83" s="5"/>
      <c r="D83" s="5"/>
      <c r="E83" s="5"/>
      <c r="F83" s="5"/>
      <c r="G83" s="5"/>
      <c r="H83" s="5"/>
      <c r="I83" s="5"/>
      <c r="J83" s="5"/>
      <c r="K83" s="5"/>
      <c r="L83" s="5"/>
      <c r="M83" s="5"/>
      <c r="N83" s="5"/>
      <c r="O83" s="5"/>
      <c r="P83" s="5"/>
      <c r="Q83" s="5"/>
      <c r="R83" s="5"/>
      <c r="S83" s="5"/>
      <c r="T83" s="5"/>
      <c r="U83" s="5"/>
      <c r="V83" s="5"/>
      <c r="W83" s="5"/>
      <c r="X83" s="5"/>
      <c r="Y83" s="5"/>
      <c r="Z83" s="5"/>
    </row>
    <row r="84" ht="14.25" customHeight="1">
      <c r="B84" s="5"/>
      <c r="C84" s="5"/>
      <c r="D84" s="5"/>
      <c r="E84" s="5"/>
      <c r="F84" s="5"/>
      <c r="G84" s="5"/>
      <c r="H84" s="5"/>
      <c r="I84" s="5"/>
      <c r="J84" s="5"/>
      <c r="K84" s="5"/>
      <c r="L84" s="5"/>
      <c r="M84" s="5"/>
      <c r="N84" s="5"/>
      <c r="O84" s="5"/>
      <c r="P84" s="5"/>
      <c r="Q84" s="5"/>
      <c r="R84" s="5"/>
      <c r="S84" s="5"/>
      <c r="T84" s="5"/>
      <c r="U84" s="5"/>
      <c r="V84" s="5"/>
      <c r="W84" s="5"/>
      <c r="X84" s="5"/>
      <c r="Y84" s="5"/>
      <c r="Z84" s="5"/>
    </row>
    <row r="85" ht="14.25" customHeight="1">
      <c r="B85" s="5"/>
      <c r="C85" s="5"/>
      <c r="D85" s="5"/>
      <c r="E85" s="5"/>
      <c r="F85" s="5"/>
      <c r="G85" s="5"/>
      <c r="H85" s="5"/>
      <c r="I85" s="5"/>
      <c r="J85" s="5"/>
      <c r="K85" s="5"/>
      <c r="L85" s="5"/>
      <c r="M85" s="5"/>
      <c r="N85" s="5"/>
      <c r="O85" s="5"/>
      <c r="P85" s="5"/>
      <c r="Q85" s="5"/>
      <c r="R85" s="5"/>
      <c r="S85" s="5"/>
      <c r="T85" s="5"/>
      <c r="U85" s="5"/>
      <c r="V85" s="5"/>
      <c r="W85" s="5"/>
      <c r="X85" s="5"/>
      <c r="Y85" s="5"/>
      <c r="Z85" s="5"/>
    </row>
    <row r="86" ht="14.25" customHeight="1">
      <c r="B86" s="5"/>
      <c r="C86" s="5"/>
      <c r="D86" s="5"/>
      <c r="E86" s="5"/>
      <c r="F86" s="5"/>
      <c r="G86" s="5"/>
      <c r="H86" s="5"/>
      <c r="I86" s="5"/>
      <c r="J86" s="5"/>
      <c r="K86" s="5"/>
      <c r="L86" s="5"/>
      <c r="M86" s="5"/>
      <c r="N86" s="5"/>
      <c r="O86" s="5"/>
      <c r="P86" s="5"/>
      <c r="Q86" s="5"/>
      <c r="R86" s="5"/>
      <c r="S86" s="5"/>
      <c r="T86" s="5"/>
      <c r="U86" s="5"/>
      <c r="V86" s="5"/>
      <c r="W86" s="5"/>
      <c r="X86" s="5"/>
      <c r="Y86" s="5"/>
      <c r="Z86" s="5"/>
    </row>
    <row r="87" ht="14.25" customHeight="1">
      <c r="B87" s="5"/>
      <c r="C87" s="5"/>
      <c r="D87" s="5"/>
      <c r="E87" s="5"/>
      <c r="F87" s="5"/>
      <c r="G87" s="5"/>
      <c r="H87" s="5"/>
      <c r="I87" s="5"/>
      <c r="J87" s="5"/>
      <c r="K87" s="5"/>
      <c r="L87" s="5"/>
      <c r="M87" s="5"/>
      <c r="N87" s="5"/>
      <c r="O87" s="5"/>
      <c r="P87" s="5"/>
      <c r="Q87" s="5"/>
      <c r="R87" s="5"/>
      <c r="S87" s="5"/>
      <c r="T87" s="5"/>
      <c r="U87" s="5"/>
      <c r="V87" s="5"/>
      <c r="W87" s="5"/>
      <c r="X87" s="5"/>
      <c r="Y87" s="5"/>
      <c r="Z87" s="5"/>
    </row>
    <row r="88" ht="14.25" customHeight="1">
      <c r="B88" s="5"/>
      <c r="C88" s="5"/>
      <c r="D88" s="5"/>
      <c r="E88" s="5"/>
      <c r="F88" s="5"/>
      <c r="G88" s="5"/>
      <c r="H88" s="5"/>
      <c r="I88" s="5"/>
      <c r="J88" s="5"/>
      <c r="K88" s="5"/>
      <c r="L88" s="5"/>
      <c r="M88" s="5"/>
      <c r="N88" s="5"/>
      <c r="O88" s="5"/>
      <c r="P88" s="5"/>
      <c r="Q88" s="5"/>
      <c r="R88" s="5"/>
      <c r="S88" s="5"/>
      <c r="T88" s="5"/>
      <c r="U88" s="5"/>
      <c r="V88" s="5"/>
      <c r="W88" s="5"/>
      <c r="X88" s="5"/>
      <c r="Y88" s="5"/>
      <c r="Z88" s="5"/>
    </row>
    <row r="89" ht="14.25" customHeight="1">
      <c r="B89" s="5"/>
      <c r="C89" s="5"/>
      <c r="D89" s="5"/>
      <c r="E89" s="5"/>
      <c r="F89" s="5"/>
      <c r="G89" s="5"/>
      <c r="H89" s="5"/>
      <c r="I89" s="5"/>
      <c r="J89" s="5"/>
      <c r="K89" s="5"/>
      <c r="L89" s="5"/>
      <c r="M89" s="5"/>
      <c r="N89" s="5"/>
      <c r="O89" s="5"/>
      <c r="P89" s="5"/>
      <c r="Q89" s="5"/>
      <c r="R89" s="5"/>
      <c r="S89" s="5"/>
      <c r="T89" s="5"/>
      <c r="U89" s="5"/>
      <c r="V89" s="5"/>
      <c r="W89" s="5"/>
      <c r="X89" s="5"/>
      <c r="Y89" s="5"/>
      <c r="Z89" s="5"/>
    </row>
    <row r="90" ht="14.25" customHeight="1">
      <c r="B90" s="5"/>
      <c r="C90" s="5"/>
      <c r="D90" s="5"/>
      <c r="E90" s="5"/>
      <c r="F90" s="5"/>
      <c r="G90" s="5"/>
      <c r="H90" s="5"/>
      <c r="I90" s="5"/>
      <c r="J90" s="5"/>
      <c r="K90" s="5"/>
      <c r="L90" s="5"/>
      <c r="M90" s="5"/>
      <c r="N90" s="5"/>
      <c r="O90" s="5"/>
      <c r="P90" s="5"/>
      <c r="Q90" s="5"/>
      <c r="R90" s="5"/>
      <c r="S90" s="5"/>
      <c r="T90" s="5"/>
      <c r="U90" s="5"/>
      <c r="V90" s="5"/>
      <c r="W90" s="5"/>
      <c r="X90" s="5"/>
      <c r="Y90" s="5"/>
      <c r="Z90" s="5"/>
    </row>
    <row r="91" ht="14.25" customHeight="1">
      <c r="B91" s="5"/>
      <c r="C91" s="5"/>
      <c r="D91" s="5"/>
      <c r="E91" s="5"/>
      <c r="F91" s="5"/>
      <c r="G91" s="5"/>
      <c r="H91" s="5"/>
      <c r="I91" s="5"/>
      <c r="J91" s="5"/>
      <c r="K91" s="5"/>
      <c r="L91" s="5"/>
      <c r="M91" s="5"/>
      <c r="N91" s="5"/>
      <c r="O91" s="5"/>
      <c r="P91" s="5"/>
      <c r="Q91" s="5"/>
      <c r="R91" s="5"/>
      <c r="S91" s="5"/>
      <c r="T91" s="5"/>
      <c r="U91" s="5"/>
      <c r="V91" s="5"/>
      <c r="W91" s="5"/>
      <c r="X91" s="5"/>
      <c r="Y91" s="5"/>
      <c r="Z91" s="5"/>
    </row>
    <row r="92" ht="14.25" customHeight="1">
      <c r="B92" s="5"/>
      <c r="C92" s="5"/>
      <c r="D92" s="5"/>
      <c r="E92" s="5"/>
      <c r="F92" s="5"/>
      <c r="G92" s="5"/>
      <c r="H92" s="5"/>
      <c r="I92" s="5"/>
      <c r="J92" s="5"/>
      <c r="K92" s="5"/>
      <c r="L92" s="5"/>
      <c r="M92" s="5"/>
      <c r="N92" s="5"/>
      <c r="O92" s="5"/>
      <c r="P92" s="5"/>
      <c r="Q92" s="5"/>
      <c r="R92" s="5"/>
      <c r="S92" s="5"/>
      <c r="T92" s="5"/>
      <c r="U92" s="5"/>
      <c r="V92" s="5"/>
      <c r="W92" s="5"/>
      <c r="X92" s="5"/>
      <c r="Y92" s="5"/>
      <c r="Z92" s="5"/>
    </row>
    <row r="93" ht="14.25" customHeight="1">
      <c r="B93" s="5"/>
      <c r="C93" s="5"/>
      <c r="D93" s="5"/>
      <c r="E93" s="5"/>
      <c r="F93" s="5"/>
      <c r="G93" s="5"/>
      <c r="H93" s="5"/>
      <c r="I93" s="5"/>
      <c r="J93" s="5"/>
      <c r="K93" s="5"/>
      <c r="L93" s="5"/>
      <c r="M93" s="5"/>
      <c r="N93" s="5"/>
      <c r="O93" s="5"/>
      <c r="P93" s="5"/>
      <c r="Q93" s="5"/>
      <c r="R93" s="5"/>
      <c r="S93" s="5"/>
      <c r="T93" s="5"/>
      <c r="U93" s="5"/>
      <c r="V93" s="5"/>
      <c r="W93" s="5"/>
      <c r="X93" s="5"/>
      <c r="Y93" s="5"/>
      <c r="Z93" s="5"/>
    </row>
    <row r="94" ht="14.25" customHeight="1">
      <c r="B94" s="5"/>
      <c r="C94" s="5"/>
      <c r="D94" s="5"/>
      <c r="E94" s="5"/>
      <c r="F94" s="5"/>
      <c r="G94" s="5"/>
      <c r="H94" s="5"/>
      <c r="I94" s="5"/>
      <c r="J94" s="5"/>
      <c r="K94" s="5"/>
      <c r="L94" s="5"/>
      <c r="M94" s="5"/>
      <c r="N94" s="5"/>
      <c r="O94" s="5"/>
      <c r="P94" s="5"/>
      <c r="Q94" s="5"/>
      <c r="R94" s="5"/>
      <c r="S94" s="5"/>
      <c r="T94" s="5"/>
      <c r="U94" s="5"/>
      <c r="V94" s="5"/>
      <c r="W94" s="5"/>
      <c r="X94" s="5"/>
      <c r="Y94" s="5"/>
      <c r="Z94" s="5"/>
    </row>
    <row r="95" ht="14.25" customHeight="1">
      <c r="B95" s="5"/>
      <c r="C95" s="5"/>
      <c r="D95" s="5"/>
      <c r="E95" s="5"/>
      <c r="F95" s="5"/>
      <c r="G95" s="5"/>
      <c r="H95" s="5"/>
      <c r="I95" s="5"/>
      <c r="J95" s="5"/>
      <c r="K95" s="5"/>
      <c r="L95" s="5"/>
      <c r="M95" s="5"/>
      <c r="N95" s="5"/>
      <c r="O95" s="5"/>
      <c r="P95" s="5"/>
      <c r="Q95" s="5"/>
      <c r="R95" s="5"/>
      <c r="S95" s="5"/>
      <c r="T95" s="5"/>
      <c r="U95" s="5"/>
      <c r="V95" s="5"/>
      <c r="W95" s="5"/>
      <c r="X95" s="5"/>
      <c r="Y95" s="5"/>
      <c r="Z95" s="5"/>
    </row>
    <row r="96" ht="14.25" customHeight="1">
      <c r="B96" s="5"/>
      <c r="C96" s="5"/>
      <c r="D96" s="5"/>
      <c r="E96" s="5"/>
      <c r="F96" s="5"/>
      <c r="G96" s="5"/>
      <c r="H96" s="5"/>
      <c r="I96" s="5"/>
      <c r="J96" s="5"/>
      <c r="K96" s="5"/>
      <c r="L96" s="5"/>
      <c r="M96" s="5"/>
      <c r="N96" s="5"/>
      <c r="O96" s="5"/>
      <c r="P96" s="5"/>
      <c r="Q96" s="5"/>
      <c r="R96" s="5"/>
      <c r="S96" s="5"/>
      <c r="T96" s="5"/>
      <c r="U96" s="5"/>
      <c r="V96" s="5"/>
      <c r="W96" s="5"/>
      <c r="X96" s="5"/>
      <c r="Y96" s="5"/>
      <c r="Z96" s="5"/>
    </row>
    <row r="97" ht="14.25" customHeight="1">
      <c r="B97" s="5"/>
      <c r="C97" s="5"/>
      <c r="D97" s="5"/>
      <c r="E97" s="5"/>
      <c r="F97" s="5"/>
      <c r="G97" s="5"/>
      <c r="H97" s="5"/>
      <c r="I97" s="5"/>
      <c r="J97" s="5"/>
      <c r="K97" s="5"/>
      <c r="L97" s="5"/>
      <c r="M97" s="5"/>
      <c r="N97" s="5"/>
      <c r="O97" s="5"/>
      <c r="P97" s="5"/>
      <c r="Q97" s="5"/>
      <c r="R97" s="5"/>
      <c r="S97" s="5"/>
      <c r="T97" s="5"/>
      <c r="U97" s="5"/>
      <c r="V97" s="5"/>
      <c r="W97" s="5"/>
      <c r="X97" s="5"/>
      <c r="Y97" s="5"/>
      <c r="Z97" s="5"/>
    </row>
    <row r="98" ht="14.25" customHeight="1">
      <c r="B98" s="5"/>
      <c r="C98" s="5"/>
      <c r="D98" s="5"/>
      <c r="E98" s="5"/>
      <c r="F98" s="5"/>
      <c r="G98" s="5"/>
      <c r="H98" s="5"/>
      <c r="I98" s="5"/>
      <c r="J98" s="5"/>
      <c r="K98" s="5"/>
      <c r="L98" s="5"/>
      <c r="M98" s="5"/>
      <c r="N98" s="5"/>
      <c r="O98" s="5"/>
      <c r="P98" s="5"/>
      <c r="Q98" s="5"/>
      <c r="R98" s="5"/>
      <c r="S98" s="5"/>
      <c r="T98" s="5"/>
      <c r="U98" s="5"/>
      <c r="V98" s="5"/>
      <c r="W98" s="5"/>
      <c r="X98" s="5"/>
      <c r="Y98" s="5"/>
      <c r="Z98" s="5"/>
    </row>
    <row r="99" ht="14.25" customHeight="1">
      <c r="B99" s="5"/>
      <c r="C99" s="5"/>
      <c r="D99" s="5"/>
      <c r="E99" s="5"/>
      <c r="F99" s="5"/>
      <c r="G99" s="5"/>
      <c r="H99" s="5"/>
      <c r="I99" s="5"/>
      <c r="J99" s="5"/>
      <c r="K99" s="5"/>
      <c r="L99" s="5"/>
      <c r="M99" s="5"/>
      <c r="N99" s="5"/>
      <c r="O99" s="5"/>
      <c r="P99" s="5"/>
      <c r="Q99" s="5"/>
      <c r="R99" s="5"/>
      <c r="S99" s="5"/>
      <c r="T99" s="5"/>
      <c r="U99" s="5"/>
      <c r="V99" s="5"/>
      <c r="W99" s="5"/>
      <c r="X99" s="5"/>
      <c r="Y99" s="5"/>
      <c r="Z99" s="5"/>
    </row>
    <row r="100" ht="14.25" customHeight="1">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13"/>
    <col customWidth="1" min="2" max="6" width="20.88"/>
    <col customWidth="1" min="7" max="7" width="11.63"/>
    <col customWidth="1" min="8" max="25" width="7.63"/>
  </cols>
  <sheetData>
    <row r="1" ht="14.25" customHeight="1">
      <c r="A1" s="1" t="s">
        <v>105</v>
      </c>
      <c r="B1" s="78" t="s">
        <v>35</v>
      </c>
      <c r="C1" s="78" t="s">
        <v>106</v>
      </c>
      <c r="D1" s="78" t="s">
        <v>107</v>
      </c>
      <c r="E1" s="78" t="s">
        <v>33</v>
      </c>
      <c r="F1" s="78" t="s">
        <v>32</v>
      </c>
      <c r="G1" s="78" t="s">
        <v>34</v>
      </c>
      <c r="H1" s="1"/>
      <c r="I1" s="1"/>
      <c r="J1" s="5"/>
      <c r="K1" s="5"/>
      <c r="L1" s="5"/>
      <c r="M1" s="5"/>
      <c r="N1" s="5"/>
      <c r="O1" s="5"/>
      <c r="P1" s="5"/>
      <c r="Q1" s="5"/>
      <c r="R1" s="5"/>
      <c r="S1" s="5"/>
      <c r="T1" s="5"/>
      <c r="U1" s="5"/>
      <c r="V1" s="5"/>
      <c r="W1" s="5"/>
      <c r="X1" s="5"/>
      <c r="Y1" s="5"/>
      <c r="Z1" s="5"/>
    </row>
    <row r="2" ht="14.25" customHeight="1">
      <c r="A2" s="1" t="s">
        <v>109</v>
      </c>
      <c r="B2" s="82">
        <v>0.0</v>
      </c>
      <c r="C2" s="93">
        <f>'LEAP projection'!B20</f>
        <v>7747516107318</v>
      </c>
      <c r="D2" s="5">
        <v>0.0</v>
      </c>
      <c r="E2" s="93">
        <f>'LEAP projection'!B16</f>
        <v>8653943826277</v>
      </c>
      <c r="F2" s="93">
        <f>'LEAP projection'!B18+'LEAP projection'!B13</f>
        <v>28692109634725</v>
      </c>
      <c r="G2" s="93">
        <f>'LEAP projection'!B22</f>
        <v>24527204007097</v>
      </c>
      <c r="H2" s="5"/>
      <c r="I2" s="91"/>
      <c r="J2" s="5"/>
      <c r="K2" s="5"/>
      <c r="L2" s="5"/>
      <c r="M2" s="5"/>
      <c r="N2" s="5"/>
      <c r="O2" s="5"/>
      <c r="P2" s="5"/>
      <c r="Q2" s="5"/>
      <c r="R2" s="5"/>
      <c r="S2" s="5"/>
      <c r="T2" s="5"/>
      <c r="U2" s="5"/>
      <c r="V2" s="5"/>
      <c r="W2" s="5"/>
      <c r="X2" s="5"/>
      <c r="Y2" s="5"/>
      <c r="Z2" s="5"/>
    </row>
    <row r="3" ht="14.25" customHeight="1">
      <c r="A3" s="1" t="s">
        <v>111</v>
      </c>
      <c r="B3" s="82">
        <v>0.0</v>
      </c>
      <c r="C3" s="82">
        <v>0.0</v>
      </c>
      <c r="D3" s="92">
        <v>0.0</v>
      </c>
      <c r="E3" s="82">
        <v>0.0</v>
      </c>
      <c r="F3" s="82">
        <v>0.0</v>
      </c>
      <c r="G3" s="82">
        <v>0.0</v>
      </c>
      <c r="H3" s="5"/>
      <c r="I3" s="5"/>
      <c r="J3" s="5"/>
      <c r="K3" s="5"/>
      <c r="L3" s="5"/>
      <c r="M3" s="5"/>
      <c r="N3" s="5"/>
      <c r="O3" s="5"/>
      <c r="P3" s="5"/>
      <c r="Q3" s="5"/>
      <c r="R3" s="5"/>
      <c r="S3" s="5"/>
      <c r="T3" s="5"/>
      <c r="U3" s="5"/>
      <c r="V3" s="5"/>
      <c r="W3" s="5"/>
      <c r="X3" s="5"/>
      <c r="Y3" s="5"/>
      <c r="Z3" s="5"/>
    </row>
    <row r="4" ht="14.25" customHeight="1">
      <c r="A4" s="1" t="s">
        <v>113</v>
      </c>
      <c r="B4" s="82">
        <v>0.0</v>
      </c>
      <c r="C4" s="82">
        <v>0.0</v>
      </c>
      <c r="D4" s="5">
        <v>0.0</v>
      </c>
      <c r="E4" s="82">
        <v>0.0</v>
      </c>
      <c r="F4" s="79">
        <f>'LEAP projection'!B12</f>
        <v>260226558134</v>
      </c>
      <c r="G4" s="82">
        <v>0.0</v>
      </c>
      <c r="H4" s="5"/>
      <c r="I4" s="5"/>
      <c r="J4" s="5"/>
      <c r="K4" s="5"/>
      <c r="L4" s="5"/>
      <c r="M4" s="5"/>
      <c r="N4" s="5"/>
      <c r="O4" s="5"/>
      <c r="P4" s="5"/>
      <c r="Q4" s="5"/>
      <c r="R4" s="5"/>
      <c r="S4" s="5"/>
      <c r="T4" s="5"/>
      <c r="U4" s="5"/>
      <c r="V4" s="5"/>
      <c r="W4" s="5"/>
      <c r="X4" s="5"/>
      <c r="Y4" s="5"/>
      <c r="Z4" s="5"/>
    </row>
    <row r="5" ht="14.25" customHeight="1">
      <c r="A5" s="1" t="s">
        <v>115</v>
      </c>
      <c r="B5" s="82">
        <v>0.0</v>
      </c>
      <c r="C5" s="82">
        <v>0.0</v>
      </c>
      <c r="D5" s="92">
        <v>0.0</v>
      </c>
      <c r="E5" s="82">
        <v>0.0</v>
      </c>
      <c r="F5" s="82">
        <v>0.0</v>
      </c>
      <c r="G5" s="82">
        <v>0.0</v>
      </c>
      <c r="H5" s="5"/>
      <c r="I5" s="5"/>
      <c r="J5" s="5"/>
      <c r="K5" s="5"/>
      <c r="L5" s="5"/>
      <c r="M5" s="5"/>
      <c r="N5" s="5"/>
      <c r="O5" s="5"/>
      <c r="P5" s="5"/>
      <c r="Q5" s="5"/>
      <c r="R5" s="5"/>
      <c r="S5" s="5"/>
      <c r="T5" s="5"/>
      <c r="U5" s="5"/>
      <c r="V5" s="5"/>
      <c r="W5" s="5"/>
      <c r="X5" s="5"/>
      <c r="Y5" s="5"/>
      <c r="Z5" s="5"/>
    </row>
    <row r="6" ht="14.25" customHeight="1">
      <c r="A6" s="1" t="s">
        <v>116</v>
      </c>
      <c r="B6" s="82">
        <v>0.0</v>
      </c>
      <c r="C6" s="82">
        <v>0.0</v>
      </c>
      <c r="D6" s="5">
        <v>0.0</v>
      </c>
      <c r="E6" s="82">
        <v>0.0</v>
      </c>
      <c r="F6" s="82">
        <v>0.0</v>
      </c>
      <c r="G6" s="82">
        <v>0.0</v>
      </c>
      <c r="H6" s="5"/>
      <c r="I6" s="5"/>
      <c r="J6" s="5"/>
      <c r="K6" s="5"/>
      <c r="L6" s="5"/>
      <c r="M6" s="5"/>
      <c r="N6" s="5"/>
      <c r="O6" s="5"/>
      <c r="P6" s="5"/>
      <c r="Q6" s="5"/>
      <c r="R6" s="5"/>
      <c r="S6" s="5"/>
      <c r="T6" s="5"/>
      <c r="U6" s="5"/>
      <c r="V6" s="5"/>
      <c r="W6" s="5"/>
      <c r="X6" s="5"/>
      <c r="Y6" s="5"/>
      <c r="Z6" s="5"/>
    </row>
    <row r="7" ht="14.25" customHeight="1">
      <c r="A7" s="1" t="s">
        <v>118</v>
      </c>
      <c r="B7" s="82">
        <v>0.0</v>
      </c>
      <c r="C7" s="82">
        <v>0.0</v>
      </c>
      <c r="D7" s="5">
        <v>0.0</v>
      </c>
      <c r="E7" s="82">
        <v>0.0</v>
      </c>
      <c r="F7" s="79">
        <f>'LEAP projection'!B10</f>
        <v>43894938755486</v>
      </c>
      <c r="G7" s="82">
        <v>0.0</v>
      </c>
      <c r="H7" s="5"/>
      <c r="I7" s="5"/>
      <c r="J7" s="5"/>
      <c r="K7" s="5"/>
      <c r="L7" s="5"/>
      <c r="M7" s="5"/>
      <c r="N7" s="5"/>
      <c r="O7" s="5"/>
      <c r="P7" s="5"/>
      <c r="Q7" s="5"/>
      <c r="R7" s="5"/>
      <c r="S7" s="5"/>
      <c r="T7" s="5"/>
      <c r="U7" s="5"/>
      <c r="V7" s="5"/>
      <c r="W7" s="5"/>
      <c r="X7" s="5"/>
      <c r="Y7" s="5"/>
      <c r="Z7" s="5"/>
    </row>
    <row r="8" ht="14.25" customHeight="1">
      <c r="A8" s="1" t="s">
        <v>119</v>
      </c>
      <c r="B8" s="82">
        <v>0.0</v>
      </c>
      <c r="C8" s="82">
        <v>0.0</v>
      </c>
      <c r="D8" s="5">
        <v>0.0</v>
      </c>
      <c r="E8" s="79">
        <f>'LEAP projection'!B15</f>
        <v>7322185565346</v>
      </c>
      <c r="F8" s="82">
        <v>0.0</v>
      </c>
      <c r="G8" s="82">
        <v>0.0</v>
      </c>
      <c r="H8" s="5"/>
      <c r="I8" s="5"/>
      <c r="J8" s="5"/>
      <c r="K8" s="5"/>
      <c r="L8" s="5"/>
      <c r="M8" s="5"/>
      <c r="N8" s="5"/>
      <c r="O8" s="5"/>
      <c r="P8" s="5"/>
      <c r="Q8" s="5"/>
      <c r="R8" s="5"/>
      <c r="S8" s="5"/>
      <c r="T8" s="5"/>
      <c r="U8" s="5"/>
      <c r="V8" s="5"/>
      <c r="W8" s="5"/>
      <c r="X8" s="5"/>
      <c r="Y8" s="5"/>
      <c r="Z8" s="5"/>
    </row>
    <row r="9" ht="14.25" customHeight="1">
      <c r="A9" s="1" t="s">
        <v>120</v>
      </c>
      <c r="B9" s="82">
        <v>0.0</v>
      </c>
      <c r="C9" s="82">
        <v>0.0</v>
      </c>
      <c r="D9" s="92">
        <v>0.0</v>
      </c>
      <c r="E9" s="82">
        <v>0.0</v>
      </c>
      <c r="F9" s="82">
        <v>0.0</v>
      </c>
      <c r="G9" s="82">
        <v>0.0</v>
      </c>
      <c r="H9" s="5"/>
      <c r="I9" s="5"/>
      <c r="J9" s="5"/>
      <c r="K9" s="5"/>
      <c r="L9" s="5"/>
      <c r="M9" s="5"/>
      <c r="N9" s="5"/>
      <c r="O9" s="5"/>
      <c r="P9" s="5"/>
      <c r="Q9" s="5"/>
      <c r="R9" s="5"/>
      <c r="S9" s="5"/>
      <c r="T9" s="5"/>
      <c r="U9" s="5"/>
      <c r="V9" s="5"/>
      <c r="W9" s="5"/>
      <c r="X9" s="5"/>
      <c r="Y9" s="5"/>
      <c r="Z9" s="5"/>
    </row>
    <row r="10" ht="14.25" customHeight="1">
      <c r="A10" s="1" t="s">
        <v>121</v>
      </c>
      <c r="B10" s="82">
        <v>0.0</v>
      </c>
      <c r="C10" s="82">
        <v>0.0</v>
      </c>
      <c r="D10" s="5">
        <v>0.0</v>
      </c>
      <c r="E10" s="82">
        <v>0.0</v>
      </c>
      <c r="F10" s="79">
        <f>'LEAP projection'!B11</f>
        <v>71204493233822</v>
      </c>
      <c r="G10" s="82">
        <v>0.0</v>
      </c>
      <c r="H10" s="5"/>
      <c r="I10" s="5"/>
      <c r="J10" s="5"/>
      <c r="K10" s="5"/>
      <c r="L10" s="5"/>
      <c r="M10" s="5"/>
      <c r="N10" s="5"/>
      <c r="O10" s="5"/>
      <c r="P10" s="5"/>
      <c r="Q10" s="5"/>
      <c r="R10" s="5"/>
      <c r="S10" s="5"/>
      <c r="T10" s="5"/>
      <c r="U10" s="5"/>
      <c r="V10" s="5"/>
      <c r="W10" s="5"/>
      <c r="X10" s="5"/>
      <c r="Y10" s="5"/>
      <c r="Z10" s="5"/>
    </row>
    <row r="11" ht="14.25" customHeight="1">
      <c r="A11" s="1" t="s">
        <v>122</v>
      </c>
      <c r="B11" s="82">
        <v>0.0</v>
      </c>
      <c r="C11" s="82">
        <v>0.0</v>
      </c>
      <c r="D11" s="92">
        <v>0.0</v>
      </c>
      <c r="E11" s="82">
        <v>0.0</v>
      </c>
      <c r="F11" s="82">
        <v>0.0</v>
      </c>
      <c r="G11" s="82">
        <v>0.0</v>
      </c>
      <c r="H11" s="5"/>
      <c r="I11" s="5"/>
      <c r="J11" s="5"/>
      <c r="K11" s="5"/>
      <c r="L11" s="5"/>
      <c r="M11" s="5"/>
      <c r="N11" s="5"/>
      <c r="O11" s="5"/>
      <c r="P11" s="5"/>
      <c r="Q11" s="5"/>
      <c r="R11" s="5"/>
      <c r="S11" s="5"/>
      <c r="T11" s="5"/>
      <c r="U11" s="5"/>
      <c r="V11" s="5"/>
      <c r="W11" s="5"/>
      <c r="X11" s="5"/>
      <c r="Y11" s="5"/>
      <c r="Z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5"/>
    </row>
    <row r="14" ht="14.25" customHeight="1">
      <c r="A14" s="5"/>
      <c r="B14" s="5"/>
      <c r="C14" s="5"/>
      <c r="D14" s="5"/>
      <c r="E14" s="5"/>
      <c r="F14" s="5"/>
      <c r="G14" s="5"/>
      <c r="H14" s="5"/>
      <c r="I14" s="5"/>
      <c r="J14" s="5"/>
      <c r="K14" s="5"/>
      <c r="L14" s="5"/>
      <c r="M14" s="5"/>
      <c r="N14" s="5"/>
      <c r="O14" s="5"/>
      <c r="P14" s="5"/>
      <c r="Q14" s="5"/>
      <c r="R14" s="5"/>
      <c r="S14" s="5"/>
      <c r="T14" s="5"/>
      <c r="U14" s="5"/>
      <c r="V14" s="5"/>
      <c r="W14" s="5"/>
      <c r="X14" s="5"/>
      <c r="Y14" s="5"/>
    </row>
    <row r="15" ht="14.25" customHeight="1">
      <c r="A15" s="5"/>
      <c r="B15" s="5"/>
      <c r="C15" s="5"/>
      <c r="D15" s="5"/>
      <c r="E15" s="5"/>
      <c r="F15" s="5"/>
      <c r="G15" s="5"/>
      <c r="H15" s="5"/>
      <c r="I15" s="5"/>
      <c r="J15" s="5"/>
      <c r="K15" s="5"/>
      <c r="L15" s="5"/>
      <c r="M15" s="5"/>
      <c r="N15" s="5"/>
      <c r="O15" s="5"/>
      <c r="P15" s="5"/>
      <c r="Q15" s="5"/>
      <c r="R15" s="5"/>
      <c r="S15" s="5"/>
      <c r="T15" s="5"/>
      <c r="U15" s="5"/>
      <c r="V15" s="5"/>
      <c r="W15" s="5"/>
      <c r="X15" s="5"/>
      <c r="Y15" s="5"/>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5"/>
    </row>
    <row r="17" ht="14.25" customHeight="1">
      <c r="A17" s="5"/>
      <c r="B17" s="5"/>
      <c r="C17" s="5"/>
      <c r="D17" s="5"/>
      <c r="E17" s="5"/>
      <c r="F17" s="5"/>
      <c r="G17" s="5"/>
      <c r="H17" s="5"/>
      <c r="I17" s="5"/>
      <c r="J17" s="5"/>
      <c r="K17" s="5"/>
      <c r="L17" s="5"/>
      <c r="M17" s="5"/>
      <c r="N17" s="5"/>
      <c r="O17" s="5"/>
      <c r="P17" s="5"/>
      <c r="Q17" s="5"/>
      <c r="R17" s="5"/>
      <c r="S17" s="5"/>
      <c r="T17" s="5"/>
      <c r="U17" s="5"/>
      <c r="V17" s="5"/>
      <c r="W17" s="5"/>
      <c r="X17" s="5"/>
      <c r="Y17" s="5"/>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row>
    <row r="20" ht="14.25" customHeight="1">
      <c r="A20" s="5"/>
      <c r="B20" s="5"/>
      <c r="C20" s="5"/>
      <c r="D20" s="5"/>
      <c r="E20" s="5"/>
      <c r="F20" s="5"/>
      <c r="G20" s="5"/>
      <c r="H20" s="5"/>
      <c r="I20" s="5"/>
      <c r="J20" s="5"/>
      <c r="K20" s="5"/>
      <c r="L20" s="5"/>
      <c r="M20" s="5"/>
      <c r="N20" s="5"/>
      <c r="O20" s="5"/>
      <c r="P20" s="5"/>
      <c r="Q20" s="5"/>
      <c r="R20" s="5"/>
      <c r="S20" s="5"/>
      <c r="T20" s="5"/>
      <c r="U20" s="5"/>
      <c r="V20" s="5"/>
      <c r="W20" s="5"/>
      <c r="X20" s="5"/>
      <c r="Y20" s="5"/>
    </row>
    <row r="21" ht="14.25" customHeight="1">
      <c r="A21" s="5"/>
      <c r="H21" s="5"/>
      <c r="I21" s="5"/>
      <c r="J21" s="5"/>
      <c r="K21" s="5"/>
      <c r="L21" s="5"/>
      <c r="M21" s="5"/>
      <c r="N21" s="5"/>
      <c r="O21" s="5"/>
      <c r="P21" s="5"/>
      <c r="Q21" s="5"/>
      <c r="R21" s="5"/>
      <c r="S21" s="5"/>
      <c r="T21" s="5"/>
      <c r="U21" s="5"/>
      <c r="V21" s="5"/>
      <c r="W21" s="5"/>
      <c r="X21" s="5"/>
      <c r="Y21" s="5"/>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4.25" customHeight="1">
      <c r="A23" s="5"/>
      <c r="B23" s="5"/>
      <c r="C23" s="5"/>
      <c r="D23" s="5"/>
      <c r="E23" s="5"/>
      <c r="F23" s="5"/>
      <c r="G23" s="5"/>
      <c r="H23" s="5"/>
      <c r="I23" s="5"/>
      <c r="J23" s="5"/>
      <c r="K23" s="5"/>
      <c r="L23" s="5"/>
      <c r="M23" s="5"/>
      <c r="N23" s="5"/>
      <c r="O23" s="5"/>
      <c r="P23" s="5"/>
      <c r="Q23" s="5"/>
      <c r="R23" s="5"/>
      <c r="S23" s="5"/>
      <c r="T23" s="5"/>
      <c r="U23" s="5"/>
      <c r="V23" s="5"/>
      <c r="W23" s="5"/>
      <c r="X23" s="5"/>
      <c r="Y23" s="5"/>
    </row>
    <row r="24" ht="14.25" customHeight="1">
      <c r="A24" s="5"/>
      <c r="B24" s="5"/>
      <c r="C24" s="5"/>
      <c r="D24" s="5"/>
      <c r="E24" s="5"/>
      <c r="F24" s="5"/>
      <c r="G24" s="5"/>
      <c r="H24" s="5"/>
      <c r="I24" s="5"/>
      <c r="J24" s="5"/>
      <c r="K24" s="5"/>
      <c r="L24" s="5"/>
      <c r="M24" s="5"/>
      <c r="N24" s="5"/>
      <c r="O24" s="5"/>
      <c r="P24" s="5"/>
      <c r="Q24" s="5"/>
      <c r="R24" s="5"/>
      <c r="S24" s="5"/>
      <c r="T24" s="5"/>
      <c r="U24" s="5"/>
      <c r="V24" s="5"/>
      <c r="W24" s="5"/>
      <c r="X24" s="5"/>
      <c r="Y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13"/>
    <col customWidth="1" min="2" max="6" width="20.88"/>
    <col customWidth="1" min="7" max="7" width="14.5"/>
    <col customWidth="1" min="8" max="25" width="7.63"/>
  </cols>
  <sheetData>
    <row r="1" ht="14.25" customHeight="1">
      <c r="A1" s="1" t="s">
        <v>105</v>
      </c>
      <c r="B1" s="78" t="s">
        <v>35</v>
      </c>
      <c r="C1" s="78" t="s">
        <v>106</v>
      </c>
      <c r="D1" s="78" t="s">
        <v>107</v>
      </c>
      <c r="E1" s="78" t="s">
        <v>33</v>
      </c>
      <c r="F1" s="78" t="s">
        <v>32</v>
      </c>
      <c r="G1" s="78" t="s">
        <v>34</v>
      </c>
      <c r="H1" s="1"/>
      <c r="I1" s="1"/>
      <c r="J1" s="5"/>
      <c r="K1" s="5"/>
      <c r="L1" s="5"/>
      <c r="M1" s="5"/>
      <c r="N1" s="5"/>
      <c r="O1" s="5"/>
      <c r="P1" s="5"/>
      <c r="Q1" s="5"/>
      <c r="R1" s="5"/>
      <c r="S1" s="5"/>
      <c r="T1" s="5"/>
      <c r="U1" s="5"/>
      <c r="V1" s="5"/>
      <c r="W1" s="5"/>
      <c r="X1" s="5"/>
      <c r="Y1" s="5"/>
      <c r="Z1" s="5"/>
    </row>
    <row r="2" ht="14.25" customHeight="1">
      <c r="A2" s="1" t="s">
        <v>109</v>
      </c>
      <c r="B2" s="5">
        <f>'Energy in Commercial'!B21</f>
        <v>0</v>
      </c>
      <c r="C2" s="94">
        <f>'Energy in Commercial'!C21</f>
        <v>100860593418486</v>
      </c>
      <c r="D2" s="5">
        <f>'Energy in Commercial'!D21</f>
        <v>0</v>
      </c>
      <c r="E2" s="95">
        <f>'Energy in Commercial'!E21</f>
        <v>40344237367395</v>
      </c>
      <c r="F2" s="95">
        <f>'Energy in Commercial'!F21</f>
        <v>15867519352623</v>
      </c>
      <c r="G2" s="95">
        <f>'Energy in Commercial'!G21</f>
        <v>65868049861497</v>
      </c>
      <c r="H2" s="80" t="str">
        <f>'Energy in Commercial'!H25</f>
        <v/>
      </c>
      <c r="I2" s="80"/>
      <c r="J2" s="80"/>
      <c r="K2" s="80"/>
      <c r="L2" s="80" t="str">
        <f>'Energy in Commercial'!L25</f>
        <v/>
      </c>
      <c r="M2" s="5"/>
      <c r="N2" s="5"/>
      <c r="O2" s="5"/>
      <c r="P2" s="5"/>
      <c r="Q2" s="5"/>
      <c r="R2" s="5"/>
      <c r="S2" s="5"/>
      <c r="T2" s="5"/>
      <c r="U2" s="5"/>
      <c r="V2" s="5"/>
      <c r="W2" s="5"/>
      <c r="X2" s="5"/>
      <c r="Y2" s="5"/>
      <c r="Z2" s="5"/>
    </row>
    <row r="3" ht="14.25" customHeight="1">
      <c r="A3" s="1" t="s">
        <v>111</v>
      </c>
      <c r="B3" s="5">
        <f>'Energy in Commercial'!B22</f>
        <v>0</v>
      </c>
      <c r="C3" s="5">
        <f>'Energy in Commercial'!C22</f>
        <v>0</v>
      </c>
      <c r="D3" s="5">
        <f>'Energy in Commercial'!D22</f>
        <v>0</v>
      </c>
      <c r="E3" s="5">
        <f>'Energy in Commercial'!E22</f>
        <v>0</v>
      </c>
      <c r="F3" s="5">
        <f>'Energy in Commercial'!F22</f>
        <v>0</v>
      </c>
      <c r="G3" s="5">
        <f>'Energy in Commercial'!G22</f>
        <v>0</v>
      </c>
      <c r="H3" s="5"/>
      <c r="I3" s="5"/>
      <c r="J3" s="5"/>
      <c r="K3" s="5"/>
      <c r="L3" s="5"/>
      <c r="M3" s="5"/>
      <c r="N3" s="5"/>
      <c r="O3" s="5"/>
      <c r="P3" s="5"/>
      <c r="Q3" s="5"/>
      <c r="R3" s="5"/>
      <c r="S3" s="5"/>
      <c r="T3" s="5"/>
      <c r="U3" s="5"/>
      <c r="V3" s="5"/>
      <c r="W3" s="5"/>
      <c r="X3" s="5"/>
      <c r="Y3" s="5"/>
      <c r="Z3" s="5"/>
    </row>
    <row r="4" ht="14.25" customHeight="1">
      <c r="A4" s="1" t="s">
        <v>113</v>
      </c>
      <c r="B4" s="5">
        <f>'Energy in Commercial'!B23</f>
        <v>0</v>
      </c>
      <c r="C4" s="5">
        <f>'Energy in Commercial'!C23</f>
        <v>0</v>
      </c>
      <c r="D4" s="5">
        <f>'Energy in Commercial'!D23</f>
        <v>0</v>
      </c>
      <c r="E4" s="5">
        <f>'Energy in Commercial'!E23</f>
        <v>0</v>
      </c>
      <c r="F4" s="94">
        <f>'Energy in Commercial'!F23</f>
        <v>179800000000</v>
      </c>
      <c r="G4" s="5">
        <f>'Energy in Commercial'!G23</f>
        <v>0</v>
      </c>
      <c r="H4" s="5"/>
      <c r="I4" s="5"/>
      <c r="J4" s="5"/>
      <c r="K4" s="5"/>
      <c r="L4" s="5"/>
      <c r="M4" s="5"/>
      <c r="N4" s="5"/>
      <c r="O4" s="5"/>
      <c r="P4" s="5"/>
      <c r="Q4" s="5"/>
      <c r="R4" s="5"/>
      <c r="S4" s="5"/>
      <c r="T4" s="5"/>
      <c r="U4" s="5"/>
      <c r="V4" s="5"/>
      <c r="W4" s="5"/>
      <c r="X4" s="5"/>
      <c r="Y4" s="5"/>
      <c r="Z4" s="5"/>
    </row>
    <row r="5" ht="14.25" customHeight="1">
      <c r="A5" s="1" t="s">
        <v>115</v>
      </c>
      <c r="B5" s="5">
        <f>'Energy in Commercial'!B24</f>
        <v>0</v>
      </c>
      <c r="C5" s="5">
        <f>'Energy in Commercial'!C24</f>
        <v>0</v>
      </c>
      <c r="D5" s="5">
        <f>'Energy in Commercial'!D24</f>
        <v>0</v>
      </c>
      <c r="E5" s="5">
        <f>'Energy in Commercial'!E24</f>
        <v>0</v>
      </c>
      <c r="F5" s="94">
        <f>'Energy in Commercial'!F24</f>
        <v>11600000000</v>
      </c>
      <c r="G5" s="5">
        <f>'Energy in Commercial'!G24</f>
        <v>0</v>
      </c>
      <c r="H5" s="5"/>
      <c r="I5" s="5"/>
      <c r="J5" s="5"/>
      <c r="K5" s="5"/>
      <c r="L5" s="5"/>
      <c r="M5" s="5"/>
      <c r="N5" s="5"/>
      <c r="O5" s="5"/>
      <c r="P5" s="5"/>
      <c r="Q5" s="5"/>
      <c r="R5" s="5"/>
      <c r="S5" s="5"/>
      <c r="T5" s="5"/>
      <c r="U5" s="5"/>
      <c r="V5" s="5"/>
      <c r="W5" s="5"/>
      <c r="X5" s="5"/>
      <c r="Y5" s="5"/>
      <c r="Z5" s="5"/>
    </row>
    <row r="6" ht="14.25" customHeight="1">
      <c r="A6" s="1" t="s">
        <v>116</v>
      </c>
      <c r="B6" s="5">
        <f>'Energy in Commercial'!B25</f>
        <v>0</v>
      </c>
      <c r="C6" s="5">
        <f>'Energy in Commercial'!C25</f>
        <v>0</v>
      </c>
      <c r="D6" s="5">
        <f>'Energy in Commercial'!D25</f>
        <v>0</v>
      </c>
      <c r="E6" s="5">
        <f>'Energy in Commercial'!E25</f>
        <v>0</v>
      </c>
      <c r="F6" s="5">
        <f>'Energy in Commercial'!F25</f>
        <v>0</v>
      </c>
      <c r="G6" s="5">
        <f>'Energy in Commercial'!G25</f>
        <v>0</v>
      </c>
      <c r="H6" s="5"/>
      <c r="I6" s="5"/>
      <c r="J6" s="5"/>
      <c r="K6" s="5"/>
      <c r="L6" s="5"/>
      <c r="M6" s="5"/>
      <c r="N6" s="5"/>
      <c r="O6" s="5"/>
      <c r="P6" s="5"/>
      <c r="Q6" s="5"/>
      <c r="R6" s="5"/>
      <c r="S6" s="5"/>
      <c r="T6" s="5"/>
      <c r="U6" s="5"/>
      <c r="V6" s="5"/>
      <c r="W6" s="5"/>
      <c r="X6" s="5"/>
      <c r="Y6" s="5"/>
      <c r="Z6" s="5"/>
    </row>
    <row r="7" ht="14.25" customHeight="1">
      <c r="A7" s="1" t="s">
        <v>118</v>
      </c>
      <c r="B7" s="5">
        <f>'Energy in Commercial'!B26</f>
        <v>0</v>
      </c>
      <c r="C7" s="5">
        <f>'Energy in Commercial'!C26</f>
        <v>0</v>
      </c>
      <c r="D7" s="5">
        <f>'Energy in Commercial'!D26</f>
        <v>0</v>
      </c>
      <c r="E7" s="5">
        <f>'Energy in Commercial'!E26</f>
        <v>0</v>
      </c>
      <c r="F7" s="94">
        <f>'Energy in Commercial'!F26</f>
        <v>18780400000000</v>
      </c>
      <c r="G7" s="5">
        <f>'Energy in Commercial'!G26</f>
        <v>0</v>
      </c>
      <c r="H7" s="5"/>
      <c r="I7" s="5"/>
      <c r="J7" s="5"/>
      <c r="K7" s="5"/>
      <c r="L7" s="5"/>
      <c r="M7" s="5"/>
      <c r="N7" s="5"/>
      <c r="O7" s="5"/>
      <c r="P7" s="5"/>
      <c r="Q7" s="5"/>
      <c r="R7" s="5"/>
      <c r="S7" s="5"/>
      <c r="T7" s="5"/>
      <c r="U7" s="5"/>
      <c r="V7" s="5"/>
      <c r="W7" s="5"/>
      <c r="X7" s="5"/>
      <c r="Y7" s="5"/>
      <c r="Z7" s="5"/>
    </row>
    <row r="8" ht="14.25" customHeight="1">
      <c r="A8" s="1" t="s">
        <v>119</v>
      </c>
      <c r="B8" s="5">
        <f>'Energy in Commercial'!B27</f>
        <v>0</v>
      </c>
      <c r="C8" s="5">
        <f>'Energy in Commercial'!C27</f>
        <v>0</v>
      </c>
      <c r="D8" s="5">
        <f>'Energy in Commercial'!D27</f>
        <v>0</v>
      </c>
      <c r="E8" s="5">
        <f>'Energy in Commercial'!E27</f>
        <v>0</v>
      </c>
      <c r="F8" s="94">
        <f>'Energy in Commercial'!F27</f>
        <v>922200000000</v>
      </c>
      <c r="G8" s="5">
        <f>'Energy in Commercial'!G27</f>
        <v>0</v>
      </c>
      <c r="H8" s="5"/>
      <c r="I8" s="5"/>
      <c r="J8" s="5"/>
      <c r="K8" s="5"/>
      <c r="L8" s="5"/>
      <c r="M8" s="5"/>
      <c r="N8" s="5"/>
      <c r="O8" s="5"/>
      <c r="P8" s="5"/>
      <c r="Q8" s="5"/>
      <c r="R8" s="5"/>
      <c r="S8" s="5"/>
      <c r="T8" s="5"/>
      <c r="U8" s="5"/>
      <c r="V8" s="5"/>
      <c r="W8" s="5"/>
      <c r="X8" s="5"/>
      <c r="Y8" s="5"/>
      <c r="Z8" s="5"/>
    </row>
    <row r="9" ht="14.25" customHeight="1">
      <c r="A9" s="1" t="s">
        <v>120</v>
      </c>
      <c r="B9" s="5">
        <f>'Energy in Commercial'!B28</f>
        <v>0</v>
      </c>
      <c r="C9" s="5">
        <f>'Energy in Commercial'!C28</f>
        <v>0</v>
      </c>
      <c r="D9" s="5">
        <f>'Energy in Commercial'!D28</f>
        <v>0</v>
      </c>
      <c r="E9" s="5">
        <f>'Energy in Commercial'!E28</f>
        <v>0</v>
      </c>
      <c r="F9" s="94">
        <f>'Energy in Commercial'!F28</f>
        <v>1809600000000</v>
      </c>
      <c r="G9" s="5">
        <f>'Energy in Commercial'!G28</f>
        <v>0</v>
      </c>
      <c r="H9" s="5"/>
      <c r="I9" s="5"/>
      <c r="J9" s="5"/>
      <c r="K9" s="5"/>
      <c r="L9" s="5"/>
      <c r="M9" s="5"/>
      <c r="N9" s="5"/>
      <c r="O9" s="5"/>
      <c r="P9" s="5"/>
      <c r="Q9" s="5"/>
      <c r="R9" s="5"/>
      <c r="S9" s="5"/>
      <c r="T9" s="5"/>
      <c r="U9" s="5"/>
      <c r="V9" s="5"/>
      <c r="W9" s="5"/>
      <c r="X9" s="5"/>
      <c r="Y9" s="5"/>
      <c r="Z9" s="5"/>
    </row>
    <row r="10" ht="14.25" customHeight="1">
      <c r="A10" s="1" t="s">
        <v>121</v>
      </c>
      <c r="B10" s="5">
        <f>'Energy in Commercial'!B29</f>
        <v>0</v>
      </c>
      <c r="C10" s="5">
        <f>'Energy in Commercial'!C29</f>
        <v>0</v>
      </c>
      <c r="D10" s="5">
        <f>'Energy in Commercial'!D29</f>
        <v>0</v>
      </c>
      <c r="E10" s="5">
        <f>'Energy in Commercial'!E29</f>
        <v>0</v>
      </c>
      <c r="F10" s="94">
        <f>'Energy in Commercial'!F29</f>
        <v>10196400000000</v>
      </c>
      <c r="G10" s="5">
        <f>'Energy in Commercial'!G29</f>
        <v>0</v>
      </c>
      <c r="H10" s="5"/>
      <c r="I10" s="5"/>
      <c r="J10" s="5"/>
      <c r="K10" s="5"/>
      <c r="L10" s="5"/>
      <c r="M10" s="5"/>
      <c r="N10" s="5"/>
      <c r="O10" s="5"/>
      <c r="P10" s="5"/>
      <c r="Q10" s="5"/>
      <c r="R10" s="5"/>
      <c r="S10" s="5"/>
      <c r="T10" s="5"/>
      <c r="U10" s="5"/>
      <c r="V10" s="5"/>
      <c r="W10" s="5"/>
      <c r="X10" s="5"/>
      <c r="Y10" s="5"/>
      <c r="Z10" s="5"/>
    </row>
    <row r="11" ht="14.25" customHeight="1">
      <c r="A11" s="1" t="s">
        <v>122</v>
      </c>
      <c r="B11" s="5">
        <f>'Energy in Commercial'!B30</f>
        <v>0</v>
      </c>
      <c r="C11" s="5">
        <f>'Energy in Commercial'!C30</f>
        <v>0</v>
      </c>
      <c r="D11" s="5">
        <f>'Energy in Commercial'!D30</f>
        <v>0</v>
      </c>
      <c r="E11" s="5">
        <f>'Energy in Commercial'!E30</f>
        <v>0</v>
      </c>
      <c r="F11" s="5">
        <f>'Energy in Commercial'!F30</f>
        <v>0</v>
      </c>
      <c r="G11" s="5">
        <f>'Energy in Commercial'!G30</f>
        <v>0</v>
      </c>
      <c r="H11" s="5"/>
      <c r="I11" s="5"/>
      <c r="J11" s="5"/>
      <c r="K11" s="5"/>
      <c r="L11" s="5"/>
      <c r="M11" s="5"/>
      <c r="N11" s="5"/>
      <c r="O11" s="5"/>
      <c r="P11" s="5"/>
      <c r="Q11" s="5"/>
      <c r="R11" s="5"/>
      <c r="S11" s="5"/>
      <c r="T11" s="5"/>
      <c r="U11" s="5"/>
      <c r="V11" s="5"/>
      <c r="W11" s="5"/>
      <c r="X11" s="5"/>
      <c r="Y11" s="5"/>
      <c r="Z11" s="5"/>
    </row>
    <row r="12" ht="14.25" customHeight="1">
      <c r="A12" s="5"/>
      <c r="B12" s="5"/>
      <c r="C12" s="5"/>
      <c r="D12" s="5"/>
      <c r="E12" s="5"/>
      <c r="F12" s="5"/>
      <c r="G12" s="5"/>
      <c r="H12" s="5"/>
      <c r="I12" s="5"/>
      <c r="J12" s="5"/>
      <c r="K12" s="5"/>
      <c r="L12" s="5"/>
      <c r="M12" s="5"/>
      <c r="N12" s="5"/>
      <c r="O12" s="5"/>
      <c r="P12" s="5"/>
      <c r="Q12" s="5"/>
      <c r="R12" s="5"/>
      <c r="S12" s="5"/>
      <c r="T12" s="5"/>
      <c r="U12" s="5"/>
      <c r="V12" s="5"/>
      <c r="W12" s="5"/>
      <c r="X12" s="5"/>
      <c r="Y12" s="5"/>
    </row>
    <row r="13" ht="14.25" customHeight="1">
      <c r="A13" s="5"/>
      <c r="B13" s="5"/>
      <c r="C13" s="5"/>
      <c r="D13" s="5"/>
      <c r="E13" s="5"/>
      <c r="F13" s="5"/>
      <c r="G13" s="5"/>
      <c r="H13" s="5"/>
      <c r="I13" s="5"/>
      <c r="J13" s="5"/>
      <c r="K13" s="5"/>
      <c r="L13" s="5"/>
      <c r="M13" s="5"/>
      <c r="N13" s="5"/>
      <c r="O13" s="5"/>
      <c r="P13" s="5"/>
      <c r="Q13" s="5"/>
      <c r="R13" s="5"/>
      <c r="S13" s="5"/>
      <c r="T13" s="5"/>
      <c r="U13" s="5"/>
      <c r="V13" s="5"/>
      <c r="W13" s="5"/>
      <c r="X13" s="5"/>
      <c r="Y13" s="5"/>
    </row>
    <row r="14" ht="14.25" customHeight="1">
      <c r="A14" s="5"/>
      <c r="B14" s="5"/>
      <c r="C14" s="5"/>
      <c r="D14" s="5"/>
      <c r="E14" s="5"/>
      <c r="F14" s="5"/>
      <c r="G14" s="5"/>
      <c r="H14" s="5"/>
      <c r="I14" s="5"/>
      <c r="J14" s="5"/>
      <c r="K14" s="5"/>
      <c r="L14" s="5"/>
      <c r="M14" s="5"/>
      <c r="N14" s="5"/>
      <c r="O14" s="5"/>
      <c r="P14" s="5"/>
      <c r="Q14" s="5"/>
      <c r="R14" s="5"/>
      <c r="S14" s="5"/>
      <c r="T14" s="5"/>
      <c r="U14" s="5"/>
      <c r="V14" s="5"/>
      <c r="W14" s="5"/>
      <c r="X14" s="5"/>
      <c r="Y14" s="5"/>
    </row>
    <row r="15" ht="14.25" customHeight="1">
      <c r="A15" s="5"/>
      <c r="B15" s="5"/>
      <c r="C15" s="5"/>
      <c r="D15" s="5"/>
      <c r="E15" s="5"/>
      <c r="F15" s="5"/>
      <c r="G15" s="5"/>
      <c r="H15" s="5"/>
      <c r="I15" s="5"/>
      <c r="J15" s="5"/>
      <c r="K15" s="5"/>
      <c r="L15" s="5"/>
      <c r="M15" s="5"/>
      <c r="N15" s="5"/>
      <c r="O15" s="5"/>
      <c r="P15" s="5"/>
      <c r="Q15" s="5"/>
      <c r="R15" s="5"/>
      <c r="S15" s="5"/>
      <c r="T15" s="5"/>
      <c r="U15" s="5"/>
      <c r="V15" s="5"/>
      <c r="W15" s="5"/>
      <c r="X15" s="5"/>
      <c r="Y15" s="5"/>
    </row>
    <row r="16" ht="14.25" customHeight="1">
      <c r="A16" s="5"/>
      <c r="B16" s="5"/>
      <c r="C16" s="5"/>
      <c r="D16" s="5"/>
      <c r="E16" s="5"/>
      <c r="F16" s="5"/>
      <c r="G16" s="5"/>
      <c r="H16" s="5"/>
      <c r="I16" s="5"/>
      <c r="J16" s="5"/>
      <c r="K16" s="5"/>
      <c r="L16" s="5"/>
      <c r="M16" s="5"/>
      <c r="N16" s="5"/>
      <c r="O16" s="5"/>
      <c r="P16" s="5"/>
      <c r="Q16" s="5"/>
      <c r="R16" s="5"/>
      <c r="S16" s="5"/>
      <c r="T16" s="5"/>
      <c r="U16" s="5"/>
      <c r="V16" s="5"/>
      <c r="W16" s="5"/>
      <c r="X16" s="5"/>
      <c r="Y16" s="5"/>
    </row>
    <row r="17" ht="14.25" customHeight="1">
      <c r="A17" s="5"/>
      <c r="B17" s="5"/>
      <c r="C17" s="5"/>
      <c r="D17" s="5"/>
      <c r="E17" s="5"/>
      <c r="F17" s="5"/>
      <c r="G17" s="5"/>
      <c r="H17" s="5"/>
      <c r="I17" s="5"/>
      <c r="J17" s="5"/>
      <c r="K17" s="5"/>
      <c r="L17" s="5"/>
      <c r="M17" s="5"/>
      <c r="N17" s="5"/>
      <c r="O17" s="5"/>
      <c r="P17" s="5"/>
      <c r="Q17" s="5"/>
      <c r="R17" s="5"/>
      <c r="S17" s="5"/>
      <c r="T17" s="5"/>
      <c r="U17" s="5"/>
      <c r="V17" s="5"/>
      <c r="W17" s="5"/>
      <c r="X17" s="5"/>
      <c r="Y17" s="5"/>
    </row>
    <row r="18" ht="14.25" customHeight="1">
      <c r="A18" s="5"/>
      <c r="B18" s="5"/>
      <c r="C18" s="5"/>
      <c r="D18" s="5"/>
      <c r="E18" s="5"/>
      <c r="F18" s="5"/>
      <c r="G18" s="5"/>
      <c r="H18" s="5"/>
      <c r="I18" s="5"/>
      <c r="J18" s="5"/>
      <c r="K18" s="5"/>
      <c r="L18" s="5"/>
      <c r="M18" s="5"/>
      <c r="N18" s="5"/>
      <c r="O18" s="5"/>
      <c r="P18" s="5"/>
      <c r="Q18" s="5"/>
      <c r="R18" s="5"/>
      <c r="S18" s="5"/>
      <c r="T18" s="5"/>
      <c r="U18" s="5"/>
      <c r="V18" s="5"/>
      <c r="W18" s="5"/>
      <c r="X18" s="5"/>
      <c r="Y18" s="5"/>
    </row>
    <row r="19" ht="14.25" customHeight="1">
      <c r="A19" s="5"/>
      <c r="B19" s="5"/>
      <c r="C19" s="5"/>
      <c r="D19" s="5"/>
      <c r="E19" s="5"/>
      <c r="F19" s="5"/>
      <c r="G19" s="5"/>
      <c r="H19" s="5"/>
      <c r="I19" s="5"/>
      <c r="J19" s="5"/>
      <c r="K19" s="5"/>
      <c r="L19" s="5"/>
      <c r="M19" s="5"/>
      <c r="N19" s="5"/>
      <c r="O19" s="5"/>
      <c r="P19" s="5"/>
      <c r="Q19" s="5"/>
      <c r="R19" s="5"/>
      <c r="S19" s="5"/>
      <c r="T19" s="5"/>
      <c r="U19" s="5"/>
      <c r="V19" s="5"/>
      <c r="W19" s="5"/>
      <c r="X19" s="5"/>
      <c r="Y19" s="5"/>
    </row>
    <row r="20" ht="14.25" customHeight="1">
      <c r="A20" s="5"/>
      <c r="B20" s="5"/>
      <c r="C20" s="5"/>
      <c r="D20" s="5"/>
      <c r="E20" s="5"/>
      <c r="F20" s="5"/>
      <c r="G20" s="5"/>
      <c r="H20" s="5"/>
      <c r="I20" s="5"/>
      <c r="J20" s="5"/>
      <c r="K20" s="5"/>
      <c r="L20" s="5"/>
      <c r="M20" s="5"/>
      <c r="N20" s="5"/>
      <c r="O20" s="5"/>
      <c r="P20" s="5"/>
      <c r="Q20" s="5"/>
      <c r="R20" s="5"/>
      <c r="S20" s="5"/>
      <c r="T20" s="5"/>
      <c r="U20" s="5"/>
      <c r="V20" s="5"/>
      <c r="W20" s="5"/>
      <c r="X20" s="5"/>
      <c r="Y20" s="5"/>
    </row>
    <row r="21" ht="14.25" customHeight="1">
      <c r="A21" s="5"/>
      <c r="B21" s="5"/>
      <c r="C21" s="5"/>
      <c r="D21" s="5"/>
      <c r="E21" s="5"/>
      <c r="F21" s="5"/>
      <c r="G21" s="5"/>
      <c r="H21" s="5"/>
      <c r="I21" s="5"/>
      <c r="J21" s="5"/>
      <c r="K21" s="5"/>
      <c r="L21" s="5"/>
      <c r="M21" s="5"/>
      <c r="N21" s="5"/>
      <c r="O21" s="5"/>
      <c r="P21" s="5"/>
      <c r="Q21" s="5"/>
      <c r="R21" s="5"/>
      <c r="S21" s="5"/>
      <c r="T21" s="5"/>
      <c r="U21" s="5"/>
      <c r="V21" s="5"/>
      <c r="W21" s="5"/>
      <c r="X21" s="5"/>
      <c r="Y21" s="5"/>
    </row>
    <row r="22" ht="14.25" customHeight="1">
      <c r="A22" s="5"/>
      <c r="B22" s="5"/>
      <c r="C22" s="5"/>
      <c r="D22" s="5"/>
      <c r="E22" s="5"/>
      <c r="F22" s="5"/>
      <c r="G22" s="5"/>
      <c r="H22" s="5"/>
      <c r="I22" s="5"/>
      <c r="J22" s="5"/>
      <c r="K22" s="5"/>
      <c r="L22" s="5"/>
      <c r="M22" s="5"/>
      <c r="N22" s="5"/>
      <c r="O22" s="5"/>
      <c r="P22" s="5"/>
      <c r="Q22" s="5"/>
      <c r="R22" s="5"/>
      <c r="S22" s="5"/>
      <c r="T22" s="5"/>
      <c r="U22" s="5"/>
      <c r="V22" s="5"/>
      <c r="W22" s="5"/>
      <c r="X22" s="5"/>
      <c r="Y22" s="5"/>
    </row>
    <row r="23" ht="14.25" customHeight="1">
      <c r="A23" s="5"/>
      <c r="B23" s="5"/>
      <c r="C23" s="5"/>
      <c r="D23" s="5"/>
      <c r="E23" s="5"/>
      <c r="F23" s="5"/>
      <c r="G23" s="5"/>
      <c r="H23" s="5"/>
      <c r="I23" s="5"/>
      <c r="J23" s="5"/>
      <c r="K23" s="5"/>
      <c r="L23" s="5"/>
      <c r="M23" s="5"/>
      <c r="N23" s="5"/>
      <c r="O23" s="5"/>
      <c r="P23" s="5"/>
      <c r="Q23" s="5"/>
      <c r="R23" s="5"/>
      <c r="S23" s="5"/>
      <c r="T23" s="5"/>
      <c r="U23" s="5"/>
      <c r="V23" s="5"/>
      <c r="W23" s="5"/>
      <c r="X23" s="5"/>
      <c r="Y23" s="5"/>
    </row>
    <row r="24" ht="14.25" customHeight="1">
      <c r="A24" s="5"/>
      <c r="B24" s="5"/>
      <c r="C24" s="5"/>
      <c r="D24" s="5"/>
      <c r="E24" s="5"/>
      <c r="F24" s="5"/>
      <c r="G24" s="5"/>
      <c r="H24" s="5"/>
      <c r="I24" s="5"/>
      <c r="J24" s="5"/>
      <c r="K24" s="5"/>
      <c r="L24" s="5"/>
      <c r="M24" s="5"/>
      <c r="N24" s="5"/>
      <c r="O24" s="5"/>
      <c r="P24" s="5"/>
      <c r="Q24" s="5"/>
      <c r="R24" s="5"/>
      <c r="S24" s="5"/>
      <c r="T24" s="5"/>
      <c r="U24" s="5"/>
      <c r="V24" s="5"/>
      <c r="W24" s="5"/>
      <c r="X24" s="5"/>
      <c r="Y24" s="5"/>
    </row>
    <row r="25" ht="14.25" customHeight="1">
      <c r="A25" s="5"/>
      <c r="B25" s="5"/>
      <c r="C25" s="5"/>
      <c r="D25" s="5"/>
      <c r="E25" s="5"/>
      <c r="F25" s="5"/>
      <c r="G25" s="5"/>
      <c r="H25" s="5"/>
      <c r="I25" s="5"/>
      <c r="J25" s="5"/>
      <c r="K25" s="5"/>
      <c r="L25" s="5"/>
      <c r="M25" s="5"/>
      <c r="N25" s="5"/>
      <c r="O25" s="5"/>
      <c r="P25" s="5"/>
      <c r="Q25" s="5"/>
      <c r="R25" s="5"/>
      <c r="S25" s="5"/>
      <c r="T25" s="5"/>
      <c r="U25" s="5"/>
      <c r="V25" s="5"/>
      <c r="W25" s="5"/>
      <c r="X25" s="5"/>
      <c r="Y25" s="5"/>
    </row>
    <row r="26" ht="14.25" customHeight="1">
      <c r="A26" s="5"/>
      <c r="B26" s="5"/>
      <c r="C26" s="5"/>
      <c r="D26" s="5"/>
      <c r="E26" s="5"/>
      <c r="F26" s="5"/>
      <c r="G26" s="5"/>
      <c r="H26" s="5"/>
      <c r="I26" s="5"/>
      <c r="J26" s="5"/>
      <c r="K26" s="5"/>
      <c r="L26" s="5"/>
      <c r="M26" s="5"/>
      <c r="N26" s="5"/>
      <c r="O26" s="5"/>
      <c r="P26" s="5"/>
      <c r="Q26" s="5"/>
      <c r="R26" s="5"/>
      <c r="S26" s="5"/>
      <c r="T26" s="5"/>
      <c r="U26" s="5"/>
      <c r="V26" s="5"/>
      <c r="W26" s="5"/>
      <c r="X26" s="5"/>
      <c r="Y26" s="5"/>
    </row>
    <row r="27" ht="14.25" customHeight="1">
      <c r="A27" s="5"/>
      <c r="B27" s="5"/>
      <c r="C27" s="5"/>
      <c r="D27" s="5"/>
      <c r="E27" s="5"/>
      <c r="F27" s="5"/>
      <c r="G27" s="5"/>
      <c r="H27" s="5"/>
      <c r="I27" s="5"/>
      <c r="J27" s="5"/>
      <c r="K27" s="5"/>
      <c r="L27" s="5"/>
      <c r="M27" s="5"/>
      <c r="N27" s="5"/>
      <c r="O27" s="5"/>
      <c r="P27" s="5"/>
      <c r="Q27" s="5"/>
      <c r="R27" s="5"/>
      <c r="S27" s="5"/>
      <c r="T27" s="5"/>
      <c r="U27" s="5"/>
      <c r="V27" s="5"/>
      <c r="W27" s="5"/>
      <c r="X27" s="5"/>
      <c r="Y27" s="5"/>
    </row>
    <row r="28" ht="14.25" customHeight="1">
      <c r="A28" s="5"/>
      <c r="B28" s="5"/>
      <c r="C28" s="5"/>
      <c r="D28" s="5"/>
      <c r="E28" s="5"/>
      <c r="F28" s="5"/>
      <c r="G28" s="5"/>
      <c r="H28" s="5"/>
      <c r="I28" s="5"/>
      <c r="J28" s="5"/>
      <c r="K28" s="5"/>
      <c r="L28" s="5"/>
      <c r="M28" s="5"/>
      <c r="N28" s="5"/>
      <c r="O28" s="5"/>
      <c r="P28" s="5"/>
      <c r="Q28" s="5"/>
      <c r="R28" s="5"/>
      <c r="S28" s="5"/>
      <c r="T28" s="5"/>
      <c r="U28" s="5"/>
      <c r="V28" s="5"/>
      <c r="W28" s="5"/>
      <c r="X28" s="5"/>
      <c r="Y28" s="5"/>
    </row>
    <row r="29" ht="14.25" customHeight="1">
      <c r="A29" s="5"/>
      <c r="B29" s="5"/>
      <c r="C29" s="5"/>
      <c r="D29" s="5"/>
      <c r="E29" s="5"/>
      <c r="F29" s="5"/>
      <c r="G29" s="5"/>
      <c r="H29" s="5"/>
      <c r="I29" s="5"/>
      <c r="J29" s="5"/>
      <c r="K29" s="5"/>
      <c r="L29" s="5"/>
      <c r="M29" s="5"/>
      <c r="N29" s="5"/>
      <c r="O29" s="5"/>
      <c r="P29" s="5"/>
      <c r="Q29" s="5"/>
      <c r="R29" s="5"/>
      <c r="S29" s="5"/>
      <c r="T29" s="5"/>
      <c r="U29" s="5"/>
      <c r="V29" s="5"/>
      <c r="W29" s="5"/>
      <c r="X29" s="5"/>
      <c r="Y29" s="5"/>
    </row>
    <row r="30" ht="14.25" customHeight="1">
      <c r="A30" s="5"/>
      <c r="B30" s="5"/>
      <c r="C30" s="5"/>
      <c r="D30" s="5"/>
      <c r="E30" s="5"/>
      <c r="F30" s="5"/>
      <c r="G30" s="5"/>
      <c r="H30" s="5"/>
      <c r="I30" s="5"/>
      <c r="J30" s="5"/>
      <c r="K30" s="5"/>
      <c r="L30" s="5"/>
      <c r="M30" s="5"/>
      <c r="N30" s="5"/>
      <c r="O30" s="5"/>
      <c r="P30" s="5"/>
      <c r="Q30" s="5"/>
      <c r="R30" s="5"/>
      <c r="S30" s="5"/>
      <c r="T30" s="5"/>
      <c r="U30" s="5"/>
      <c r="V30" s="5"/>
      <c r="W30" s="5"/>
      <c r="X30" s="5"/>
      <c r="Y30" s="5"/>
    </row>
    <row r="31" ht="14.25" customHeight="1">
      <c r="A31" s="5"/>
      <c r="B31" s="5"/>
      <c r="C31" s="5"/>
      <c r="D31" s="5"/>
      <c r="E31" s="5"/>
      <c r="F31" s="5"/>
      <c r="G31" s="5"/>
      <c r="H31" s="5"/>
      <c r="I31" s="5"/>
      <c r="J31" s="5"/>
      <c r="K31" s="5"/>
      <c r="L31" s="5"/>
      <c r="M31" s="5"/>
      <c r="N31" s="5"/>
      <c r="O31" s="5"/>
      <c r="P31" s="5"/>
      <c r="Q31" s="5"/>
      <c r="R31" s="5"/>
      <c r="S31" s="5"/>
      <c r="T31" s="5"/>
      <c r="U31" s="5"/>
      <c r="V31" s="5"/>
      <c r="W31" s="5"/>
      <c r="X31" s="5"/>
      <c r="Y31" s="5"/>
    </row>
    <row r="32" ht="14.25" customHeight="1">
      <c r="A32" s="5"/>
      <c r="B32" s="5"/>
      <c r="C32" s="5"/>
      <c r="D32" s="5"/>
      <c r="E32" s="5"/>
      <c r="F32" s="5"/>
      <c r="G32" s="5"/>
      <c r="H32" s="5"/>
      <c r="I32" s="5"/>
      <c r="J32" s="5"/>
      <c r="K32" s="5"/>
      <c r="L32" s="5"/>
      <c r="M32" s="5"/>
      <c r="N32" s="5"/>
      <c r="O32" s="5"/>
      <c r="P32" s="5"/>
      <c r="Q32" s="5"/>
      <c r="R32" s="5"/>
      <c r="S32" s="5"/>
      <c r="T32" s="5"/>
      <c r="U32" s="5"/>
      <c r="V32" s="5"/>
      <c r="W32" s="5"/>
      <c r="X32" s="5"/>
      <c r="Y32" s="5"/>
    </row>
    <row r="33" ht="14.25" customHeight="1">
      <c r="A33" s="5"/>
      <c r="B33" s="5"/>
      <c r="C33" s="5"/>
      <c r="D33" s="5"/>
      <c r="E33" s="5"/>
      <c r="F33" s="5"/>
      <c r="G33" s="5"/>
      <c r="H33" s="5"/>
      <c r="I33" s="5"/>
      <c r="J33" s="5"/>
      <c r="K33" s="5"/>
      <c r="L33" s="5"/>
      <c r="M33" s="5"/>
      <c r="N33" s="5"/>
      <c r="O33" s="5"/>
      <c r="P33" s="5"/>
      <c r="Q33" s="5"/>
      <c r="R33" s="5"/>
      <c r="S33" s="5"/>
      <c r="T33" s="5"/>
      <c r="U33" s="5"/>
      <c r="V33" s="5"/>
      <c r="W33" s="5"/>
      <c r="X33" s="5"/>
      <c r="Y33" s="5"/>
    </row>
    <row r="34" ht="14.25" customHeight="1">
      <c r="A34" s="5"/>
      <c r="B34" s="5"/>
      <c r="C34" s="5"/>
      <c r="D34" s="5"/>
      <c r="E34" s="5"/>
      <c r="F34" s="5"/>
      <c r="G34" s="5"/>
      <c r="H34" s="5"/>
      <c r="I34" s="5"/>
      <c r="J34" s="5"/>
      <c r="K34" s="5"/>
      <c r="L34" s="5"/>
      <c r="M34" s="5"/>
      <c r="N34" s="5"/>
      <c r="O34" s="5"/>
      <c r="P34" s="5"/>
      <c r="Q34" s="5"/>
      <c r="R34" s="5"/>
      <c r="S34" s="5"/>
      <c r="T34" s="5"/>
      <c r="U34" s="5"/>
      <c r="V34" s="5"/>
      <c r="W34" s="5"/>
      <c r="X34" s="5"/>
      <c r="Y34" s="5"/>
    </row>
    <row r="35" ht="14.25" customHeight="1">
      <c r="A35" s="5"/>
      <c r="B35" s="5"/>
      <c r="C35" s="5"/>
      <c r="D35" s="5"/>
      <c r="E35" s="5"/>
      <c r="F35" s="5"/>
      <c r="G35" s="5"/>
      <c r="H35" s="5"/>
      <c r="I35" s="5"/>
      <c r="J35" s="5"/>
      <c r="K35" s="5"/>
      <c r="L35" s="5"/>
      <c r="M35" s="5"/>
      <c r="N35" s="5"/>
      <c r="O35" s="5"/>
      <c r="P35" s="5"/>
      <c r="Q35" s="5"/>
      <c r="R35" s="5"/>
      <c r="S35" s="5"/>
      <c r="T35" s="5"/>
      <c r="U35" s="5"/>
      <c r="V35" s="5"/>
      <c r="W35" s="5"/>
      <c r="X35" s="5"/>
      <c r="Y35" s="5"/>
    </row>
    <row r="36" ht="14.25" customHeight="1">
      <c r="A36" s="5"/>
      <c r="B36" s="5"/>
      <c r="C36" s="5"/>
      <c r="D36" s="5"/>
      <c r="E36" s="5"/>
      <c r="F36" s="5"/>
      <c r="G36" s="5"/>
      <c r="H36" s="5"/>
      <c r="I36" s="5"/>
      <c r="J36" s="5"/>
      <c r="K36" s="5"/>
      <c r="L36" s="5"/>
      <c r="M36" s="5"/>
      <c r="N36" s="5"/>
      <c r="O36" s="5"/>
      <c r="P36" s="5"/>
      <c r="Q36" s="5"/>
      <c r="R36" s="5"/>
      <c r="S36" s="5"/>
      <c r="T36" s="5"/>
      <c r="U36" s="5"/>
      <c r="V36" s="5"/>
      <c r="W36" s="5"/>
      <c r="X36" s="5"/>
      <c r="Y36" s="5"/>
    </row>
    <row r="37" ht="14.25" customHeight="1">
      <c r="A37" s="5"/>
      <c r="B37" s="5"/>
      <c r="C37" s="5"/>
      <c r="D37" s="5"/>
      <c r="E37" s="5"/>
      <c r="F37" s="5"/>
      <c r="G37" s="5"/>
      <c r="H37" s="5"/>
      <c r="I37" s="5"/>
      <c r="J37" s="5"/>
      <c r="K37" s="5"/>
      <c r="L37" s="5"/>
      <c r="M37" s="5"/>
      <c r="N37" s="5"/>
      <c r="O37" s="5"/>
      <c r="P37" s="5"/>
      <c r="Q37" s="5"/>
      <c r="R37" s="5"/>
      <c r="S37" s="5"/>
      <c r="T37" s="5"/>
      <c r="U37" s="5"/>
      <c r="V37" s="5"/>
      <c r="W37" s="5"/>
      <c r="X37" s="5"/>
      <c r="Y37" s="5"/>
    </row>
    <row r="38" ht="14.25" customHeight="1">
      <c r="A38" s="5"/>
      <c r="B38" s="5"/>
      <c r="C38" s="5"/>
      <c r="D38" s="5"/>
      <c r="E38" s="5"/>
      <c r="F38" s="5"/>
      <c r="G38" s="5"/>
      <c r="H38" s="5"/>
      <c r="I38" s="5"/>
      <c r="J38" s="5"/>
      <c r="K38" s="5"/>
      <c r="L38" s="5"/>
      <c r="M38" s="5"/>
      <c r="N38" s="5"/>
      <c r="O38" s="5"/>
      <c r="P38" s="5"/>
      <c r="Q38" s="5"/>
      <c r="R38" s="5"/>
      <c r="S38" s="5"/>
      <c r="T38" s="5"/>
      <c r="U38" s="5"/>
      <c r="V38" s="5"/>
      <c r="W38" s="5"/>
      <c r="X38" s="5"/>
      <c r="Y38" s="5"/>
    </row>
    <row r="39" ht="14.25" customHeight="1">
      <c r="A39" s="5"/>
      <c r="B39" s="5"/>
      <c r="C39" s="5"/>
      <c r="D39" s="5"/>
      <c r="E39" s="5"/>
      <c r="F39" s="5"/>
      <c r="G39" s="5"/>
      <c r="H39" s="5"/>
      <c r="I39" s="5"/>
      <c r="J39" s="5"/>
      <c r="K39" s="5"/>
      <c r="L39" s="5"/>
      <c r="M39" s="5"/>
      <c r="N39" s="5"/>
      <c r="O39" s="5"/>
      <c r="P39" s="5"/>
      <c r="Q39" s="5"/>
      <c r="R39" s="5"/>
      <c r="S39" s="5"/>
      <c r="T39" s="5"/>
      <c r="U39" s="5"/>
      <c r="V39" s="5"/>
      <c r="W39" s="5"/>
      <c r="X39" s="5"/>
      <c r="Y39" s="5"/>
    </row>
    <row r="40" ht="14.25" customHeight="1">
      <c r="A40" s="5"/>
      <c r="B40" s="5"/>
      <c r="C40" s="5"/>
      <c r="D40" s="5"/>
      <c r="E40" s="5"/>
      <c r="F40" s="5"/>
      <c r="G40" s="5"/>
      <c r="H40" s="5"/>
      <c r="I40" s="5"/>
      <c r="J40" s="5"/>
      <c r="K40" s="5"/>
      <c r="L40" s="5"/>
      <c r="M40" s="5"/>
      <c r="N40" s="5"/>
      <c r="O40" s="5"/>
      <c r="P40" s="5"/>
      <c r="Q40" s="5"/>
      <c r="R40" s="5"/>
      <c r="S40" s="5"/>
      <c r="T40" s="5"/>
      <c r="U40" s="5"/>
      <c r="V40" s="5"/>
      <c r="W40" s="5"/>
      <c r="X40" s="5"/>
      <c r="Y40" s="5"/>
    </row>
    <row r="41" ht="14.25" customHeight="1">
      <c r="A41" s="5"/>
      <c r="B41" s="5"/>
      <c r="C41" s="5"/>
      <c r="D41" s="5"/>
      <c r="E41" s="5"/>
      <c r="F41" s="5"/>
      <c r="G41" s="5"/>
      <c r="H41" s="5"/>
      <c r="I41" s="5"/>
      <c r="J41" s="5"/>
      <c r="K41" s="5"/>
      <c r="L41" s="5"/>
      <c r="M41" s="5"/>
      <c r="N41" s="5"/>
      <c r="O41" s="5"/>
      <c r="P41" s="5"/>
      <c r="Q41" s="5"/>
      <c r="R41" s="5"/>
      <c r="S41" s="5"/>
      <c r="T41" s="5"/>
      <c r="U41" s="5"/>
      <c r="V41" s="5"/>
      <c r="W41" s="5"/>
      <c r="X41" s="5"/>
      <c r="Y41" s="5"/>
    </row>
    <row r="42" ht="14.25" customHeight="1">
      <c r="A42" s="5"/>
      <c r="B42" s="5"/>
      <c r="C42" s="5"/>
      <c r="D42" s="5"/>
      <c r="E42" s="5"/>
      <c r="F42" s="5"/>
      <c r="G42" s="5"/>
      <c r="H42" s="5"/>
      <c r="I42" s="5"/>
      <c r="J42" s="5"/>
      <c r="K42" s="5"/>
      <c r="L42" s="5"/>
      <c r="M42" s="5"/>
      <c r="N42" s="5"/>
      <c r="O42" s="5"/>
      <c r="P42" s="5"/>
      <c r="Q42" s="5"/>
      <c r="R42" s="5"/>
      <c r="S42" s="5"/>
      <c r="T42" s="5"/>
      <c r="U42" s="5"/>
      <c r="V42" s="5"/>
      <c r="W42" s="5"/>
      <c r="X42" s="5"/>
      <c r="Y42" s="5"/>
    </row>
    <row r="43" ht="14.25" customHeight="1">
      <c r="A43" s="5"/>
      <c r="B43" s="5"/>
      <c r="C43" s="5"/>
      <c r="D43" s="5"/>
      <c r="E43" s="5"/>
      <c r="F43" s="5"/>
      <c r="G43" s="5"/>
      <c r="H43" s="5"/>
      <c r="I43" s="5"/>
      <c r="J43" s="5"/>
      <c r="K43" s="5"/>
      <c r="L43" s="5"/>
      <c r="M43" s="5"/>
      <c r="N43" s="5"/>
      <c r="O43" s="5"/>
      <c r="P43" s="5"/>
      <c r="Q43" s="5"/>
      <c r="R43" s="5"/>
      <c r="S43" s="5"/>
      <c r="T43" s="5"/>
      <c r="U43" s="5"/>
      <c r="V43" s="5"/>
      <c r="W43" s="5"/>
      <c r="X43" s="5"/>
      <c r="Y43" s="5"/>
    </row>
    <row r="44" ht="14.25" customHeight="1">
      <c r="A44" s="5"/>
      <c r="B44" s="5"/>
      <c r="C44" s="5"/>
      <c r="D44" s="5"/>
      <c r="E44" s="5"/>
      <c r="F44" s="5"/>
      <c r="G44" s="5"/>
      <c r="H44" s="5"/>
      <c r="I44" s="5"/>
      <c r="J44" s="5"/>
      <c r="K44" s="5"/>
      <c r="L44" s="5"/>
      <c r="M44" s="5"/>
      <c r="N44" s="5"/>
      <c r="O44" s="5"/>
      <c r="P44" s="5"/>
      <c r="Q44" s="5"/>
      <c r="R44" s="5"/>
      <c r="S44" s="5"/>
      <c r="T44" s="5"/>
      <c r="U44" s="5"/>
      <c r="V44" s="5"/>
      <c r="W44" s="5"/>
      <c r="X44" s="5"/>
      <c r="Y44" s="5"/>
    </row>
    <row r="45" ht="14.25" customHeight="1">
      <c r="A45" s="5"/>
      <c r="B45" s="5"/>
      <c r="C45" s="5"/>
      <c r="D45" s="5"/>
      <c r="E45" s="5"/>
      <c r="F45" s="5"/>
      <c r="G45" s="5"/>
      <c r="H45" s="5"/>
      <c r="I45" s="5"/>
      <c r="J45" s="5"/>
      <c r="K45" s="5"/>
      <c r="L45" s="5"/>
      <c r="M45" s="5"/>
      <c r="N45" s="5"/>
      <c r="O45" s="5"/>
      <c r="P45" s="5"/>
      <c r="Q45" s="5"/>
      <c r="R45" s="5"/>
      <c r="S45" s="5"/>
      <c r="T45" s="5"/>
      <c r="U45" s="5"/>
      <c r="V45" s="5"/>
      <c r="W45" s="5"/>
      <c r="X45" s="5"/>
      <c r="Y45" s="5"/>
    </row>
    <row r="46" ht="14.25" customHeight="1">
      <c r="A46" s="5"/>
      <c r="B46" s="5"/>
      <c r="C46" s="5"/>
      <c r="D46" s="5"/>
      <c r="E46" s="5"/>
      <c r="F46" s="5"/>
      <c r="G46" s="5"/>
      <c r="H46" s="5"/>
      <c r="I46" s="5"/>
      <c r="J46" s="5"/>
      <c r="K46" s="5"/>
      <c r="L46" s="5"/>
      <c r="M46" s="5"/>
      <c r="N46" s="5"/>
      <c r="O46" s="5"/>
      <c r="P46" s="5"/>
      <c r="Q46" s="5"/>
      <c r="R46" s="5"/>
      <c r="S46" s="5"/>
      <c r="T46" s="5"/>
      <c r="U46" s="5"/>
      <c r="V46" s="5"/>
      <c r="W46" s="5"/>
      <c r="X46" s="5"/>
      <c r="Y46" s="5"/>
    </row>
    <row r="47" ht="14.25" customHeight="1">
      <c r="A47" s="5"/>
      <c r="B47" s="5"/>
      <c r="C47" s="5"/>
      <c r="D47" s="5"/>
      <c r="E47" s="5"/>
      <c r="F47" s="5"/>
      <c r="G47" s="5"/>
      <c r="H47" s="5"/>
      <c r="I47" s="5"/>
      <c r="J47" s="5"/>
      <c r="K47" s="5"/>
      <c r="L47" s="5"/>
      <c r="M47" s="5"/>
      <c r="N47" s="5"/>
      <c r="O47" s="5"/>
      <c r="P47" s="5"/>
      <c r="Q47" s="5"/>
      <c r="R47" s="5"/>
      <c r="S47" s="5"/>
      <c r="T47" s="5"/>
      <c r="U47" s="5"/>
      <c r="V47" s="5"/>
      <c r="W47" s="5"/>
      <c r="X47" s="5"/>
      <c r="Y47" s="5"/>
    </row>
    <row r="48" ht="14.25" customHeight="1">
      <c r="A48" s="5"/>
      <c r="B48" s="5"/>
      <c r="C48" s="5"/>
      <c r="D48" s="5"/>
      <c r="E48" s="5"/>
      <c r="F48" s="5"/>
      <c r="G48" s="5"/>
      <c r="H48" s="5"/>
      <c r="I48" s="5"/>
      <c r="J48" s="5"/>
      <c r="K48" s="5"/>
      <c r="L48" s="5"/>
      <c r="M48" s="5"/>
      <c r="N48" s="5"/>
      <c r="O48" s="5"/>
      <c r="P48" s="5"/>
      <c r="Q48" s="5"/>
      <c r="R48" s="5"/>
      <c r="S48" s="5"/>
      <c r="T48" s="5"/>
      <c r="U48" s="5"/>
      <c r="V48" s="5"/>
      <c r="W48" s="5"/>
      <c r="X48" s="5"/>
      <c r="Y48" s="5"/>
    </row>
    <row r="49" ht="14.25" customHeight="1">
      <c r="A49" s="5"/>
      <c r="B49" s="5"/>
      <c r="C49" s="5"/>
      <c r="D49" s="5"/>
      <c r="E49" s="5"/>
      <c r="F49" s="5"/>
      <c r="G49" s="5"/>
      <c r="H49" s="5"/>
      <c r="I49" s="5"/>
      <c r="J49" s="5"/>
      <c r="K49" s="5"/>
      <c r="L49" s="5"/>
      <c r="M49" s="5"/>
      <c r="N49" s="5"/>
      <c r="O49" s="5"/>
      <c r="P49" s="5"/>
      <c r="Q49" s="5"/>
      <c r="R49" s="5"/>
      <c r="S49" s="5"/>
      <c r="T49" s="5"/>
      <c r="U49" s="5"/>
      <c r="V49" s="5"/>
      <c r="W49" s="5"/>
      <c r="X49" s="5"/>
      <c r="Y49" s="5"/>
    </row>
    <row r="50" ht="14.25" customHeight="1">
      <c r="A50" s="5"/>
      <c r="B50" s="5"/>
      <c r="C50" s="5"/>
      <c r="D50" s="5"/>
      <c r="E50" s="5"/>
      <c r="F50" s="5"/>
      <c r="G50" s="5"/>
      <c r="H50" s="5"/>
      <c r="I50" s="5"/>
      <c r="J50" s="5"/>
      <c r="K50" s="5"/>
      <c r="L50" s="5"/>
      <c r="M50" s="5"/>
      <c r="N50" s="5"/>
      <c r="O50" s="5"/>
      <c r="P50" s="5"/>
      <c r="Q50" s="5"/>
      <c r="R50" s="5"/>
      <c r="S50" s="5"/>
      <c r="T50" s="5"/>
      <c r="U50" s="5"/>
      <c r="V50" s="5"/>
      <c r="W50" s="5"/>
      <c r="X50" s="5"/>
      <c r="Y50" s="5"/>
    </row>
    <row r="51" ht="14.25" customHeight="1">
      <c r="A51" s="5"/>
      <c r="B51" s="5"/>
      <c r="C51" s="5"/>
      <c r="D51" s="5"/>
      <c r="E51" s="5"/>
      <c r="F51" s="5"/>
      <c r="G51" s="5"/>
      <c r="H51" s="5"/>
      <c r="I51" s="5"/>
      <c r="J51" s="5"/>
      <c r="K51" s="5"/>
      <c r="L51" s="5"/>
      <c r="M51" s="5"/>
      <c r="N51" s="5"/>
      <c r="O51" s="5"/>
      <c r="P51" s="5"/>
      <c r="Q51" s="5"/>
      <c r="R51" s="5"/>
      <c r="S51" s="5"/>
      <c r="T51" s="5"/>
      <c r="U51" s="5"/>
      <c r="V51" s="5"/>
      <c r="W51" s="5"/>
      <c r="X51" s="5"/>
      <c r="Y51" s="5"/>
    </row>
    <row r="52" ht="14.25" customHeight="1">
      <c r="A52" s="5"/>
      <c r="B52" s="5"/>
      <c r="C52" s="5"/>
      <c r="D52" s="5"/>
      <c r="E52" s="5"/>
      <c r="F52" s="5"/>
      <c r="G52" s="5"/>
      <c r="H52" s="5"/>
      <c r="I52" s="5"/>
      <c r="J52" s="5"/>
      <c r="K52" s="5"/>
      <c r="L52" s="5"/>
      <c r="M52" s="5"/>
      <c r="N52" s="5"/>
      <c r="O52" s="5"/>
      <c r="P52" s="5"/>
      <c r="Q52" s="5"/>
      <c r="R52" s="5"/>
      <c r="S52" s="5"/>
      <c r="T52" s="5"/>
      <c r="U52" s="5"/>
      <c r="V52" s="5"/>
      <c r="W52" s="5"/>
      <c r="X52" s="5"/>
      <c r="Y52" s="5"/>
    </row>
    <row r="53" ht="14.25" customHeight="1">
      <c r="A53" s="5"/>
      <c r="B53" s="5"/>
      <c r="C53" s="5"/>
      <c r="D53" s="5"/>
      <c r="E53" s="5"/>
      <c r="F53" s="5"/>
      <c r="G53" s="5"/>
      <c r="H53" s="5"/>
      <c r="I53" s="5"/>
      <c r="J53" s="5"/>
      <c r="K53" s="5"/>
      <c r="L53" s="5"/>
      <c r="M53" s="5"/>
      <c r="N53" s="5"/>
      <c r="O53" s="5"/>
      <c r="P53" s="5"/>
      <c r="Q53" s="5"/>
      <c r="R53" s="5"/>
      <c r="S53" s="5"/>
      <c r="T53" s="5"/>
      <c r="U53" s="5"/>
      <c r="V53" s="5"/>
      <c r="W53" s="5"/>
      <c r="X53" s="5"/>
      <c r="Y53" s="5"/>
    </row>
    <row r="54" ht="14.25" customHeight="1">
      <c r="A54" s="5"/>
      <c r="B54" s="5"/>
      <c r="C54" s="5"/>
      <c r="D54" s="5"/>
      <c r="E54" s="5"/>
      <c r="F54" s="5"/>
      <c r="G54" s="5"/>
      <c r="H54" s="5"/>
      <c r="I54" s="5"/>
      <c r="J54" s="5"/>
      <c r="K54" s="5"/>
      <c r="L54" s="5"/>
      <c r="M54" s="5"/>
      <c r="N54" s="5"/>
      <c r="O54" s="5"/>
      <c r="P54" s="5"/>
      <c r="Q54" s="5"/>
      <c r="R54" s="5"/>
      <c r="S54" s="5"/>
      <c r="T54" s="5"/>
      <c r="U54" s="5"/>
      <c r="V54" s="5"/>
      <c r="W54" s="5"/>
      <c r="X54" s="5"/>
      <c r="Y54" s="5"/>
    </row>
    <row r="55" ht="14.25" customHeight="1">
      <c r="A55" s="5"/>
      <c r="B55" s="5"/>
      <c r="C55" s="5"/>
      <c r="D55" s="5"/>
      <c r="E55" s="5"/>
      <c r="F55" s="5"/>
      <c r="G55" s="5"/>
      <c r="H55" s="5"/>
      <c r="I55" s="5"/>
      <c r="J55" s="5"/>
      <c r="K55" s="5"/>
      <c r="L55" s="5"/>
      <c r="M55" s="5"/>
      <c r="N55" s="5"/>
      <c r="O55" s="5"/>
      <c r="P55" s="5"/>
      <c r="Q55" s="5"/>
      <c r="R55" s="5"/>
      <c r="S55" s="5"/>
      <c r="T55" s="5"/>
      <c r="U55" s="5"/>
      <c r="V55" s="5"/>
      <c r="W55" s="5"/>
      <c r="X55" s="5"/>
      <c r="Y55" s="5"/>
    </row>
    <row r="56" ht="14.25" customHeight="1">
      <c r="A56" s="5"/>
      <c r="B56" s="5"/>
      <c r="C56" s="5"/>
      <c r="D56" s="5"/>
      <c r="E56" s="5"/>
      <c r="F56" s="5"/>
      <c r="G56" s="5"/>
      <c r="H56" s="5"/>
      <c r="I56" s="5"/>
      <c r="J56" s="5"/>
      <c r="K56" s="5"/>
      <c r="L56" s="5"/>
      <c r="M56" s="5"/>
      <c r="N56" s="5"/>
      <c r="O56" s="5"/>
      <c r="P56" s="5"/>
      <c r="Q56" s="5"/>
      <c r="R56" s="5"/>
      <c r="S56" s="5"/>
      <c r="T56" s="5"/>
      <c r="U56" s="5"/>
      <c r="V56" s="5"/>
      <c r="W56" s="5"/>
      <c r="X56" s="5"/>
      <c r="Y56" s="5"/>
    </row>
    <row r="57" ht="14.25" customHeight="1">
      <c r="A57" s="5"/>
      <c r="B57" s="5"/>
      <c r="C57" s="5"/>
      <c r="D57" s="5"/>
      <c r="E57" s="5"/>
      <c r="F57" s="5"/>
      <c r="G57" s="5"/>
      <c r="H57" s="5"/>
      <c r="I57" s="5"/>
      <c r="J57" s="5"/>
      <c r="K57" s="5"/>
      <c r="L57" s="5"/>
      <c r="M57" s="5"/>
      <c r="N57" s="5"/>
      <c r="O57" s="5"/>
      <c r="P57" s="5"/>
      <c r="Q57" s="5"/>
      <c r="R57" s="5"/>
      <c r="S57" s="5"/>
      <c r="T57" s="5"/>
      <c r="U57" s="5"/>
      <c r="V57" s="5"/>
      <c r="W57" s="5"/>
      <c r="X57" s="5"/>
      <c r="Y57" s="5"/>
    </row>
    <row r="58" ht="14.25" customHeight="1">
      <c r="A58" s="5"/>
      <c r="B58" s="5"/>
      <c r="C58" s="5"/>
      <c r="D58" s="5"/>
      <c r="E58" s="5"/>
      <c r="F58" s="5"/>
      <c r="G58" s="5"/>
      <c r="H58" s="5"/>
      <c r="I58" s="5"/>
      <c r="J58" s="5"/>
      <c r="K58" s="5"/>
      <c r="L58" s="5"/>
      <c r="M58" s="5"/>
      <c r="N58" s="5"/>
      <c r="O58" s="5"/>
      <c r="P58" s="5"/>
      <c r="Q58" s="5"/>
      <c r="R58" s="5"/>
      <c r="S58" s="5"/>
      <c r="T58" s="5"/>
      <c r="U58" s="5"/>
      <c r="V58" s="5"/>
      <c r="W58" s="5"/>
      <c r="X58" s="5"/>
      <c r="Y58" s="5"/>
    </row>
    <row r="59" ht="14.25" customHeight="1">
      <c r="A59" s="5"/>
      <c r="B59" s="5"/>
      <c r="C59" s="5"/>
      <c r="D59" s="5"/>
      <c r="E59" s="5"/>
      <c r="F59" s="5"/>
      <c r="G59" s="5"/>
      <c r="H59" s="5"/>
      <c r="I59" s="5"/>
      <c r="J59" s="5"/>
      <c r="K59" s="5"/>
      <c r="L59" s="5"/>
      <c r="M59" s="5"/>
      <c r="N59" s="5"/>
      <c r="O59" s="5"/>
      <c r="P59" s="5"/>
      <c r="Q59" s="5"/>
      <c r="R59" s="5"/>
      <c r="S59" s="5"/>
      <c r="T59" s="5"/>
      <c r="U59" s="5"/>
      <c r="V59" s="5"/>
      <c r="W59" s="5"/>
      <c r="X59" s="5"/>
      <c r="Y59" s="5"/>
    </row>
    <row r="60" ht="14.25" customHeight="1">
      <c r="A60" s="5"/>
      <c r="B60" s="5"/>
      <c r="C60" s="5"/>
      <c r="D60" s="5"/>
      <c r="E60" s="5"/>
      <c r="F60" s="5"/>
      <c r="G60" s="5"/>
      <c r="H60" s="5"/>
      <c r="I60" s="5"/>
      <c r="J60" s="5"/>
      <c r="K60" s="5"/>
      <c r="L60" s="5"/>
      <c r="M60" s="5"/>
      <c r="N60" s="5"/>
      <c r="O60" s="5"/>
      <c r="P60" s="5"/>
      <c r="Q60" s="5"/>
      <c r="R60" s="5"/>
      <c r="S60" s="5"/>
      <c r="T60" s="5"/>
      <c r="U60" s="5"/>
      <c r="V60" s="5"/>
      <c r="W60" s="5"/>
      <c r="X60" s="5"/>
      <c r="Y60" s="5"/>
    </row>
    <row r="61" ht="14.25" customHeight="1">
      <c r="A61" s="5"/>
      <c r="B61" s="5"/>
      <c r="C61" s="5"/>
      <c r="D61" s="5"/>
      <c r="E61" s="5"/>
      <c r="F61" s="5"/>
      <c r="G61" s="5"/>
      <c r="H61" s="5"/>
      <c r="I61" s="5"/>
      <c r="J61" s="5"/>
      <c r="K61" s="5"/>
      <c r="L61" s="5"/>
      <c r="M61" s="5"/>
      <c r="N61" s="5"/>
      <c r="O61" s="5"/>
      <c r="P61" s="5"/>
      <c r="Q61" s="5"/>
      <c r="R61" s="5"/>
      <c r="S61" s="5"/>
      <c r="T61" s="5"/>
      <c r="U61" s="5"/>
      <c r="V61" s="5"/>
      <c r="W61" s="5"/>
      <c r="X61" s="5"/>
      <c r="Y61" s="5"/>
    </row>
    <row r="62" ht="14.25" customHeight="1">
      <c r="A62" s="5"/>
      <c r="B62" s="5"/>
      <c r="C62" s="5"/>
      <c r="D62" s="5"/>
      <c r="E62" s="5"/>
      <c r="F62" s="5"/>
      <c r="G62" s="5"/>
      <c r="H62" s="5"/>
      <c r="I62" s="5"/>
      <c r="J62" s="5"/>
      <c r="K62" s="5"/>
      <c r="L62" s="5"/>
      <c r="M62" s="5"/>
      <c r="N62" s="5"/>
      <c r="O62" s="5"/>
      <c r="P62" s="5"/>
      <c r="Q62" s="5"/>
      <c r="R62" s="5"/>
      <c r="S62" s="5"/>
      <c r="T62" s="5"/>
      <c r="U62" s="5"/>
      <c r="V62" s="5"/>
      <c r="W62" s="5"/>
      <c r="X62" s="5"/>
      <c r="Y62" s="5"/>
    </row>
    <row r="63" ht="14.25" customHeight="1">
      <c r="A63" s="5"/>
      <c r="B63" s="5"/>
      <c r="C63" s="5"/>
      <c r="D63" s="5"/>
      <c r="E63" s="5"/>
      <c r="F63" s="5"/>
      <c r="G63" s="5"/>
      <c r="H63" s="5"/>
      <c r="I63" s="5"/>
      <c r="J63" s="5"/>
      <c r="K63" s="5"/>
      <c r="L63" s="5"/>
      <c r="M63" s="5"/>
      <c r="N63" s="5"/>
      <c r="O63" s="5"/>
      <c r="P63" s="5"/>
      <c r="Q63" s="5"/>
      <c r="R63" s="5"/>
      <c r="S63" s="5"/>
      <c r="T63" s="5"/>
      <c r="U63" s="5"/>
      <c r="V63" s="5"/>
      <c r="W63" s="5"/>
      <c r="X63" s="5"/>
      <c r="Y63" s="5"/>
    </row>
    <row r="64" ht="14.25" customHeight="1">
      <c r="A64" s="5"/>
      <c r="B64" s="5"/>
      <c r="C64" s="5"/>
      <c r="D64" s="5"/>
      <c r="E64" s="5"/>
      <c r="F64" s="5"/>
      <c r="G64" s="5"/>
      <c r="H64" s="5"/>
      <c r="I64" s="5"/>
      <c r="J64" s="5"/>
      <c r="K64" s="5"/>
      <c r="L64" s="5"/>
      <c r="M64" s="5"/>
      <c r="N64" s="5"/>
      <c r="O64" s="5"/>
      <c r="P64" s="5"/>
      <c r="Q64" s="5"/>
      <c r="R64" s="5"/>
      <c r="S64" s="5"/>
      <c r="T64" s="5"/>
      <c r="U64" s="5"/>
      <c r="V64" s="5"/>
      <c r="W64" s="5"/>
      <c r="X64" s="5"/>
      <c r="Y64" s="5"/>
    </row>
    <row r="65" ht="14.25" customHeight="1">
      <c r="A65" s="5"/>
      <c r="B65" s="5"/>
      <c r="C65" s="5"/>
      <c r="D65" s="5"/>
      <c r="E65" s="5"/>
      <c r="F65" s="5"/>
      <c r="G65" s="5"/>
      <c r="H65" s="5"/>
      <c r="I65" s="5"/>
      <c r="J65" s="5"/>
      <c r="K65" s="5"/>
      <c r="L65" s="5"/>
      <c r="M65" s="5"/>
      <c r="N65" s="5"/>
      <c r="O65" s="5"/>
      <c r="P65" s="5"/>
      <c r="Q65" s="5"/>
      <c r="R65" s="5"/>
      <c r="S65" s="5"/>
      <c r="T65" s="5"/>
      <c r="U65" s="5"/>
      <c r="V65" s="5"/>
      <c r="W65" s="5"/>
      <c r="X65" s="5"/>
      <c r="Y65" s="5"/>
    </row>
    <row r="66" ht="14.25" customHeight="1">
      <c r="A66" s="5"/>
      <c r="B66" s="5"/>
      <c r="C66" s="5"/>
      <c r="D66" s="5"/>
      <c r="E66" s="5"/>
      <c r="F66" s="5"/>
      <c r="G66" s="5"/>
      <c r="H66" s="5"/>
      <c r="I66" s="5"/>
      <c r="J66" s="5"/>
      <c r="K66" s="5"/>
      <c r="L66" s="5"/>
      <c r="M66" s="5"/>
      <c r="N66" s="5"/>
      <c r="O66" s="5"/>
      <c r="P66" s="5"/>
      <c r="Q66" s="5"/>
      <c r="R66" s="5"/>
      <c r="S66" s="5"/>
      <c r="T66" s="5"/>
      <c r="U66" s="5"/>
      <c r="V66" s="5"/>
      <c r="W66" s="5"/>
      <c r="X66" s="5"/>
      <c r="Y66" s="5"/>
    </row>
    <row r="67" ht="14.25" customHeight="1">
      <c r="A67" s="5"/>
      <c r="B67" s="5"/>
      <c r="C67" s="5"/>
      <c r="D67" s="5"/>
      <c r="E67" s="5"/>
      <c r="F67" s="5"/>
      <c r="G67" s="5"/>
      <c r="H67" s="5"/>
      <c r="I67" s="5"/>
      <c r="J67" s="5"/>
      <c r="K67" s="5"/>
      <c r="L67" s="5"/>
      <c r="M67" s="5"/>
      <c r="N67" s="5"/>
      <c r="O67" s="5"/>
      <c r="P67" s="5"/>
      <c r="Q67" s="5"/>
      <c r="R67" s="5"/>
      <c r="S67" s="5"/>
      <c r="T67" s="5"/>
      <c r="U67" s="5"/>
      <c r="V67" s="5"/>
      <c r="W67" s="5"/>
      <c r="X67" s="5"/>
      <c r="Y67" s="5"/>
    </row>
    <row r="68" ht="14.25" customHeight="1">
      <c r="A68" s="5"/>
      <c r="B68" s="5"/>
      <c r="C68" s="5"/>
      <c r="D68" s="5"/>
      <c r="E68" s="5"/>
      <c r="F68" s="5"/>
      <c r="G68" s="5"/>
      <c r="H68" s="5"/>
      <c r="I68" s="5"/>
      <c r="J68" s="5"/>
      <c r="K68" s="5"/>
      <c r="L68" s="5"/>
      <c r="M68" s="5"/>
      <c r="N68" s="5"/>
      <c r="O68" s="5"/>
      <c r="P68" s="5"/>
      <c r="Q68" s="5"/>
      <c r="R68" s="5"/>
      <c r="S68" s="5"/>
      <c r="T68" s="5"/>
      <c r="U68" s="5"/>
      <c r="V68" s="5"/>
      <c r="W68" s="5"/>
      <c r="X68" s="5"/>
      <c r="Y68" s="5"/>
    </row>
    <row r="69" ht="14.25" customHeight="1">
      <c r="A69" s="5"/>
      <c r="B69" s="5"/>
      <c r="C69" s="5"/>
      <c r="D69" s="5"/>
      <c r="E69" s="5"/>
      <c r="F69" s="5"/>
      <c r="G69" s="5"/>
      <c r="H69" s="5"/>
      <c r="I69" s="5"/>
      <c r="J69" s="5"/>
      <c r="K69" s="5"/>
      <c r="L69" s="5"/>
      <c r="M69" s="5"/>
      <c r="N69" s="5"/>
      <c r="O69" s="5"/>
      <c r="P69" s="5"/>
      <c r="Q69" s="5"/>
      <c r="R69" s="5"/>
      <c r="S69" s="5"/>
      <c r="T69" s="5"/>
      <c r="U69" s="5"/>
      <c r="V69" s="5"/>
      <c r="W69" s="5"/>
      <c r="X69" s="5"/>
      <c r="Y69" s="5"/>
    </row>
    <row r="70" ht="14.25" customHeight="1">
      <c r="A70" s="5"/>
      <c r="B70" s="5"/>
      <c r="C70" s="5"/>
      <c r="D70" s="5"/>
      <c r="E70" s="5"/>
      <c r="F70" s="5"/>
      <c r="G70" s="5"/>
      <c r="H70" s="5"/>
      <c r="I70" s="5"/>
      <c r="J70" s="5"/>
      <c r="K70" s="5"/>
      <c r="L70" s="5"/>
      <c r="M70" s="5"/>
      <c r="N70" s="5"/>
      <c r="O70" s="5"/>
      <c r="P70" s="5"/>
      <c r="Q70" s="5"/>
      <c r="R70" s="5"/>
      <c r="S70" s="5"/>
      <c r="T70" s="5"/>
      <c r="U70" s="5"/>
      <c r="V70" s="5"/>
      <c r="W70" s="5"/>
      <c r="X70" s="5"/>
      <c r="Y70" s="5"/>
    </row>
    <row r="71" ht="14.25" customHeight="1">
      <c r="A71" s="5"/>
      <c r="B71" s="5"/>
      <c r="C71" s="5"/>
      <c r="D71" s="5"/>
      <c r="E71" s="5"/>
      <c r="F71" s="5"/>
      <c r="G71" s="5"/>
      <c r="H71" s="5"/>
      <c r="I71" s="5"/>
      <c r="J71" s="5"/>
      <c r="K71" s="5"/>
      <c r="L71" s="5"/>
      <c r="M71" s="5"/>
      <c r="N71" s="5"/>
      <c r="O71" s="5"/>
      <c r="P71" s="5"/>
      <c r="Q71" s="5"/>
      <c r="R71" s="5"/>
      <c r="S71" s="5"/>
      <c r="T71" s="5"/>
      <c r="U71" s="5"/>
      <c r="V71" s="5"/>
      <c r="W71" s="5"/>
      <c r="X71" s="5"/>
      <c r="Y71" s="5"/>
    </row>
    <row r="72" ht="14.25" customHeight="1">
      <c r="A72" s="5"/>
      <c r="B72" s="5"/>
      <c r="C72" s="5"/>
      <c r="D72" s="5"/>
      <c r="E72" s="5"/>
      <c r="F72" s="5"/>
      <c r="G72" s="5"/>
      <c r="H72" s="5"/>
      <c r="I72" s="5"/>
      <c r="J72" s="5"/>
      <c r="K72" s="5"/>
      <c r="L72" s="5"/>
      <c r="M72" s="5"/>
      <c r="N72" s="5"/>
      <c r="O72" s="5"/>
      <c r="P72" s="5"/>
      <c r="Q72" s="5"/>
      <c r="R72" s="5"/>
      <c r="S72" s="5"/>
      <c r="T72" s="5"/>
      <c r="U72" s="5"/>
      <c r="V72" s="5"/>
      <c r="W72" s="5"/>
      <c r="X72" s="5"/>
      <c r="Y72" s="5"/>
    </row>
    <row r="73" ht="14.25" customHeight="1">
      <c r="A73" s="5"/>
      <c r="B73" s="5"/>
      <c r="C73" s="5"/>
      <c r="D73" s="5"/>
      <c r="E73" s="5"/>
      <c r="F73" s="5"/>
      <c r="G73" s="5"/>
      <c r="H73" s="5"/>
      <c r="I73" s="5"/>
      <c r="J73" s="5"/>
      <c r="K73" s="5"/>
      <c r="L73" s="5"/>
      <c r="M73" s="5"/>
      <c r="N73" s="5"/>
      <c r="O73" s="5"/>
      <c r="P73" s="5"/>
      <c r="Q73" s="5"/>
      <c r="R73" s="5"/>
      <c r="S73" s="5"/>
      <c r="T73" s="5"/>
      <c r="U73" s="5"/>
      <c r="V73" s="5"/>
      <c r="W73" s="5"/>
      <c r="X73" s="5"/>
      <c r="Y73" s="5"/>
    </row>
    <row r="74" ht="14.25" customHeight="1">
      <c r="A74" s="5"/>
      <c r="B74" s="5"/>
      <c r="C74" s="5"/>
      <c r="D74" s="5"/>
      <c r="E74" s="5"/>
      <c r="F74" s="5"/>
      <c r="G74" s="5"/>
      <c r="H74" s="5"/>
      <c r="I74" s="5"/>
      <c r="J74" s="5"/>
      <c r="K74" s="5"/>
      <c r="L74" s="5"/>
      <c r="M74" s="5"/>
      <c r="N74" s="5"/>
      <c r="O74" s="5"/>
      <c r="P74" s="5"/>
      <c r="Q74" s="5"/>
      <c r="R74" s="5"/>
      <c r="S74" s="5"/>
      <c r="T74" s="5"/>
      <c r="U74" s="5"/>
      <c r="V74" s="5"/>
      <c r="W74" s="5"/>
      <c r="X74" s="5"/>
      <c r="Y74" s="5"/>
    </row>
    <row r="75" ht="14.25" customHeight="1">
      <c r="A75" s="5"/>
      <c r="B75" s="5"/>
      <c r="C75" s="5"/>
      <c r="D75" s="5"/>
      <c r="E75" s="5"/>
      <c r="F75" s="5"/>
      <c r="G75" s="5"/>
      <c r="H75" s="5"/>
      <c r="I75" s="5"/>
      <c r="J75" s="5"/>
      <c r="K75" s="5"/>
      <c r="L75" s="5"/>
      <c r="M75" s="5"/>
      <c r="N75" s="5"/>
      <c r="O75" s="5"/>
      <c r="P75" s="5"/>
      <c r="Q75" s="5"/>
      <c r="R75" s="5"/>
      <c r="S75" s="5"/>
      <c r="T75" s="5"/>
      <c r="U75" s="5"/>
      <c r="V75" s="5"/>
      <c r="W75" s="5"/>
      <c r="X75" s="5"/>
      <c r="Y75" s="5"/>
    </row>
    <row r="76" ht="14.25" customHeight="1">
      <c r="A76" s="5"/>
      <c r="B76" s="5"/>
      <c r="C76" s="5"/>
      <c r="D76" s="5"/>
      <c r="E76" s="5"/>
      <c r="F76" s="5"/>
      <c r="G76" s="5"/>
      <c r="H76" s="5"/>
      <c r="I76" s="5"/>
      <c r="J76" s="5"/>
      <c r="K76" s="5"/>
      <c r="L76" s="5"/>
      <c r="M76" s="5"/>
      <c r="N76" s="5"/>
      <c r="O76" s="5"/>
      <c r="P76" s="5"/>
      <c r="Q76" s="5"/>
      <c r="R76" s="5"/>
      <c r="S76" s="5"/>
      <c r="T76" s="5"/>
      <c r="U76" s="5"/>
      <c r="V76" s="5"/>
      <c r="W76" s="5"/>
      <c r="X76" s="5"/>
      <c r="Y76" s="5"/>
    </row>
    <row r="77" ht="14.25" customHeight="1">
      <c r="A77" s="5"/>
      <c r="B77" s="5"/>
      <c r="C77" s="5"/>
      <c r="D77" s="5"/>
      <c r="E77" s="5"/>
      <c r="F77" s="5"/>
      <c r="G77" s="5"/>
      <c r="H77" s="5"/>
      <c r="I77" s="5"/>
      <c r="J77" s="5"/>
      <c r="K77" s="5"/>
      <c r="L77" s="5"/>
      <c r="M77" s="5"/>
      <c r="N77" s="5"/>
      <c r="O77" s="5"/>
      <c r="P77" s="5"/>
      <c r="Q77" s="5"/>
      <c r="R77" s="5"/>
      <c r="S77" s="5"/>
      <c r="T77" s="5"/>
      <c r="U77" s="5"/>
      <c r="V77" s="5"/>
      <c r="W77" s="5"/>
      <c r="X77" s="5"/>
      <c r="Y77" s="5"/>
    </row>
    <row r="78" ht="14.25" customHeight="1">
      <c r="A78" s="5"/>
      <c r="B78" s="5"/>
      <c r="C78" s="5"/>
      <c r="D78" s="5"/>
      <c r="E78" s="5"/>
      <c r="F78" s="5"/>
      <c r="G78" s="5"/>
      <c r="H78" s="5"/>
      <c r="I78" s="5"/>
      <c r="J78" s="5"/>
      <c r="K78" s="5"/>
      <c r="L78" s="5"/>
      <c r="M78" s="5"/>
      <c r="N78" s="5"/>
      <c r="O78" s="5"/>
      <c r="P78" s="5"/>
      <c r="Q78" s="5"/>
      <c r="R78" s="5"/>
      <c r="S78" s="5"/>
      <c r="T78" s="5"/>
      <c r="U78" s="5"/>
      <c r="V78" s="5"/>
      <c r="W78" s="5"/>
      <c r="X78" s="5"/>
      <c r="Y78" s="5"/>
    </row>
    <row r="79" ht="14.25" customHeight="1">
      <c r="A79" s="5"/>
      <c r="B79" s="5"/>
      <c r="C79" s="5"/>
      <c r="D79" s="5"/>
      <c r="E79" s="5"/>
      <c r="F79" s="5"/>
      <c r="G79" s="5"/>
      <c r="H79" s="5"/>
      <c r="I79" s="5"/>
      <c r="J79" s="5"/>
      <c r="K79" s="5"/>
      <c r="L79" s="5"/>
      <c r="M79" s="5"/>
      <c r="N79" s="5"/>
      <c r="O79" s="5"/>
      <c r="P79" s="5"/>
      <c r="Q79" s="5"/>
      <c r="R79" s="5"/>
      <c r="S79" s="5"/>
      <c r="T79" s="5"/>
      <c r="U79" s="5"/>
      <c r="V79" s="5"/>
      <c r="W79" s="5"/>
      <c r="X79" s="5"/>
      <c r="Y79" s="5"/>
    </row>
    <row r="80" ht="14.25" customHeight="1">
      <c r="A80" s="5"/>
      <c r="B80" s="5"/>
      <c r="C80" s="5"/>
      <c r="D80" s="5"/>
      <c r="E80" s="5"/>
      <c r="F80" s="5"/>
      <c r="G80" s="5"/>
      <c r="H80" s="5"/>
      <c r="I80" s="5"/>
      <c r="J80" s="5"/>
      <c r="K80" s="5"/>
      <c r="L80" s="5"/>
      <c r="M80" s="5"/>
      <c r="N80" s="5"/>
      <c r="O80" s="5"/>
      <c r="P80" s="5"/>
      <c r="Q80" s="5"/>
      <c r="R80" s="5"/>
      <c r="S80" s="5"/>
      <c r="T80" s="5"/>
      <c r="U80" s="5"/>
      <c r="V80" s="5"/>
      <c r="W80" s="5"/>
      <c r="X80" s="5"/>
      <c r="Y80" s="5"/>
    </row>
    <row r="81" ht="14.25" customHeight="1">
      <c r="A81" s="5"/>
      <c r="B81" s="5"/>
      <c r="C81" s="5"/>
      <c r="D81" s="5"/>
      <c r="E81" s="5"/>
      <c r="F81" s="5"/>
      <c r="G81" s="5"/>
      <c r="H81" s="5"/>
      <c r="I81" s="5"/>
      <c r="J81" s="5"/>
      <c r="K81" s="5"/>
      <c r="L81" s="5"/>
      <c r="M81" s="5"/>
      <c r="N81" s="5"/>
      <c r="O81" s="5"/>
      <c r="P81" s="5"/>
      <c r="Q81" s="5"/>
      <c r="R81" s="5"/>
      <c r="S81" s="5"/>
      <c r="T81" s="5"/>
      <c r="U81" s="5"/>
      <c r="V81" s="5"/>
      <c r="W81" s="5"/>
      <c r="X81" s="5"/>
      <c r="Y81" s="5"/>
    </row>
    <row r="82" ht="14.25" customHeight="1">
      <c r="A82" s="5"/>
      <c r="B82" s="5"/>
      <c r="C82" s="5"/>
      <c r="D82" s="5"/>
      <c r="E82" s="5"/>
      <c r="F82" s="5"/>
      <c r="G82" s="5"/>
      <c r="H82" s="5"/>
      <c r="I82" s="5"/>
      <c r="J82" s="5"/>
      <c r="K82" s="5"/>
      <c r="L82" s="5"/>
      <c r="M82" s="5"/>
      <c r="N82" s="5"/>
      <c r="O82" s="5"/>
      <c r="P82" s="5"/>
      <c r="Q82" s="5"/>
      <c r="R82" s="5"/>
      <c r="S82" s="5"/>
      <c r="T82" s="5"/>
      <c r="U82" s="5"/>
      <c r="V82" s="5"/>
      <c r="W82" s="5"/>
      <c r="X82" s="5"/>
      <c r="Y82" s="5"/>
    </row>
    <row r="83" ht="14.25" customHeight="1">
      <c r="A83" s="5"/>
      <c r="B83" s="5"/>
      <c r="C83" s="5"/>
      <c r="D83" s="5"/>
      <c r="E83" s="5"/>
      <c r="F83" s="5"/>
      <c r="G83" s="5"/>
      <c r="H83" s="5"/>
      <c r="I83" s="5"/>
      <c r="J83" s="5"/>
      <c r="K83" s="5"/>
      <c r="L83" s="5"/>
      <c r="M83" s="5"/>
      <c r="N83" s="5"/>
      <c r="O83" s="5"/>
      <c r="P83" s="5"/>
      <c r="Q83" s="5"/>
      <c r="R83" s="5"/>
      <c r="S83" s="5"/>
      <c r="T83" s="5"/>
      <c r="U83" s="5"/>
      <c r="V83" s="5"/>
      <c r="W83" s="5"/>
      <c r="X83" s="5"/>
      <c r="Y83" s="5"/>
    </row>
    <row r="84" ht="14.25" customHeight="1">
      <c r="A84" s="5"/>
      <c r="B84" s="5"/>
      <c r="C84" s="5"/>
      <c r="D84" s="5"/>
      <c r="E84" s="5"/>
      <c r="F84" s="5"/>
      <c r="G84" s="5"/>
      <c r="H84" s="5"/>
      <c r="I84" s="5"/>
      <c r="J84" s="5"/>
      <c r="K84" s="5"/>
      <c r="L84" s="5"/>
      <c r="M84" s="5"/>
      <c r="N84" s="5"/>
      <c r="O84" s="5"/>
      <c r="P84" s="5"/>
      <c r="Q84" s="5"/>
      <c r="R84" s="5"/>
      <c r="S84" s="5"/>
      <c r="T84" s="5"/>
      <c r="U84" s="5"/>
      <c r="V84" s="5"/>
      <c r="W84" s="5"/>
      <c r="X84" s="5"/>
      <c r="Y84" s="5"/>
    </row>
    <row r="85" ht="14.25" customHeight="1">
      <c r="A85" s="5"/>
      <c r="B85" s="5"/>
      <c r="C85" s="5"/>
      <c r="D85" s="5"/>
      <c r="E85" s="5"/>
      <c r="F85" s="5"/>
      <c r="G85" s="5"/>
      <c r="H85" s="5"/>
      <c r="I85" s="5"/>
      <c r="J85" s="5"/>
      <c r="K85" s="5"/>
      <c r="L85" s="5"/>
      <c r="M85" s="5"/>
      <c r="N85" s="5"/>
      <c r="O85" s="5"/>
      <c r="P85" s="5"/>
      <c r="Q85" s="5"/>
      <c r="R85" s="5"/>
      <c r="S85" s="5"/>
      <c r="T85" s="5"/>
      <c r="U85" s="5"/>
      <c r="V85" s="5"/>
      <c r="W85" s="5"/>
      <c r="X85" s="5"/>
      <c r="Y85" s="5"/>
    </row>
    <row r="86" ht="14.25" customHeight="1">
      <c r="A86" s="5"/>
      <c r="B86" s="5"/>
      <c r="C86" s="5"/>
      <c r="D86" s="5"/>
      <c r="E86" s="5"/>
      <c r="F86" s="5"/>
      <c r="G86" s="5"/>
      <c r="H86" s="5"/>
      <c r="I86" s="5"/>
      <c r="J86" s="5"/>
      <c r="K86" s="5"/>
      <c r="L86" s="5"/>
      <c r="M86" s="5"/>
      <c r="N86" s="5"/>
      <c r="O86" s="5"/>
      <c r="P86" s="5"/>
      <c r="Q86" s="5"/>
      <c r="R86" s="5"/>
      <c r="S86" s="5"/>
      <c r="T86" s="5"/>
      <c r="U86" s="5"/>
      <c r="V86" s="5"/>
      <c r="W86" s="5"/>
      <c r="X86" s="5"/>
      <c r="Y86" s="5"/>
    </row>
    <row r="87" ht="14.25" customHeight="1">
      <c r="A87" s="5"/>
      <c r="B87" s="5"/>
      <c r="C87" s="5"/>
      <c r="D87" s="5"/>
      <c r="E87" s="5"/>
      <c r="F87" s="5"/>
      <c r="G87" s="5"/>
      <c r="H87" s="5"/>
      <c r="I87" s="5"/>
      <c r="J87" s="5"/>
      <c r="K87" s="5"/>
      <c r="L87" s="5"/>
      <c r="M87" s="5"/>
      <c r="N87" s="5"/>
      <c r="O87" s="5"/>
      <c r="P87" s="5"/>
      <c r="Q87" s="5"/>
      <c r="R87" s="5"/>
      <c r="S87" s="5"/>
      <c r="T87" s="5"/>
      <c r="U87" s="5"/>
      <c r="V87" s="5"/>
      <c r="W87" s="5"/>
      <c r="X87" s="5"/>
      <c r="Y87" s="5"/>
    </row>
    <row r="88" ht="14.25" customHeight="1">
      <c r="A88" s="5"/>
      <c r="B88" s="5"/>
      <c r="C88" s="5"/>
      <c r="D88" s="5"/>
      <c r="E88" s="5"/>
      <c r="F88" s="5"/>
      <c r="G88" s="5"/>
      <c r="H88" s="5"/>
      <c r="I88" s="5"/>
      <c r="J88" s="5"/>
      <c r="K88" s="5"/>
      <c r="L88" s="5"/>
      <c r="M88" s="5"/>
      <c r="N88" s="5"/>
      <c r="O88" s="5"/>
      <c r="P88" s="5"/>
      <c r="Q88" s="5"/>
      <c r="R88" s="5"/>
      <c r="S88" s="5"/>
      <c r="T88" s="5"/>
      <c r="U88" s="5"/>
      <c r="V88" s="5"/>
      <c r="W88" s="5"/>
      <c r="X88" s="5"/>
      <c r="Y88" s="5"/>
    </row>
    <row r="89" ht="14.25" customHeight="1">
      <c r="A89" s="5"/>
      <c r="B89" s="5"/>
      <c r="C89" s="5"/>
      <c r="D89" s="5"/>
      <c r="E89" s="5"/>
      <c r="F89" s="5"/>
      <c r="G89" s="5"/>
      <c r="H89" s="5"/>
      <c r="I89" s="5"/>
      <c r="J89" s="5"/>
      <c r="K89" s="5"/>
      <c r="L89" s="5"/>
      <c r="M89" s="5"/>
      <c r="N89" s="5"/>
      <c r="O89" s="5"/>
      <c r="P89" s="5"/>
      <c r="Q89" s="5"/>
      <c r="R89" s="5"/>
      <c r="S89" s="5"/>
      <c r="T89" s="5"/>
      <c r="U89" s="5"/>
      <c r="V89" s="5"/>
      <c r="W89" s="5"/>
      <c r="X89" s="5"/>
      <c r="Y89" s="5"/>
    </row>
    <row r="90" ht="14.25" customHeight="1">
      <c r="A90" s="5"/>
      <c r="B90" s="5"/>
      <c r="C90" s="5"/>
      <c r="D90" s="5"/>
      <c r="E90" s="5"/>
      <c r="F90" s="5"/>
      <c r="G90" s="5"/>
      <c r="H90" s="5"/>
      <c r="I90" s="5"/>
      <c r="J90" s="5"/>
      <c r="K90" s="5"/>
      <c r="L90" s="5"/>
      <c r="M90" s="5"/>
      <c r="N90" s="5"/>
      <c r="O90" s="5"/>
      <c r="P90" s="5"/>
      <c r="Q90" s="5"/>
      <c r="R90" s="5"/>
      <c r="S90" s="5"/>
      <c r="T90" s="5"/>
      <c r="U90" s="5"/>
      <c r="V90" s="5"/>
      <c r="W90" s="5"/>
      <c r="X90" s="5"/>
      <c r="Y90" s="5"/>
    </row>
    <row r="91" ht="14.25" customHeight="1">
      <c r="A91" s="5"/>
      <c r="B91" s="5"/>
      <c r="C91" s="5"/>
      <c r="D91" s="5"/>
      <c r="E91" s="5"/>
      <c r="F91" s="5"/>
      <c r="G91" s="5"/>
      <c r="H91" s="5"/>
      <c r="I91" s="5"/>
      <c r="J91" s="5"/>
      <c r="K91" s="5"/>
      <c r="L91" s="5"/>
      <c r="M91" s="5"/>
      <c r="N91" s="5"/>
      <c r="O91" s="5"/>
      <c r="P91" s="5"/>
      <c r="Q91" s="5"/>
      <c r="R91" s="5"/>
      <c r="S91" s="5"/>
      <c r="T91" s="5"/>
      <c r="U91" s="5"/>
      <c r="V91" s="5"/>
      <c r="W91" s="5"/>
      <c r="X91" s="5"/>
      <c r="Y91" s="5"/>
    </row>
    <row r="92" ht="14.25" customHeight="1">
      <c r="A92" s="5"/>
      <c r="B92" s="5"/>
      <c r="C92" s="5"/>
      <c r="D92" s="5"/>
      <c r="E92" s="5"/>
      <c r="F92" s="5"/>
      <c r="G92" s="5"/>
      <c r="H92" s="5"/>
      <c r="I92" s="5"/>
      <c r="J92" s="5"/>
      <c r="K92" s="5"/>
      <c r="L92" s="5"/>
      <c r="M92" s="5"/>
      <c r="N92" s="5"/>
      <c r="O92" s="5"/>
      <c r="P92" s="5"/>
      <c r="Q92" s="5"/>
      <c r="R92" s="5"/>
      <c r="S92" s="5"/>
      <c r="T92" s="5"/>
      <c r="U92" s="5"/>
      <c r="V92" s="5"/>
      <c r="W92" s="5"/>
      <c r="X92" s="5"/>
      <c r="Y92" s="5"/>
    </row>
    <row r="93" ht="14.25" customHeight="1">
      <c r="A93" s="5"/>
      <c r="B93" s="5"/>
      <c r="C93" s="5"/>
      <c r="D93" s="5"/>
      <c r="E93" s="5"/>
      <c r="F93" s="5"/>
      <c r="G93" s="5"/>
      <c r="H93" s="5"/>
      <c r="I93" s="5"/>
      <c r="J93" s="5"/>
      <c r="K93" s="5"/>
      <c r="L93" s="5"/>
      <c r="M93" s="5"/>
      <c r="N93" s="5"/>
      <c r="O93" s="5"/>
      <c r="P93" s="5"/>
      <c r="Q93" s="5"/>
      <c r="R93" s="5"/>
      <c r="S93" s="5"/>
      <c r="T93" s="5"/>
      <c r="U93" s="5"/>
      <c r="V93" s="5"/>
      <c r="W93" s="5"/>
      <c r="X93" s="5"/>
      <c r="Y93" s="5"/>
    </row>
    <row r="94" ht="14.25" customHeight="1">
      <c r="A94" s="5"/>
      <c r="B94" s="5"/>
      <c r="C94" s="5"/>
      <c r="D94" s="5"/>
      <c r="E94" s="5"/>
      <c r="F94" s="5"/>
      <c r="G94" s="5"/>
      <c r="H94" s="5"/>
      <c r="I94" s="5"/>
      <c r="J94" s="5"/>
      <c r="K94" s="5"/>
      <c r="L94" s="5"/>
      <c r="M94" s="5"/>
      <c r="N94" s="5"/>
      <c r="O94" s="5"/>
      <c r="P94" s="5"/>
      <c r="Q94" s="5"/>
      <c r="R94" s="5"/>
      <c r="S94" s="5"/>
      <c r="T94" s="5"/>
      <c r="U94" s="5"/>
      <c r="V94" s="5"/>
      <c r="W94" s="5"/>
      <c r="X94" s="5"/>
      <c r="Y94" s="5"/>
    </row>
    <row r="95" ht="14.25" customHeight="1">
      <c r="A95" s="5"/>
      <c r="B95" s="5"/>
      <c r="C95" s="5"/>
      <c r="D95" s="5"/>
      <c r="E95" s="5"/>
      <c r="F95" s="5"/>
      <c r="G95" s="5"/>
      <c r="H95" s="5"/>
      <c r="I95" s="5"/>
      <c r="J95" s="5"/>
      <c r="K95" s="5"/>
      <c r="L95" s="5"/>
      <c r="M95" s="5"/>
      <c r="N95" s="5"/>
      <c r="O95" s="5"/>
      <c r="P95" s="5"/>
      <c r="Q95" s="5"/>
      <c r="R95" s="5"/>
      <c r="S95" s="5"/>
      <c r="T95" s="5"/>
      <c r="U95" s="5"/>
      <c r="V95" s="5"/>
      <c r="W95" s="5"/>
      <c r="X95" s="5"/>
      <c r="Y95" s="5"/>
    </row>
    <row r="96" ht="14.25" customHeight="1">
      <c r="A96" s="5"/>
      <c r="B96" s="5"/>
      <c r="C96" s="5"/>
      <c r="D96" s="5"/>
      <c r="E96" s="5"/>
      <c r="F96" s="5"/>
      <c r="G96" s="5"/>
      <c r="H96" s="5"/>
      <c r="I96" s="5"/>
      <c r="J96" s="5"/>
      <c r="K96" s="5"/>
      <c r="L96" s="5"/>
      <c r="M96" s="5"/>
      <c r="N96" s="5"/>
      <c r="O96" s="5"/>
      <c r="P96" s="5"/>
      <c r="Q96" s="5"/>
      <c r="R96" s="5"/>
      <c r="S96" s="5"/>
      <c r="T96" s="5"/>
      <c r="U96" s="5"/>
      <c r="V96" s="5"/>
      <c r="W96" s="5"/>
      <c r="X96" s="5"/>
      <c r="Y96" s="5"/>
    </row>
    <row r="97" ht="14.25" customHeight="1">
      <c r="A97" s="5"/>
      <c r="B97" s="5"/>
      <c r="C97" s="5"/>
      <c r="D97" s="5"/>
      <c r="E97" s="5"/>
      <c r="F97" s="5"/>
      <c r="G97" s="5"/>
      <c r="H97" s="5"/>
      <c r="I97" s="5"/>
      <c r="J97" s="5"/>
      <c r="K97" s="5"/>
      <c r="L97" s="5"/>
      <c r="M97" s="5"/>
      <c r="N97" s="5"/>
      <c r="O97" s="5"/>
      <c r="P97" s="5"/>
      <c r="Q97" s="5"/>
      <c r="R97" s="5"/>
      <c r="S97" s="5"/>
      <c r="T97" s="5"/>
      <c r="U97" s="5"/>
      <c r="V97" s="5"/>
      <c r="W97" s="5"/>
      <c r="X97" s="5"/>
      <c r="Y97" s="5"/>
    </row>
    <row r="98" ht="14.25" customHeight="1">
      <c r="A98" s="5"/>
      <c r="B98" s="5"/>
      <c r="C98" s="5"/>
      <c r="D98" s="5"/>
      <c r="E98" s="5"/>
      <c r="F98" s="5"/>
      <c r="G98" s="5"/>
      <c r="H98" s="5"/>
      <c r="I98" s="5"/>
      <c r="J98" s="5"/>
      <c r="K98" s="5"/>
      <c r="L98" s="5"/>
      <c r="M98" s="5"/>
      <c r="N98" s="5"/>
      <c r="O98" s="5"/>
      <c r="P98" s="5"/>
      <c r="Q98" s="5"/>
      <c r="R98" s="5"/>
      <c r="S98" s="5"/>
      <c r="T98" s="5"/>
      <c r="U98" s="5"/>
      <c r="V98" s="5"/>
      <c r="W98" s="5"/>
      <c r="X98" s="5"/>
      <c r="Y98" s="5"/>
    </row>
    <row r="99" ht="14.25" customHeight="1">
      <c r="A99" s="5"/>
      <c r="B99" s="5"/>
      <c r="C99" s="5"/>
      <c r="D99" s="5"/>
      <c r="E99" s="5"/>
      <c r="F99" s="5"/>
      <c r="G99" s="5"/>
      <c r="H99" s="5"/>
      <c r="I99" s="5"/>
      <c r="J99" s="5"/>
      <c r="K99" s="5"/>
      <c r="L99" s="5"/>
      <c r="M99" s="5"/>
      <c r="N99" s="5"/>
      <c r="O99" s="5"/>
      <c r="P99" s="5"/>
      <c r="Q99" s="5"/>
      <c r="R99" s="5"/>
      <c r="S99" s="5"/>
      <c r="T99" s="5"/>
      <c r="U99" s="5"/>
      <c r="V99" s="5"/>
      <c r="W99" s="5"/>
      <c r="X99" s="5"/>
      <c r="Y99" s="5"/>
    </row>
    <row r="100"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2021-06-16T07:51:46Z</dcterms:created>
  <dc:creator>Zefania Sutrisno</dc:creator>
</cp:coreProperties>
</file>