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Climate Watch data" sheetId="2" r:id="rId5"/>
    <sheet state="visible" name="Calcs" sheetId="3" r:id="rId6"/>
    <sheet state="visible" name="BLAPE" sheetId="4" r:id="rId7"/>
  </sheets>
  <definedNames/>
  <calcPr/>
  <extLst>
    <ext uri="GoogleSheetsCustomDataVersion1">
      <go:sheetsCustomData xmlns:go="http://customooxmlschemas.google.com/" r:id="rId8" roundtripDataSignature="AMtx7mj6Z1O1OTXJOqWqUQ/kvt/pNsG0GQ=="/>
    </ext>
  </extLst>
</workbook>
</file>

<file path=xl/sharedStrings.xml><?xml version="1.0" encoding="utf-8"?>
<sst xmlns="http://schemas.openxmlformats.org/spreadsheetml/2006/main" count="47" uniqueCount="38">
  <si>
    <t>BLAPE BAU LULUCF Anthropogenic Pollutant Emissions</t>
  </si>
  <si>
    <t>Source:</t>
  </si>
  <si>
    <t>Climate Watch</t>
  </si>
  <si>
    <t>Indonesia specific data</t>
  </si>
  <si>
    <t>https://www.climatewatchdata.org/ghg-emissions?breakBy=gas&amp;gases=ch4%2Cco2%2Cf-gas%2Cn2o&amp;regions=IDN&amp;source=Climate%20Watch</t>
  </si>
  <si>
    <t>Notes</t>
  </si>
  <si>
    <t>We project the 2000-2020 trend forward to 2050.</t>
  </si>
  <si>
    <t>Conversion: 1 Mt = 10^6 kg = 10^9 g = 1,000 Gg</t>
  </si>
  <si>
    <t>Unit: MtCO2e</t>
  </si>
  <si>
    <t>Unit: gCO2e</t>
  </si>
  <si>
    <t>Indonesia Land-Use Change and Forestry GHG emissions</t>
  </si>
  <si>
    <t>All GHG</t>
  </si>
  <si>
    <t>CO2</t>
  </si>
  <si>
    <t>CH4</t>
  </si>
  <si>
    <t>N2O</t>
  </si>
  <si>
    <t>Excerpt from Table 3:</t>
  </si>
  <si>
    <t>Emissions (Mt CO2e)</t>
  </si>
  <si>
    <t>Land Use and Forestry (CO2)</t>
  </si>
  <si>
    <t>Land Use and Forestry (CH4)</t>
  </si>
  <si>
    <t>Land Use and Forestry (N2O)</t>
  </si>
  <si>
    <t>Climate Watch data:</t>
  </si>
  <si>
    <t>Start Year Forecast</t>
  </si>
  <si>
    <t>Gas</t>
  </si>
  <si>
    <t>Data source</t>
  </si>
  <si>
    <t>Conversion: 1 Mt = 10^6 kg = 10^9 g = 1Gg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</si>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</sst>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1" fillId="2" fontId="1" numFmtId="0" xfId="0" applyBorder="1" applyFont="1"/>
    <xf borderId="1" fillId="2" fontId="3" numFmtId="0" xfId="0" applyBorder="1" applyFont="1"/>
    <xf borderId="1" fillId="0" fontId="3" numFmtId="0" xfId="0" applyBorder="1" applyFont="1"/>
    <xf borderId="1" fillId="0" fontId="1" numFmtId="0" xfId="0" applyBorder="1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axId val="153321653"/>
        <c:axId val="1999350757"/>
      </c:lineChart>
      <c:catAx>
        <c:axId val="153321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350757"/>
      </c:catAx>
      <c:valAx>
        <c:axId val="199935075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3321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Calcs!$B$4:$AG$4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Calcs!$B$5:$AG$5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Calcs!$B$6:$AG$6</c:f>
              <c:numCache/>
            </c:numRef>
          </c:val>
          <c:smooth val="0"/>
        </c:ser>
        <c:axId val="751575501"/>
        <c:axId val="476681855"/>
      </c:lineChart>
      <c:catAx>
        <c:axId val="751575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681855"/>
      </c:catAx>
      <c:valAx>
        <c:axId val="476681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575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31</xdr:row>
      <xdr:rowOff>142875</xdr:rowOff>
    </xdr:from>
    <xdr:ext cx="5715000" cy="3533775"/>
    <xdr:graphicFrame>
      <xdr:nvGraphicFramePr>
        <xdr:cNvPr id="69833652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31</xdr:row>
      <xdr:rowOff>85725</xdr:rowOff>
    </xdr:from>
    <xdr:ext cx="5715000" cy="3533775"/>
    <xdr:graphicFrame>
      <xdr:nvGraphicFramePr>
        <xdr:cNvPr id="207710305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atewatchdata.org/ghg-emissions?breakBy=gas&amp;gases=ch4%2Cco2%2Cf-gas%2Cn2o&amp;regions=IDN&amp;source=Climate%20Watc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1.57"/>
    <col customWidth="1" min="3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</row>
    <row r="4" ht="14.25" customHeight="1">
      <c r="B4" s="3">
        <v>2023.0</v>
      </c>
    </row>
    <row r="5" ht="14.25" customHeight="1">
      <c r="B5" s="2" t="s">
        <v>3</v>
      </c>
    </row>
    <row r="6" ht="14.25" customHeight="1">
      <c r="B6" s="4" t="s">
        <v>4</v>
      </c>
    </row>
    <row r="7" ht="14.25" customHeight="1"/>
    <row r="8" ht="14.25" customHeight="1">
      <c r="A8" s="1" t="s">
        <v>5</v>
      </c>
    </row>
    <row r="9" ht="14.25" customHeight="1">
      <c r="A9" s="5" t="s">
        <v>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7" max="7" width="16.43"/>
  </cols>
  <sheetData>
    <row r="1">
      <c r="A1" s="2"/>
      <c r="B1" s="2"/>
      <c r="C1" s="2"/>
      <c r="D1" s="2"/>
      <c r="E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G2" s="2"/>
      <c r="H2" s="2"/>
      <c r="I2" s="2"/>
      <c r="J2" s="2"/>
      <c r="K2" s="2"/>
      <c r="L2" s="2" t="s">
        <v>7</v>
      </c>
    </row>
    <row r="3">
      <c r="A3" s="2" t="s">
        <v>8</v>
      </c>
      <c r="B3" s="2"/>
      <c r="C3" s="2"/>
      <c r="D3" s="2"/>
      <c r="E3" s="2"/>
      <c r="G3" s="2" t="s">
        <v>9</v>
      </c>
      <c r="H3" s="2"/>
      <c r="I3" s="2"/>
      <c r="J3" s="2"/>
      <c r="K3" s="2"/>
    </row>
    <row r="4">
      <c r="A4" s="2" t="s">
        <v>10</v>
      </c>
      <c r="G4" s="2" t="s">
        <v>10</v>
      </c>
    </row>
    <row r="5">
      <c r="B5" s="2" t="s">
        <v>11</v>
      </c>
      <c r="C5" s="2" t="s">
        <v>12</v>
      </c>
      <c r="D5" s="2" t="s">
        <v>13</v>
      </c>
      <c r="E5" s="2" t="s">
        <v>14</v>
      </c>
      <c r="H5" s="2" t="s">
        <v>11</v>
      </c>
      <c r="I5" s="2" t="s">
        <v>12</v>
      </c>
      <c r="J5" s="2" t="s">
        <v>13</v>
      </c>
      <c r="K5" s="2" t="s">
        <v>14</v>
      </c>
    </row>
    <row r="6">
      <c r="A6" s="6">
        <v>1990.0</v>
      </c>
      <c r="B6" s="6">
        <v>672.48</v>
      </c>
      <c r="C6" s="6">
        <v>610.56</v>
      </c>
      <c r="D6" s="6">
        <v>60.43</v>
      </c>
      <c r="E6" s="6">
        <v>1.49</v>
      </c>
      <c r="F6" s="6"/>
      <c r="G6" s="6">
        <v>1990.0</v>
      </c>
      <c r="H6" s="6">
        <v>672.48</v>
      </c>
      <c r="I6" s="6">
        <v>610.56</v>
      </c>
      <c r="J6" s="6">
        <v>60.43</v>
      </c>
      <c r="K6" s="6">
        <v>1.49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>
      <c r="A7" s="6">
        <v>1991.0</v>
      </c>
      <c r="B7" s="6">
        <v>672.48</v>
      </c>
      <c r="C7" s="6">
        <v>610.56</v>
      </c>
      <c r="D7" s="6">
        <v>60.43</v>
      </c>
      <c r="E7" s="6">
        <v>1.49</v>
      </c>
      <c r="F7" s="6"/>
      <c r="G7" s="6">
        <v>1991.0</v>
      </c>
      <c r="H7" s="6">
        <v>672.48</v>
      </c>
      <c r="I7" s="6">
        <v>610.56</v>
      </c>
      <c r="J7" s="6">
        <v>60.43</v>
      </c>
      <c r="K7" s="6">
        <v>1.49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>
      <c r="A8" s="6">
        <v>1992.0</v>
      </c>
      <c r="B8" s="6">
        <v>672.48</v>
      </c>
      <c r="C8" s="6">
        <v>610.56</v>
      </c>
      <c r="D8" s="6">
        <v>60.43</v>
      </c>
      <c r="E8" s="6">
        <v>1.49</v>
      </c>
      <c r="F8" s="6"/>
      <c r="G8" s="6">
        <v>1992.0</v>
      </c>
      <c r="H8" s="6">
        <v>672.48</v>
      </c>
      <c r="I8" s="6">
        <v>610.56</v>
      </c>
      <c r="J8" s="6">
        <v>60.43</v>
      </c>
      <c r="K8" s="6">
        <v>1.49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>
      <c r="A9" s="6">
        <v>1993.0</v>
      </c>
      <c r="B9" s="6">
        <v>672.47</v>
      </c>
      <c r="C9" s="6">
        <v>610.55</v>
      </c>
      <c r="D9" s="6">
        <v>60.43</v>
      </c>
      <c r="E9" s="6">
        <v>1.49</v>
      </c>
      <c r="F9" s="6"/>
      <c r="G9" s="6">
        <v>1993.0</v>
      </c>
      <c r="H9" s="6">
        <v>672.47</v>
      </c>
      <c r="I9" s="6">
        <v>610.55</v>
      </c>
      <c r="J9" s="6">
        <v>60.43</v>
      </c>
      <c r="K9" s="6">
        <v>1.49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>
      <c r="A10" s="6">
        <v>1994.0</v>
      </c>
      <c r="B10" s="6">
        <v>672.45</v>
      </c>
      <c r="C10" s="6">
        <v>610.53</v>
      </c>
      <c r="D10" s="6">
        <v>60.43</v>
      </c>
      <c r="E10" s="6">
        <v>1.49</v>
      </c>
      <c r="F10" s="6"/>
      <c r="G10" s="6">
        <v>1994.0</v>
      </c>
      <c r="H10" s="6">
        <v>672.45</v>
      </c>
      <c r="I10" s="6">
        <v>610.53</v>
      </c>
      <c r="J10" s="6">
        <v>60.43</v>
      </c>
      <c r="K10" s="6">
        <v>1.49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>
      <c r="A11" s="6">
        <v>1995.0</v>
      </c>
      <c r="B11" s="6">
        <v>673.91</v>
      </c>
      <c r="C11" s="6">
        <v>611.99</v>
      </c>
      <c r="D11" s="6">
        <v>60.43</v>
      </c>
      <c r="E11" s="6">
        <v>1.49</v>
      </c>
      <c r="F11" s="7"/>
      <c r="G11" s="6">
        <v>1995.0</v>
      </c>
      <c r="H11" s="6">
        <v>673.91</v>
      </c>
      <c r="I11" s="6">
        <v>611.99</v>
      </c>
      <c r="J11" s="6">
        <v>60.43</v>
      </c>
      <c r="K11" s="6">
        <v>1.49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6">
        <v>1996.0</v>
      </c>
      <c r="B12" s="6">
        <v>495.54</v>
      </c>
      <c r="C12" s="6">
        <v>477.11</v>
      </c>
      <c r="D12" s="6">
        <v>17.73</v>
      </c>
      <c r="E12" s="6">
        <v>0.7</v>
      </c>
      <c r="F12" s="8"/>
      <c r="G12" s="6">
        <v>1996.0</v>
      </c>
      <c r="H12" s="6">
        <v>495.54</v>
      </c>
      <c r="I12" s="6">
        <v>477.11</v>
      </c>
      <c r="J12" s="6">
        <v>17.73</v>
      </c>
      <c r="K12" s="6">
        <v>0.7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6">
        <v>1997.0</v>
      </c>
      <c r="B13" s="6">
        <v>1440.8</v>
      </c>
      <c r="C13" s="6">
        <v>1165.89</v>
      </c>
      <c r="D13" s="6">
        <v>262.12</v>
      </c>
      <c r="E13" s="6">
        <v>12.79</v>
      </c>
      <c r="F13" s="7"/>
      <c r="G13" s="6">
        <v>1997.0</v>
      </c>
      <c r="H13" s="6">
        <v>1440.8</v>
      </c>
      <c r="I13" s="6">
        <v>1165.89</v>
      </c>
      <c r="J13" s="6">
        <v>262.12</v>
      </c>
      <c r="K13" s="6">
        <v>12.79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6">
        <v>1998.0</v>
      </c>
      <c r="B14" s="6">
        <v>664.91</v>
      </c>
      <c r="C14" s="6">
        <v>585.37</v>
      </c>
      <c r="D14" s="6">
        <v>71.31</v>
      </c>
      <c r="E14" s="6">
        <v>8.23</v>
      </c>
      <c r="G14" s="6">
        <v>1998.0</v>
      </c>
      <c r="H14" s="6">
        <v>664.91</v>
      </c>
      <c r="I14" s="6">
        <v>585.37</v>
      </c>
      <c r="J14" s="6">
        <v>71.31</v>
      </c>
      <c r="K14" s="6">
        <v>8.23</v>
      </c>
    </row>
    <row r="15">
      <c r="A15" s="6">
        <v>1999.0</v>
      </c>
      <c r="B15" s="6">
        <v>536.83</v>
      </c>
      <c r="C15" s="6">
        <v>508.76</v>
      </c>
      <c r="D15" s="6">
        <v>27.04</v>
      </c>
      <c r="E15" s="6">
        <v>1.03</v>
      </c>
      <c r="G15" s="6">
        <v>1999.0</v>
      </c>
      <c r="H15" s="6">
        <v>536.83</v>
      </c>
      <c r="I15" s="6">
        <v>508.76</v>
      </c>
      <c r="J15" s="6">
        <v>27.04</v>
      </c>
      <c r="K15" s="6">
        <v>1.03</v>
      </c>
    </row>
    <row r="16">
      <c r="A16" s="6">
        <v>2000.0</v>
      </c>
      <c r="B16" s="6">
        <v>462.12</v>
      </c>
      <c r="C16" s="6">
        <v>453.63</v>
      </c>
      <c r="D16" s="6">
        <v>8.18</v>
      </c>
      <c r="E16" s="6">
        <v>0.31</v>
      </c>
      <c r="G16" s="6">
        <v>2000.0</v>
      </c>
      <c r="H16" s="6">
        <v>462.12</v>
      </c>
      <c r="I16" s="6">
        <v>453.63</v>
      </c>
      <c r="J16" s="6">
        <v>8.18</v>
      </c>
      <c r="K16" s="6">
        <v>0.31</v>
      </c>
    </row>
    <row r="17">
      <c r="A17" s="6">
        <v>2001.0</v>
      </c>
      <c r="B17" s="6">
        <v>276.4</v>
      </c>
      <c r="C17" s="6">
        <v>267.65</v>
      </c>
      <c r="D17" s="6">
        <v>8.66</v>
      </c>
      <c r="E17" s="6">
        <v>0.09</v>
      </c>
      <c r="G17" s="6">
        <v>2001.0</v>
      </c>
      <c r="H17" s="6">
        <v>276.4</v>
      </c>
      <c r="I17" s="6">
        <v>267.65</v>
      </c>
      <c r="J17" s="6">
        <v>8.66</v>
      </c>
      <c r="K17" s="6">
        <v>0.09</v>
      </c>
    </row>
    <row r="18">
      <c r="A18" s="6">
        <v>2002.0</v>
      </c>
      <c r="B18" s="6">
        <v>757.51</v>
      </c>
      <c r="C18" s="6">
        <v>633.36</v>
      </c>
      <c r="D18" s="6">
        <v>122.46</v>
      </c>
      <c r="E18" s="6">
        <v>1.69</v>
      </c>
      <c r="G18" s="6">
        <v>2002.0</v>
      </c>
      <c r="H18" s="6">
        <v>757.51</v>
      </c>
      <c r="I18" s="6">
        <v>633.36</v>
      </c>
      <c r="J18" s="6">
        <v>122.46</v>
      </c>
      <c r="K18" s="6">
        <v>1.69</v>
      </c>
    </row>
    <row r="19">
      <c r="A19" s="6">
        <v>2003.0</v>
      </c>
      <c r="B19" s="6">
        <v>401.79</v>
      </c>
      <c r="C19" s="6">
        <v>364.0</v>
      </c>
      <c r="D19" s="6">
        <v>37.43</v>
      </c>
      <c r="E19" s="6">
        <v>0.36</v>
      </c>
      <c r="G19" s="6">
        <v>2003.0</v>
      </c>
      <c r="H19" s="6">
        <v>401.79</v>
      </c>
      <c r="I19" s="6">
        <v>364.0</v>
      </c>
      <c r="J19" s="6">
        <v>37.43</v>
      </c>
      <c r="K19" s="6">
        <v>0.36</v>
      </c>
    </row>
    <row r="20">
      <c r="A20" s="6">
        <v>2004.0</v>
      </c>
      <c r="B20" s="6">
        <v>745.9</v>
      </c>
      <c r="C20" s="6">
        <v>625.42</v>
      </c>
      <c r="D20" s="6">
        <v>118.82</v>
      </c>
      <c r="E20" s="6">
        <v>1.65</v>
      </c>
      <c r="G20" s="6">
        <v>2004.0</v>
      </c>
      <c r="H20" s="6">
        <v>745.9</v>
      </c>
      <c r="I20" s="6">
        <v>625.42</v>
      </c>
      <c r="J20" s="6">
        <v>118.82</v>
      </c>
      <c r="K20" s="6">
        <v>1.65</v>
      </c>
    </row>
    <row r="21">
      <c r="A21" s="6">
        <v>2005.0</v>
      </c>
      <c r="B21" s="6">
        <v>475.99</v>
      </c>
      <c r="C21" s="6">
        <v>421.83</v>
      </c>
      <c r="D21" s="6">
        <v>53.6</v>
      </c>
      <c r="E21" s="6">
        <v>0.55</v>
      </c>
      <c r="G21" s="6">
        <v>2005.0</v>
      </c>
      <c r="H21" s="6">
        <v>475.99</v>
      </c>
      <c r="I21" s="6">
        <v>421.83</v>
      </c>
      <c r="J21" s="6">
        <v>53.6</v>
      </c>
      <c r="K21" s="6">
        <v>0.55</v>
      </c>
    </row>
    <row r="22">
      <c r="A22" s="6">
        <v>2006.0</v>
      </c>
      <c r="B22" s="6">
        <v>872.55</v>
      </c>
      <c r="C22" s="6">
        <v>723.78</v>
      </c>
      <c r="D22" s="6">
        <v>146.69</v>
      </c>
      <c r="E22" s="6">
        <v>2.09</v>
      </c>
      <c r="G22" s="6">
        <v>2006.0</v>
      </c>
      <c r="H22" s="6">
        <v>872.55</v>
      </c>
      <c r="I22" s="6">
        <v>723.78</v>
      </c>
      <c r="J22" s="6">
        <v>146.69</v>
      </c>
      <c r="K22" s="6">
        <v>2.09</v>
      </c>
    </row>
    <row r="23">
      <c r="A23" s="6">
        <v>2007.0</v>
      </c>
      <c r="B23" s="6">
        <v>302.61</v>
      </c>
      <c r="C23" s="6">
        <v>292.29</v>
      </c>
      <c r="D23" s="6">
        <v>10.13</v>
      </c>
      <c r="E23" s="6">
        <v>0.19</v>
      </c>
      <c r="G23" s="6">
        <v>2007.0</v>
      </c>
      <c r="H23" s="6">
        <v>302.61</v>
      </c>
      <c r="I23" s="6">
        <v>292.29</v>
      </c>
      <c r="J23" s="6">
        <v>10.13</v>
      </c>
      <c r="K23" s="6">
        <v>0.19</v>
      </c>
    </row>
    <row r="24">
      <c r="A24" s="6">
        <v>2008.0</v>
      </c>
      <c r="B24" s="6">
        <v>294.75</v>
      </c>
      <c r="C24" s="6">
        <v>287.16</v>
      </c>
      <c r="D24" s="6">
        <v>7.48</v>
      </c>
      <c r="E24" s="6">
        <v>0.11</v>
      </c>
      <c r="G24" s="6">
        <v>2008.0</v>
      </c>
      <c r="H24" s="6">
        <v>294.75</v>
      </c>
      <c r="I24" s="6">
        <v>287.16</v>
      </c>
      <c r="J24" s="6">
        <v>7.48</v>
      </c>
      <c r="K24" s="6">
        <v>0.11</v>
      </c>
    </row>
    <row r="25">
      <c r="A25" s="6">
        <v>2009.0</v>
      </c>
      <c r="B25" s="6">
        <v>672.37</v>
      </c>
      <c r="C25" s="6">
        <v>574.44</v>
      </c>
      <c r="D25" s="6">
        <v>96.59</v>
      </c>
      <c r="E25" s="6">
        <v>1.33</v>
      </c>
      <c r="G25" s="6">
        <v>2009.0</v>
      </c>
      <c r="H25" s="6">
        <v>672.37</v>
      </c>
      <c r="I25" s="6">
        <v>574.44</v>
      </c>
      <c r="J25" s="6">
        <v>96.59</v>
      </c>
      <c r="K25" s="6">
        <v>1.33</v>
      </c>
    </row>
    <row r="26">
      <c r="A26" s="6">
        <v>2010.0</v>
      </c>
      <c r="B26" s="6">
        <v>293.99</v>
      </c>
      <c r="C26" s="6">
        <v>288.08</v>
      </c>
      <c r="D26" s="6">
        <v>5.84</v>
      </c>
      <c r="E26" s="6">
        <v>0.06</v>
      </c>
      <c r="G26" s="6">
        <v>2010.0</v>
      </c>
      <c r="H26" s="6">
        <v>293.99</v>
      </c>
      <c r="I26" s="6">
        <v>288.08</v>
      </c>
      <c r="J26" s="6">
        <v>5.84</v>
      </c>
      <c r="K26" s="6">
        <v>0.06</v>
      </c>
    </row>
    <row r="27">
      <c r="A27" s="6">
        <v>2011.0</v>
      </c>
      <c r="B27" s="6">
        <v>783.61</v>
      </c>
      <c r="C27" s="6">
        <v>735.44</v>
      </c>
      <c r="D27" s="6">
        <v>47.77</v>
      </c>
      <c r="E27" s="6">
        <v>0.4</v>
      </c>
      <c r="G27" s="6">
        <v>2011.0</v>
      </c>
      <c r="H27" s="6">
        <v>783.61</v>
      </c>
      <c r="I27" s="6">
        <v>735.44</v>
      </c>
      <c r="J27" s="6">
        <v>47.77</v>
      </c>
      <c r="K27" s="6">
        <v>0.4</v>
      </c>
    </row>
    <row r="28">
      <c r="A28" s="6">
        <v>2012.0</v>
      </c>
      <c r="B28" s="6">
        <v>797.77</v>
      </c>
      <c r="C28" s="6">
        <v>746.59</v>
      </c>
      <c r="D28" s="6">
        <v>50.56</v>
      </c>
      <c r="E28" s="6">
        <v>0.62</v>
      </c>
      <c r="G28" s="6">
        <v>2012.0</v>
      </c>
      <c r="H28" s="6">
        <v>797.77</v>
      </c>
      <c r="I28" s="6">
        <v>746.59</v>
      </c>
      <c r="J28" s="6">
        <v>50.56</v>
      </c>
      <c r="K28" s="6">
        <v>0.62</v>
      </c>
    </row>
    <row r="29">
      <c r="A29" s="6">
        <v>2013.0</v>
      </c>
      <c r="B29" s="6">
        <v>768.42</v>
      </c>
      <c r="C29" s="6">
        <v>724.95</v>
      </c>
      <c r="D29" s="6">
        <v>43.17</v>
      </c>
      <c r="E29" s="6">
        <v>0.3</v>
      </c>
      <c r="G29" s="6">
        <v>2013.0</v>
      </c>
      <c r="H29" s="6">
        <v>768.42</v>
      </c>
      <c r="I29" s="6">
        <v>724.95</v>
      </c>
      <c r="J29" s="6">
        <v>43.17</v>
      </c>
      <c r="K29" s="6">
        <v>0.3</v>
      </c>
    </row>
    <row r="30">
      <c r="A30" s="6">
        <v>2014.0</v>
      </c>
      <c r="B30" s="6">
        <v>1100.01</v>
      </c>
      <c r="C30" s="6">
        <v>977.39</v>
      </c>
      <c r="D30" s="6">
        <v>121.18</v>
      </c>
      <c r="E30" s="6">
        <v>1.43</v>
      </c>
      <c r="G30" s="6">
        <v>2014.0</v>
      </c>
      <c r="H30" s="6">
        <v>1100.01</v>
      </c>
      <c r="I30" s="6">
        <v>977.39</v>
      </c>
      <c r="J30" s="6">
        <v>121.18</v>
      </c>
      <c r="K30" s="6">
        <v>1.43</v>
      </c>
    </row>
    <row r="31">
      <c r="A31" s="6">
        <v>2015.0</v>
      </c>
      <c r="B31" s="6">
        <v>1147.43</v>
      </c>
      <c r="C31" s="6">
        <v>1012.16</v>
      </c>
      <c r="D31" s="6">
        <v>132.85</v>
      </c>
      <c r="E31" s="6">
        <v>2.41</v>
      </c>
      <c r="G31" s="6">
        <v>2015.0</v>
      </c>
      <c r="H31" s="6">
        <v>1147.43</v>
      </c>
      <c r="I31" s="6">
        <v>1012.16</v>
      </c>
      <c r="J31" s="6">
        <v>132.85</v>
      </c>
      <c r="K31" s="6">
        <v>2.41</v>
      </c>
    </row>
    <row r="32">
      <c r="A32" s="6">
        <v>2016.0</v>
      </c>
      <c r="B32" s="6">
        <v>514.22</v>
      </c>
      <c r="C32" s="6">
        <v>500.4</v>
      </c>
      <c r="D32" s="6">
        <v>13.64</v>
      </c>
      <c r="E32" s="6">
        <v>0.18</v>
      </c>
      <c r="G32" s="6">
        <v>2016.0</v>
      </c>
      <c r="H32" s="6">
        <v>514.22</v>
      </c>
      <c r="I32" s="6">
        <v>500.4</v>
      </c>
      <c r="J32" s="6">
        <v>13.64</v>
      </c>
      <c r="K32" s="6">
        <v>0.18</v>
      </c>
    </row>
    <row r="33">
      <c r="A33" s="6">
        <v>2017.0</v>
      </c>
      <c r="B33" s="6">
        <v>480.7</v>
      </c>
      <c r="C33" s="6">
        <v>475.23</v>
      </c>
      <c r="D33" s="6">
        <v>5.42</v>
      </c>
      <c r="E33" s="6">
        <v>0.04</v>
      </c>
      <c r="G33" s="6">
        <v>2017.0</v>
      </c>
      <c r="H33" s="6">
        <v>480.7</v>
      </c>
      <c r="I33" s="6">
        <v>475.23</v>
      </c>
      <c r="J33" s="6">
        <v>5.42</v>
      </c>
      <c r="K33" s="6">
        <v>0.04</v>
      </c>
    </row>
    <row r="34">
      <c r="A34" s="6">
        <v>2018.0</v>
      </c>
      <c r="B34" s="6">
        <v>660.91</v>
      </c>
      <c r="C34" s="6">
        <v>612.94</v>
      </c>
      <c r="D34" s="6">
        <v>47.66</v>
      </c>
      <c r="E34" s="6">
        <v>0.31</v>
      </c>
      <c r="G34" s="6">
        <v>2018.0</v>
      </c>
      <c r="H34" s="6">
        <v>660.91</v>
      </c>
      <c r="I34" s="6">
        <v>612.94</v>
      </c>
      <c r="J34" s="6">
        <v>47.66</v>
      </c>
      <c r="K34" s="6">
        <v>0.31</v>
      </c>
    </row>
    <row r="35">
      <c r="A35" s="6">
        <v>2019.0</v>
      </c>
      <c r="B35" s="6">
        <v>892.67</v>
      </c>
      <c r="C35" s="6">
        <v>788.48</v>
      </c>
      <c r="D35" s="6">
        <v>102.55</v>
      </c>
      <c r="E35" s="6">
        <v>1.63</v>
      </c>
      <c r="G35" s="6">
        <v>2019.0</v>
      </c>
      <c r="H35" s="6">
        <v>892.67</v>
      </c>
      <c r="I35" s="6">
        <v>788.48</v>
      </c>
      <c r="J35" s="6">
        <v>102.55</v>
      </c>
      <c r="K35" s="6">
        <v>1.63</v>
      </c>
    </row>
    <row r="36">
      <c r="A36" s="6">
        <v>2020.0</v>
      </c>
      <c r="B36" s="6">
        <v>499.34</v>
      </c>
      <c r="C36" s="6">
        <v>490.53</v>
      </c>
      <c r="D36" s="6">
        <v>8.73</v>
      </c>
      <c r="E36" s="6">
        <v>0.08</v>
      </c>
      <c r="G36" s="6">
        <v>2020.0</v>
      </c>
      <c r="H36" s="6">
        <v>499.34</v>
      </c>
      <c r="I36" s="6">
        <v>490.53</v>
      </c>
      <c r="J36" s="6">
        <v>8.73</v>
      </c>
      <c r="K36" s="6">
        <v>0.08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33" width="8.71"/>
  </cols>
  <sheetData>
    <row r="1" ht="14.25" customHeight="1">
      <c r="A1" s="1" t="s">
        <v>15</v>
      </c>
    </row>
    <row r="2" ht="14.25" customHeight="1">
      <c r="A2" s="9" t="s">
        <v>16</v>
      </c>
      <c r="B2" s="10"/>
      <c r="C2" s="10"/>
      <c r="D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4.25" customHeight="1">
      <c r="A3" s="10"/>
      <c r="B3" s="11">
        <v>2019.0</v>
      </c>
      <c r="C3" s="12">
        <v>2020.0</v>
      </c>
      <c r="D3" s="12">
        <v>2021.0</v>
      </c>
      <c r="E3" s="12">
        <v>2022.0</v>
      </c>
      <c r="F3" s="12">
        <v>2023.0</v>
      </c>
      <c r="G3" s="12">
        <v>2024.0</v>
      </c>
      <c r="H3" s="12">
        <v>2025.0</v>
      </c>
      <c r="I3" s="12">
        <v>2026.0</v>
      </c>
      <c r="J3" s="12">
        <v>2027.0</v>
      </c>
      <c r="K3" s="12">
        <v>2028.0</v>
      </c>
      <c r="L3" s="12">
        <v>2029.0</v>
      </c>
      <c r="M3" s="12">
        <v>2030.0</v>
      </c>
      <c r="N3" s="12">
        <v>2031.0</v>
      </c>
      <c r="O3" s="12">
        <v>2032.0</v>
      </c>
      <c r="P3" s="12">
        <v>2033.0</v>
      </c>
      <c r="Q3" s="12">
        <v>2034.0</v>
      </c>
      <c r="R3" s="12">
        <v>2035.0</v>
      </c>
      <c r="S3" s="12">
        <v>2036.0</v>
      </c>
      <c r="T3" s="12">
        <v>2037.0</v>
      </c>
      <c r="U3" s="12">
        <v>2038.0</v>
      </c>
      <c r="V3" s="12">
        <v>2039.0</v>
      </c>
      <c r="W3" s="12">
        <v>2040.0</v>
      </c>
      <c r="X3" s="12">
        <v>2041.0</v>
      </c>
      <c r="Y3" s="12">
        <v>2042.0</v>
      </c>
      <c r="Z3" s="12">
        <v>2043.0</v>
      </c>
      <c r="AA3" s="12">
        <v>2044.0</v>
      </c>
      <c r="AB3" s="12">
        <v>2045.0</v>
      </c>
      <c r="AC3" s="12">
        <v>2046.0</v>
      </c>
      <c r="AD3" s="12">
        <v>2047.0</v>
      </c>
      <c r="AE3" s="12">
        <v>2048.0</v>
      </c>
      <c r="AF3" s="12">
        <v>2049.0</v>
      </c>
      <c r="AG3" s="12">
        <v>2050.0</v>
      </c>
    </row>
    <row r="4" ht="14.25" customHeight="1">
      <c r="A4" s="10" t="s">
        <v>17</v>
      </c>
      <c r="B4" s="13">
        <f t="shared" ref="B4:B6" si="1">U11</f>
        <v>788.48</v>
      </c>
      <c r="C4" s="12">
        <f t="array" ref="C4">TREND($B11:$U11,$B$10:$U$10,C$3)</f>
        <v>766.5163684</v>
      </c>
      <c r="D4" s="12">
        <f t="array" ref="D4">TREND($B11:$U11,$B$10:$U$10,D$3)</f>
        <v>784.7311654</v>
      </c>
      <c r="E4" s="12">
        <f t="array" ref="E4">TREND($B11:$U11,$B$10:$U$10,E$3)</f>
        <v>802.9459624</v>
      </c>
      <c r="F4" s="12">
        <f t="array" ref="F4">TREND($B11:$U11,$B$10:$U$10,F$3)</f>
        <v>821.1607594</v>
      </c>
      <c r="G4" s="12">
        <f t="array" ref="G4">TREND($B11:$U11,$B$10:$U$10,G$3)</f>
        <v>839.3755564</v>
      </c>
      <c r="H4" s="12">
        <f t="array" ref="H4">TREND($B11:$U11,$B$10:$U$10,H$3)</f>
        <v>857.5903534</v>
      </c>
      <c r="I4" s="12">
        <f t="array" ref="I4">TREND($B11:$U11,$B$10:$U$10,I$3)</f>
        <v>875.8051504</v>
      </c>
      <c r="J4" s="12">
        <f t="array" ref="J4">TREND($B11:$U11,$B$10:$U$10,J$3)</f>
        <v>894.0199474</v>
      </c>
      <c r="K4" s="12">
        <f t="array" ref="K4">TREND($B11:$U11,$B$10:$U$10,K$3)</f>
        <v>912.2347444</v>
      </c>
      <c r="L4" s="12">
        <f t="array" ref="L4">TREND($B11:$U11,$B$10:$U$10,L$3)</f>
        <v>930.4495414</v>
      </c>
      <c r="M4" s="12">
        <f t="array" ref="M4">TREND($B11:$U11,$B$10:$U$10,M$3)</f>
        <v>948.6643383</v>
      </c>
      <c r="N4" s="12">
        <f t="array" ref="N4">TREND($B11:$U11,$B$10:$U$10,N$3)</f>
        <v>966.8791353</v>
      </c>
      <c r="O4" s="12">
        <f t="array" ref="O4">TREND($B11:$U11,$B$10:$U$10,O$3)</f>
        <v>985.0939323</v>
      </c>
      <c r="P4" s="12">
        <f t="array" ref="P4">TREND($B11:$U11,$B$10:$U$10,P$3)</f>
        <v>1003.308729</v>
      </c>
      <c r="Q4" s="12">
        <f t="array" ref="Q4">TREND($B11:$U11,$B$10:$U$10,Q$3)</f>
        <v>1021.523526</v>
      </c>
      <c r="R4" s="12">
        <f t="array" ref="R4">TREND($B11:$U11,$B$10:$U$10,R$3)</f>
        <v>1039.738323</v>
      </c>
      <c r="S4" s="12">
        <f t="array" ref="S4">TREND($B11:$U11,$B$10:$U$10,S$3)</f>
        <v>1057.95312</v>
      </c>
      <c r="T4" s="12">
        <f t="array" ref="T4">TREND($B11:$U11,$B$10:$U$10,T$3)</f>
        <v>1076.167917</v>
      </c>
      <c r="U4" s="12">
        <f t="array" ref="U4">TREND($B11:$U11,$B$10:$U$10,U$3)</f>
        <v>1094.382714</v>
      </c>
      <c r="V4" s="12">
        <f t="array" ref="V4">TREND($B11:$U11,$B$10:$U$10,V$3)</f>
        <v>1112.597511</v>
      </c>
      <c r="W4" s="12">
        <f t="array" ref="W4">TREND($B11:$U11,$B$10:$U$10,W$3)</f>
        <v>1130.812308</v>
      </c>
      <c r="X4" s="12">
        <f t="array" ref="X4">TREND($B11:$U11,$B$10:$U$10,X$3)</f>
        <v>1149.027105</v>
      </c>
      <c r="Y4" s="12">
        <f t="array" ref="Y4">TREND($B11:$U11,$B$10:$U$10,Y$3)</f>
        <v>1167.241902</v>
      </c>
      <c r="Z4" s="12">
        <f t="array" ref="Z4">TREND($B11:$U11,$B$10:$U$10,Z$3)</f>
        <v>1185.456699</v>
      </c>
      <c r="AA4" s="12">
        <f t="array" ref="AA4">TREND($B11:$U11,$B$10:$U$10,AA$3)</f>
        <v>1203.671496</v>
      </c>
      <c r="AB4" s="12">
        <f t="array" ref="AB4">TREND($B11:$U11,$B$10:$U$10,AB$3)</f>
        <v>1221.886293</v>
      </c>
      <c r="AC4" s="12">
        <f t="array" ref="AC4">TREND($B11:$U11,$B$10:$U$10,AC$3)</f>
        <v>1240.10109</v>
      </c>
      <c r="AD4" s="12">
        <f t="array" ref="AD4">TREND($B11:$U11,$B$10:$U$10,AD$3)</f>
        <v>1258.315887</v>
      </c>
      <c r="AE4" s="12">
        <f t="array" ref="AE4">TREND($B11:$U11,$B$10:$U$10,AE$3)</f>
        <v>1276.530684</v>
      </c>
      <c r="AF4" s="12">
        <f t="array" ref="AF4">TREND($B11:$U11,$B$10:$U$10,AF$3)</f>
        <v>1294.745481</v>
      </c>
      <c r="AG4" s="12">
        <f t="array" ref="AG4">TREND($B11:$U11,$B$10:$U$10,AG$3)</f>
        <v>1312.960278</v>
      </c>
    </row>
    <row r="5" ht="14.25" customHeight="1">
      <c r="A5" s="10" t="s">
        <v>18</v>
      </c>
      <c r="B5" s="14">
        <f t="shared" si="1"/>
        <v>102.55</v>
      </c>
      <c r="C5" s="12">
        <f t="array" ref="C5">TREND($B12:$U12,$B$10:$U$10,C$3)</f>
        <v>64.25510526</v>
      </c>
      <c r="D5" s="12">
        <f t="array" ref="D5">TREND($B12:$U12,$B$10:$U$10,D$3)</f>
        <v>64.75235338</v>
      </c>
      <c r="E5" s="12">
        <f t="array" ref="E5">TREND($B12:$U12,$B$10:$U$10,E$3)</f>
        <v>65.2496015</v>
      </c>
      <c r="F5" s="12">
        <f t="array" ref="F5">TREND($B12:$U12,$B$10:$U$10,F$3)</f>
        <v>65.74684962</v>
      </c>
      <c r="G5" s="12">
        <f t="array" ref="G5">TREND($B12:$U12,$B$10:$U$10,G$3)</f>
        <v>66.24409774</v>
      </c>
      <c r="H5" s="12">
        <f t="array" ref="H5">TREND($B12:$U12,$B$10:$U$10,H$3)</f>
        <v>66.74134586</v>
      </c>
      <c r="I5" s="12">
        <f t="array" ref="I5">TREND($B12:$U12,$B$10:$U$10,I$3)</f>
        <v>67.23859398</v>
      </c>
      <c r="J5" s="12">
        <f t="array" ref="J5">TREND($B12:$U12,$B$10:$U$10,J$3)</f>
        <v>67.73584211</v>
      </c>
      <c r="K5" s="12">
        <f t="array" ref="K5">TREND($B12:$U12,$B$10:$U$10,K$3)</f>
        <v>68.23309023</v>
      </c>
      <c r="L5" s="12">
        <f t="array" ref="L5">TREND($B12:$U12,$B$10:$U$10,L$3)</f>
        <v>68.73033835</v>
      </c>
      <c r="M5" s="12">
        <f t="array" ref="M5">TREND($B12:$U12,$B$10:$U$10,M$3)</f>
        <v>69.22758647</v>
      </c>
      <c r="N5" s="12">
        <f t="array" ref="N5">TREND($B12:$U12,$B$10:$U$10,N$3)</f>
        <v>69.72483459</v>
      </c>
      <c r="O5" s="12">
        <f t="array" ref="O5">TREND($B12:$U12,$B$10:$U$10,O$3)</f>
        <v>70.22208271</v>
      </c>
      <c r="P5" s="12">
        <f t="array" ref="P5">TREND($B12:$U12,$B$10:$U$10,P$3)</f>
        <v>70.71933083</v>
      </c>
      <c r="Q5" s="12">
        <f t="array" ref="Q5">TREND($B12:$U12,$B$10:$U$10,Q$3)</f>
        <v>71.21657895</v>
      </c>
      <c r="R5" s="12">
        <f t="array" ref="R5">TREND($B12:$U12,$B$10:$U$10,R$3)</f>
        <v>71.71382707</v>
      </c>
      <c r="S5" s="12">
        <f t="array" ref="S5">TREND($B12:$U12,$B$10:$U$10,S$3)</f>
        <v>72.21107519</v>
      </c>
      <c r="T5" s="12">
        <f t="array" ref="T5">TREND($B12:$U12,$B$10:$U$10,T$3)</f>
        <v>72.70832331</v>
      </c>
      <c r="U5" s="12">
        <f t="array" ref="U5">TREND($B12:$U12,$B$10:$U$10,U$3)</f>
        <v>73.20557143</v>
      </c>
      <c r="V5" s="12">
        <f t="array" ref="V5">TREND($B12:$U12,$B$10:$U$10,V$3)</f>
        <v>73.70281955</v>
      </c>
      <c r="W5" s="12">
        <f t="array" ref="W5">TREND($B12:$U12,$B$10:$U$10,W$3)</f>
        <v>74.20006767</v>
      </c>
      <c r="X5" s="12">
        <f t="array" ref="X5">TREND($B12:$U12,$B$10:$U$10,X$3)</f>
        <v>74.69731579</v>
      </c>
      <c r="Y5" s="12">
        <f t="array" ref="Y5">TREND($B12:$U12,$B$10:$U$10,Y$3)</f>
        <v>75.19456391</v>
      </c>
      <c r="Z5" s="12">
        <f t="array" ref="Z5">TREND($B12:$U12,$B$10:$U$10,Z$3)</f>
        <v>75.69181203</v>
      </c>
      <c r="AA5" s="12">
        <f t="array" ref="AA5">TREND($B12:$U12,$B$10:$U$10,AA$3)</f>
        <v>76.18906015</v>
      </c>
      <c r="AB5" s="12">
        <f t="array" ref="AB5">TREND($B12:$U12,$B$10:$U$10,AB$3)</f>
        <v>76.68630827</v>
      </c>
      <c r="AC5" s="12">
        <f t="array" ref="AC5">TREND($B12:$U12,$B$10:$U$10,AC$3)</f>
        <v>77.18355639</v>
      </c>
      <c r="AD5" s="12">
        <f t="array" ref="AD5">TREND($B12:$U12,$B$10:$U$10,AD$3)</f>
        <v>77.68080451</v>
      </c>
      <c r="AE5" s="12">
        <f t="array" ref="AE5">TREND($B12:$U12,$B$10:$U$10,AE$3)</f>
        <v>78.17805263</v>
      </c>
      <c r="AF5" s="12">
        <f t="array" ref="AF5">TREND($B12:$U12,$B$10:$U$10,AF$3)</f>
        <v>78.67530075</v>
      </c>
      <c r="AG5" s="12">
        <f t="array" ref="AG5">TREND($B12:$U12,$B$10:$U$10,AG$3)</f>
        <v>79.17254887</v>
      </c>
    </row>
    <row r="6" ht="14.25" customHeight="1">
      <c r="A6" s="10" t="s">
        <v>19</v>
      </c>
      <c r="B6" s="14">
        <f t="shared" si="1"/>
        <v>1.63</v>
      </c>
      <c r="C6" s="12">
        <f t="array" ref="C6">TREND($B13:$U13,$B$10:$U$10,C$3)</f>
        <v>0.8445789474</v>
      </c>
      <c r="D6" s="12">
        <f t="array" ref="D6">TREND($B13:$U13,$B$10:$U$10,D$3)</f>
        <v>0.8500150376</v>
      </c>
      <c r="E6" s="12">
        <f t="array" ref="E6">TREND($B13:$U13,$B$10:$U$10,E$3)</f>
        <v>0.8554511278</v>
      </c>
      <c r="F6" s="12">
        <f t="array" ref="F6">TREND($B13:$U13,$B$10:$U$10,F$3)</f>
        <v>0.860887218</v>
      </c>
      <c r="G6" s="12">
        <f t="array" ref="G6">TREND($B13:$U13,$B$10:$U$10,G$3)</f>
        <v>0.8663233083</v>
      </c>
      <c r="H6" s="12">
        <f t="array" ref="H6">TREND($B13:$U13,$B$10:$U$10,H$3)</f>
        <v>0.8717593985</v>
      </c>
      <c r="I6" s="12">
        <f t="array" ref="I6">TREND($B13:$U13,$B$10:$U$10,I$3)</f>
        <v>0.8771954887</v>
      </c>
      <c r="J6" s="12">
        <f t="array" ref="J6">TREND($B13:$U13,$B$10:$U$10,J$3)</f>
        <v>0.8826315789</v>
      </c>
      <c r="K6" s="12">
        <f t="array" ref="K6">TREND($B13:$U13,$B$10:$U$10,K$3)</f>
        <v>0.8880676692</v>
      </c>
      <c r="L6" s="12">
        <f t="array" ref="L6">TREND($B13:$U13,$B$10:$U$10,L$3)</f>
        <v>0.8935037594</v>
      </c>
      <c r="M6" s="12">
        <f t="array" ref="M6">TREND($B13:$U13,$B$10:$U$10,M$3)</f>
        <v>0.8989398496</v>
      </c>
      <c r="N6" s="12">
        <f t="array" ref="N6">TREND($B13:$U13,$B$10:$U$10,N$3)</f>
        <v>0.9043759398</v>
      </c>
      <c r="O6" s="12">
        <f t="array" ref="O6">TREND($B13:$U13,$B$10:$U$10,O$3)</f>
        <v>0.9098120301</v>
      </c>
      <c r="P6" s="12">
        <f t="array" ref="P6">TREND($B13:$U13,$B$10:$U$10,P$3)</f>
        <v>0.9152481203</v>
      </c>
      <c r="Q6" s="12">
        <f t="array" ref="Q6">TREND($B13:$U13,$B$10:$U$10,Q$3)</f>
        <v>0.9206842105</v>
      </c>
      <c r="R6" s="12">
        <f t="array" ref="R6">TREND($B13:$U13,$B$10:$U$10,R$3)</f>
        <v>0.9261203008</v>
      </c>
      <c r="S6" s="12">
        <f t="array" ref="S6">TREND($B13:$U13,$B$10:$U$10,S$3)</f>
        <v>0.931556391</v>
      </c>
      <c r="T6" s="12">
        <f t="array" ref="T6">TREND($B13:$U13,$B$10:$U$10,T$3)</f>
        <v>0.9369924812</v>
      </c>
      <c r="U6" s="12">
        <f t="array" ref="U6">TREND($B13:$U13,$B$10:$U$10,U$3)</f>
        <v>0.9424285714</v>
      </c>
      <c r="V6" s="12">
        <f t="array" ref="V6">TREND($B13:$U13,$B$10:$U$10,V$3)</f>
        <v>0.9478646617</v>
      </c>
      <c r="W6" s="12">
        <f t="array" ref="W6">TREND($B13:$U13,$B$10:$U$10,W$3)</f>
        <v>0.9533007519</v>
      </c>
      <c r="X6" s="12">
        <f t="array" ref="X6">TREND($B13:$U13,$B$10:$U$10,X$3)</f>
        <v>0.9587368421</v>
      </c>
      <c r="Y6" s="12">
        <f t="array" ref="Y6">TREND($B13:$U13,$B$10:$U$10,Y$3)</f>
        <v>0.9641729323</v>
      </c>
      <c r="Z6" s="12">
        <f t="array" ref="Z6">TREND($B13:$U13,$B$10:$U$10,Z$3)</f>
        <v>0.9696090226</v>
      </c>
      <c r="AA6" s="12">
        <f t="array" ref="AA6">TREND($B13:$U13,$B$10:$U$10,AA$3)</f>
        <v>0.9750451128</v>
      </c>
      <c r="AB6" s="12">
        <f t="array" ref="AB6">TREND($B13:$U13,$B$10:$U$10,AB$3)</f>
        <v>0.980481203</v>
      </c>
      <c r="AC6" s="12">
        <f t="array" ref="AC6">TREND($B13:$U13,$B$10:$U$10,AC$3)</f>
        <v>0.9859172932</v>
      </c>
      <c r="AD6" s="12">
        <f t="array" ref="AD6">TREND($B13:$U13,$B$10:$U$10,AD$3)</f>
        <v>0.9913533835</v>
      </c>
      <c r="AE6" s="12">
        <f t="array" ref="AE6">TREND($B13:$U13,$B$10:$U$10,AE$3)</f>
        <v>0.9967894737</v>
      </c>
      <c r="AF6" s="12">
        <f t="array" ref="AF6">TREND($B13:$U13,$B$10:$U$10,AF$3)</f>
        <v>1.002225564</v>
      </c>
      <c r="AG6" s="12">
        <f t="array" ref="AG6">TREND($B13:$U13,$B$10:$U$10,AG$3)</f>
        <v>1.007661654</v>
      </c>
    </row>
    <row r="7" ht="14.25" customHeight="1">
      <c r="A7" s="10"/>
      <c r="B7" s="10"/>
      <c r="C7" s="15"/>
      <c r="D7" s="15"/>
      <c r="E7" s="15"/>
      <c r="F7" s="1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4.25" customHeight="1">
      <c r="A9" s="2" t="s">
        <v>20</v>
      </c>
      <c r="U9" s="16" t="s">
        <v>21</v>
      </c>
    </row>
    <row r="10" ht="14.25" customHeight="1">
      <c r="A10" s="8" t="s">
        <v>22</v>
      </c>
      <c r="B10" s="6">
        <v>2000.0</v>
      </c>
      <c r="C10" s="6">
        <v>2001.0</v>
      </c>
      <c r="D10" s="6">
        <v>2002.0</v>
      </c>
      <c r="E10" s="6">
        <v>2003.0</v>
      </c>
      <c r="F10" s="6">
        <v>2004.0</v>
      </c>
      <c r="G10" s="6">
        <v>2005.0</v>
      </c>
      <c r="H10" s="6">
        <v>2006.0</v>
      </c>
      <c r="I10" s="6">
        <v>2007.0</v>
      </c>
      <c r="J10" s="6">
        <v>2008.0</v>
      </c>
      <c r="K10" s="6">
        <v>2009.0</v>
      </c>
      <c r="L10" s="6">
        <v>2010.0</v>
      </c>
      <c r="M10" s="6">
        <v>2011.0</v>
      </c>
      <c r="N10" s="6">
        <v>2012.0</v>
      </c>
      <c r="O10" s="6">
        <v>2013.0</v>
      </c>
      <c r="P10" s="6">
        <v>2014.0</v>
      </c>
      <c r="Q10" s="6">
        <v>2015.0</v>
      </c>
      <c r="R10" s="6">
        <v>2016.0</v>
      </c>
      <c r="S10" s="6">
        <v>2017.0</v>
      </c>
      <c r="T10" s="6">
        <v>2018.0</v>
      </c>
      <c r="U10" s="17">
        <v>2019.0</v>
      </c>
      <c r="V10" s="6">
        <v>2020.0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ht="14.25" customHeight="1">
      <c r="A11" s="8" t="s">
        <v>12</v>
      </c>
      <c r="B11" s="6">
        <v>453.63</v>
      </c>
      <c r="C11" s="6">
        <v>267.65</v>
      </c>
      <c r="D11" s="6">
        <v>633.36</v>
      </c>
      <c r="E11" s="6">
        <v>364.0</v>
      </c>
      <c r="F11" s="6">
        <v>625.42</v>
      </c>
      <c r="G11" s="6">
        <v>421.83</v>
      </c>
      <c r="H11" s="6">
        <v>723.78</v>
      </c>
      <c r="I11" s="6">
        <v>292.29</v>
      </c>
      <c r="J11" s="6">
        <v>287.16</v>
      </c>
      <c r="K11" s="6">
        <v>574.44</v>
      </c>
      <c r="L11" s="6">
        <v>288.08</v>
      </c>
      <c r="M11" s="6">
        <v>735.44</v>
      </c>
      <c r="N11" s="6">
        <v>746.59</v>
      </c>
      <c r="O11" s="6">
        <v>724.95</v>
      </c>
      <c r="P11" s="6">
        <v>977.39</v>
      </c>
      <c r="Q11" s="6">
        <v>1012.16</v>
      </c>
      <c r="R11" s="6">
        <v>500.4</v>
      </c>
      <c r="S11" s="6">
        <v>475.23</v>
      </c>
      <c r="T11" s="6">
        <v>612.94</v>
      </c>
      <c r="U11" s="6">
        <v>788.48</v>
      </c>
      <c r="V11" s="6">
        <v>490.53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ht="14.25" customHeight="1">
      <c r="A12" s="8" t="s">
        <v>13</v>
      </c>
      <c r="B12" s="6">
        <v>8.18</v>
      </c>
      <c r="C12" s="6">
        <v>8.66</v>
      </c>
      <c r="D12" s="6">
        <v>122.46</v>
      </c>
      <c r="E12" s="6">
        <v>37.43</v>
      </c>
      <c r="F12" s="6">
        <v>118.82</v>
      </c>
      <c r="G12" s="6">
        <v>53.6</v>
      </c>
      <c r="H12" s="6">
        <v>146.69</v>
      </c>
      <c r="I12" s="6">
        <v>10.13</v>
      </c>
      <c r="J12" s="6">
        <v>7.48</v>
      </c>
      <c r="K12" s="6">
        <v>96.59</v>
      </c>
      <c r="L12" s="6">
        <v>5.84</v>
      </c>
      <c r="M12" s="6">
        <v>47.77</v>
      </c>
      <c r="N12" s="6">
        <v>50.56</v>
      </c>
      <c r="O12" s="6">
        <v>43.17</v>
      </c>
      <c r="P12" s="6">
        <v>121.18</v>
      </c>
      <c r="Q12" s="6">
        <v>132.85</v>
      </c>
      <c r="R12" s="6">
        <v>13.64</v>
      </c>
      <c r="S12" s="6">
        <v>5.42</v>
      </c>
      <c r="T12" s="6">
        <v>47.66</v>
      </c>
      <c r="U12" s="6">
        <v>102.55</v>
      </c>
      <c r="V12" s="6">
        <v>8.73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ht="14.25" customHeight="1">
      <c r="A13" s="8" t="s">
        <v>14</v>
      </c>
      <c r="B13" s="6">
        <v>0.31</v>
      </c>
      <c r="C13" s="6">
        <v>0.09</v>
      </c>
      <c r="D13" s="6">
        <v>1.69</v>
      </c>
      <c r="E13" s="6">
        <v>0.36</v>
      </c>
      <c r="F13" s="6">
        <v>1.65</v>
      </c>
      <c r="G13" s="6">
        <v>0.55</v>
      </c>
      <c r="H13" s="6">
        <v>2.09</v>
      </c>
      <c r="I13" s="6">
        <v>0.19</v>
      </c>
      <c r="J13" s="6">
        <v>0.11</v>
      </c>
      <c r="K13" s="6">
        <v>1.33</v>
      </c>
      <c r="L13" s="6">
        <v>0.06</v>
      </c>
      <c r="M13" s="6">
        <v>0.4</v>
      </c>
      <c r="N13" s="6">
        <v>0.62</v>
      </c>
      <c r="O13" s="6">
        <v>0.3</v>
      </c>
      <c r="P13" s="6">
        <v>1.43</v>
      </c>
      <c r="Q13" s="6">
        <v>2.41</v>
      </c>
      <c r="R13" s="6">
        <v>0.18</v>
      </c>
      <c r="S13" s="6">
        <v>0.04</v>
      </c>
      <c r="T13" s="6">
        <v>0.31</v>
      </c>
      <c r="U13" s="6">
        <v>1.63</v>
      </c>
      <c r="V13" s="6">
        <v>0.08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ht="14.25" customHeight="1">
      <c r="A14" s="8" t="s">
        <v>23</v>
      </c>
      <c r="B14" s="8" t="s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14.25" customHeight="1"/>
    <row r="16" ht="14.25" customHeight="1">
      <c r="A16" s="2" t="s">
        <v>24</v>
      </c>
    </row>
    <row r="17" ht="14.25" customHeight="1">
      <c r="B17" s="18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U23" s="19"/>
    </row>
    <row r="24" ht="14.25" customHeight="1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8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4.25" customHeight="1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4.2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4.25" customHeight="1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4.25" customHeight="1">
      <c r="A28" s="8"/>
      <c r="B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3">
    <mergeCell ref="E2:H2"/>
    <mergeCell ref="B14:C14"/>
    <mergeCell ref="B28:C2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17" width="11.29"/>
    <col customWidth="1" min="18" max="32" width="8.71"/>
  </cols>
  <sheetData>
    <row r="1" ht="14.25" customHeight="1">
      <c r="A1" s="5" t="s">
        <v>25</v>
      </c>
      <c r="B1" s="5">
        <v>2020.0</v>
      </c>
      <c r="C1" s="5">
        <v>2021.0</v>
      </c>
      <c r="D1" s="5">
        <v>2022.0</v>
      </c>
      <c r="E1" s="5">
        <v>2023.0</v>
      </c>
      <c r="F1" s="5">
        <v>2024.0</v>
      </c>
      <c r="G1" s="5">
        <v>2025.0</v>
      </c>
      <c r="H1" s="5">
        <v>2026.0</v>
      </c>
      <c r="I1" s="5">
        <v>2027.0</v>
      </c>
      <c r="J1" s="5">
        <v>2028.0</v>
      </c>
      <c r="K1" s="5">
        <v>2029.0</v>
      </c>
      <c r="L1" s="5">
        <v>2030.0</v>
      </c>
      <c r="M1" s="5">
        <v>2031.0</v>
      </c>
      <c r="N1" s="5">
        <v>2032.0</v>
      </c>
      <c r="O1" s="5">
        <v>2033.0</v>
      </c>
      <c r="P1" s="5">
        <v>2034.0</v>
      </c>
      <c r="Q1" s="5">
        <v>2035.0</v>
      </c>
      <c r="R1" s="5">
        <v>2036.0</v>
      </c>
      <c r="S1" s="5">
        <v>2037.0</v>
      </c>
      <c r="T1" s="5">
        <v>2038.0</v>
      </c>
      <c r="U1" s="5">
        <v>2039.0</v>
      </c>
      <c r="V1" s="5">
        <v>2040.0</v>
      </c>
      <c r="W1" s="5">
        <v>2041.0</v>
      </c>
      <c r="X1" s="5">
        <v>2042.0</v>
      </c>
      <c r="Y1" s="5">
        <v>2043.0</v>
      </c>
      <c r="Z1" s="5">
        <v>2044.0</v>
      </c>
      <c r="AA1" s="5">
        <v>2045.0</v>
      </c>
      <c r="AB1" s="5">
        <v>2046.0</v>
      </c>
      <c r="AC1" s="5">
        <v>2047.0</v>
      </c>
      <c r="AD1" s="5">
        <v>2048.0</v>
      </c>
      <c r="AE1" s="5">
        <v>2049.0</v>
      </c>
      <c r="AF1" s="5">
        <v>2050.0</v>
      </c>
    </row>
    <row r="2" ht="14.25" customHeight="1">
      <c r="A2" s="5" t="s">
        <v>26</v>
      </c>
      <c r="B2" s="20">
        <f>Calcs!C4*10^9</f>
        <v>766516368421</v>
      </c>
      <c r="C2" s="20">
        <f>Calcs!D4*10^9</f>
        <v>784731165414</v>
      </c>
      <c r="D2" s="20">
        <f>Calcs!E4*10^9</f>
        <v>802945962406</v>
      </c>
      <c r="E2" s="20">
        <f>Calcs!F4*10^9</f>
        <v>821160759398</v>
      </c>
      <c r="F2" s="20">
        <f>Calcs!G4*10^9</f>
        <v>839375556391</v>
      </c>
      <c r="G2" s="20">
        <f>Calcs!H4*10^9</f>
        <v>857590353383</v>
      </c>
      <c r="H2" s="20">
        <f>Calcs!I4*10^9</f>
        <v>875805150376</v>
      </c>
      <c r="I2" s="20">
        <f>Calcs!J4*10^9</f>
        <v>894019947368</v>
      </c>
      <c r="J2" s="20">
        <f>Calcs!K4*10^9</f>
        <v>912234744361</v>
      </c>
      <c r="K2" s="20">
        <f>Calcs!L4*10^9</f>
        <v>930449541353</v>
      </c>
      <c r="L2" s="20">
        <f>Calcs!M4*10^9</f>
        <v>948664338346</v>
      </c>
      <c r="M2" s="20">
        <f>Calcs!N4*10^9</f>
        <v>966879135338</v>
      </c>
      <c r="N2" s="20">
        <f>Calcs!O4*10^9</f>
        <v>985093932331</v>
      </c>
      <c r="O2" s="20">
        <f>Calcs!P4*10^9</f>
        <v>1003308729323</v>
      </c>
      <c r="P2" s="20">
        <f>Calcs!Q4*10^9</f>
        <v>1021523526316</v>
      </c>
      <c r="Q2" s="20">
        <f>Calcs!R4*10^9</f>
        <v>1039738323308</v>
      </c>
      <c r="R2" s="20">
        <f>Calcs!S4*10^9</f>
        <v>1057953120301</v>
      </c>
      <c r="S2" s="20">
        <f>Calcs!T4*10^9</f>
        <v>1076167917293</v>
      </c>
      <c r="T2" s="20">
        <f>Calcs!U4*10^9</f>
        <v>1094382714286</v>
      </c>
      <c r="U2" s="20">
        <f>Calcs!V4*10^9</f>
        <v>1112597511278</v>
      </c>
      <c r="V2" s="20">
        <f>Calcs!W4*10^9</f>
        <v>1130812308271</v>
      </c>
      <c r="W2" s="20">
        <f>Calcs!X4*10^9</f>
        <v>1149027105263</v>
      </c>
      <c r="X2" s="20">
        <f>Calcs!Y4*10^9</f>
        <v>1167241902256</v>
      </c>
      <c r="Y2" s="20">
        <f>Calcs!Z4*10^9</f>
        <v>1185456699248</v>
      </c>
      <c r="Z2" s="20">
        <f>Calcs!AA4*10^9</f>
        <v>1203671496241</v>
      </c>
      <c r="AA2" s="20">
        <f>Calcs!AB4*10^9</f>
        <v>1221886293233</v>
      </c>
      <c r="AB2" s="20">
        <f>Calcs!AC4*10^9</f>
        <v>1240101090226</v>
      </c>
      <c r="AC2" s="20">
        <f>Calcs!AD4*10^9</f>
        <v>1258315887218</v>
      </c>
      <c r="AD2" s="20">
        <f>Calcs!AE4*10^9</f>
        <v>1276530684211</v>
      </c>
      <c r="AE2" s="20">
        <f>Calcs!AF4*10^9</f>
        <v>1294745481203</v>
      </c>
      <c r="AF2" s="20">
        <f>Calcs!AG4*10^9</f>
        <v>1312960278195</v>
      </c>
    </row>
    <row r="3" ht="14.25" customHeight="1">
      <c r="A3" s="5" t="s">
        <v>27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</row>
    <row r="4" ht="14.25" customHeight="1">
      <c r="A4" s="5" t="s">
        <v>28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</row>
    <row r="5" ht="14.25" customHeight="1">
      <c r="A5" s="5" t="s">
        <v>29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</row>
    <row r="6" ht="14.25" customHeight="1">
      <c r="A6" s="5" t="s">
        <v>30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</row>
    <row r="7" ht="14.25" customHeight="1">
      <c r="A7" s="5" t="s">
        <v>31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</row>
    <row r="8" ht="14.25" customHeight="1">
      <c r="A8" s="5" t="s">
        <v>32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</row>
    <row r="9" ht="14.25" customHeight="1">
      <c r="A9" s="5" t="s">
        <v>33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</row>
    <row r="10" ht="14.25" customHeight="1">
      <c r="A10" s="5" t="s">
        <v>34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</row>
    <row r="11" ht="14.25" customHeight="1">
      <c r="A11" s="5" t="s">
        <v>35</v>
      </c>
      <c r="B11" s="20">
        <f>Calcs!C5*10^9</f>
        <v>64255105263</v>
      </c>
      <c r="C11" s="20">
        <f>Calcs!D5*10^9</f>
        <v>64752353383</v>
      </c>
      <c r="D11" s="20">
        <f>Calcs!E5*10^9</f>
        <v>65249601504</v>
      </c>
      <c r="E11" s="20">
        <f>Calcs!F5*10^9</f>
        <v>65746849624</v>
      </c>
      <c r="F11" s="20">
        <f>Calcs!G5*10^9</f>
        <v>66244097744</v>
      </c>
      <c r="G11" s="20">
        <f>Calcs!H5*10^9</f>
        <v>66741345865</v>
      </c>
      <c r="H11" s="20">
        <f>Calcs!I5*10^9</f>
        <v>67238593985</v>
      </c>
      <c r="I11" s="20">
        <f>Calcs!J5*10^9</f>
        <v>67735842105</v>
      </c>
      <c r="J11" s="20">
        <f>Calcs!K5*10^9</f>
        <v>68233090226</v>
      </c>
      <c r="K11" s="20">
        <f>Calcs!L5*10^9</f>
        <v>68730338346</v>
      </c>
      <c r="L11" s="20">
        <f>Calcs!M5*10^9</f>
        <v>69227586466</v>
      </c>
      <c r="M11" s="20">
        <f>Calcs!N5*10^9</f>
        <v>69724834586</v>
      </c>
      <c r="N11" s="20">
        <f>Calcs!O5*10^9</f>
        <v>70222082707</v>
      </c>
      <c r="O11" s="20">
        <f>Calcs!P5*10^9</f>
        <v>70719330827</v>
      </c>
      <c r="P11" s="20">
        <f>Calcs!Q5*10^9</f>
        <v>71216578947</v>
      </c>
      <c r="Q11" s="20">
        <f>Calcs!R5*10^9</f>
        <v>71713827068</v>
      </c>
      <c r="R11" s="20">
        <f>Calcs!S5*10^9</f>
        <v>72211075188</v>
      </c>
      <c r="S11" s="20">
        <f>Calcs!T5*10^9</f>
        <v>72708323308</v>
      </c>
      <c r="T11" s="20">
        <f>Calcs!U5*10^9</f>
        <v>73205571429</v>
      </c>
      <c r="U11" s="20">
        <f>Calcs!V5*10^9</f>
        <v>73702819549</v>
      </c>
      <c r="V11" s="20">
        <f>Calcs!W5*10^9</f>
        <v>74200067669</v>
      </c>
      <c r="W11" s="20">
        <f>Calcs!X5*10^9</f>
        <v>74697315789</v>
      </c>
      <c r="X11" s="20">
        <f>Calcs!Y5*10^9</f>
        <v>75194563910</v>
      </c>
      <c r="Y11" s="20">
        <f>Calcs!Z5*10^9</f>
        <v>75691812030</v>
      </c>
      <c r="Z11" s="20">
        <f>Calcs!AA5*10^9</f>
        <v>76189060150</v>
      </c>
      <c r="AA11" s="20">
        <f>Calcs!AB5*10^9</f>
        <v>76686308271</v>
      </c>
      <c r="AB11" s="20">
        <f>Calcs!AC5*10^9</f>
        <v>77183556391</v>
      </c>
      <c r="AC11" s="20">
        <f>Calcs!AD5*10^9</f>
        <v>77680804511</v>
      </c>
      <c r="AD11" s="20">
        <f>Calcs!AE5*10^9</f>
        <v>78178052632</v>
      </c>
      <c r="AE11" s="20">
        <f>Calcs!AF5*10^9</f>
        <v>78675300752</v>
      </c>
      <c r="AF11" s="20">
        <f>Calcs!AG5*10^9</f>
        <v>79172548872</v>
      </c>
    </row>
    <row r="12" ht="14.25" customHeight="1">
      <c r="A12" s="5" t="s">
        <v>36</v>
      </c>
      <c r="B12" s="20">
        <f>Calcs!C6*10^9</f>
        <v>844578947.4</v>
      </c>
      <c r="C12" s="20">
        <f>Calcs!D6*10^9</f>
        <v>850015037.6</v>
      </c>
      <c r="D12" s="20">
        <f>Calcs!E6*10^9</f>
        <v>855451127.8</v>
      </c>
      <c r="E12" s="20">
        <f>Calcs!F6*10^9</f>
        <v>860887218</v>
      </c>
      <c r="F12" s="20">
        <f>Calcs!G6*10^9</f>
        <v>866323308.3</v>
      </c>
      <c r="G12" s="20">
        <f>Calcs!H6*10^9</f>
        <v>871759398.5</v>
      </c>
      <c r="H12" s="20">
        <f>Calcs!I6*10^9</f>
        <v>877195488.7</v>
      </c>
      <c r="I12" s="20">
        <f>Calcs!J6*10^9</f>
        <v>882631578.9</v>
      </c>
      <c r="J12" s="20">
        <f>Calcs!K6*10^9</f>
        <v>888067669.2</v>
      </c>
      <c r="K12" s="20">
        <f>Calcs!L6*10^9</f>
        <v>893503759.4</v>
      </c>
      <c r="L12" s="20">
        <f>Calcs!M6*10^9</f>
        <v>898939849.6</v>
      </c>
      <c r="M12" s="20">
        <f>Calcs!N6*10^9</f>
        <v>904375939.8</v>
      </c>
      <c r="N12" s="20">
        <f>Calcs!O6*10^9</f>
        <v>909812030.1</v>
      </c>
      <c r="O12" s="20">
        <f>Calcs!P6*10^9</f>
        <v>915248120.3</v>
      </c>
      <c r="P12" s="20">
        <f>Calcs!Q6*10^9</f>
        <v>920684210.5</v>
      </c>
      <c r="Q12" s="20">
        <f>Calcs!R6*10^9</f>
        <v>926120300.8</v>
      </c>
      <c r="R12" s="20">
        <f>Calcs!S6*10^9</f>
        <v>931556391</v>
      </c>
      <c r="S12" s="20">
        <f>Calcs!T6*10^9</f>
        <v>936992481.2</v>
      </c>
      <c r="T12" s="20">
        <f>Calcs!U6*10^9</f>
        <v>942428571.4</v>
      </c>
      <c r="U12" s="20">
        <f>Calcs!V6*10^9</f>
        <v>947864661.7</v>
      </c>
      <c r="V12" s="20">
        <f>Calcs!W6*10^9</f>
        <v>953300751.9</v>
      </c>
      <c r="W12" s="20">
        <f>Calcs!X6*10^9</f>
        <v>958736842.1</v>
      </c>
      <c r="X12" s="20">
        <f>Calcs!Y6*10^9</f>
        <v>964172932.3</v>
      </c>
      <c r="Y12" s="20">
        <f>Calcs!Z6*10^9</f>
        <v>969609022.6</v>
      </c>
      <c r="Z12" s="20">
        <f>Calcs!AA6*10^9</f>
        <v>975045112.8</v>
      </c>
      <c r="AA12" s="20">
        <f>Calcs!AB6*10^9</f>
        <v>980481203</v>
      </c>
      <c r="AB12" s="20">
        <f>Calcs!AC6*10^9</f>
        <v>985917293.2</v>
      </c>
      <c r="AC12" s="20">
        <f>Calcs!AD6*10^9</f>
        <v>991353383.5</v>
      </c>
      <c r="AD12" s="20">
        <f>Calcs!AE6*10^9</f>
        <v>996789473.7</v>
      </c>
      <c r="AE12" s="20">
        <f>Calcs!AF6*10^9</f>
        <v>1002225564</v>
      </c>
      <c r="AF12" s="20">
        <f>Calcs!AG6*10^9</f>
        <v>1007661654</v>
      </c>
    </row>
    <row r="13" ht="14.25" customHeight="1">
      <c r="A13" s="5" t="s">
        <v>37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2015-08-06T00:31:42Z</dcterms:created>
  <dc:creator>Jeffrey Rissman</dc:creator>
</cp:coreProperties>
</file>