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-my.sharepoint.com/personal/maryfrancis_energyinnovation_org/Documents/"/>
    </mc:Choice>
  </mc:AlternateContent>
  <xr:revisionPtr revIDLastSave="444" documentId="8_{ADD7D40A-0212-43FB-8318-0EC9C1FD2BAF}" xr6:coauthVersionLast="47" xr6:coauthVersionMax="47" xr10:uidLastSave="{A0375295-8C6C-40CE-9811-A9FF6830614E}"/>
  <bookViews>
    <workbookView xWindow="-38520" yWindow="-5880" windowWidth="38640" windowHeight="21120" xr2:uid="{00000000-000D-0000-FFFF-FFFF00000000}"/>
  </bookViews>
  <sheets>
    <sheet name="About" sheetId="1" r:id="rId1"/>
    <sheet name="Calcs" sheetId="2" r:id="rId2"/>
    <sheet name="BUR3 FOLU Emissions" sheetId="6" r:id="rId3"/>
    <sheet name="BLAP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3" l="1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B12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B1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B6" i="2"/>
  <c r="F4" i="2" a="1"/>
  <c r="F4" i="2" s="1"/>
  <c r="L5" i="2" a="1"/>
  <c r="L5" i="2" s="1"/>
  <c r="Z5" i="2" a="1"/>
  <c r="Z5" i="2" s="1"/>
  <c r="K6" i="2" a="1"/>
  <c r="K6" i="2" s="1"/>
  <c r="B5" i="2"/>
  <c r="C12" i="2"/>
  <c r="D12" i="2"/>
  <c r="I5" i="2" s="1" a="1"/>
  <c r="I5" i="2" s="1"/>
  <c r="E12" i="2"/>
  <c r="J5" i="2" s="1" a="1"/>
  <c r="J5" i="2" s="1"/>
  <c r="F12" i="2"/>
  <c r="X5" i="2" s="1" a="1"/>
  <c r="X5" i="2" s="1"/>
  <c r="G12" i="2"/>
  <c r="K5" i="2" s="1" a="1"/>
  <c r="K5" i="2" s="1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C13" i="2"/>
  <c r="C6" i="2" s="1" a="1"/>
  <c r="C6" i="2" s="1"/>
  <c r="D13" i="2"/>
  <c r="G6" i="2" s="1" a="1"/>
  <c r="G6" i="2" s="1"/>
  <c r="E13" i="2"/>
  <c r="F13" i="2"/>
  <c r="J6" i="2" s="1" a="1"/>
  <c r="J6" i="2" s="1"/>
  <c r="G13" i="2"/>
  <c r="H13" i="2"/>
  <c r="I13" i="2"/>
  <c r="Y6" i="2" s="1" a="1"/>
  <c r="Y6" i="2" s="1"/>
  <c r="J13" i="2"/>
  <c r="K13" i="2"/>
  <c r="L13" i="2"/>
  <c r="M13" i="2"/>
  <c r="N13" i="2"/>
  <c r="O13" i="2"/>
  <c r="P13" i="2"/>
  <c r="Q13" i="2"/>
  <c r="R13" i="2"/>
  <c r="S13" i="2"/>
  <c r="T13" i="2"/>
  <c r="U13" i="2"/>
  <c r="B13" i="2"/>
  <c r="Z6" i="2" s="1" a="1"/>
  <c r="Z6" i="2" s="1"/>
  <c r="B12" i="2"/>
  <c r="M5" i="2" s="1" a="1"/>
  <c r="M5" i="2" s="1"/>
  <c r="B4" i="2"/>
  <c r="C11" i="2"/>
  <c r="O4" i="2" s="1" a="1"/>
  <c r="O4" i="2" s="1"/>
  <c r="D11" i="2"/>
  <c r="AA4" i="2" s="1" a="1"/>
  <c r="AA4" i="2" s="1"/>
  <c r="E11" i="2"/>
  <c r="P4" i="2" s="1" a="1"/>
  <c r="P4" i="2" s="1"/>
  <c r="F11" i="2"/>
  <c r="E4" i="2" s="1" a="1"/>
  <c r="E4" i="2" s="1"/>
  <c r="G11" i="2"/>
  <c r="Q4" i="2" s="1" a="1"/>
  <c r="Q4" i="2" s="1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B11" i="2"/>
  <c r="AD4" i="2" s="1" a="1"/>
  <c r="AD4" i="2" s="1"/>
  <c r="M4" i="2" l="1" a="1"/>
  <c r="M4" i="2" s="1"/>
  <c r="D4" i="2" a="1"/>
  <c r="D4" i="2" s="1"/>
  <c r="W5" i="2" a="1"/>
  <c r="W5" i="2" s="1"/>
  <c r="V5" i="2" a="1"/>
  <c r="V5" i="2" s="1"/>
  <c r="T6" i="2" a="1"/>
  <c r="T6" i="2" s="1"/>
  <c r="L4" i="2" a="1"/>
  <c r="L4" i="2" s="1"/>
  <c r="AG6" i="2" a="1"/>
  <c r="AG6" i="2" s="1"/>
  <c r="S6" i="2" a="1"/>
  <c r="S6" i="2" s="1"/>
  <c r="T5" i="2" a="1"/>
  <c r="T5" i="2" s="1"/>
  <c r="E5" i="2" a="1"/>
  <c r="E5" i="2" s="1"/>
  <c r="W4" i="2" a="1"/>
  <c r="W4" i="2" s="1"/>
  <c r="V6" i="2" a="1"/>
  <c r="V6" i="2" s="1"/>
  <c r="E6" i="2" a="1"/>
  <c r="E6" i="2" s="1"/>
  <c r="AG5" i="2" a="1"/>
  <c r="AG5" i="2" s="1"/>
  <c r="S5" i="2" a="1"/>
  <c r="S5" i="2" s="1"/>
  <c r="V4" i="2" a="1"/>
  <c r="V4" i="2" s="1"/>
  <c r="K4" i="2" a="1"/>
  <c r="K4" i="2" s="1"/>
  <c r="Y5" i="2" a="1"/>
  <c r="Y5" i="2" s="1"/>
  <c r="X6" i="2" a="1"/>
  <c r="X6" i="2" s="1"/>
  <c r="H6" i="2" a="1"/>
  <c r="H6" i="2" s="1"/>
  <c r="Z4" i="2" a="1"/>
  <c r="Z4" i="2" s="1"/>
  <c r="U6" i="2" a="1"/>
  <c r="U6" i="2" s="1"/>
  <c r="U5" i="2" a="1"/>
  <c r="U5" i="2" s="1"/>
  <c r="D6" i="2" a="1"/>
  <c r="D6" i="2" s="1"/>
  <c r="R6" i="2" a="1"/>
  <c r="R6" i="2" s="1"/>
  <c r="Q6" i="2" a="1"/>
  <c r="Q6" i="2" s="1"/>
  <c r="AF5" i="2" a="1"/>
  <c r="AF5" i="2" s="1"/>
  <c r="R5" i="2" a="1"/>
  <c r="R5" i="2" s="1"/>
  <c r="D5" i="2" a="1"/>
  <c r="D5" i="2" s="1"/>
  <c r="AB4" i="2" a="1"/>
  <c r="AB4" i="2" s="1"/>
  <c r="W6" i="2" a="1"/>
  <c r="W6" i="2" s="1"/>
  <c r="N4" i="2" a="1"/>
  <c r="N4" i="2" s="1"/>
  <c r="G5" i="2" a="1"/>
  <c r="G5" i="2" s="1"/>
  <c r="AF6" i="2" a="1"/>
  <c r="AF6" i="2" s="1"/>
  <c r="AE6" i="2" a="1"/>
  <c r="AE6" i="2" s="1"/>
  <c r="P6" i="2" a="1"/>
  <c r="P6" i="2" s="1"/>
  <c r="Q5" i="2" a="1"/>
  <c r="Q5" i="2" s="1"/>
  <c r="U4" i="2" a="1"/>
  <c r="U4" i="2" s="1"/>
  <c r="J4" i="2" a="1"/>
  <c r="J4" i="2" s="1"/>
  <c r="AC4" i="2" a="1"/>
  <c r="AC4" i="2" s="1"/>
  <c r="I6" i="2" a="1"/>
  <c r="I6" i="2" s="1"/>
  <c r="H5" i="2" a="1"/>
  <c r="H5" i="2" s="1"/>
  <c r="O6" i="2" a="1"/>
  <c r="O6" i="2" s="1"/>
  <c r="AE5" i="2" a="1"/>
  <c r="AE5" i="2" s="1"/>
  <c r="P5" i="2" a="1"/>
  <c r="P5" i="2" s="1"/>
  <c r="AG4" i="2" a="1"/>
  <c r="AG4" i="2" s="1"/>
  <c r="I4" i="2" a="1"/>
  <c r="I4" i="2" s="1"/>
  <c r="C5" i="2" a="1"/>
  <c r="C5" i="2" s="1"/>
  <c r="F5" i="2" a="1"/>
  <c r="F5" i="2" s="1"/>
  <c r="AD6" i="2" a="1"/>
  <c r="AD6" i="2" s="1"/>
  <c r="N6" i="2" a="1"/>
  <c r="N6" i="2" s="1"/>
  <c r="O5" i="2" a="1"/>
  <c r="O5" i="2" s="1"/>
  <c r="AF4" i="2" a="1"/>
  <c r="AF4" i="2" s="1"/>
  <c r="T4" i="2" a="1"/>
  <c r="T4" i="2" s="1"/>
  <c r="X4" i="2" a="1"/>
  <c r="X4" i="2" s="1"/>
  <c r="AC6" i="2" a="1"/>
  <c r="AC6" i="2" s="1"/>
  <c r="AD5" i="2" a="1"/>
  <c r="AD5" i="2" s="1"/>
  <c r="S4" i="2" a="1"/>
  <c r="S4" i="2" s="1"/>
  <c r="H4" i="2" a="1"/>
  <c r="H4" i="2" s="1"/>
  <c r="F6" i="2" a="1"/>
  <c r="F6" i="2" s="1"/>
  <c r="M6" i="2" a="1"/>
  <c r="M6" i="2" s="1"/>
  <c r="N5" i="2" a="1"/>
  <c r="N5" i="2" s="1"/>
  <c r="AA6" i="2" a="1"/>
  <c r="AA6" i="2" s="1"/>
  <c r="L6" i="2" a="1"/>
  <c r="L6" i="2" s="1"/>
  <c r="AB5" i="2" a="1"/>
  <c r="AB5" i="2" s="1"/>
  <c r="R4" i="2" a="1"/>
  <c r="R4" i="2" s="1"/>
  <c r="G4" i="2" a="1"/>
  <c r="G4" i="2" s="1"/>
  <c r="Y4" i="2" a="1"/>
  <c r="Y4" i="2" s="1"/>
  <c r="AB6" i="2" a="1"/>
  <c r="AB6" i="2" s="1"/>
  <c r="AC5" i="2" a="1"/>
  <c r="AC5" i="2" s="1"/>
  <c r="AE4" i="2" a="1"/>
  <c r="AE4" i="2" s="1"/>
  <c r="AA5" i="2" a="1"/>
  <c r="AA5" i="2" s="1"/>
  <c r="C4" i="2" a="1"/>
  <c r="C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<sst xmlns="http://schemas.openxmlformats.org/spreadsheetml/2006/main" count="112" uniqueCount="68">
  <si>
    <t>Source:</t>
  </si>
  <si>
    <t>Excerpt from Table 3:</t>
  </si>
  <si>
    <t>Year</t>
  </si>
  <si>
    <t>Notes</t>
  </si>
  <si>
    <t>BLAPE BAU LULUCF Anthropogenic Pollutant Emissions</t>
  </si>
  <si>
    <t>F gases (g CO2e)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</si>
  <si>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</si>
  <si>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</si>
  <si>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</si>
  <si>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</si>
  <si>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</si>
  <si>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</si>
  <si>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</si>
  <si>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</si>
  <si>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</si>
  <si>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</si>
  <si>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</si>
  <si>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CO2</t>
  </si>
  <si>
    <t>CH4</t>
  </si>
  <si>
    <t>N2O</t>
  </si>
  <si>
    <t>EPS</t>
  </si>
  <si>
    <t>Start Year Forecast</t>
  </si>
  <si>
    <t>Land Use and Forestry (CO2)</t>
  </si>
  <si>
    <t>Land Use and Forestry (CH4)</t>
  </si>
  <si>
    <t>Land Use and Forestry (N2O)</t>
  </si>
  <si>
    <t>CH4 GWP</t>
  </si>
  <si>
    <t>N2O GWP</t>
  </si>
  <si>
    <t xml:space="preserve">UNFCC </t>
  </si>
  <si>
    <t>chrome-extension://efaidnbmnnnibpcajpcglclefindmkaj/https://unfccc.int/sites/default/files/resource/IndonesiaBUR%203_FINAL%20REPORT_2.pdf</t>
  </si>
  <si>
    <t xml:space="preserve">Indonesia: 3rd Biennial Update Report  </t>
  </si>
  <si>
    <t xml:space="preserve">Table 2-17, page 2-39 </t>
  </si>
  <si>
    <t>Table 2-17. Summary of emissions from FOLU Sector (in Gg CO2e) in 2000-2019</t>
  </si>
  <si>
    <t>Code</t>
  </si>
  <si>
    <t>Source Category</t>
  </si>
  <si>
    <t>3B1a</t>
  </si>
  <si>
    <t>3B1b</t>
  </si>
  <si>
    <t>3B2a</t>
  </si>
  <si>
    <t>3B2b</t>
  </si>
  <si>
    <t>3B3a</t>
  </si>
  <si>
    <t>3B3b</t>
  </si>
  <si>
    <t>3B4a</t>
  </si>
  <si>
    <t>3B4b</t>
  </si>
  <si>
    <t>3B5a</t>
  </si>
  <si>
    <t>3B5b</t>
  </si>
  <si>
    <t>3B6a</t>
  </si>
  <si>
    <t>3B6b</t>
  </si>
  <si>
    <t>Other</t>
  </si>
  <si>
    <t>Non-forest to forest</t>
  </si>
  <si>
    <t>Forest remaining forest</t>
  </si>
  <si>
    <t>Cropland remaining cropland</t>
  </si>
  <si>
    <t>Non-cropland to cropland</t>
  </si>
  <si>
    <t>Grassland remaining grassland</t>
  </si>
  <si>
    <t>Non-grassland to grassland</t>
  </si>
  <si>
    <t>Wetland remaining wetland</t>
  </si>
  <si>
    <t>Non-wetalnd to wetland</t>
  </si>
  <si>
    <t xml:space="preserve">Settlement remaining settlement </t>
  </si>
  <si>
    <t>Non-settlement to settlement</t>
  </si>
  <si>
    <t>Otherland remaining otherland</t>
  </si>
  <si>
    <t>Non-otherland to otherland</t>
  </si>
  <si>
    <t>Biomass burning (fire)</t>
  </si>
  <si>
    <t>Peat decomposition</t>
  </si>
  <si>
    <t>Peat fire</t>
  </si>
  <si>
    <t>NE</t>
  </si>
  <si>
    <t xml:space="preserve">Note NE: not estimated </t>
  </si>
  <si>
    <t>Total</t>
  </si>
  <si>
    <t>N20</t>
  </si>
  <si>
    <t>Emissions (Gg CO2e)</t>
  </si>
  <si>
    <t>We project the 2000-2020 trend forward to 2050.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</si>
</sst>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left" indent="1"/>
    </xf>
    <xf numFmtId="1" fontId="3" fillId="0" borderId="0" xfId="0" applyNumberFormat="1" applyFont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Calcs!$B$10:$V$10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Calcs!$B$11:$V$11</c:f>
              <c:numCache>
                <c:formatCode>General</c:formatCode>
                <c:ptCount val="21"/>
                <c:pt idx="0">
                  <c:v>529815</c:v>
                </c:pt>
                <c:pt idx="1">
                  <c:v>-53231</c:v>
                </c:pt>
                <c:pt idx="2">
                  <c:v>159953</c:v>
                </c:pt>
                <c:pt idx="3">
                  <c:v>-35143</c:v>
                </c:pt>
                <c:pt idx="4">
                  <c:v>337013</c:v>
                </c:pt>
                <c:pt idx="5">
                  <c:v>393235</c:v>
                </c:pt>
                <c:pt idx="6">
                  <c:v>1106495</c:v>
                </c:pt>
                <c:pt idx="7">
                  <c:v>295002</c:v>
                </c:pt>
                <c:pt idx="8">
                  <c:v>225603</c:v>
                </c:pt>
                <c:pt idx="9">
                  <c:v>598537</c:v>
                </c:pt>
                <c:pt idx="10">
                  <c:v>159476</c:v>
                </c:pt>
                <c:pt idx="11">
                  <c:v>254120</c:v>
                </c:pt>
                <c:pt idx="12">
                  <c:v>636228</c:v>
                </c:pt>
                <c:pt idx="13">
                  <c:v>499598</c:v>
                </c:pt>
                <c:pt idx="14">
                  <c:v>845548</c:v>
                </c:pt>
                <c:pt idx="15">
                  <c:v>1541210</c:v>
                </c:pt>
                <c:pt idx="16">
                  <c:v>503431</c:v>
                </c:pt>
                <c:pt idx="17">
                  <c:v>487368</c:v>
                </c:pt>
                <c:pt idx="18">
                  <c:v>719308</c:v>
                </c:pt>
                <c:pt idx="19">
                  <c:v>910279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D-4DDF-A09B-A5BA8DF60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40784"/>
        <c:axId val="1293143696"/>
      </c:lineChart>
      <c:catAx>
        <c:axId val="129314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43696"/>
        <c:crosses val="autoZero"/>
        <c:auto val="1"/>
        <c:lblAlgn val="ctr"/>
        <c:lblOffset val="100"/>
        <c:noMultiLvlLbl val="0"/>
      </c:catAx>
      <c:valAx>
        <c:axId val="12931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4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14</xdr:row>
      <xdr:rowOff>122237</xdr:rowOff>
    </xdr:from>
    <xdr:to>
      <xdr:col>10</xdr:col>
      <xdr:colOff>266700</xdr:colOff>
      <xdr:row>29</xdr:row>
      <xdr:rowOff>144462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FEF50-F895-E7BD-A9D6-22599D8D2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4.5" x14ac:dyDescent="0.35"/>
  <cols>
    <col min="1" max="1" width="9.36328125" customWidth="1"/>
    <col min="2" max="2" width="51.6328125" customWidth="1"/>
  </cols>
  <sheetData>
    <row r="1" spans="1:2" x14ac:dyDescent="0.35">
      <c r="A1" s="1" t="s">
        <v>4</v>
      </c>
    </row>
    <row r="3" spans="1:2" x14ac:dyDescent="0.35">
      <c r="A3" s="1" t="s">
        <v>0</v>
      </c>
      <c r="B3" t="s">
        <v>27</v>
      </c>
    </row>
    <row r="4" spans="1:2" x14ac:dyDescent="0.35">
      <c r="B4" s="4">
        <v>2021</v>
      </c>
    </row>
    <row r="5" spans="1:2" x14ac:dyDescent="0.35">
      <c r="B5" t="s">
        <v>29</v>
      </c>
    </row>
    <row r="6" spans="1:2" x14ac:dyDescent="0.35">
      <c r="B6" s="2" t="s">
        <v>28</v>
      </c>
    </row>
    <row r="7" spans="1:2" x14ac:dyDescent="0.35">
      <c r="B7" t="s">
        <v>30</v>
      </c>
    </row>
    <row r="9" spans="1:2" x14ac:dyDescent="0.35">
      <c r="A9" t="s">
        <v>25</v>
      </c>
      <c r="B9">
        <v>28</v>
      </c>
    </row>
    <row r="10" spans="1:2" x14ac:dyDescent="0.35">
      <c r="A10" t="s">
        <v>26</v>
      </c>
      <c r="B10">
        <v>265</v>
      </c>
    </row>
    <row r="12" spans="1:2" x14ac:dyDescent="0.35">
      <c r="A12" s="1" t="s">
        <v>3</v>
      </c>
    </row>
    <row r="13" spans="1:2" x14ac:dyDescent="0.35">
      <c r="A13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"/>
  <sheetViews>
    <sheetView workbookViewId="0">
      <selection activeCell="A32" sqref="A32"/>
    </sheetView>
  </sheetViews>
  <sheetFormatPr defaultRowHeight="14.5" x14ac:dyDescent="0.35"/>
  <cols>
    <col min="1" max="1" width="63.26953125" customWidth="1"/>
  </cols>
  <sheetData>
    <row r="1" spans="1:33" x14ac:dyDescent="0.35">
      <c r="A1" s="1" t="s">
        <v>1</v>
      </c>
    </row>
    <row r="2" spans="1:33" x14ac:dyDescent="0.35">
      <c r="A2" s="1" t="s">
        <v>66</v>
      </c>
    </row>
    <row r="3" spans="1:33" x14ac:dyDescent="0.35">
      <c r="B3" s="6">
        <v>2019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35">
      <c r="A4" t="s">
        <v>22</v>
      </c>
      <c r="B4">
        <f>SUM('BUR3 FOLU Emissions'!V4:V7,'BUR3 FOLU Emissions'!V9,'BUR3 FOLU Emissions'!V13,'BUR3 FOLU Emissions'!V15,'BUR3 FOLU Emissions'!V19:V20)</f>
        <v>910279</v>
      </c>
      <c r="C4" cm="1">
        <f t="array" ref="C4">TREND($B11:$U11,$B$10:$U$10,C$3)</f>
        <v>874344.8105263263</v>
      </c>
      <c r="D4" cm="1">
        <f t="array" ref="D4">TREND($B11:$U11,$B$10:$U$10,D$3)</f>
        <v>909454.57819549739</v>
      </c>
      <c r="E4" cm="1">
        <f t="array" ref="E4">TREND($B11:$U11,$B$10:$U$10,E$3)</f>
        <v>944564.34586466849</v>
      </c>
      <c r="F4" cm="1">
        <f t="array" ref="F4">TREND($B11:$U11,$B$10:$U$10,F$3)</f>
        <v>979674.11353383958</v>
      </c>
      <c r="G4" cm="1">
        <f t="array" ref="G4">TREND($B11:$U11,$B$10:$U$10,G$3)</f>
        <v>1014783.8812030107</v>
      </c>
      <c r="H4" cm="1">
        <f t="array" ref="H4">TREND($B11:$U11,$B$10:$U$10,H$3)</f>
        <v>1049893.6488721818</v>
      </c>
      <c r="I4" cm="1">
        <f t="array" ref="I4">TREND($B11:$U11,$B$10:$U$10,I$3)</f>
        <v>1085003.4165413529</v>
      </c>
      <c r="J4" cm="1">
        <f t="array" ref="J4">TREND($B11:$U11,$B$10:$U$10,J$3)</f>
        <v>1120113.184210524</v>
      </c>
      <c r="K4" cm="1">
        <f t="array" ref="K4">TREND($B11:$U11,$B$10:$U$10,K$3)</f>
        <v>1155222.95187971</v>
      </c>
      <c r="L4" cm="1">
        <f t="array" ref="L4">TREND($B11:$U11,$B$10:$U$10,L$3)</f>
        <v>1190332.7195488811</v>
      </c>
      <c r="M4" cm="1">
        <f t="array" ref="M4">TREND($B11:$U11,$B$10:$U$10,M$3)</f>
        <v>1225442.4872180521</v>
      </c>
      <c r="N4" cm="1">
        <f t="array" ref="N4">TREND($B11:$U11,$B$10:$U$10,N$3)</f>
        <v>1260552.2548872232</v>
      </c>
      <c r="O4" cm="1">
        <f t="array" ref="O4">TREND($B11:$U11,$B$10:$U$10,O$3)</f>
        <v>1295662.0225563943</v>
      </c>
      <c r="P4" cm="1">
        <f t="array" ref="P4">TREND($B11:$U11,$B$10:$U$10,P$3)</f>
        <v>1330771.7902255654</v>
      </c>
      <c r="Q4" cm="1">
        <f t="array" ref="Q4">TREND($B11:$U11,$B$10:$U$10,Q$3)</f>
        <v>1365881.5578947365</v>
      </c>
      <c r="R4" cm="1">
        <f t="array" ref="R4">TREND($B11:$U11,$B$10:$U$10,R$3)</f>
        <v>1400991.3255639076</v>
      </c>
      <c r="S4" cm="1">
        <f t="array" ref="S4">TREND($B11:$U11,$B$10:$U$10,S$3)</f>
        <v>1436101.0932330936</v>
      </c>
      <c r="T4" cm="1">
        <f t="array" ref="T4">TREND($B11:$U11,$B$10:$U$10,T$3)</f>
        <v>1471210.8609022647</v>
      </c>
      <c r="U4" cm="1">
        <f t="array" ref="U4">TREND($B11:$U11,$B$10:$U$10,U$3)</f>
        <v>1506320.6285714358</v>
      </c>
      <c r="V4" cm="1">
        <f t="array" ref="V4">TREND($B11:$U11,$B$10:$U$10,V$3)</f>
        <v>1541430.3962406069</v>
      </c>
      <c r="W4" cm="1">
        <f t="array" ref="W4">TREND($B11:$U11,$B$10:$U$10,W$3)</f>
        <v>1576540.163909778</v>
      </c>
      <c r="X4" cm="1">
        <f t="array" ref="X4">TREND($B11:$U11,$B$10:$U$10,X$3)</f>
        <v>1611649.9315789491</v>
      </c>
      <c r="Y4" cm="1">
        <f t="array" ref="Y4">TREND($B11:$U11,$B$10:$U$10,Y$3)</f>
        <v>1646759.6992481202</v>
      </c>
      <c r="Z4" cm="1">
        <f t="array" ref="Z4">TREND($B11:$U11,$B$10:$U$10,Z$3)</f>
        <v>1681869.4669172913</v>
      </c>
      <c r="AA4" cm="1">
        <f t="array" ref="AA4">TREND($B11:$U11,$B$10:$U$10,AA$3)</f>
        <v>1716979.2345864773</v>
      </c>
      <c r="AB4" cm="1">
        <f t="array" ref="AB4">TREND($B11:$U11,$B$10:$U$10,AB$3)</f>
        <v>1752089.0022556484</v>
      </c>
      <c r="AC4" cm="1">
        <f t="array" ref="AC4">TREND($B11:$U11,$B$10:$U$10,AC$3)</f>
        <v>1787198.7699248195</v>
      </c>
      <c r="AD4" cm="1">
        <f t="array" ref="AD4">TREND($B11:$U11,$B$10:$U$10,AD$3)</f>
        <v>1822308.5375939906</v>
      </c>
      <c r="AE4" cm="1">
        <f t="array" ref="AE4">TREND($B11:$U11,$B$10:$U$10,AE$3)</f>
        <v>1857418.3052631617</v>
      </c>
      <c r="AF4" cm="1">
        <f t="array" ref="AF4">TREND($B11:$U11,$B$10:$U$10,AF$3)</f>
        <v>1892528.0729323328</v>
      </c>
      <c r="AG4" cm="1">
        <f t="array" ref="AG4">TREND($B11:$U11,$B$10:$U$10,AG$3)</f>
        <v>1927637.8406015038</v>
      </c>
    </row>
    <row r="5" spans="1:33" x14ac:dyDescent="0.35">
      <c r="A5" t="s">
        <v>23</v>
      </c>
      <c r="B5" s="11">
        <f>'BUR3 FOLU Emissions'!V17</f>
        <v>8527</v>
      </c>
      <c r="C5" cm="1">
        <f t="array" ref="C5">TREND($B12:$U12,$B$10:$U$10,C$3)</f>
        <v>5223.5120790901128</v>
      </c>
      <c r="D5" cm="1">
        <f t="array" ref="D5">TREND($B12:$U12,$B$10:$U$10,D$3)</f>
        <v>5181.3529823166318</v>
      </c>
      <c r="E5" cm="1">
        <f t="array" ref="E5">TREND($B12:$U12,$B$10:$U$10,E$3)</f>
        <v>5139.1938855431508</v>
      </c>
      <c r="F5" cm="1">
        <f t="array" ref="F5">TREND($B12:$U12,$B$10:$U$10,F$3)</f>
        <v>5097.0347887696698</v>
      </c>
      <c r="G5" cm="1">
        <f t="array" ref="G5">TREND($B12:$U12,$B$10:$U$10,G$3)</f>
        <v>5054.8756919961888</v>
      </c>
      <c r="H5" cm="1">
        <f t="array" ref="H5">TREND($B12:$U12,$B$10:$U$10,H$3)</f>
        <v>5012.7165952227078</v>
      </c>
      <c r="I5" cm="1">
        <f t="array" ref="I5">TREND($B12:$U12,$B$10:$U$10,I$3)</f>
        <v>4970.5574984492268</v>
      </c>
      <c r="J5" cm="1">
        <f t="array" ref="J5">TREND($B12:$U12,$B$10:$U$10,J$3)</f>
        <v>4928.3984016757458</v>
      </c>
      <c r="K5" cm="1">
        <f t="array" ref="K5">TREND($B12:$U12,$B$10:$U$10,K$3)</f>
        <v>4886.2393049022648</v>
      </c>
      <c r="L5" cm="1">
        <f t="array" ref="L5">TREND($B12:$U12,$B$10:$U$10,L$3)</f>
        <v>4844.0802081287839</v>
      </c>
      <c r="M5" cm="1">
        <f t="array" ref="M5">TREND($B12:$U12,$B$10:$U$10,M$3)</f>
        <v>4801.9211113553029</v>
      </c>
      <c r="N5" cm="1">
        <f t="array" ref="N5">TREND($B12:$U12,$B$10:$U$10,N$3)</f>
        <v>4759.7620145818219</v>
      </c>
      <c r="O5" cm="1">
        <f t="array" ref="O5">TREND($B12:$U12,$B$10:$U$10,O$3)</f>
        <v>4717.6029178083409</v>
      </c>
      <c r="P5" cm="1">
        <f t="array" ref="P5">TREND($B12:$U12,$B$10:$U$10,P$3)</f>
        <v>4675.4438210348599</v>
      </c>
      <c r="Q5" cm="1">
        <f t="array" ref="Q5">TREND($B12:$U12,$B$10:$U$10,Q$3)</f>
        <v>4633.2847242613789</v>
      </c>
      <c r="R5" cm="1">
        <f t="array" ref="R5">TREND($B12:$U12,$B$10:$U$10,R$3)</f>
        <v>4591.1256274878979</v>
      </c>
      <c r="S5" cm="1">
        <f t="array" ref="S5">TREND($B12:$U12,$B$10:$U$10,S$3)</f>
        <v>4548.9665307144169</v>
      </c>
      <c r="T5" cm="1">
        <f t="array" ref="T5">TREND($B12:$U12,$B$10:$U$10,T$3)</f>
        <v>4506.8074339409359</v>
      </c>
      <c r="U5" cm="1">
        <f t="array" ref="U5">TREND($B12:$U12,$B$10:$U$10,U$3)</f>
        <v>4464.6483371674549</v>
      </c>
      <c r="V5" cm="1">
        <f t="array" ref="V5">TREND($B12:$U12,$B$10:$U$10,V$3)</f>
        <v>4422.4892403939739</v>
      </c>
      <c r="W5" cm="1">
        <f t="array" ref="W5">TREND($B12:$U12,$B$10:$U$10,W$3)</f>
        <v>4380.3301436204929</v>
      </c>
      <c r="X5" cm="1">
        <f t="array" ref="X5">TREND($B12:$U12,$B$10:$U$10,X$3)</f>
        <v>4338.1710468470119</v>
      </c>
      <c r="Y5" cm="1">
        <f t="array" ref="Y5">TREND($B12:$U12,$B$10:$U$10,Y$3)</f>
        <v>4296.0119500735309</v>
      </c>
      <c r="Z5" cm="1">
        <f t="array" ref="Z5">TREND($B12:$U12,$B$10:$U$10,Z$3)</f>
        <v>4253.8528533000499</v>
      </c>
      <c r="AA5" cm="1">
        <f t="array" ref="AA5">TREND($B12:$U12,$B$10:$U$10,AA$3)</f>
        <v>4211.6937565265689</v>
      </c>
      <c r="AB5" cm="1">
        <f t="array" ref="AB5">TREND($B12:$U12,$B$10:$U$10,AB$3)</f>
        <v>4169.5346597530879</v>
      </c>
      <c r="AC5" cm="1">
        <f t="array" ref="AC5">TREND($B12:$U12,$B$10:$U$10,AC$3)</f>
        <v>4127.3755629796069</v>
      </c>
      <c r="AD5" cm="1">
        <f t="array" ref="AD5">TREND($B12:$U12,$B$10:$U$10,AD$3)</f>
        <v>4085.2164662061259</v>
      </c>
      <c r="AE5" cm="1">
        <f t="array" ref="AE5">TREND($B12:$U12,$B$10:$U$10,AE$3)</f>
        <v>4043.0573694326449</v>
      </c>
      <c r="AF5" cm="1">
        <f t="array" ref="AF5">TREND($B12:$U12,$B$10:$U$10,AF$3)</f>
        <v>4000.8982726591639</v>
      </c>
      <c r="AG5" cm="1">
        <f t="array" ref="AG5">TREND($B12:$U12,$B$10:$U$10,AG$3)</f>
        <v>3958.7391758856829</v>
      </c>
    </row>
    <row r="6" spans="1:33" x14ac:dyDescent="0.35">
      <c r="A6" t="s">
        <v>24</v>
      </c>
      <c r="B6" s="11">
        <f>'BUR3 FOLU Emissions'!V18</f>
        <v>6045</v>
      </c>
      <c r="C6" cm="1">
        <f t="array" ref="C6">TREND($B13:$U13,$B$10:$U$10,C$3)</f>
        <v>3729.8734019906115</v>
      </c>
      <c r="D6" cm="1">
        <f t="array" ref="D6">TREND($B13:$U13,$B$10:$U$10,D$3)</f>
        <v>3708.0440309569531</v>
      </c>
      <c r="E6" cm="1">
        <f t="array" ref="E6">TREND($B13:$U13,$B$10:$U$10,E$3)</f>
        <v>3686.214659923302</v>
      </c>
      <c r="F6" cm="1">
        <f t="array" ref="F6">TREND($B13:$U13,$B$10:$U$10,F$3)</f>
        <v>3664.3852888896436</v>
      </c>
      <c r="G6" cm="1">
        <f t="array" ref="G6">TREND($B13:$U13,$B$10:$U$10,G$3)</f>
        <v>3642.5559178559924</v>
      </c>
      <c r="H6" cm="1">
        <f t="array" ref="H6">TREND($B13:$U13,$B$10:$U$10,H$3)</f>
        <v>3620.7265468223341</v>
      </c>
      <c r="I6" cm="1">
        <f t="array" ref="I6">TREND($B13:$U13,$B$10:$U$10,I$3)</f>
        <v>3598.8971757886829</v>
      </c>
      <c r="J6" cm="1">
        <f t="array" ref="J6">TREND($B13:$U13,$B$10:$U$10,J$3)</f>
        <v>3577.0678047550246</v>
      </c>
      <c r="K6" cm="1">
        <f t="array" ref="K6">TREND($B13:$U13,$B$10:$U$10,K$3)</f>
        <v>3555.2384337213734</v>
      </c>
      <c r="L6" cm="1">
        <f t="array" ref="L6">TREND($B13:$U13,$B$10:$U$10,L$3)</f>
        <v>3533.4090626877223</v>
      </c>
      <c r="M6" cm="1">
        <f t="array" ref="M6">TREND($B13:$U13,$B$10:$U$10,M$3)</f>
        <v>3511.5796916540639</v>
      </c>
      <c r="N6" cm="1">
        <f t="array" ref="N6">TREND($B13:$U13,$B$10:$U$10,N$3)</f>
        <v>3489.7503206204128</v>
      </c>
      <c r="O6" cm="1">
        <f t="array" ref="O6">TREND($B13:$U13,$B$10:$U$10,O$3)</f>
        <v>3467.9209495867544</v>
      </c>
      <c r="P6" cm="1">
        <f t="array" ref="P6">TREND($B13:$U13,$B$10:$U$10,P$3)</f>
        <v>3446.0915785531033</v>
      </c>
      <c r="Q6" cm="1">
        <f t="array" ref="Q6">TREND($B13:$U13,$B$10:$U$10,Q$3)</f>
        <v>3424.2622075194449</v>
      </c>
      <c r="R6" cm="1">
        <f t="array" ref="R6">TREND($B13:$U13,$B$10:$U$10,R$3)</f>
        <v>3402.4328364857938</v>
      </c>
      <c r="S6" cm="1">
        <f t="array" ref="S6">TREND($B13:$U13,$B$10:$U$10,S$3)</f>
        <v>3380.6034654521354</v>
      </c>
      <c r="T6" cm="1">
        <f t="array" ref="T6">TREND($B13:$U13,$B$10:$U$10,T$3)</f>
        <v>3358.7740944184843</v>
      </c>
      <c r="U6" cm="1">
        <f t="array" ref="U6">TREND($B13:$U13,$B$10:$U$10,U$3)</f>
        <v>3336.9447233848259</v>
      </c>
      <c r="V6" cm="1">
        <f t="array" ref="V6">TREND($B13:$U13,$B$10:$U$10,V$3)</f>
        <v>3315.1153523511748</v>
      </c>
      <c r="W6" cm="1">
        <f t="array" ref="W6">TREND($B13:$U13,$B$10:$U$10,W$3)</f>
        <v>3293.2859813175237</v>
      </c>
      <c r="X6" cm="1">
        <f t="array" ref="X6">TREND($B13:$U13,$B$10:$U$10,X$3)</f>
        <v>3271.4566102838653</v>
      </c>
      <c r="Y6" cm="1">
        <f t="array" ref="Y6">TREND($B13:$U13,$B$10:$U$10,Y$3)</f>
        <v>3249.6272392502142</v>
      </c>
      <c r="Z6" cm="1">
        <f t="array" ref="Z6">TREND($B13:$U13,$B$10:$U$10,Z$3)</f>
        <v>3227.7978682165558</v>
      </c>
      <c r="AA6" cm="1">
        <f t="array" ref="AA6">TREND($B13:$U13,$B$10:$U$10,AA$3)</f>
        <v>3205.9684971829047</v>
      </c>
      <c r="AB6" cm="1">
        <f t="array" ref="AB6">TREND($B13:$U13,$B$10:$U$10,AB$3)</f>
        <v>3184.1391261492463</v>
      </c>
      <c r="AC6" cm="1">
        <f t="array" ref="AC6">TREND($B13:$U13,$B$10:$U$10,AC$3)</f>
        <v>3162.3097551155952</v>
      </c>
      <c r="AD6" cm="1">
        <f t="array" ref="AD6">TREND($B13:$U13,$B$10:$U$10,AD$3)</f>
        <v>3140.4803840819368</v>
      </c>
      <c r="AE6" cm="1">
        <f t="array" ref="AE6">TREND($B13:$U13,$B$10:$U$10,AE$3)</f>
        <v>3118.6510130482857</v>
      </c>
      <c r="AF6" cm="1">
        <f t="array" ref="AF6">TREND($B13:$U13,$B$10:$U$10,AF$3)</f>
        <v>3096.8216420146346</v>
      </c>
      <c r="AG6" cm="1">
        <f t="array" ref="AG6">TREND($B13:$U13,$B$10:$U$10,AG$3)</f>
        <v>3074.9922709809762</v>
      </c>
    </row>
    <row r="7" spans="1:33" x14ac:dyDescent="0.35">
      <c r="C7" s="5"/>
      <c r="D7" s="5"/>
      <c r="E7" s="5"/>
      <c r="F7" s="5"/>
    </row>
    <row r="9" spans="1:33" x14ac:dyDescent="0.35">
      <c r="U9" s="7" t="s">
        <v>21</v>
      </c>
    </row>
    <row r="10" spans="1:33" x14ac:dyDescent="0.35">
      <c r="A10" t="s">
        <v>20</v>
      </c>
      <c r="B10">
        <v>2000</v>
      </c>
      <c r="C10">
        <v>2001</v>
      </c>
      <c r="D10">
        <v>2002</v>
      </c>
      <c r="E10">
        <v>2003</v>
      </c>
      <c r="F10">
        <v>2004</v>
      </c>
      <c r="G10">
        <v>2005</v>
      </c>
      <c r="H10">
        <v>2006</v>
      </c>
      <c r="I10">
        <v>2007</v>
      </c>
      <c r="J10">
        <v>2008</v>
      </c>
      <c r="K10">
        <v>2009</v>
      </c>
      <c r="L10">
        <v>2010</v>
      </c>
      <c r="M10">
        <v>2011</v>
      </c>
      <c r="N10">
        <v>2012</v>
      </c>
      <c r="O10">
        <v>2013</v>
      </c>
      <c r="P10">
        <v>2014</v>
      </c>
      <c r="Q10">
        <v>2015</v>
      </c>
      <c r="R10">
        <v>2016</v>
      </c>
      <c r="S10">
        <v>2017</v>
      </c>
      <c r="T10">
        <v>2018</v>
      </c>
      <c r="U10" s="6">
        <v>2019</v>
      </c>
    </row>
    <row r="11" spans="1:33" x14ac:dyDescent="0.35">
      <c r="A11" t="s">
        <v>17</v>
      </c>
      <c r="B11">
        <f>SUM('BUR3 FOLU Emissions'!C4:C7,'BUR3 FOLU Emissions'!C9,'BUR3 FOLU Emissions'!C13,'BUR3 FOLU Emissions'!C15,'BUR3 FOLU Emissions'!C19:C20)</f>
        <v>529815</v>
      </c>
      <c r="C11">
        <f>SUM('BUR3 FOLU Emissions'!D4:D7,'BUR3 FOLU Emissions'!D9,'BUR3 FOLU Emissions'!D13,'BUR3 FOLU Emissions'!D15,'BUR3 FOLU Emissions'!D19:D20)</f>
        <v>-53231</v>
      </c>
      <c r="D11">
        <f>SUM('BUR3 FOLU Emissions'!E4:E7,'BUR3 FOLU Emissions'!E9,'BUR3 FOLU Emissions'!E13,'BUR3 FOLU Emissions'!E15,'BUR3 FOLU Emissions'!E19:E20)</f>
        <v>159953</v>
      </c>
      <c r="E11">
        <f>SUM('BUR3 FOLU Emissions'!F4:F7,'BUR3 FOLU Emissions'!F9,'BUR3 FOLU Emissions'!F13,'BUR3 FOLU Emissions'!F15,'BUR3 FOLU Emissions'!F19:F20)</f>
        <v>-35143</v>
      </c>
      <c r="F11">
        <f>SUM('BUR3 FOLU Emissions'!G4:G7,'BUR3 FOLU Emissions'!G9,'BUR3 FOLU Emissions'!G13,'BUR3 FOLU Emissions'!G15,'BUR3 FOLU Emissions'!G19:G20)</f>
        <v>337013</v>
      </c>
      <c r="G11">
        <f>SUM('BUR3 FOLU Emissions'!H4:H7,'BUR3 FOLU Emissions'!H9,'BUR3 FOLU Emissions'!H13,'BUR3 FOLU Emissions'!H15,'BUR3 FOLU Emissions'!H19:H20)</f>
        <v>393235</v>
      </c>
      <c r="H11">
        <f>SUM('BUR3 FOLU Emissions'!I4:I7,'BUR3 FOLU Emissions'!I9,'BUR3 FOLU Emissions'!I13,'BUR3 FOLU Emissions'!I15,'BUR3 FOLU Emissions'!I19:I20)</f>
        <v>1106495</v>
      </c>
      <c r="I11">
        <f>SUM('BUR3 FOLU Emissions'!J4:J7,'BUR3 FOLU Emissions'!J9,'BUR3 FOLU Emissions'!J13,'BUR3 FOLU Emissions'!J15,'BUR3 FOLU Emissions'!J19:J20)</f>
        <v>295002</v>
      </c>
      <c r="J11">
        <f>SUM('BUR3 FOLU Emissions'!K4:K7,'BUR3 FOLU Emissions'!K9,'BUR3 FOLU Emissions'!K13,'BUR3 FOLU Emissions'!K15,'BUR3 FOLU Emissions'!K19:K20)</f>
        <v>225603</v>
      </c>
      <c r="K11">
        <f>SUM('BUR3 FOLU Emissions'!L4:L7,'BUR3 FOLU Emissions'!L9,'BUR3 FOLU Emissions'!L13,'BUR3 FOLU Emissions'!L15,'BUR3 FOLU Emissions'!L19:L20)</f>
        <v>598537</v>
      </c>
      <c r="L11">
        <f>SUM('BUR3 FOLU Emissions'!M4:M7,'BUR3 FOLU Emissions'!M9,'BUR3 FOLU Emissions'!M13,'BUR3 FOLU Emissions'!M15,'BUR3 FOLU Emissions'!M19:M20)</f>
        <v>159476</v>
      </c>
      <c r="M11">
        <f>SUM('BUR3 FOLU Emissions'!N4:N7,'BUR3 FOLU Emissions'!N9,'BUR3 FOLU Emissions'!N13,'BUR3 FOLU Emissions'!N15,'BUR3 FOLU Emissions'!N19:N20)</f>
        <v>254120</v>
      </c>
      <c r="N11">
        <f>SUM('BUR3 FOLU Emissions'!O4:O7,'BUR3 FOLU Emissions'!O9,'BUR3 FOLU Emissions'!O13,'BUR3 FOLU Emissions'!O15,'BUR3 FOLU Emissions'!O19:O20)</f>
        <v>636228</v>
      </c>
      <c r="O11">
        <f>SUM('BUR3 FOLU Emissions'!P4:P7,'BUR3 FOLU Emissions'!P9,'BUR3 FOLU Emissions'!P13,'BUR3 FOLU Emissions'!P15,'BUR3 FOLU Emissions'!P19:P20)</f>
        <v>499598</v>
      </c>
      <c r="P11">
        <f>SUM('BUR3 FOLU Emissions'!Q4:Q7,'BUR3 FOLU Emissions'!Q9,'BUR3 FOLU Emissions'!Q13,'BUR3 FOLU Emissions'!Q15,'BUR3 FOLU Emissions'!Q19:Q20)</f>
        <v>845548</v>
      </c>
      <c r="Q11">
        <f>SUM('BUR3 FOLU Emissions'!R4:R7,'BUR3 FOLU Emissions'!R9,'BUR3 FOLU Emissions'!R13,'BUR3 FOLU Emissions'!R15,'BUR3 FOLU Emissions'!R19:R20)</f>
        <v>1541210</v>
      </c>
      <c r="R11">
        <f>SUM('BUR3 FOLU Emissions'!S4:S7,'BUR3 FOLU Emissions'!S9,'BUR3 FOLU Emissions'!S13,'BUR3 FOLU Emissions'!S15,'BUR3 FOLU Emissions'!S19:S20)</f>
        <v>503431</v>
      </c>
      <c r="S11">
        <f>SUM('BUR3 FOLU Emissions'!T4:T7,'BUR3 FOLU Emissions'!T9,'BUR3 FOLU Emissions'!T13,'BUR3 FOLU Emissions'!T15,'BUR3 FOLU Emissions'!T19:T20)</f>
        <v>487368</v>
      </c>
      <c r="T11">
        <f>SUM('BUR3 FOLU Emissions'!U4:U7,'BUR3 FOLU Emissions'!U9,'BUR3 FOLU Emissions'!U13,'BUR3 FOLU Emissions'!U15,'BUR3 FOLU Emissions'!U19:U20)</f>
        <v>719308</v>
      </c>
      <c r="U11">
        <f>SUM('BUR3 FOLU Emissions'!V4:V7,'BUR3 FOLU Emissions'!V9,'BUR3 FOLU Emissions'!V13,'BUR3 FOLU Emissions'!V15,'BUR3 FOLU Emissions'!V19:V20)</f>
        <v>910279</v>
      </c>
    </row>
    <row r="12" spans="1:33" x14ac:dyDescent="0.35">
      <c r="A12" t="s">
        <v>18</v>
      </c>
      <c r="B12" s="5">
        <f>'BUR3 FOLU Emissions'!C17</f>
        <v>1505</v>
      </c>
      <c r="C12" s="5">
        <f>'BUR3 FOLU Emissions'!D17</f>
        <v>3364.2220039292729</v>
      </c>
      <c r="D12" s="5">
        <f>'BUR3 FOLU Emissions'!E17</f>
        <v>8296.127701375246</v>
      </c>
      <c r="E12" s="5">
        <f>'BUR3 FOLU Emissions'!F17</f>
        <v>6150.0982318271117</v>
      </c>
      <c r="F12" s="5">
        <f>'BUR3 FOLU Emissions'!G17</f>
        <v>7824.2259332023577</v>
      </c>
      <c r="G12" s="5">
        <f>'BUR3 FOLU Emissions'!H17</f>
        <v>4102.2337917485265</v>
      </c>
      <c r="H12" s="5">
        <f>'BUR3 FOLU Emissions'!I17</f>
        <v>22929.813359528485</v>
      </c>
      <c r="I12" s="5">
        <f>'BUR3 FOLU Emissions'!J17</f>
        <v>2951.4557956777994</v>
      </c>
      <c r="J12" s="5">
        <f>'BUR3 FOLU Emissions'!K17</f>
        <v>1931.9587426326129</v>
      </c>
      <c r="K12" s="5">
        <f>'BUR3 FOLU Emissions'!L17</f>
        <v>5125.8703339882122</v>
      </c>
      <c r="L12" s="5">
        <f>'BUR3 FOLU Emissions'!M17</f>
        <v>435.23772102161098</v>
      </c>
      <c r="M12" s="5">
        <f>'BUR3 FOLU Emissions'!N17</f>
        <v>2325.2794894668223</v>
      </c>
      <c r="N12" s="5">
        <f>'BUR3 FOLU Emissions'!O17</f>
        <v>6141.4528237150898</v>
      </c>
      <c r="O12" s="5">
        <f>'BUR3 FOLU Emissions'!P17</f>
        <v>2186.0201742949289</v>
      </c>
      <c r="P12" s="5">
        <f>'BUR3 FOLU Emissions'!Q17</f>
        <v>9667.9901873327381</v>
      </c>
      <c r="Q12" s="5">
        <f>'BUR3 FOLU Emissions'!R17</f>
        <v>14258.866602621287</v>
      </c>
      <c r="R12" s="5">
        <f>'BUR3 FOLU Emissions'!S17</f>
        <v>2469.8049131956359</v>
      </c>
      <c r="S12" s="5">
        <f>'BUR3 FOLU Emissions'!T17</f>
        <v>672.30652576682905</v>
      </c>
      <c r="T12" s="5">
        <f>'BUR3 FOLU Emissions'!U17</f>
        <v>2458.6875729088042</v>
      </c>
      <c r="U12" s="5">
        <f>'BUR3 FOLU Emissions'!V17</f>
        <v>8527</v>
      </c>
    </row>
    <row r="13" spans="1:33" x14ac:dyDescent="0.35">
      <c r="A13" t="s">
        <v>19</v>
      </c>
      <c r="B13" s="5">
        <f>'BUR3 FOLU Emissions'!C18</f>
        <v>1040</v>
      </c>
      <c r="C13" s="5">
        <f>'BUR3 FOLU Emissions'!D18</f>
        <v>2324.7779960707271</v>
      </c>
      <c r="D13" s="5">
        <f>'BUR3 FOLU Emissions'!E18</f>
        <v>5732.8722986247549</v>
      </c>
      <c r="E13" s="5">
        <f>'BUR3 FOLU Emissions'!F18</f>
        <v>4249.9017681728883</v>
      </c>
      <c r="F13" s="5">
        <f>'BUR3 FOLU Emissions'!G18</f>
        <v>5406.7740667976423</v>
      </c>
      <c r="G13" s="5">
        <f>'BUR3 FOLU Emissions'!H18</f>
        <v>2834.7662082514735</v>
      </c>
      <c r="H13" s="5">
        <f>'BUR3 FOLU Emissions'!I18</f>
        <v>15845.186640471513</v>
      </c>
      <c r="I13" s="5">
        <f>'BUR3 FOLU Emissions'!J18</f>
        <v>2039.5442043222004</v>
      </c>
      <c r="J13" s="5">
        <f>'BUR3 FOLU Emissions'!K18</f>
        <v>1335.0412573673871</v>
      </c>
      <c r="K13" s="5">
        <f>'BUR3 FOLU Emissions'!L18</f>
        <v>3542.1296660117878</v>
      </c>
      <c r="L13" s="5">
        <f>'BUR3 FOLU Emissions'!M18</f>
        <v>300.76227897838902</v>
      </c>
      <c r="M13" s="5">
        <f>'BUR3 FOLU Emissions'!N18</f>
        <v>1648.4478144513826</v>
      </c>
      <c r="N13" s="5">
        <f>'BUR3 FOLU Emissions'!O18</f>
        <v>4353.8269402319356</v>
      </c>
      <c r="O13" s="5">
        <f>'BUR3 FOLU Emissions'!P18</f>
        <v>1549.7234611953613</v>
      </c>
      <c r="P13" s="5">
        <f>'BUR3 FOLU Emissions'!Q18</f>
        <v>6853.8760035682426</v>
      </c>
      <c r="Q13" s="5">
        <f>'BUR3 FOLU Emissions'!R18</f>
        <v>10108.461195361284</v>
      </c>
      <c r="R13" s="5">
        <f>'BUR3 FOLU Emissions'!S18</f>
        <v>1750.9054415700266</v>
      </c>
      <c r="S13" s="5">
        <f>'BUR3 FOLU Emissions'!T18</f>
        <v>476.61462979482604</v>
      </c>
      <c r="T13" s="5">
        <f>'BUR3 FOLU Emissions'!U18</f>
        <v>1743.0240856378234</v>
      </c>
      <c r="U13" s="5">
        <f>'BUR3 FOLU Emissions'!V18</f>
        <v>6045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A7D-FD16-46FD-A5FE-1B24DCF6D66F}">
  <dimension ref="A1:V23"/>
  <sheetViews>
    <sheetView workbookViewId="0">
      <selection activeCell="D32" sqref="D32"/>
    </sheetView>
  </sheetViews>
  <sheetFormatPr defaultRowHeight="14.5" x14ac:dyDescent="0.35"/>
  <cols>
    <col min="2" max="2" width="28.81640625" bestFit="1" customWidth="1"/>
    <col min="3" max="8" width="11.08984375" bestFit="1" customWidth="1"/>
    <col min="9" max="9" width="12.08984375" bestFit="1" customWidth="1"/>
    <col min="10" max="12" width="11.08984375" bestFit="1" customWidth="1"/>
    <col min="13" max="13" width="10.08984375" bestFit="1" customWidth="1"/>
    <col min="14" max="17" width="11.08984375" bestFit="1" customWidth="1"/>
    <col min="18" max="18" width="12.08984375" bestFit="1" customWidth="1"/>
    <col min="19" max="19" width="11.08984375" bestFit="1" customWidth="1"/>
    <col min="20" max="20" width="10.08984375" bestFit="1" customWidth="1"/>
    <col min="21" max="22" width="11.08984375" bestFit="1" customWidth="1"/>
  </cols>
  <sheetData>
    <row r="1" spans="1:22" x14ac:dyDescent="0.35">
      <c r="A1" s="1" t="s">
        <v>31</v>
      </c>
    </row>
    <row r="3" spans="1:22" x14ac:dyDescent="0.35">
      <c r="A3" t="s">
        <v>32</v>
      </c>
      <c r="B3" t="s">
        <v>33</v>
      </c>
      <c r="C3">
        <v>2000</v>
      </c>
      <c r="D3">
        <v>2001</v>
      </c>
      <c r="E3">
        <v>2002</v>
      </c>
      <c r="F3">
        <v>2003</v>
      </c>
      <c r="G3">
        <v>2004</v>
      </c>
      <c r="H3">
        <v>2005</v>
      </c>
      <c r="I3">
        <v>2006</v>
      </c>
      <c r="J3">
        <v>2007</v>
      </c>
      <c r="K3">
        <v>2008</v>
      </c>
      <c r="L3">
        <v>2009</v>
      </c>
      <c r="M3">
        <v>2010</v>
      </c>
      <c r="N3">
        <v>2011</v>
      </c>
      <c r="O3">
        <v>2012</v>
      </c>
      <c r="P3">
        <v>2013</v>
      </c>
      <c r="Q3">
        <v>2014</v>
      </c>
      <c r="R3">
        <v>2015</v>
      </c>
      <c r="S3">
        <v>2016</v>
      </c>
      <c r="T3">
        <v>2017</v>
      </c>
      <c r="U3">
        <v>2018</v>
      </c>
      <c r="V3">
        <v>2019</v>
      </c>
    </row>
    <row r="4" spans="1:22" x14ac:dyDescent="0.35">
      <c r="A4" t="s">
        <v>34</v>
      </c>
      <c r="B4" t="s">
        <v>48</v>
      </c>
      <c r="C4">
        <v>-455180</v>
      </c>
      <c r="D4">
        <v>-507268</v>
      </c>
      <c r="E4">
        <v>-516357</v>
      </c>
      <c r="F4">
        <v>-505420</v>
      </c>
      <c r="G4">
        <v>-495071</v>
      </c>
      <c r="H4">
        <v>-454213</v>
      </c>
      <c r="I4">
        <v>-464647</v>
      </c>
      <c r="J4">
        <v>-426614</v>
      </c>
      <c r="K4">
        <v>-424651</v>
      </c>
      <c r="L4">
        <v>-413846</v>
      </c>
      <c r="M4">
        <v>-385885</v>
      </c>
      <c r="N4">
        <v>-368838</v>
      </c>
      <c r="O4">
        <v>-331479</v>
      </c>
      <c r="P4">
        <v>-345487</v>
      </c>
      <c r="Q4">
        <v>-345140</v>
      </c>
      <c r="R4">
        <v>-367876</v>
      </c>
      <c r="S4">
        <v>-375925</v>
      </c>
      <c r="T4">
        <v>-340318</v>
      </c>
      <c r="U4">
        <v>-330486</v>
      </c>
      <c r="V4">
        <v>-355160</v>
      </c>
    </row>
    <row r="5" spans="1:22" x14ac:dyDescent="0.35">
      <c r="A5" t="s">
        <v>35</v>
      </c>
      <c r="B5" t="s">
        <v>47</v>
      </c>
      <c r="C5">
        <v>-2055</v>
      </c>
      <c r="D5">
        <v>-1562</v>
      </c>
      <c r="E5">
        <v>-1652</v>
      </c>
      <c r="F5">
        <v>-1453</v>
      </c>
      <c r="G5">
        <v>-2863</v>
      </c>
      <c r="H5">
        <v>-3041</v>
      </c>
      <c r="I5">
        <v>-2814</v>
      </c>
      <c r="J5">
        <v>-2382</v>
      </c>
      <c r="K5">
        <v>-2468</v>
      </c>
      <c r="L5">
        <v>-3036</v>
      </c>
      <c r="M5">
        <v>-5641</v>
      </c>
      <c r="N5">
        <v>-5253</v>
      </c>
      <c r="O5">
        <v>-4673</v>
      </c>
      <c r="P5">
        <v>-5781</v>
      </c>
      <c r="Q5">
        <v>-3555</v>
      </c>
      <c r="R5">
        <v>-2157</v>
      </c>
      <c r="S5">
        <v>-2498</v>
      </c>
      <c r="T5">
        <v>-2055</v>
      </c>
      <c r="U5">
        <v>-734</v>
      </c>
      <c r="V5">
        <v>-52</v>
      </c>
    </row>
    <row r="6" spans="1:22" x14ac:dyDescent="0.35">
      <c r="A6" t="s">
        <v>36</v>
      </c>
      <c r="B6" t="s">
        <v>49</v>
      </c>
      <c r="C6">
        <v>-40474</v>
      </c>
      <c r="D6">
        <v>-42666</v>
      </c>
      <c r="E6">
        <v>-42579</v>
      </c>
      <c r="F6">
        <v>-42635</v>
      </c>
      <c r="G6">
        <v>-42488</v>
      </c>
      <c r="H6">
        <v>-42268</v>
      </c>
      <c r="I6">
        <v>-41830</v>
      </c>
      <c r="J6">
        <v>-40836</v>
      </c>
      <c r="K6">
        <v>-39778</v>
      </c>
      <c r="L6">
        <v>-38500</v>
      </c>
      <c r="M6">
        <v>-38279</v>
      </c>
      <c r="N6">
        <v>-37787</v>
      </c>
      <c r="O6">
        <v>-36787</v>
      </c>
      <c r="P6">
        <v>-35199</v>
      </c>
      <c r="Q6">
        <v>-33580</v>
      </c>
      <c r="R6">
        <v>-30184</v>
      </c>
      <c r="S6">
        <v>-21764</v>
      </c>
      <c r="T6">
        <v>-14503</v>
      </c>
      <c r="U6">
        <v>-15022</v>
      </c>
      <c r="V6">
        <v>-10189</v>
      </c>
    </row>
    <row r="7" spans="1:22" x14ac:dyDescent="0.35">
      <c r="A7" t="s">
        <v>37</v>
      </c>
      <c r="B7" t="s">
        <v>50</v>
      </c>
      <c r="C7">
        <v>391993</v>
      </c>
      <c r="D7">
        <v>26380</v>
      </c>
      <c r="E7">
        <v>42116</v>
      </c>
      <c r="F7">
        <v>33434</v>
      </c>
      <c r="G7">
        <v>107069</v>
      </c>
      <c r="H7">
        <v>82296</v>
      </c>
      <c r="I7">
        <v>103563</v>
      </c>
      <c r="J7">
        <v>163041</v>
      </c>
      <c r="K7">
        <v>153298</v>
      </c>
      <c r="L7">
        <v>195125</v>
      </c>
      <c r="M7">
        <v>45421</v>
      </c>
      <c r="N7">
        <v>53376</v>
      </c>
      <c r="O7">
        <v>108068</v>
      </c>
      <c r="P7">
        <v>186399</v>
      </c>
      <c r="Q7">
        <v>124793</v>
      </c>
      <c r="R7">
        <v>299107</v>
      </c>
      <c r="S7">
        <v>248710</v>
      </c>
      <c r="T7">
        <v>301322</v>
      </c>
      <c r="U7">
        <v>445011</v>
      </c>
      <c r="V7">
        <v>93335</v>
      </c>
    </row>
    <row r="8" spans="1:22" x14ac:dyDescent="0.35">
      <c r="A8" t="s">
        <v>38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39</v>
      </c>
      <c r="B9" t="s">
        <v>52</v>
      </c>
      <c r="C9">
        <v>270957</v>
      </c>
      <c r="D9">
        <v>66441</v>
      </c>
      <c r="E9">
        <v>82315</v>
      </c>
      <c r="F9">
        <v>71627</v>
      </c>
      <c r="G9">
        <v>99505</v>
      </c>
      <c r="H9">
        <v>88878</v>
      </c>
      <c r="I9">
        <v>97079</v>
      </c>
      <c r="J9">
        <v>99710</v>
      </c>
      <c r="K9">
        <v>95679</v>
      </c>
      <c r="L9">
        <v>124660</v>
      </c>
      <c r="M9">
        <v>54603</v>
      </c>
      <c r="N9">
        <v>61566</v>
      </c>
      <c r="O9">
        <v>73566</v>
      </c>
      <c r="P9">
        <v>65204</v>
      </c>
      <c r="Q9">
        <v>13676</v>
      </c>
      <c r="R9">
        <v>27450</v>
      </c>
      <c r="S9">
        <v>44990</v>
      </c>
      <c r="T9">
        <v>62437</v>
      </c>
      <c r="U9">
        <v>26773</v>
      </c>
      <c r="V9">
        <v>77806</v>
      </c>
    </row>
    <row r="10" spans="1:22" x14ac:dyDescent="0.35">
      <c r="A10" t="s">
        <v>40</v>
      </c>
      <c r="B10" t="s">
        <v>53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</row>
    <row r="11" spans="1:22" x14ac:dyDescent="0.35">
      <c r="A11" t="s">
        <v>41</v>
      </c>
      <c r="B11" t="s">
        <v>54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</row>
    <row r="12" spans="1:22" x14ac:dyDescent="0.35">
      <c r="A12" t="s">
        <v>42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43</v>
      </c>
      <c r="B13" t="s">
        <v>56</v>
      </c>
      <c r="C13">
        <v>5123</v>
      </c>
      <c r="D13">
        <v>1965</v>
      </c>
      <c r="E13">
        <v>1596</v>
      </c>
      <c r="F13">
        <v>1450</v>
      </c>
      <c r="G13">
        <v>1442</v>
      </c>
      <c r="H13">
        <v>946</v>
      </c>
      <c r="I13">
        <v>1313</v>
      </c>
      <c r="J13">
        <v>1233</v>
      </c>
      <c r="K13">
        <v>940</v>
      </c>
      <c r="L13">
        <v>1407</v>
      </c>
      <c r="M13">
        <v>1324</v>
      </c>
      <c r="N13">
        <v>1622</v>
      </c>
      <c r="O13">
        <v>1771</v>
      </c>
      <c r="P13">
        <v>1182</v>
      </c>
      <c r="Q13">
        <v>7346</v>
      </c>
      <c r="R13">
        <v>20229</v>
      </c>
      <c r="S13">
        <v>24605</v>
      </c>
      <c r="T13">
        <v>22948</v>
      </c>
      <c r="U13">
        <v>17349</v>
      </c>
      <c r="V13">
        <v>60330</v>
      </c>
    </row>
    <row r="14" spans="1:22" x14ac:dyDescent="0.35">
      <c r="A14" t="s">
        <v>44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45</v>
      </c>
      <c r="B15" t="s">
        <v>58</v>
      </c>
      <c r="C15">
        <v>52000</v>
      </c>
      <c r="D15">
        <v>30823</v>
      </c>
      <c r="E15">
        <v>32943</v>
      </c>
      <c r="F15">
        <v>28386</v>
      </c>
      <c r="G15">
        <v>62254</v>
      </c>
      <c r="H15">
        <v>66995</v>
      </c>
      <c r="I15">
        <v>61037</v>
      </c>
      <c r="J15">
        <v>62235</v>
      </c>
      <c r="K15">
        <v>63410</v>
      </c>
      <c r="L15">
        <v>77252</v>
      </c>
      <c r="M15">
        <v>76011</v>
      </c>
      <c r="N15">
        <v>81654</v>
      </c>
      <c r="O15">
        <v>89713</v>
      </c>
      <c r="P15">
        <v>151566</v>
      </c>
      <c r="Q15">
        <v>109575</v>
      </c>
      <c r="R15">
        <v>395719</v>
      </c>
      <c r="S15">
        <v>111857</v>
      </c>
      <c r="T15">
        <v>61607</v>
      </c>
      <c r="U15">
        <v>69495</v>
      </c>
      <c r="V15">
        <v>189604</v>
      </c>
    </row>
    <row r="16" spans="1:22" x14ac:dyDescent="0.35">
      <c r="A16" t="s">
        <v>46</v>
      </c>
      <c r="B16" t="s">
        <v>59</v>
      </c>
      <c r="C16">
        <v>2545</v>
      </c>
      <c r="D16">
        <v>5689</v>
      </c>
      <c r="E16">
        <v>14029</v>
      </c>
      <c r="F16">
        <v>10400</v>
      </c>
      <c r="G16">
        <v>13231</v>
      </c>
      <c r="H16">
        <v>6937</v>
      </c>
      <c r="I16">
        <v>38775</v>
      </c>
      <c r="J16">
        <v>4991</v>
      </c>
      <c r="K16">
        <v>3267</v>
      </c>
      <c r="L16">
        <v>8668</v>
      </c>
      <c r="M16">
        <v>736</v>
      </c>
      <c r="N16">
        <v>3974</v>
      </c>
      <c r="O16">
        <v>10496</v>
      </c>
      <c r="P16">
        <v>3736</v>
      </c>
      <c r="Q16">
        <v>16523</v>
      </c>
      <c r="R16">
        <v>24369</v>
      </c>
      <c r="S16">
        <v>4221</v>
      </c>
      <c r="T16">
        <v>1149</v>
      </c>
      <c r="U16">
        <v>4202</v>
      </c>
      <c r="V16">
        <v>14573</v>
      </c>
    </row>
    <row r="17" spans="1:22" s="8" customFormat="1" x14ac:dyDescent="0.35">
      <c r="A17" s="9" t="s">
        <v>46</v>
      </c>
      <c r="B17" s="9" t="s">
        <v>18</v>
      </c>
      <c r="C17" s="10">
        <v>1505</v>
      </c>
      <c r="D17" s="10">
        <v>3364.2220039292729</v>
      </c>
      <c r="E17" s="10">
        <v>8296.127701375246</v>
      </c>
      <c r="F17" s="10">
        <v>6150.0982318271117</v>
      </c>
      <c r="G17" s="10">
        <v>7824.2259332023577</v>
      </c>
      <c r="H17" s="10">
        <v>4102.2337917485265</v>
      </c>
      <c r="I17" s="10">
        <v>22929.813359528485</v>
      </c>
      <c r="J17" s="10">
        <v>2951.4557956777994</v>
      </c>
      <c r="K17" s="10">
        <v>1931.9587426326129</v>
      </c>
      <c r="L17" s="10">
        <v>5125.8703339882122</v>
      </c>
      <c r="M17" s="10">
        <v>435.23772102161098</v>
      </c>
      <c r="N17" s="10">
        <v>2325.2794894668223</v>
      </c>
      <c r="O17" s="10">
        <v>6141.4528237150898</v>
      </c>
      <c r="P17" s="10">
        <v>2186.0201742949289</v>
      </c>
      <c r="Q17" s="10">
        <v>9667.9901873327381</v>
      </c>
      <c r="R17" s="10">
        <v>14258.866602621287</v>
      </c>
      <c r="S17" s="10">
        <v>2469.8049131956359</v>
      </c>
      <c r="T17" s="10">
        <v>672.30652576682905</v>
      </c>
      <c r="U17" s="10">
        <v>2458.6875729088042</v>
      </c>
      <c r="V17" s="10">
        <v>8527</v>
      </c>
    </row>
    <row r="18" spans="1:22" s="8" customFormat="1" x14ac:dyDescent="0.35">
      <c r="A18" s="9" t="s">
        <v>46</v>
      </c>
      <c r="B18" s="9" t="s">
        <v>65</v>
      </c>
      <c r="C18" s="10">
        <v>1040</v>
      </c>
      <c r="D18" s="10">
        <v>2324.7779960707271</v>
      </c>
      <c r="E18" s="10">
        <v>5732.8722986247549</v>
      </c>
      <c r="F18" s="10">
        <v>4249.9017681728883</v>
      </c>
      <c r="G18" s="10">
        <v>5406.7740667976423</v>
      </c>
      <c r="H18" s="10">
        <v>2834.7662082514735</v>
      </c>
      <c r="I18" s="10">
        <v>15845.186640471513</v>
      </c>
      <c r="J18" s="10">
        <v>2039.5442043222004</v>
      </c>
      <c r="K18" s="10">
        <v>1335.0412573673871</v>
      </c>
      <c r="L18" s="10">
        <v>3542.1296660117878</v>
      </c>
      <c r="M18" s="10">
        <v>300.76227897838902</v>
      </c>
      <c r="N18" s="10">
        <v>1648.4478144513826</v>
      </c>
      <c r="O18" s="10">
        <v>4353.8269402319356</v>
      </c>
      <c r="P18" s="10">
        <v>1549.7234611953613</v>
      </c>
      <c r="Q18" s="10">
        <v>6853.8760035682426</v>
      </c>
      <c r="R18" s="10">
        <v>10108.461195361284</v>
      </c>
      <c r="S18" s="10">
        <v>1750.9054415700266</v>
      </c>
      <c r="T18" s="10">
        <v>476.61462979482604</v>
      </c>
      <c r="U18" s="10">
        <v>1743.0240856378234</v>
      </c>
      <c r="V18" s="10">
        <v>6045</v>
      </c>
    </row>
    <row r="19" spans="1:22" x14ac:dyDescent="0.35">
      <c r="A19" t="s">
        <v>46</v>
      </c>
      <c r="B19" t="s">
        <v>60</v>
      </c>
      <c r="C19">
        <v>277655</v>
      </c>
      <c r="D19">
        <v>281557</v>
      </c>
      <c r="E19">
        <v>282588</v>
      </c>
      <c r="F19">
        <v>283779</v>
      </c>
      <c r="G19">
        <v>287215</v>
      </c>
      <c r="H19">
        <v>293525</v>
      </c>
      <c r="I19">
        <v>299711</v>
      </c>
      <c r="J19">
        <v>305412</v>
      </c>
      <c r="K19">
        <v>310912</v>
      </c>
      <c r="L19">
        <v>316817</v>
      </c>
      <c r="M19">
        <v>325789</v>
      </c>
      <c r="N19">
        <v>336073</v>
      </c>
      <c r="O19">
        <v>349262</v>
      </c>
      <c r="P19">
        <v>359863</v>
      </c>
      <c r="Q19">
        <v>342202</v>
      </c>
      <c r="R19">
        <v>376186</v>
      </c>
      <c r="S19">
        <v>383189</v>
      </c>
      <c r="T19">
        <v>383418</v>
      </c>
      <c r="U19">
        <v>385600</v>
      </c>
      <c r="V19">
        <v>398178</v>
      </c>
    </row>
    <row r="20" spans="1:22" x14ac:dyDescent="0.35">
      <c r="A20" t="s">
        <v>46</v>
      </c>
      <c r="B20" t="s">
        <v>61</v>
      </c>
      <c r="C20">
        <v>29796</v>
      </c>
      <c r="D20">
        <v>91099</v>
      </c>
      <c r="E20">
        <v>278983</v>
      </c>
      <c r="F20">
        <v>95689</v>
      </c>
      <c r="G20">
        <v>319950</v>
      </c>
      <c r="H20">
        <v>360117</v>
      </c>
      <c r="I20">
        <v>1053083</v>
      </c>
      <c r="J20">
        <v>133203</v>
      </c>
      <c r="K20">
        <v>68261</v>
      </c>
      <c r="L20">
        <v>338658</v>
      </c>
      <c r="M20">
        <v>86133</v>
      </c>
      <c r="N20">
        <v>131707</v>
      </c>
      <c r="O20">
        <v>386787</v>
      </c>
      <c r="P20">
        <v>121851</v>
      </c>
      <c r="Q20">
        <v>630231</v>
      </c>
      <c r="R20">
        <v>822736</v>
      </c>
      <c r="S20">
        <v>90267</v>
      </c>
      <c r="T20">
        <v>12512</v>
      </c>
      <c r="U20">
        <v>121322</v>
      </c>
      <c r="V20">
        <v>456427</v>
      </c>
    </row>
    <row r="21" spans="1:22" x14ac:dyDescent="0.35">
      <c r="B21" t="s">
        <v>64</v>
      </c>
      <c r="C21">
        <v>532360</v>
      </c>
      <c r="D21">
        <v>-47541</v>
      </c>
      <c r="E21">
        <v>173982</v>
      </c>
      <c r="F21">
        <v>-24744</v>
      </c>
      <c r="G21">
        <v>350244</v>
      </c>
      <c r="H21">
        <v>400173</v>
      </c>
      <c r="I21">
        <v>1145270</v>
      </c>
      <c r="J21">
        <v>299992</v>
      </c>
      <c r="K21">
        <v>228871</v>
      </c>
      <c r="L21">
        <v>607206</v>
      </c>
      <c r="M21">
        <v>160212</v>
      </c>
      <c r="N21">
        <v>258095</v>
      </c>
      <c r="O21">
        <v>646724</v>
      </c>
      <c r="P21">
        <v>503333</v>
      </c>
      <c r="Q21">
        <v>862073</v>
      </c>
      <c r="R21">
        <v>1565579</v>
      </c>
      <c r="S21">
        <v>507652</v>
      </c>
      <c r="T21">
        <v>488517</v>
      </c>
      <c r="U21">
        <v>923510</v>
      </c>
      <c r="V21">
        <v>924853</v>
      </c>
    </row>
    <row r="23" spans="1:22" x14ac:dyDescent="0.35">
      <c r="A23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F13"/>
  <sheetViews>
    <sheetView workbookViewId="0">
      <selection activeCell="R41" sqref="R41"/>
    </sheetView>
  </sheetViews>
  <sheetFormatPr defaultRowHeight="14.5" x14ac:dyDescent="0.35"/>
  <cols>
    <col min="1" max="1" width="16.7265625" customWidth="1"/>
    <col min="2" max="17" width="11.26953125" bestFit="1" customWidth="1"/>
  </cols>
  <sheetData>
    <row r="1" spans="1:32" x14ac:dyDescent="0.35">
      <c r="A1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6</v>
      </c>
      <c r="B2" s="3">
        <f>Calcs!B4*10^9</f>
        <v>910279000000000</v>
      </c>
      <c r="C2" s="3">
        <f>Calcs!C4*10^9</f>
        <v>874344810526326.25</v>
      </c>
      <c r="D2" s="3">
        <f>Calcs!D4*10^9</f>
        <v>909454578195497.38</v>
      </c>
      <c r="E2" s="3">
        <f>Calcs!E4*10^9</f>
        <v>944564345864668.5</v>
      </c>
      <c r="F2" s="3">
        <f>Calcs!F4*10^9</f>
        <v>979674113533839.63</v>
      </c>
      <c r="G2" s="3">
        <f>Calcs!G4*10^9</f>
        <v>1014783881203010.6</v>
      </c>
      <c r="H2" s="3">
        <f>Calcs!H4*10^9</f>
        <v>1049893648872181.8</v>
      </c>
      <c r="I2" s="3">
        <f>Calcs!I4*10^9</f>
        <v>1085003416541352.9</v>
      </c>
      <c r="J2" s="3">
        <f>Calcs!J4*10^9</f>
        <v>1120113184210524</v>
      </c>
      <c r="K2" s="3">
        <f>Calcs!K4*10^9</f>
        <v>1155222951879710</v>
      </c>
      <c r="L2" s="3">
        <f>Calcs!L4*10^9</f>
        <v>1190332719548881</v>
      </c>
      <c r="M2" s="3">
        <f>Calcs!M4*10^9</f>
        <v>1225442487218052.3</v>
      </c>
      <c r="N2" s="3">
        <f>Calcs!N4*10^9</f>
        <v>1260552254887223.3</v>
      </c>
      <c r="O2" s="3">
        <f>Calcs!O4*10^9</f>
        <v>1295662022556394.3</v>
      </c>
      <c r="P2" s="3">
        <f>Calcs!P4*10^9</f>
        <v>1330771790225565.5</v>
      </c>
      <c r="Q2" s="3">
        <f>Calcs!Q4*10^9</f>
        <v>1365881557894736.5</v>
      </c>
      <c r="R2" s="3">
        <f>Calcs!R4*10^9</f>
        <v>1400991325563907.5</v>
      </c>
      <c r="S2" s="3">
        <f>Calcs!S4*10^9</f>
        <v>1436101093233093.5</v>
      </c>
      <c r="T2" s="3">
        <f>Calcs!T4*10^9</f>
        <v>1471210860902264.8</v>
      </c>
      <c r="U2" s="3">
        <f>Calcs!U4*10^9</f>
        <v>1506320628571435.8</v>
      </c>
      <c r="V2" s="3">
        <f>Calcs!V4*10^9</f>
        <v>1541430396240607</v>
      </c>
      <c r="W2" s="3">
        <f>Calcs!W4*10^9</f>
        <v>1576540163909778</v>
      </c>
      <c r="X2" s="3">
        <f>Calcs!X4*10^9</f>
        <v>1611649931578949</v>
      </c>
      <c r="Y2" s="3">
        <f>Calcs!Y4*10^9</f>
        <v>1646759699248120.3</v>
      </c>
      <c r="Z2" s="3">
        <f>Calcs!Z4*10^9</f>
        <v>1681869466917291.3</v>
      </c>
      <c r="AA2" s="3">
        <f>Calcs!AA4*10^9</f>
        <v>1716979234586477.3</v>
      </c>
      <c r="AB2" s="3">
        <f>Calcs!AB4*10^9</f>
        <v>1752089002255648.3</v>
      </c>
      <c r="AC2" s="3">
        <f>Calcs!AC4*10^9</f>
        <v>1787198769924819.5</v>
      </c>
      <c r="AD2" s="3">
        <f>Calcs!AD4*10^9</f>
        <v>1822308537593990.5</v>
      </c>
      <c r="AE2" s="3">
        <f>Calcs!AE4*10^9</f>
        <v>1857418305263161.8</v>
      </c>
      <c r="AF2" s="3">
        <f>Calcs!AF4*10^9</f>
        <v>1892528072932332.8</v>
      </c>
    </row>
    <row r="3" spans="1:32" x14ac:dyDescent="0.3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15</v>
      </c>
      <c r="B11" s="3">
        <f>Calcs!B5*10^9/About!$B$9</f>
        <v>304535714285.71429</v>
      </c>
      <c r="C11" s="3">
        <f>Calcs!C5*10^9/About!$B$9</f>
        <v>186554002824.64691</v>
      </c>
      <c r="D11" s="3">
        <f>Calcs!D5*10^9/About!$B$9</f>
        <v>185048320797.02255</v>
      </c>
      <c r="E11" s="3">
        <f>Calcs!E5*10^9/About!$B$9</f>
        <v>183542638769.39822</v>
      </c>
      <c r="F11" s="3">
        <f>Calcs!F5*10^9/About!$B$9</f>
        <v>182036956741.77393</v>
      </c>
      <c r="G11" s="3">
        <f>Calcs!G5*10^9/About!$B$9</f>
        <v>180531274714.1496</v>
      </c>
      <c r="H11" s="3">
        <f>Calcs!H5*10^9/About!$B$9</f>
        <v>179025592686.5253</v>
      </c>
      <c r="I11" s="3">
        <f>Calcs!I5*10^9/About!$B$9</f>
        <v>177519910658.90094</v>
      </c>
      <c r="J11" s="3">
        <f>Calcs!J5*10^9/About!$B$9</f>
        <v>176014228631.27664</v>
      </c>
      <c r="K11" s="3">
        <f>Calcs!K5*10^9/About!$B$9</f>
        <v>174508546603.65231</v>
      </c>
      <c r="L11" s="3">
        <f>Calcs!L5*10^9/About!$B$9</f>
        <v>173002864576.02802</v>
      </c>
      <c r="M11" s="3">
        <f>Calcs!M5*10^9/About!$B$9</f>
        <v>171497182548.40366</v>
      </c>
      <c r="N11" s="3">
        <f>Calcs!N5*10^9/About!$B$9</f>
        <v>169991500520.77936</v>
      </c>
      <c r="O11" s="3">
        <f>Calcs!O5*10^9/About!$B$9</f>
        <v>168485818493.15503</v>
      </c>
      <c r="P11" s="3">
        <f>Calcs!P5*10^9/About!$B$9</f>
        <v>166980136465.53073</v>
      </c>
      <c r="Q11" s="3">
        <f>Calcs!Q5*10^9/About!$B$9</f>
        <v>165474454437.9064</v>
      </c>
      <c r="R11" s="3">
        <f>Calcs!R5*10^9/About!$B$9</f>
        <v>163968772410.28204</v>
      </c>
      <c r="S11" s="3">
        <f>Calcs!S5*10^9/About!$B$9</f>
        <v>162463090382.65775</v>
      </c>
      <c r="T11" s="3">
        <f>Calcs!T5*10^9/About!$B$9</f>
        <v>160957408355.03342</v>
      </c>
      <c r="U11" s="3">
        <f>Calcs!U5*10^9/About!$B$9</f>
        <v>159451726327.40912</v>
      </c>
      <c r="V11" s="3">
        <f>Calcs!V5*10^9/About!$B$9</f>
        <v>157946044299.78476</v>
      </c>
      <c r="W11" s="3">
        <f>Calcs!W5*10^9/About!$B$9</f>
        <v>156440362272.16046</v>
      </c>
      <c r="X11" s="3">
        <f>Calcs!X5*10^9/About!$B$9</f>
        <v>154934680244.53613</v>
      </c>
      <c r="Y11" s="3">
        <f>Calcs!Y5*10^9/About!$B$9</f>
        <v>153428998216.9118</v>
      </c>
      <c r="Z11" s="3">
        <f>Calcs!Z5*10^9/About!$B$9</f>
        <v>151923316189.28751</v>
      </c>
      <c r="AA11" s="3">
        <f>Calcs!AA5*10^9/About!$B$9</f>
        <v>150417634161.66318</v>
      </c>
      <c r="AB11" s="3">
        <f>Calcs!AB5*10^9/About!$B$9</f>
        <v>148911952134.03885</v>
      </c>
      <c r="AC11" s="3">
        <f>Calcs!AC5*10^9/About!$B$9</f>
        <v>147406270106.41452</v>
      </c>
      <c r="AD11" s="3">
        <f>Calcs!AD5*10^9/About!$B$9</f>
        <v>145900588078.79022</v>
      </c>
      <c r="AE11" s="3">
        <f>Calcs!AE5*10^9/About!$B$9</f>
        <v>144394906051.16589</v>
      </c>
      <c r="AF11" s="3">
        <f>Calcs!AF5*10^9/About!$B$9</f>
        <v>142889224023.54156</v>
      </c>
    </row>
    <row r="12" spans="1:32" x14ac:dyDescent="0.35">
      <c r="A12" t="s">
        <v>16</v>
      </c>
      <c r="B12" s="3">
        <f>Calcs!B6*10^9/About!$B$10</f>
        <v>22811320754.71698</v>
      </c>
      <c r="C12" s="3">
        <f>Calcs!C6*10^9/About!$B$10</f>
        <v>14074993969.775892</v>
      </c>
      <c r="D12" s="3">
        <f>Calcs!D6*10^9/About!$B$10</f>
        <v>13992618984.743219</v>
      </c>
      <c r="E12" s="3">
        <f>Calcs!E6*10^9/About!$B$10</f>
        <v>13910243999.710573</v>
      </c>
      <c r="F12" s="3">
        <f>Calcs!F6*10^9/About!$B$10</f>
        <v>13827869014.6779</v>
      </c>
      <c r="G12" s="3">
        <f>Calcs!G6*10^9/About!$B$10</f>
        <v>13745494029.645256</v>
      </c>
      <c r="H12" s="3">
        <f>Calcs!H6*10^9/About!$B$10</f>
        <v>13663119044.612581</v>
      </c>
      <c r="I12" s="3">
        <f>Calcs!I6*10^9/About!$B$10</f>
        <v>13580744059.579937</v>
      </c>
      <c r="J12" s="3">
        <f>Calcs!J6*10^9/About!$B$10</f>
        <v>13498369074.547262</v>
      </c>
      <c r="K12" s="3">
        <f>Calcs!K6*10^9/About!$B$10</f>
        <v>13415994089.514618</v>
      </c>
      <c r="L12" s="3">
        <f>Calcs!L6*10^9/About!$B$10</f>
        <v>13333619104.48197</v>
      </c>
      <c r="M12" s="3">
        <f>Calcs!M6*10^9/About!$B$10</f>
        <v>13251244119.449299</v>
      </c>
      <c r="N12" s="3">
        <f>Calcs!N6*10^9/About!$B$10</f>
        <v>13168869134.416651</v>
      </c>
      <c r="O12" s="3">
        <f>Calcs!O6*10^9/About!$B$10</f>
        <v>13086494149.38398</v>
      </c>
      <c r="P12" s="3">
        <f>Calcs!P6*10^9/About!$B$10</f>
        <v>13004119164.351334</v>
      </c>
      <c r="Q12" s="3">
        <f>Calcs!Q6*10^9/About!$B$10</f>
        <v>12921744179.318659</v>
      </c>
      <c r="R12" s="3">
        <f>Calcs!R6*10^9/About!$B$10</f>
        <v>12839369194.286015</v>
      </c>
      <c r="S12" s="3">
        <f>Calcs!S6*10^9/About!$B$10</f>
        <v>12756994209.25334</v>
      </c>
      <c r="T12" s="3">
        <f>Calcs!T6*10^9/About!$B$10</f>
        <v>12674619224.220695</v>
      </c>
      <c r="U12" s="3">
        <f>Calcs!U6*10^9/About!$B$10</f>
        <v>12592244239.188021</v>
      </c>
      <c r="V12" s="3">
        <f>Calcs!V6*10^9/About!$B$10</f>
        <v>12509869254.155376</v>
      </c>
      <c r="W12" s="3">
        <f>Calcs!W6*10^9/About!$B$10</f>
        <v>12427494269.122732</v>
      </c>
      <c r="X12" s="3">
        <f>Calcs!X6*10^9/About!$B$10</f>
        <v>12345119284.090057</v>
      </c>
      <c r="Y12" s="3">
        <f>Calcs!Y6*10^9/About!$B$10</f>
        <v>12262744299.057413</v>
      </c>
      <c r="Z12" s="3">
        <f>Calcs!Z6*10^9/About!$B$10</f>
        <v>12180369314.024738</v>
      </c>
      <c r="AA12" s="3">
        <f>Calcs!AA6*10^9/About!$B$10</f>
        <v>12097994328.992094</v>
      </c>
      <c r="AB12" s="3">
        <f>Calcs!AB6*10^9/About!$B$10</f>
        <v>12015619343.959419</v>
      </c>
      <c r="AC12" s="3">
        <f>Calcs!AC6*10^9/About!$B$10</f>
        <v>11933244358.926775</v>
      </c>
      <c r="AD12" s="3">
        <f>Calcs!AD6*10^9/About!$B$10</f>
        <v>11850869373.894102</v>
      </c>
      <c r="AE12" s="3">
        <f>Calcs!AE6*10^9/About!$B$10</f>
        <v>11768494388.861456</v>
      </c>
      <c r="AF12" s="3">
        <f>Calcs!AF6*10^9/About!$B$10</f>
        <v>11686119403.82881</v>
      </c>
    </row>
    <row r="13" spans="1:32" x14ac:dyDescent="0.3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Calcs</vt:lpstr>
      <vt:lpstr>BUR3 FOLU Emissions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2015-08-06T00:31:42Z</dcterms:created>
  <dcterms:modified xsi:type="dcterms:W3CDTF">2023-03-09T19:41:24Z</dcterms:modified>
</cp:coreProperties>
</file>