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D:\Zefania\Career\EPS-IESR\ongoing\BESP\"/>
    </mc:Choice>
  </mc:AlternateContent>
  <xr:revisionPtr revIDLastSave="0" documentId="13_ncr:1_{CA820CAB-DD95-4C02-ABB8-8DE23422194F}" xr6:coauthVersionLast="47" xr6:coauthVersionMax="47" xr10:uidLastSave="{00000000-0000-0000-0000-000000000000}"/>
  <bookViews>
    <workbookView xWindow="-108" yWindow="-108" windowWidth="23256" windowHeight="12576" activeTab="1" xr2:uid="{00000000-000D-0000-FFFF-FFFF00000000}"/>
  </bookViews>
  <sheets>
    <sheet name="About" sheetId="1" r:id="rId1"/>
    <sheet name="Calculation" sheetId="10" r:id="rId2"/>
    <sheet name="BESP-passengers" sheetId="3" r:id="rId3"/>
    <sheet name="BESP-freight" sheetId="4" r:id="rId4"/>
  </sheets>
  <calcPr calcId="191029"/>
</workbook>
</file>

<file path=xl/calcChain.xml><?xml version="1.0" encoding="utf-8"?>
<calcChain xmlns="http://schemas.openxmlformats.org/spreadsheetml/2006/main">
  <c r="E10" i="10" l="1"/>
  <c r="E9" i="10" s="1"/>
  <c r="B10" i="10"/>
  <c r="B9" i="10" s="1"/>
  <c r="B11" i="10" l="1"/>
  <c r="E11" i="10"/>
  <c r="G6" i="10" s="1"/>
  <c r="D2" i="3" s="1"/>
  <c r="E2" i="3" s="1"/>
  <c r="F2" i="3" s="1"/>
  <c r="G2" i="3" s="1"/>
  <c r="H2" i="3" s="1"/>
  <c r="I2" i="3" s="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alcChain>
</file>

<file path=xl/sharedStrings.xml><?xml version="1.0" encoding="utf-8"?>
<sst xmlns="http://schemas.openxmlformats.org/spreadsheetml/2006/main" count="44" uniqueCount="30">
  <si>
    <t>BESP BAU EV Subsidy Percentage</t>
  </si>
  <si>
    <t>Sources:</t>
  </si>
  <si>
    <t>Notes</t>
  </si>
  <si>
    <t>LDVs</t>
  </si>
  <si>
    <t>HDVs</t>
  </si>
  <si>
    <t>aircraft</t>
  </si>
  <si>
    <t>rail</t>
  </si>
  <si>
    <t>ships</t>
  </si>
  <si>
    <t>motorbikes</t>
  </si>
  <si>
    <t>Subsidy Percentage (dimensionless)</t>
  </si>
  <si>
    <t>assume: prize of car as 35000 USD</t>
  </si>
  <si>
    <t>TAX INCENTIVE CALCULATION</t>
  </si>
  <si>
    <t>The government has incentive of 0% PPBnM (tax for luxury items) for EV.</t>
  </si>
  <si>
    <t>normal prize</t>
  </si>
  <si>
    <t>PPN=</t>
  </si>
  <si>
    <t>PPBnM=</t>
  </si>
  <si>
    <t>with incentive</t>
  </si>
  <si>
    <t>paid amount=</t>
  </si>
  <si>
    <t>prize=</t>
  </si>
  <si>
    <t>USD</t>
  </si>
  <si>
    <t>discount</t>
  </si>
  <si>
    <t>Peraturan Pemerintah (PP) No. 74 Tahun 2021</t>
  </si>
  <si>
    <t>https://peraturan.bpk.go.id/Home/Details/171112/pp-no-74-tahun-2021</t>
  </si>
  <si>
    <t>Government of Indonesia</t>
  </si>
  <si>
    <t>Tax rate for EV (LDV)</t>
  </si>
  <si>
    <t>Tax calculation example</t>
  </si>
  <si>
    <t>https://www.online-pajak.com/seputar-efaktur-ppn/perhitungan-ppnbm</t>
  </si>
  <si>
    <t>Online Pajak</t>
  </si>
  <si>
    <t>Formula and example of tax calculation in Indonesia</t>
  </si>
  <si>
    <t>Indonesia has tax incentive for EV, but it is uncertain whether the same incentive will be pertained for years ahead. It is assumed that the incentive stays the same until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</si>
</sst>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
    <numFmt numFmtId="170"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31313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xf numFmtId="0" fontId="0" fillId="0" borderId="0" xfId="0" applyAlignment="1">
      <alignment horizontal="left"/>
    </xf>
    <xf numFmtId="0" fontId="2" fillId="2" borderId="0" xfId="0" applyFont="1" applyFill="1" applyAlignment="1">
      <alignment horizontal="left"/>
    </xf>
    <xf numFmtId="167" fontId="0" fillId="0" borderId="0" xfId="0" applyNumberFormat="1"/>
    <xf numFmtId="0" fontId="3" fillId="0" borderId="0" xfId="2"/>
    <xf numFmtId="0" fontId="2" fillId="0" borderId="0" xfId="0" applyFont="1" applyAlignment="1">
      <alignment wrapText="1"/>
    </xf>
    <xf numFmtId="0" fontId="0" fillId="0" borderId="0" xfId="0"/>
    <xf numFmtId="9" fontId="0" fillId="0" borderId="0" xfId="0" applyNumberFormat="1"/>
    <xf numFmtId="0" fontId="4" fillId="0" borderId="0" xfId="0" applyFont="1"/>
    <xf numFmtId="0" fontId="0" fillId="0" borderId="0" xfId="0" applyAlignment="1">
      <alignment horizontal="left" wrapText="1"/>
    </xf>
    <xf numFmtId="170" fontId="0" fillId="3" borderId="0" xfId="1" applyNumberFormat="1" applyFont="1"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C19" sqref="C19"/>
    </sheetView>
  </sheetViews>
  <sheetFormatPr defaultRowHeight="14.4" x14ac:dyDescent="0.3"/>
  <cols>
    <col min="2" max="2" width="70.88671875" style="2" customWidth="1"/>
  </cols>
  <sheetData>
    <row r="1" spans="1:2" x14ac:dyDescent="0.3">
      <c r="A1" s="1" t="s">
        <v>0</v>
      </c>
    </row>
    <row r="3" spans="1:2" x14ac:dyDescent="0.3">
      <c r="A3" s="1" t="s">
        <v>1</v>
      </c>
      <c r="B3" s="3" t="s">
        <v>24</v>
      </c>
    </row>
    <row r="4" spans="1:2" x14ac:dyDescent="0.3">
      <c r="B4" s="2" t="s">
        <v>23</v>
      </c>
    </row>
    <row r="5" spans="1:2" x14ac:dyDescent="0.3">
      <c r="B5" s="2">
        <v>2021</v>
      </c>
    </row>
    <row r="6" spans="1:2" x14ac:dyDescent="0.3">
      <c r="B6" s="9" t="s">
        <v>21</v>
      </c>
    </row>
    <row r="7" spans="1:2" x14ac:dyDescent="0.3">
      <c r="B7" s="2" t="s">
        <v>22</v>
      </c>
    </row>
    <row r="9" spans="1:2" x14ac:dyDescent="0.3">
      <c r="B9" s="3" t="s">
        <v>25</v>
      </c>
    </row>
    <row r="10" spans="1:2" x14ac:dyDescent="0.3">
      <c r="B10" s="2" t="s">
        <v>27</v>
      </c>
    </row>
    <row r="11" spans="1:2" x14ac:dyDescent="0.3">
      <c r="B11" s="2">
        <v>2018</v>
      </c>
    </row>
    <row r="12" spans="1:2" x14ac:dyDescent="0.3">
      <c r="B12" s="2" t="s">
        <v>28</v>
      </c>
    </row>
    <row r="13" spans="1:2" x14ac:dyDescent="0.3">
      <c r="B13" s="5" t="s">
        <v>26</v>
      </c>
    </row>
    <row r="16" spans="1:2" x14ac:dyDescent="0.3">
      <c r="A16" s="1" t="s">
        <v>2</v>
      </c>
    </row>
    <row r="17" spans="1:2" x14ac:dyDescent="0.3">
      <c r="A17" s="10" t="s">
        <v>29</v>
      </c>
      <c r="B17" s="10"/>
    </row>
    <row r="18" spans="1:2" x14ac:dyDescent="0.3">
      <c r="A18" s="10"/>
      <c r="B18" s="10"/>
    </row>
    <row r="19" spans="1:2" x14ac:dyDescent="0.3">
      <c r="A19" s="2"/>
      <c r="B19"/>
    </row>
    <row r="20" spans="1:2" x14ac:dyDescent="0.3">
      <c r="A20" s="2"/>
      <c r="B20"/>
    </row>
    <row r="21" spans="1:2" x14ac:dyDescent="0.3">
      <c r="A21" s="2"/>
      <c r="B21"/>
    </row>
  </sheetData>
  <mergeCells count="1">
    <mergeCell ref="A17: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BA97-7ADE-4AF6-8F11-E330AA68DC76}">
  <dimension ref="A1:G11"/>
  <sheetViews>
    <sheetView tabSelected="1" workbookViewId="0">
      <selection activeCell="F15" sqref="F15"/>
    </sheetView>
  </sheetViews>
  <sheetFormatPr defaultRowHeight="14.4" x14ac:dyDescent="0.3"/>
  <cols>
    <col min="1" max="1" width="13.109375" customWidth="1"/>
    <col min="4" max="4" width="13.88671875" customWidth="1"/>
  </cols>
  <sheetData>
    <row r="1" spans="1:7" x14ac:dyDescent="0.3">
      <c r="A1" s="1" t="s">
        <v>11</v>
      </c>
    </row>
    <row r="2" spans="1:7" x14ac:dyDescent="0.3">
      <c r="A2" t="s">
        <v>12</v>
      </c>
    </row>
    <row r="3" spans="1:7" x14ac:dyDescent="0.3">
      <c r="A3" t="s">
        <v>10</v>
      </c>
    </row>
    <row r="4" spans="1:7" x14ac:dyDescent="0.3">
      <c r="A4" t="s">
        <v>18</v>
      </c>
      <c r="B4">
        <v>35000</v>
      </c>
      <c r="C4" t="s">
        <v>19</v>
      </c>
    </row>
    <row r="5" spans="1:7" x14ac:dyDescent="0.3">
      <c r="A5" s="1" t="s">
        <v>13</v>
      </c>
      <c r="D5" s="1" t="s">
        <v>16</v>
      </c>
      <c r="G5" s="1" t="s">
        <v>20</v>
      </c>
    </row>
    <row r="6" spans="1:7" x14ac:dyDescent="0.3">
      <c r="A6" t="s">
        <v>14</v>
      </c>
      <c r="B6" s="8">
        <v>0.1</v>
      </c>
      <c r="D6" t="s">
        <v>14</v>
      </c>
      <c r="E6" s="8">
        <v>0.1</v>
      </c>
      <c r="G6" s="11">
        <f>1-(E11/B11)</f>
        <v>0.140625</v>
      </c>
    </row>
    <row r="7" spans="1:7" x14ac:dyDescent="0.3">
      <c r="A7" t="s">
        <v>15</v>
      </c>
      <c r="B7" s="8">
        <v>0.2</v>
      </c>
      <c r="D7" s="7" t="s">
        <v>15</v>
      </c>
      <c r="E7" s="8">
        <v>0</v>
      </c>
    </row>
    <row r="9" spans="1:7" x14ac:dyDescent="0.3">
      <c r="A9" t="s">
        <v>14</v>
      </c>
      <c r="B9">
        <f>B6*(B4-B10)</f>
        <v>2800</v>
      </c>
      <c r="C9" s="7"/>
      <c r="D9" s="7" t="s">
        <v>14</v>
      </c>
      <c r="E9" s="7">
        <f>E6*(B4-E10)</f>
        <v>3500</v>
      </c>
    </row>
    <row r="10" spans="1:7" x14ac:dyDescent="0.3">
      <c r="A10" s="7" t="s">
        <v>15</v>
      </c>
      <c r="B10">
        <f>B7*B4</f>
        <v>7000</v>
      </c>
      <c r="C10" s="7"/>
      <c r="D10" s="7" t="s">
        <v>15</v>
      </c>
      <c r="E10" s="7">
        <f>E7*B4</f>
        <v>0</v>
      </c>
    </row>
    <row r="11" spans="1:7" x14ac:dyDescent="0.3">
      <c r="A11" t="s">
        <v>17</v>
      </c>
      <c r="B11">
        <f>B10+B9+$B$4</f>
        <v>44800</v>
      </c>
      <c r="D11" s="7" t="s">
        <v>17</v>
      </c>
      <c r="E11" s="7">
        <f>E10+E9+$B$4</f>
        <v>38500</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7"/>
  <sheetViews>
    <sheetView workbookViewId="0">
      <selection activeCell="D11" sqref="D11"/>
    </sheetView>
  </sheetViews>
  <sheetFormatPr defaultRowHeight="14.4" x14ac:dyDescent="0.3"/>
  <cols>
    <col min="1" max="1" width="15.44140625" customWidth="1"/>
  </cols>
  <sheetData>
    <row r="1" spans="1:33" ht="43.2" x14ac:dyDescent="0.3">
      <c r="A1" s="6" t="s">
        <v>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3</v>
      </c>
      <c r="B2" s="7">
        <v>0</v>
      </c>
      <c r="C2" s="7">
        <v>0</v>
      </c>
      <c r="D2" s="4">
        <f>Calculation!G6</f>
        <v>0.140625</v>
      </c>
      <c r="E2" s="4">
        <f>D2</f>
        <v>0.140625</v>
      </c>
      <c r="F2" s="4">
        <f t="shared" ref="F2:AG2" si="0">E2</f>
        <v>0.140625</v>
      </c>
      <c r="G2" s="4">
        <f t="shared" si="0"/>
        <v>0.140625</v>
      </c>
      <c r="H2" s="4">
        <f t="shared" si="0"/>
        <v>0.140625</v>
      </c>
      <c r="I2" s="4">
        <f t="shared" si="0"/>
        <v>0.140625</v>
      </c>
      <c r="J2" s="4">
        <f t="shared" si="0"/>
        <v>0.140625</v>
      </c>
      <c r="K2" s="4">
        <f t="shared" si="0"/>
        <v>0.140625</v>
      </c>
      <c r="L2" s="4">
        <f t="shared" si="0"/>
        <v>0.140625</v>
      </c>
      <c r="M2" s="4">
        <f t="shared" si="0"/>
        <v>0.140625</v>
      </c>
      <c r="N2" s="4">
        <f t="shared" si="0"/>
        <v>0.140625</v>
      </c>
      <c r="O2" s="4">
        <f t="shared" si="0"/>
        <v>0.140625</v>
      </c>
      <c r="P2" s="4">
        <f t="shared" si="0"/>
        <v>0.140625</v>
      </c>
      <c r="Q2" s="4">
        <f t="shared" si="0"/>
        <v>0.140625</v>
      </c>
      <c r="R2" s="4">
        <f t="shared" si="0"/>
        <v>0.140625</v>
      </c>
      <c r="S2" s="4">
        <f t="shared" si="0"/>
        <v>0.140625</v>
      </c>
      <c r="T2" s="4">
        <f t="shared" si="0"/>
        <v>0.140625</v>
      </c>
      <c r="U2" s="4">
        <f t="shared" si="0"/>
        <v>0.140625</v>
      </c>
      <c r="V2" s="4">
        <f t="shared" si="0"/>
        <v>0.140625</v>
      </c>
      <c r="W2" s="4">
        <f t="shared" si="0"/>
        <v>0.140625</v>
      </c>
      <c r="X2" s="4">
        <f t="shared" si="0"/>
        <v>0.140625</v>
      </c>
      <c r="Y2" s="4">
        <f t="shared" si="0"/>
        <v>0.140625</v>
      </c>
      <c r="Z2" s="4">
        <f t="shared" si="0"/>
        <v>0.140625</v>
      </c>
      <c r="AA2" s="4">
        <f t="shared" si="0"/>
        <v>0.140625</v>
      </c>
      <c r="AB2" s="4">
        <f t="shared" si="0"/>
        <v>0.140625</v>
      </c>
      <c r="AC2" s="4">
        <f t="shared" si="0"/>
        <v>0.140625</v>
      </c>
      <c r="AD2" s="4">
        <f t="shared" si="0"/>
        <v>0.140625</v>
      </c>
      <c r="AE2" s="4">
        <f t="shared" si="0"/>
        <v>0.140625</v>
      </c>
      <c r="AF2" s="4">
        <f t="shared" si="0"/>
        <v>0.140625</v>
      </c>
      <c r="AG2" s="4">
        <f t="shared" si="0"/>
        <v>0.140625</v>
      </c>
    </row>
    <row r="3" spans="1:33" x14ac:dyDescent="0.3">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7"/>
  <sheetViews>
    <sheetView workbookViewId="0">
      <selection activeCell="B1" sqref="B1:D7"/>
    </sheetView>
  </sheetViews>
  <sheetFormatPr defaultRowHeight="14.4" x14ac:dyDescent="0.3"/>
  <cols>
    <col min="1" max="1" width="16.88671875" customWidth="1"/>
  </cols>
  <sheetData>
    <row r="1" spans="1:33" ht="43.2" x14ac:dyDescent="0.3">
      <c r="A1" s="6" t="s">
        <v>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vt:lpstr>
      <vt:lpstr>BESP-passengers</vt:lpstr>
      <vt:lpstr>BESP-freight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Zefania Sutrisno</cp:lastModifiedBy>
  <dcterms:created xsi:type="dcterms:W3CDTF">2017-06-20T00:56:40Z</dcterms:created>
  <dcterms:modified xsi:type="dcterms:W3CDTF">2021-08-18T08:22:23Z</dcterms:modified>
</cp:coreProperties>
</file>